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375" tabRatio="752" firstSheet="1" activeTab="1"/>
  </bookViews>
  <sheets>
    <sheet name="樣板單" sheetId="19" state="hidden" r:id="rId1"/>
    <sheet name="71152" sheetId="46" r:id="rId2"/>
    <sheet name="半成品MA" sheetId="14" r:id="rId3"/>
    <sheet name="包装MA" sheetId="47" r:id="rId4"/>
    <sheet name="取消單" sheetId="17" r:id="rId5"/>
  </sheets>
  <definedNames>
    <definedName name="_xlnm._FilterDatabase" localSheetId="0" hidden="1">樣板單!$A$3:$CZ$318</definedName>
    <definedName name="_xlnm._FilterDatabase" localSheetId="1" hidden="1">'71152'!$A$3:$AY$551</definedName>
    <definedName name="_xlnm._FilterDatabase" localSheetId="4" hidden="1">取消單!$A$1:$AX$43</definedName>
    <definedName name="_xlnm._FilterDatabase" localSheetId="3" hidden="1">包装MA!$A$2:$P$34</definedName>
    <definedName name="_xlnm.Print_Area" localSheetId="1">取消單!#REF!</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AG18" authorId="0">
      <text>
        <r>
          <rPr>
            <b/>
            <sz val="9"/>
            <rFont val="宋体"/>
            <charset val="134"/>
          </rPr>
          <t>Administrator:</t>
        </r>
        <r>
          <rPr>
            <sz val="9"/>
            <rFont val="宋体"/>
            <charset val="134"/>
          </rPr>
          <t xml:space="preserve">
0000779 4/9 780pcs华3</t>
        </r>
      </text>
    </comment>
    <comment ref="AI18" authorId="0">
      <text>
        <r>
          <rPr>
            <b/>
            <sz val="9"/>
            <rFont val="宋体"/>
            <charset val="134"/>
          </rPr>
          <t>Administrator:</t>
        </r>
        <r>
          <rPr>
            <sz val="9"/>
            <rFont val="宋体"/>
            <charset val="134"/>
          </rPr>
          <t xml:space="preserve">
3/25 上进口商贴纸780pcs
彩色贴纸780pcs</t>
        </r>
      </text>
    </comment>
    <comment ref="AG19" authorId="0">
      <text>
        <r>
          <rPr>
            <b/>
            <sz val="9"/>
            <rFont val="宋体"/>
            <charset val="134"/>
          </rPr>
          <t>Administrator:</t>
        </r>
        <r>
          <rPr>
            <sz val="9"/>
            <rFont val="宋体"/>
            <charset val="134"/>
          </rPr>
          <t xml:space="preserve">
0001857 4/11 750pcs华3B11</t>
        </r>
      </text>
    </comment>
    <comment ref="AI19" authorId="0">
      <text>
        <r>
          <rPr>
            <b/>
            <sz val="9"/>
            <rFont val="宋体"/>
            <charset val="134"/>
          </rPr>
          <t>Administrator:</t>
        </r>
        <r>
          <rPr>
            <sz val="9"/>
            <rFont val="宋体"/>
            <charset val="134"/>
          </rPr>
          <t xml:space="preserve">
3/25 上环保标含UPC贴纸750pcs
3/26 上亚马逊外箱贴纸125pcs</t>
        </r>
      </text>
    </comment>
    <comment ref="AG20" authorId="0">
      <text>
        <r>
          <rPr>
            <b/>
            <sz val="9"/>
            <rFont val="宋体"/>
            <charset val="134"/>
          </rPr>
          <t>Administrator:</t>
        </r>
        <r>
          <rPr>
            <sz val="9"/>
            <rFont val="宋体"/>
            <charset val="134"/>
          </rPr>
          <t xml:space="preserve">
0001857 4/11 630pcs华3B8</t>
        </r>
      </text>
    </comment>
    <comment ref="AI20" authorId="0">
      <text>
        <r>
          <rPr>
            <b/>
            <sz val="9"/>
            <rFont val="宋体"/>
            <charset val="134"/>
          </rPr>
          <t>Administrator:</t>
        </r>
        <r>
          <rPr>
            <sz val="9"/>
            <rFont val="宋体"/>
            <charset val="134"/>
          </rPr>
          <t xml:space="preserve">
3/25 上亚马逊外箱贴纸105pcs
 环保标含UPC贴纸630pcs</t>
        </r>
      </text>
    </comment>
    <comment ref="AG21" authorId="0">
      <text>
        <r>
          <rPr>
            <b/>
            <sz val="9"/>
            <rFont val="宋体"/>
            <charset val="134"/>
          </rPr>
          <t>Administrator:</t>
        </r>
        <r>
          <rPr>
            <sz val="9"/>
            <rFont val="宋体"/>
            <charset val="134"/>
          </rPr>
          <t xml:space="preserve">
0000767 4/11 498pcs华3B16</t>
        </r>
      </text>
    </comment>
    <comment ref="AI21" authorId="0">
      <text>
        <r>
          <rPr>
            <b/>
            <sz val="9"/>
            <rFont val="宋体"/>
            <charset val="134"/>
          </rPr>
          <t>Administrator:</t>
        </r>
        <r>
          <rPr>
            <sz val="9"/>
            <rFont val="宋体"/>
            <charset val="134"/>
          </rPr>
          <t xml:space="preserve">
3/25 上亚马逊外箱贴纸83pcs
环保标含UPC贴纸498pcs</t>
        </r>
      </text>
    </comment>
    <comment ref="AG22" authorId="0">
      <text>
        <r>
          <rPr>
            <b/>
            <sz val="9"/>
            <rFont val="宋体"/>
            <charset val="134"/>
          </rPr>
          <t>Administrator:</t>
        </r>
        <r>
          <rPr>
            <sz val="9"/>
            <rFont val="宋体"/>
            <charset val="134"/>
          </rPr>
          <t xml:space="preserve">
0000767 4/11 750pcs
华3B16</t>
        </r>
      </text>
    </comment>
    <comment ref="AI22" authorId="0">
      <text>
        <r>
          <rPr>
            <b/>
            <sz val="9"/>
            <rFont val="宋体"/>
            <charset val="134"/>
          </rPr>
          <t>Administrator:</t>
        </r>
        <r>
          <rPr>
            <sz val="9"/>
            <rFont val="宋体"/>
            <charset val="134"/>
          </rPr>
          <t xml:space="preserve">
3/25 上亚马逊外箱贴纸125pcs
环保标含UPC贴纸750pcs</t>
        </r>
      </text>
    </comment>
    <comment ref="AG23" authorId="0">
      <text>
        <r>
          <rPr>
            <b/>
            <sz val="9"/>
            <rFont val="宋体"/>
            <charset val="134"/>
          </rPr>
          <t>Administrator:</t>
        </r>
        <r>
          <rPr>
            <sz val="9"/>
            <rFont val="宋体"/>
            <charset val="134"/>
          </rPr>
          <t xml:space="preserve">
0000756 4/12 240pcs华3B13</t>
        </r>
      </text>
    </comment>
    <comment ref="AI23" authorId="0">
      <text>
        <r>
          <rPr>
            <b/>
            <sz val="9"/>
            <rFont val="宋体"/>
            <charset val="134"/>
          </rPr>
          <t>Administrator:</t>
        </r>
        <r>
          <rPr>
            <sz val="9"/>
            <rFont val="宋体"/>
            <charset val="134"/>
          </rPr>
          <t xml:space="preserve">
4/3 上客供警语贴纸252pcs
客供电池警语贴纸252pcs
客供中文警语贴纸252pcs</t>
        </r>
      </text>
    </comment>
    <comment ref="AG24" authorId="0">
      <text>
        <r>
          <rPr>
            <b/>
            <sz val="9"/>
            <rFont val="宋体"/>
            <charset val="134"/>
          </rPr>
          <t>Administrator:</t>
        </r>
        <r>
          <rPr>
            <sz val="9"/>
            <rFont val="宋体"/>
            <charset val="134"/>
          </rPr>
          <t xml:space="preserve">
0001794 4/28 120pcs没登记</t>
        </r>
      </text>
    </comment>
    <comment ref="AG25" authorId="0">
      <text>
        <r>
          <rPr>
            <b/>
            <sz val="9"/>
            <rFont val="宋体"/>
            <charset val="134"/>
          </rPr>
          <t>Administrator:</t>
        </r>
        <r>
          <rPr>
            <sz val="9"/>
            <rFont val="宋体"/>
            <charset val="134"/>
          </rPr>
          <t xml:space="preserve">
0000756 4/12 72pcs华3B13</t>
        </r>
      </text>
    </comment>
    <comment ref="AI25" authorId="0">
      <text>
        <r>
          <rPr>
            <b/>
            <sz val="9"/>
            <rFont val="宋体"/>
            <charset val="134"/>
          </rPr>
          <t>Administrator:</t>
        </r>
        <r>
          <rPr>
            <sz val="9"/>
            <rFont val="宋体"/>
            <charset val="134"/>
          </rPr>
          <t xml:space="preserve">
3/27 上UPC贴纸72pcs
进口商贴纸72pcs
</t>
        </r>
      </text>
    </comment>
    <comment ref="AG26" authorId="0">
      <text>
        <r>
          <rPr>
            <b/>
            <sz val="9"/>
            <rFont val="宋体"/>
            <charset val="134"/>
          </rPr>
          <t>Administrator:</t>
        </r>
        <r>
          <rPr>
            <sz val="9"/>
            <rFont val="宋体"/>
            <charset val="134"/>
          </rPr>
          <t xml:space="preserve">
0000756 4/12 108pcs华3B13
</t>
        </r>
      </text>
    </comment>
    <comment ref="AI26" authorId="0">
      <text>
        <r>
          <rPr>
            <b/>
            <sz val="9"/>
            <rFont val="宋体"/>
            <charset val="134"/>
          </rPr>
          <t>Administrator:</t>
        </r>
        <r>
          <rPr>
            <sz val="9"/>
            <rFont val="宋体"/>
            <charset val="134"/>
          </rPr>
          <t xml:space="preserve">
3/27 上UPC贴纸108pcs
进口商贴纸108pcs</t>
        </r>
      </text>
    </comment>
    <comment ref="AG27" authorId="0">
      <text>
        <r>
          <rPr>
            <b/>
            <sz val="9"/>
            <rFont val="宋体"/>
            <charset val="134"/>
          </rPr>
          <t>Administrator:</t>
        </r>
        <r>
          <rPr>
            <sz val="9"/>
            <rFont val="宋体"/>
            <charset val="134"/>
          </rPr>
          <t xml:space="preserve">
0000756 4/12 198pcs华3B14
</t>
        </r>
      </text>
    </comment>
    <comment ref="AI27" authorId="0">
      <text>
        <r>
          <rPr>
            <b/>
            <sz val="9"/>
            <rFont val="宋体"/>
            <charset val="134"/>
          </rPr>
          <t>Administrator:</t>
        </r>
        <r>
          <rPr>
            <sz val="9"/>
            <rFont val="宋体"/>
            <charset val="134"/>
          </rPr>
          <t xml:space="preserve">
3/27 上UPC贴纸198pcs
进口商贴纸198pcs
</t>
        </r>
      </text>
    </comment>
    <comment ref="AG28" authorId="0">
      <text>
        <r>
          <rPr>
            <b/>
            <sz val="9"/>
            <rFont val="宋体"/>
            <charset val="134"/>
          </rPr>
          <t>Administrator:</t>
        </r>
        <r>
          <rPr>
            <sz val="9"/>
            <rFont val="宋体"/>
            <charset val="134"/>
          </rPr>
          <t xml:space="preserve">
0000756 4/12 270pcs华3B13
</t>
        </r>
      </text>
    </comment>
    <comment ref="AI28" authorId="0">
      <text>
        <r>
          <rPr>
            <b/>
            <sz val="9"/>
            <rFont val="宋体"/>
            <charset val="134"/>
          </rPr>
          <t>Administrator:</t>
        </r>
        <r>
          <rPr>
            <sz val="9"/>
            <rFont val="宋体"/>
            <charset val="134"/>
          </rPr>
          <t xml:space="preserve">
3/31 上进口商贴纸270pcs
UPC贴纸270pcs</t>
        </r>
      </text>
    </comment>
    <comment ref="AG29" authorId="0">
      <text>
        <r>
          <rPr>
            <b/>
            <sz val="9"/>
            <rFont val="宋体"/>
            <charset val="134"/>
          </rPr>
          <t>Administrator:</t>
        </r>
        <r>
          <rPr>
            <sz val="9"/>
            <rFont val="宋体"/>
            <charset val="134"/>
          </rPr>
          <t xml:space="preserve">
0000770 4/10 1806pcs华一A3
0000767 4/11 30pcs华一A3
0001857 4/11 384pcs华一A3</t>
        </r>
      </text>
    </comment>
    <comment ref="AI29" authorId="0">
      <text>
        <r>
          <rPr>
            <b/>
            <sz val="9"/>
            <rFont val="宋体"/>
            <charset val="134"/>
          </rPr>
          <t>Administrator:</t>
        </r>
        <r>
          <rPr>
            <sz val="9"/>
            <rFont val="宋体"/>
            <charset val="134"/>
          </rPr>
          <t xml:space="preserve">
4/21 上进口商贴纸2220pcs
彩色贴纸2220pcs
货已回</t>
        </r>
      </text>
    </comment>
    <comment ref="AG30" authorId="0">
      <text>
        <r>
          <rPr>
            <b/>
            <sz val="9"/>
            <rFont val="宋体"/>
            <charset val="134"/>
          </rPr>
          <t>Administrator:</t>
        </r>
        <r>
          <rPr>
            <sz val="9"/>
            <rFont val="宋体"/>
            <charset val="134"/>
          </rPr>
          <t xml:space="preserve">
0000767 4/11 24pcs华3B8
0001857 4/11 1248pcs华3B8</t>
        </r>
      </text>
    </comment>
    <comment ref="AG31" authorId="0">
      <text>
        <r>
          <rPr>
            <b/>
            <sz val="9"/>
            <rFont val="宋体"/>
            <charset val="134"/>
          </rPr>
          <t>Administrator:</t>
        </r>
        <r>
          <rPr>
            <sz val="9"/>
            <rFont val="宋体"/>
            <charset val="134"/>
          </rPr>
          <t xml:space="preserve">
0001794 4/28 120pcs直走</t>
        </r>
      </text>
    </comment>
    <comment ref="AI31" authorId="0">
      <text>
        <r>
          <rPr>
            <b/>
            <sz val="9"/>
            <rFont val="宋体"/>
            <charset val="134"/>
          </rPr>
          <t>Administrator:</t>
        </r>
        <r>
          <rPr>
            <sz val="9"/>
            <rFont val="宋体"/>
            <charset val="134"/>
          </rPr>
          <t xml:space="preserve">
3/27 上进口商贴纸120pcs</t>
        </r>
      </text>
    </comment>
    <comment ref="AG32" authorId="0">
      <text>
        <r>
          <rPr>
            <b/>
            <sz val="9"/>
            <rFont val="宋体"/>
            <charset val="134"/>
          </rPr>
          <t>Administrator:</t>
        </r>
        <r>
          <rPr>
            <sz val="9"/>
            <rFont val="宋体"/>
            <charset val="134"/>
          </rPr>
          <t xml:space="preserve">
0001637 4/23 276pcs华3B14</t>
        </r>
      </text>
    </comment>
    <comment ref="AI32" authorId="0">
      <text>
        <r>
          <rPr>
            <b/>
            <sz val="9"/>
            <rFont val="宋体"/>
            <charset val="134"/>
          </rPr>
          <t>Administrator:</t>
        </r>
        <r>
          <rPr>
            <sz val="9"/>
            <rFont val="宋体"/>
            <charset val="134"/>
          </rPr>
          <t xml:space="preserve">
3/31 上进口商贴纸276pcs</t>
        </r>
      </text>
    </comment>
    <comment ref="AG33" authorId="0">
      <text>
        <r>
          <rPr>
            <b/>
            <sz val="9"/>
            <rFont val="宋体"/>
            <charset val="134"/>
          </rPr>
          <t>Administrator:</t>
        </r>
        <r>
          <rPr>
            <sz val="9"/>
            <rFont val="宋体"/>
            <charset val="134"/>
          </rPr>
          <t xml:space="preserve">
0001794 4/28 1200pcs莫 返工</t>
        </r>
      </text>
    </comment>
    <comment ref="AI33" authorId="0">
      <text>
        <r>
          <rPr>
            <b/>
            <sz val="9"/>
            <rFont val="宋体"/>
            <charset val="134"/>
          </rPr>
          <t>Administrator:</t>
        </r>
        <r>
          <rPr>
            <sz val="9"/>
            <rFont val="宋体"/>
            <charset val="134"/>
          </rPr>
          <t xml:space="preserve">
3/27 上多语警告语贴纸1200pcs
WEEE不用电池走货黑白说明书1200pcs
4/3 上WEEE不用电池走货黑白说明书1200pcs
4/29 收到地址贴纸1200pcs已是要走货当时加急补订返工贴</t>
        </r>
      </text>
    </comment>
    <comment ref="AG34" authorId="0">
      <text>
        <r>
          <rPr>
            <b/>
            <sz val="9"/>
            <rFont val="宋体"/>
            <charset val="134"/>
          </rPr>
          <t>Administrator:</t>
        </r>
        <r>
          <rPr>
            <sz val="9"/>
            <rFont val="宋体"/>
            <charset val="134"/>
          </rPr>
          <t xml:space="preserve">
0001612 4/25 996pcs华3A25</t>
        </r>
      </text>
    </comment>
    <comment ref="AI34" authorId="0">
      <text>
        <r>
          <rPr>
            <b/>
            <sz val="9"/>
            <rFont val="宋体"/>
            <charset val="134"/>
          </rPr>
          <t>Administrator:</t>
        </r>
        <r>
          <rPr>
            <sz val="9"/>
            <rFont val="宋体"/>
            <charset val="134"/>
          </rPr>
          <t xml:space="preserve">
4/9 上2国语言说明书3000pcs
三个同PO共用</t>
        </r>
      </text>
    </comment>
    <comment ref="AG35" authorId="0">
      <text>
        <r>
          <rPr>
            <b/>
            <sz val="9"/>
            <rFont val="宋体"/>
            <charset val="134"/>
          </rPr>
          <t>Administrator:</t>
        </r>
        <r>
          <rPr>
            <sz val="9"/>
            <rFont val="宋体"/>
            <charset val="134"/>
          </rPr>
          <t xml:space="preserve">
0001612 4/25 1002pcs
华3A25</t>
        </r>
      </text>
    </comment>
    <comment ref="AG36" authorId="0">
      <text>
        <r>
          <rPr>
            <b/>
            <sz val="9"/>
            <rFont val="宋体"/>
            <charset val="134"/>
          </rPr>
          <t>Administrator:</t>
        </r>
        <r>
          <rPr>
            <sz val="9"/>
            <rFont val="宋体"/>
            <charset val="134"/>
          </rPr>
          <t xml:space="preserve">
0001612 4/25 996pcs
华3A25
0001803 4/26 6pcs华3A25</t>
        </r>
      </text>
    </comment>
    <comment ref="AG37" authorId="0">
      <text>
        <r>
          <rPr>
            <b/>
            <sz val="9"/>
            <rFont val="宋体"/>
            <charset val="134"/>
          </rPr>
          <t>Administrator:</t>
        </r>
        <r>
          <rPr>
            <sz val="9"/>
            <rFont val="宋体"/>
            <charset val="134"/>
          </rPr>
          <t xml:space="preserve">
0001804 4/26 2154pcs华3B2</t>
        </r>
      </text>
    </comment>
    <comment ref="AI37" authorId="0">
      <text>
        <r>
          <rPr>
            <b/>
            <sz val="9"/>
            <rFont val="宋体"/>
            <charset val="134"/>
          </rPr>
          <t>Administrator:</t>
        </r>
        <r>
          <rPr>
            <sz val="9"/>
            <rFont val="宋体"/>
            <charset val="134"/>
          </rPr>
          <t xml:space="preserve">
4/1 上UPC贴纸4347pcs
三个同PO共用</t>
        </r>
      </text>
    </comment>
    <comment ref="AG38" authorId="0">
      <text>
        <r>
          <rPr>
            <b/>
            <sz val="9"/>
            <rFont val="宋体"/>
            <charset val="134"/>
          </rPr>
          <t>Administrator:</t>
        </r>
        <r>
          <rPr>
            <sz val="9"/>
            <rFont val="宋体"/>
            <charset val="134"/>
          </rPr>
          <t xml:space="preserve">
2001072 5/8 504pcs华3B4</t>
        </r>
      </text>
    </comment>
    <comment ref="AI38" authorId="0">
      <text>
        <r>
          <rPr>
            <b/>
            <sz val="9"/>
            <rFont val="宋体"/>
            <charset val="134"/>
          </rPr>
          <t>Administrator:</t>
        </r>
        <r>
          <rPr>
            <sz val="9"/>
            <rFont val="宋体"/>
            <charset val="134"/>
          </rPr>
          <t xml:space="preserve">
5/8 上地址贴纸504pcs
5/9 上地址贴纸504pcs</t>
        </r>
      </text>
    </comment>
    <comment ref="AG39" authorId="0">
      <text>
        <r>
          <rPr>
            <b/>
            <sz val="9"/>
            <rFont val="宋体"/>
            <charset val="134"/>
          </rPr>
          <t>Administrator:</t>
        </r>
        <r>
          <rPr>
            <sz val="9"/>
            <rFont val="宋体"/>
            <charset val="134"/>
          </rPr>
          <t xml:space="preserve">
2001072 5/8 1200pcs华3B3</t>
        </r>
      </text>
    </comment>
    <comment ref="AI39" authorId="0">
      <text>
        <r>
          <rPr>
            <b/>
            <sz val="9"/>
            <rFont val="宋体"/>
            <charset val="134"/>
          </rPr>
          <t>Administrator:</t>
        </r>
        <r>
          <rPr>
            <sz val="9"/>
            <rFont val="宋体"/>
            <charset val="134"/>
          </rPr>
          <t xml:space="preserve">
4/28 上进口商贴纸1200pcs
产品贴纸1200pcs</t>
        </r>
      </text>
    </comment>
    <comment ref="AG40" authorId="0">
      <text>
        <r>
          <rPr>
            <b/>
            <sz val="9"/>
            <rFont val="宋体"/>
            <charset val="134"/>
          </rPr>
          <t>Administrator:</t>
        </r>
        <r>
          <rPr>
            <sz val="9"/>
            <rFont val="宋体"/>
            <charset val="134"/>
          </rPr>
          <t xml:space="preserve">
2001085 5/8 4884pcs
华3A12
2001088 5/9 1146pcs华3A12</t>
        </r>
      </text>
    </comment>
    <comment ref="AI40" authorId="0">
      <text>
        <r>
          <rPr>
            <b/>
            <sz val="9"/>
            <rFont val="宋体"/>
            <charset val="134"/>
          </rPr>
          <t>Administrator:</t>
        </r>
        <r>
          <rPr>
            <sz val="9"/>
            <rFont val="宋体"/>
            <charset val="134"/>
          </rPr>
          <t xml:space="preserve">
4/15 上大白方防盗贴纸6030pcs
4/25 小黄圆防盗贴纸6030pcs
5/8 上地址贴纸6030pcs
5/9 上地址贴纸6030pcs
</t>
        </r>
      </text>
    </comment>
    <comment ref="AG41" authorId="0">
      <text>
        <r>
          <rPr>
            <b/>
            <sz val="9"/>
            <rFont val="宋体"/>
            <charset val="134"/>
          </rPr>
          <t>Administrator:</t>
        </r>
        <r>
          <rPr>
            <sz val="9"/>
            <rFont val="宋体"/>
            <charset val="134"/>
          </rPr>
          <t xml:space="preserve">
20011107 5/9 252pcs华3B14</t>
        </r>
      </text>
    </comment>
    <comment ref="AI41" authorId="0">
      <text>
        <r>
          <rPr>
            <b/>
            <sz val="9"/>
            <rFont val="宋体"/>
            <charset val="134"/>
          </rPr>
          <t>Administrator:</t>
        </r>
        <r>
          <rPr>
            <sz val="9"/>
            <rFont val="宋体"/>
            <charset val="134"/>
          </rPr>
          <t xml:space="preserve">
4/15 上进口商贴纸252pcs</t>
        </r>
      </text>
    </comment>
    <comment ref="AG42" authorId="0">
      <text>
        <r>
          <rPr>
            <b/>
            <sz val="9"/>
            <rFont val="宋体"/>
            <charset val="134"/>
          </rPr>
          <t>Administrator:</t>
        </r>
        <r>
          <rPr>
            <sz val="9"/>
            <rFont val="宋体"/>
            <charset val="134"/>
          </rPr>
          <t xml:space="preserve">
2001148 5/12 906pcs</t>
        </r>
      </text>
    </comment>
    <comment ref="AG43" authorId="0">
      <text>
        <r>
          <rPr>
            <b/>
            <sz val="9"/>
            <rFont val="宋体"/>
            <charset val="134"/>
          </rPr>
          <t>Administrator:</t>
        </r>
        <r>
          <rPr>
            <sz val="9"/>
            <rFont val="宋体"/>
            <charset val="134"/>
          </rPr>
          <t xml:space="preserve">
2001185 5/14 180pcs华3B14</t>
        </r>
      </text>
    </comment>
    <comment ref="AI43" authorId="0">
      <text>
        <r>
          <rPr>
            <b/>
            <sz val="9"/>
            <rFont val="宋体"/>
            <charset val="134"/>
          </rPr>
          <t>Administrator:</t>
        </r>
        <r>
          <rPr>
            <sz val="9"/>
            <rFont val="宋体"/>
            <charset val="134"/>
          </rPr>
          <t xml:space="preserve">
4/14 上警语贴纸180pcs</t>
        </r>
      </text>
    </comment>
    <comment ref="AG44" authorId="0">
      <text>
        <r>
          <rPr>
            <b/>
            <sz val="9"/>
            <rFont val="宋体"/>
            <charset val="134"/>
          </rPr>
          <t>Administrator:</t>
        </r>
        <r>
          <rPr>
            <sz val="9"/>
            <rFont val="宋体"/>
            <charset val="134"/>
          </rPr>
          <t xml:space="preserve">
2000940 5/16 1602pcs莫4A6</t>
        </r>
      </text>
    </comment>
    <comment ref="AI44" authorId="0">
      <text>
        <r>
          <rPr>
            <b/>
            <sz val="9"/>
            <rFont val="宋体"/>
            <charset val="134"/>
          </rPr>
          <t>Administrator:</t>
        </r>
        <r>
          <rPr>
            <sz val="9"/>
            <rFont val="宋体"/>
            <charset val="134"/>
          </rPr>
          <t xml:space="preserve">
4/21 上客人白色CATLBLEL贴纸1602pcs</t>
        </r>
      </text>
    </comment>
    <comment ref="AG45" authorId="0">
      <text>
        <r>
          <rPr>
            <b/>
            <sz val="9"/>
            <rFont val="宋体"/>
            <charset val="134"/>
          </rPr>
          <t>Administrator:</t>
        </r>
        <r>
          <rPr>
            <sz val="9"/>
            <rFont val="宋体"/>
            <charset val="134"/>
          </rPr>
          <t xml:space="preserve">
2001206 5/15 15pcs
华3B14</t>
        </r>
      </text>
    </comment>
    <comment ref="AI45" authorId="0">
      <text>
        <r>
          <rPr>
            <b/>
            <sz val="9"/>
            <rFont val="宋体"/>
            <charset val="134"/>
          </rPr>
          <t>Administrator:</t>
        </r>
        <r>
          <rPr>
            <sz val="9"/>
            <rFont val="宋体"/>
            <charset val="134"/>
          </rPr>
          <t xml:space="preserve">
4/10 上外箱黄色贴纸20pcs</t>
        </r>
      </text>
    </comment>
    <comment ref="AG46" authorId="0">
      <text>
        <r>
          <rPr>
            <b/>
            <sz val="9"/>
            <rFont val="宋体"/>
            <charset val="134"/>
          </rPr>
          <t>Administrator:</t>
        </r>
        <r>
          <rPr>
            <sz val="9"/>
            <rFont val="宋体"/>
            <charset val="134"/>
          </rPr>
          <t xml:space="preserve">
2001232 5/15 1818pcs
华3A14
2000850 5/16 360pcs华3A14</t>
        </r>
      </text>
    </comment>
    <comment ref="AG47" authorId="0">
      <text>
        <r>
          <rPr>
            <b/>
            <sz val="9"/>
            <rFont val="宋体"/>
            <charset val="134"/>
          </rPr>
          <t>Administrator:</t>
        </r>
        <r>
          <rPr>
            <sz val="9"/>
            <rFont val="宋体"/>
            <charset val="134"/>
          </rPr>
          <t xml:space="preserve">
2001206 5/15 600pcs
华3B11</t>
        </r>
      </text>
    </comment>
    <comment ref="AI47" authorId="0">
      <text>
        <r>
          <rPr>
            <b/>
            <sz val="9"/>
            <rFont val="宋体"/>
            <charset val="134"/>
          </rPr>
          <t>Administrator:</t>
        </r>
        <r>
          <rPr>
            <sz val="9"/>
            <rFont val="宋体"/>
            <charset val="134"/>
          </rPr>
          <t xml:space="preserve">
4/16 上客人进口地址贴纸600pcs</t>
        </r>
      </text>
    </comment>
    <comment ref="AG48" authorId="0">
      <text>
        <r>
          <rPr>
            <b/>
            <sz val="9"/>
            <rFont val="宋体"/>
            <charset val="134"/>
          </rPr>
          <t>Administrator:</t>
        </r>
        <r>
          <rPr>
            <sz val="9"/>
            <rFont val="宋体"/>
            <charset val="134"/>
          </rPr>
          <t xml:space="preserve">
2000850 5/16 108pcs华3B4</t>
        </r>
      </text>
    </comment>
    <comment ref="AI48" authorId="0">
      <text>
        <r>
          <rPr>
            <b/>
            <sz val="9"/>
            <rFont val="宋体"/>
            <charset val="134"/>
          </rPr>
          <t>Administrator:</t>
        </r>
        <r>
          <rPr>
            <sz val="9"/>
            <rFont val="宋体"/>
            <charset val="134"/>
          </rPr>
          <t xml:space="preserve">
4/25 上北欧六语通用不带电池出货黑白电池说明书</t>
        </r>
      </text>
    </comment>
    <comment ref="AG49" authorId="0">
      <text>
        <r>
          <rPr>
            <b/>
            <sz val="9"/>
            <rFont val="宋体"/>
            <charset val="134"/>
          </rPr>
          <t>Administrator:</t>
        </r>
        <r>
          <rPr>
            <sz val="9"/>
            <rFont val="宋体"/>
            <charset val="134"/>
          </rPr>
          <t xml:space="preserve">
2000959 5/16 2490pcs
华3A25
2000940 5/16 12pcs莫4B9</t>
        </r>
      </text>
    </comment>
    <comment ref="AI49" authorId="0">
      <text>
        <r>
          <rPr>
            <b/>
            <sz val="9"/>
            <rFont val="宋体"/>
            <charset val="134"/>
          </rPr>
          <t>Administrator:</t>
        </r>
        <r>
          <rPr>
            <sz val="9"/>
            <rFont val="宋体"/>
            <charset val="134"/>
          </rPr>
          <t xml:space="preserve">
5/6 上客户条码贴纸2502pcs
5/7 上进口商贴纸2502pcs</t>
        </r>
      </text>
    </comment>
    <comment ref="AG50" authorId="0">
      <text>
        <r>
          <rPr>
            <b/>
            <sz val="9"/>
            <rFont val="宋体"/>
            <charset val="134"/>
          </rPr>
          <t>Administrator:</t>
        </r>
        <r>
          <rPr>
            <sz val="9"/>
            <rFont val="宋体"/>
            <charset val="134"/>
          </rPr>
          <t xml:space="preserve">
2001008 5/19 162pcs华3A15</t>
        </r>
      </text>
    </comment>
    <comment ref="AG51" authorId="0">
      <text>
        <r>
          <rPr>
            <b/>
            <sz val="9"/>
            <rFont val="宋体"/>
            <charset val="134"/>
          </rPr>
          <t>Administrator:</t>
        </r>
        <r>
          <rPr>
            <sz val="9"/>
            <rFont val="宋体"/>
            <charset val="134"/>
          </rPr>
          <t xml:space="preserve">
2000883 5/21 504pcs莫4A6</t>
        </r>
      </text>
    </comment>
    <comment ref="AI51" authorId="0">
      <text>
        <r>
          <rPr>
            <b/>
            <sz val="9"/>
            <rFont val="宋体"/>
            <charset val="134"/>
          </rPr>
          <t>Administrator:</t>
        </r>
        <r>
          <rPr>
            <sz val="9"/>
            <rFont val="宋体"/>
            <charset val="134"/>
          </rPr>
          <t xml:space="preserve">
5/9 上UPC贴纸504pcs</t>
        </r>
      </text>
    </comment>
    <comment ref="AG52" authorId="0">
      <text>
        <r>
          <rPr>
            <b/>
            <sz val="9"/>
            <rFont val="宋体"/>
            <charset val="134"/>
          </rPr>
          <t>Administrator:</t>
        </r>
        <r>
          <rPr>
            <sz val="9"/>
            <rFont val="宋体"/>
            <charset val="134"/>
          </rPr>
          <t xml:space="preserve">
2000879 5/20 120pcs华3A32</t>
        </r>
      </text>
    </comment>
    <comment ref="AG53" authorId="0">
      <text>
        <r>
          <rPr>
            <b/>
            <sz val="9"/>
            <rFont val="宋体"/>
            <charset val="134"/>
          </rPr>
          <t>Administrator:</t>
        </r>
        <r>
          <rPr>
            <sz val="9"/>
            <rFont val="宋体"/>
            <charset val="134"/>
          </rPr>
          <t xml:space="preserve">
2000879 5/20 804pcs华3A32</t>
        </r>
      </text>
    </comment>
    <comment ref="AI53" authorId="0">
      <text>
        <r>
          <rPr>
            <b/>
            <sz val="9"/>
            <rFont val="宋体"/>
            <charset val="134"/>
          </rPr>
          <t>Administrator:</t>
        </r>
        <r>
          <rPr>
            <sz val="9"/>
            <rFont val="宋体"/>
            <charset val="134"/>
          </rPr>
          <t xml:space="preserve">
4/15 h上UPC贴纸804pcs</t>
        </r>
      </text>
    </comment>
    <comment ref="AG54" authorId="0">
      <text>
        <r>
          <rPr>
            <b/>
            <sz val="9"/>
            <rFont val="宋体"/>
            <charset val="134"/>
          </rPr>
          <t>Administrator:</t>
        </r>
        <r>
          <rPr>
            <sz val="9"/>
            <rFont val="宋体"/>
            <charset val="134"/>
          </rPr>
          <t xml:space="preserve">
0001711 5/5 1548pcs直走</t>
        </r>
      </text>
    </comment>
    <comment ref="AI54" authorId="0">
      <text>
        <r>
          <rPr>
            <b/>
            <sz val="9"/>
            <rFont val="宋体"/>
            <charset val="134"/>
          </rPr>
          <t>Administrator:</t>
        </r>
        <r>
          <rPr>
            <sz val="9"/>
            <rFont val="宋体"/>
            <charset val="134"/>
          </rPr>
          <t xml:space="preserve">
4/21 不带电池走货北欧六语通用黑白电池说明书1548pcs
</t>
        </r>
      </text>
    </comment>
    <comment ref="AG55" authorId="0">
      <text>
        <r>
          <rPr>
            <b/>
            <sz val="9"/>
            <rFont val="宋体"/>
            <charset val="134"/>
          </rPr>
          <t>Administrator:</t>
        </r>
        <r>
          <rPr>
            <sz val="9"/>
            <rFont val="宋体"/>
            <charset val="134"/>
          </rPr>
          <t xml:space="preserve">
2000959 5/16 702pcs华3B11</t>
        </r>
      </text>
    </comment>
    <comment ref="AI55" authorId="0">
      <text>
        <r>
          <rPr>
            <b/>
            <sz val="9"/>
            <rFont val="宋体"/>
            <charset val="134"/>
          </rPr>
          <t>Administrator:</t>
        </r>
        <r>
          <rPr>
            <sz val="9"/>
            <rFont val="宋体"/>
            <charset val="134"/>
          </rPr>
          <t xml:space="preserve">
4/21 上进口商贴纸2004pcs
四个同PO共用</t>
        </r>
      </text>
    </comment>
    <comment ref="AG56" authorId="0">
      <text>
        <r>
          <rPr>
            <b/>
            <sz val="9"/>
            <rFont val="宋体"/>
            <charset val="134"/>
          </rPr>
          <t>Administrator:</t>
        </r>
        <r>
          <rPr>
            <sz val="9"/>
            <rFont val="宋体"/>
            <charset val="134"/>
          </rPr>
          <t xml:space="preserve">
2000959 5/16 558pcs
华3B10</t>
        </r>
      </text>
    </comment>
    <comment ref="AG57" authorId="0">
      <text>
        <r>
          <rPr>
            <b/>
            <sz val="9"/>
            <rFont val="宋体"/>
            <charset val="134"/>
          </rPr>
          <t>Administrator:</t>
        </r>
        <r>
          <rPr>
            <sz val="9"/>
            <rFont val="宋体"/>
            <charset val="134"/>
          </rPr>
          <t xml:space="preserve">
2000959 5/16 540pcs
华3B10</t>
        </r>
      </text>
    </comment>
    <comment ref="AG58" authorId="0">
      <text>
        <r>
          <rPr>
            <b/>
            <sz val="9"/>
            <rFont val="宋体"/>
            <charset val="134"/>
          </rPr>
          <t>Administrator:</t>
        </r>
        <r>
          <rPr>
            <sz val="9"/>
            <rFont val="宋体"/>
            <charset val="134"/>
          </rPr>
          <t xml:space="preserve">
2000959 5/16 204pcs
直走</t>
        </r>
      </text>
    </comment>
    <comment ref="AG59" authorId="0">
      <text>
        <r>
          <rPr>
            <b/>
            <sz val="9"/>
            <rFont val="宋体"/>
            <charset val="134"/>
          </rPr>
          <t>Administrator:</t>
        </r>
        <r>
          <rPr>
            <sz val="9"/>
            <rFont val="宋体"/>
            <charset val="134"/>
          </rPr>
          <t xml:space="preserve">
2000899 5/22 24pcs
2000884 5/21 2178pcs</t>
        </r>
      </text>
    </comment>
    <comment ref="AI59" authorId="0">
      <text>
        <r>
          <rPr>
            <b/>
            <sz val="9"/>
            <rFont val="宋体"/>
            <charset val="134"/>
          </rPr>
          <t>Administrator:</t>
        </r>
        <r>
          <rPr>
            <sz val="9"/>
            <rFont val="宋体"/>
            <charset val="134"/>
          </rPr>
          <t xml:space="preserve">
4/25 上客版WEEE声明说明书纸不带电池2202pcs
地址贴纸2202pcs</t>
        </r>
      </text>
    </comment>
    <comment ref="AG60" authorId="0">
      <text>
        <r>
          <rPr>
            <b/>
            <sz val="9"/>
            <rFont val="宋体"/>
            <charset val="134"/>
          </rPr>
          <t>Administrator:</t>
        </r>
        <r>
          <rPr>
            <sz val="9"/>
            <rFont val="宋体"/>
            <charset val="134"/>
          </rPr>
          <t xml:space="preserve">
2000884 5/21 486pcs
</t>
        </r>
      </text>
    </comment>
    <comment ref="AI60" authorId="0">
      <text>
        <r>
          <rPr>
            <b/>
            <sz val="9"/>
            <rFont val="宋体"/>
            <charset val="134"/>
          </rPr>
          <t>Administrator:</t>
        </r>
        <r>
          <rPr>
            <sz val="9"/>
            <rFont val="宋体"/>
            <charset val="134"/>
          </rPr>
          <t xml:space="preserve">
4/21 上意大利环保标贴纸486pcs
4/25 上WEEE电池垃圾桶回收声明书绝纸486pcs</t>
        </r>
      </text>
    </comment>
    <comment ref="AG61" authorId="0">
      <text>
        <r>
          <rPr>
            <b/>
            <sz val="9"/>
            <rFont val="宋体"/>
            <charset val="134"/>
          </rPr>
          <t>Administrator:</t>
        </r>
        <r>
          <rPr>
            <sz val="9"/>
            <rFont val="宋体"/>
            <charset val="134"/>
          </rPr>
          <t xml:space="preserve">
2000899 5/22 24pcs
2000884 5/21 2976pcs</t>
        </r>
      </text>
    </comment>
    <comment ref="AI61" authorId="0">
      <text>
        <r>
          <rPr>
            <b/>
            <sz val="9"/>
            <rFont val="宋体"/>
            <charset val="134"/>
          </rPr>
          <t>Administrator:</t>
        </r>
        <r>
          <rPr>
            <sz val="9"/>
            <rFont val="宋体"/>
            <charset val="134"/>
          </rPr>
          <t xml:space="preserve">
4/25 上2国语言电池说明书3000pcs</t>
        </r>
      </text>
    </comment>
    <comment ref="AG62" authorId="0">
      <text>
        <r>
          <rPr>
            <b/>
            <sz val="9"/>
            <rFont val="宋体"/>
            <charset val="134"/>
          </rPr>
          <t>Administrator:</t>
        </r>
        <r>
          <rPr>
            <sz val="9"/>
            <rFont val="宋体"/>
            <charset val="134"/>
          </rPr>
          <t xml:space="preserve">
0001409 5/23 2250pcs
华3B1
2000894 5/22 4080pcs
2000886 5/22 3672pcs</t>
        </r>
      </text>
    </comment>
    <comment ref="AI62" authorId="0">
      <text>
        <r>
          <rPr>
            <b/>
            <sz val="9"/>
            <rFont val="宋体"/>
            <charset val="134"/>
          </rPr>
          <t>Administrator:</t>
        </r>
        <r>
          <rPr>
            <sz val="9"/>
            <rFont val="宋体"/>
            <charset val="134"/>
          </rPr>
          <t xml:space="preserve">
3/26 上客供外箱条码贴纸219pcs
3/27 上EVENTLABEL贴纸217pcs
4/15 上客供外箱条码贴纸1463pcs
4/15 上EVENTLAEBL 贴纸1450pcs</t>
        </r>
      </text>
    </comment>
    <comment ref="AG63" authorId="0">
      <text>
        <r>
          <rPr>
            <b/>
            <sz val="9"/>
            <rFont val="宋体"/>
            <charset val="134"/>
          </rPr>
          <t>Administrator:</t>
        </r>
        <r>
          <rPr>
            <sz val="9"/>
            <rFont val="宋体"/>
            <charset val="134"/>
          </rPr>
          <t xml:space="preserve">
2000884 5/21 624pcs
</t>
        </r>
      </text>
    </comment>
    <comment ref="AI63" authorId="0">
      <text>
        <r>
          <rPr>
            <b/>
            <sz val="9"/>
            <rFont val="宋体"/>
            <charset val="134"/>
          </rPr>
          <t>Administrator:</t>
        </r>
        <r>
          <rPr>
            <sz val="9"/>
            <rFont val="宋体"/>
            <charset val="134"/>
          </rPr>
          <t xml:space="preserve">
4/25 上环保标含UPC贴纸2112pcs
两个同PO共用
5/8 上亚马逊外箱贴纸104pcs</t>
        </r>
      </text>
    </comment>
    <comment ref="AG64" authorId="0">
      <text>
        <r>
          <rPr>
            <b/>
            <sz val="9"/>
            <rFont val="宋体"/>
            <charset val="134"/>
          </rPr>
          <t>Administrator:</t>
        </r>
        <r>
          <rPr>
            <sz val="9"/>
            <rFont val="宋体"/>
            <charset val="134"/>
          </rPr>
          <t xml:space="preserve">
2000884 5/21 498pcs
</t>
        </r>
      </text>
    </comment>
    <comment ref="AI64" authorId="0">
      <text>
        <r>
          <rPr>
            <b/>
            <sz val="9"/>
            <rFont val="宋体"/>
            <charset val="134"/>
          </rPr>
          <t>Administrator:</t>
        </r>
        <r>
          <rPr>
            <sz val="9"/>
            <rFont val="宋体"/>
            <charset val="134"/>
          </rPr>
          <t xml:space="preserve">
5/8 上亚马逊外箱贴纸83pcs
</t>
        </r>
      </text>
    </comment>
    <comment ref="AG65" authorId="0">
      <text>
        <r>
          <rPr>
            <b/>
            <sz val="9"/>
            <rFont val="宋体"/>
            <charset val="134"/>
          </rPr>
          <t>Administrator:</t>
        </r>
        <r>
          <rPr>
            <sz val="9"/>
            <rFont val="宋体"/>
            <charset val="134"/>
          </rPr>
          <t xml:space="preserve">
2000894 5/22 252pcs</t>
        </r>
      </text>
    </comment>
    <comment ref="AI65" authorId="0">
      <text>
        <r>
          <rPr>
            <b/>
            <sz val="9"/>
            <rFont val="宋体"/>
            <charset val="134"/>
          </rPr>
          <t>Administrator:</t>
        </r>
        <r>
          <rPr>
            <sz val="9"/>
            <rFont val="宋体"/>
            <charset val="134"/>
          </rPr>
          <t xml:space="preserve">
5/12 进口商/客户EAN条码贴纸252pcs
 二维码贴纸252pcs</t>
        </r>
      </text>
    </comment>
    <comment ref="AG66" authorId="0">
      <text>
        <r>
          <rPr>
            <b/>
            <sz val="9"/>
            <rFont val="宋体"/>
            <charset val="134"/>
          </rPr>
          <t>Administrator:</t>
        </r>
        <r>
          <rPr>
            <sz val="9"/>
            <rFont val="宋体"/>
            <charset val="134"/>
          </rPr>
          <t xml:space="preserve">
0001409 5/23 750pcs华3A15</t>
        </r>
      </text>
    </comment>
    <comment ref="AI66" authorId="0">
      <text>
        <r>
          <rPr>
            <b/>
            <sz val="9"/>
            <rFont val="宋体"/>
            <charset val="134"/>
          </rPr>
          <t>Administrator:</t>
        </r>
        <r>
          <rPr>
            <sz val="9"/>
            <rFont val="宋体"/>
            <charset val="134"/>
          </rPr>
          <t xml:space="preserve">
5/9 上挪威语警语贴纸750pcs</t>
        </r>
      </text>
    </comment>
    <comment ref="AG67" authorId="0">
      <text>
        <r>
          <rPr>
            <b/>
            <sz val="9"/>
            <rFont val="宋体"/>
            <charset val="134"/>
          </rPr>
          <t>Administrator:</t>
        </r>
        <r>
          <rPr>
            <sz val="9"/>
            <rFont val="宋体"/>
            <charset val="134"/>
          </rPr>
          <t xml:space="preserve">
2000884 5/21 36pcs</t>
        </r>
      </text>
    </comment>
    <comment ref="AI67" authorId="0">
      <text>
        <r>
          <rPr>
            <b/>
            <sz val="9"/>
            <rFont val="宋体"/>
            <charset val="134"/>
          </rPr>
          <t>Administrator:</t>
        </r>
        <r>
          <rPr>
            <sz val="9"/>
            <rFont val="宋体"/>
            <charset val="134"/>
          </rPr>
          <t xml:space="preserve">
4/25 上UPC条码贴纸36pcs
进口商贴纸36pcs</t>
        </r>
      </text>
    </comment>
    <comment ref="AG68" authorId="0">
      <text>
        <r>
          <rPr>
            <b/>
            <sz val="9"/>
            <rFont val="宋体"/>
            <charset val="134"/>
          </rPr>
          <t>Administrator:</t>
        </r>
        <r>
          <rPr>
            <sz val="9"/>
            <rFont val="宋体"/>
            <charset val="134"/>
          </rPr>
          <t xml:space="preserve">
2000884 600pcs</t>
        </r>
      </text>
    </comment>
    <comment ref="AG69" authorId="0">
      <text>
        <r>
          <rPr>
            <b/>
            <sz val="9"/>
            <rFont val="宋体"/>
            <charset val="134"/>
          </rPr>
          <t>Administrator:</t>
        </r>
        <r>
          <rPr>
            <sz val="9"/>
            <rFont val="宋体"/>
            <charset val="134"/>
          </rPr>
          <t xml:space="preserve">
2000771 5/23 312pcs华3B14</t>
        </r>
      </text>
    </comment>
    <comment ref="AI69" authorId="0">
      <text>
        <r>
          <rPr>
            <b/>
            <sz val="9"/>
            <rFont val="宋体"/>
            <charset val="134"/>
          </rPr>
          <t>Administrator:</t>
        </r>
        <r>
          <rPr>
            <sz val="9"/>
            <rFont val="宋体"/>
            <charset val="134"/>
          </rPr>
          <t xml:space="preserve">
4/30 上30LWEEE声明书(不含电池版)312pcs
</t>
        </r>
      </text>
    </comment>
    <comment ref="AG70" authorId="0">
      <text>
        <r>
          <rPr>
            <b/>
            <sz val="9"/>
            <rFont val="宋体"/>
            <charset val="134"/>
          </rPr>
          <t>Administrator:</t>
        </r>
        <r>
          <rPr>
            <sz val="9"/>
            <rFont val="宋体"/>
            <charset val="134"/>
          </rPr>
          <t xml:space="preserve">
2000771 5/23 480pcs
华3B4</t>
        </r>
      </text>
    </comment>
    <comment ref="AI70" authorId="0">
      <text>
        <r>
          <rPr>
            <b/>
            <sz val="9"/>
            <rFont val="宋体"/>
            <charset val="134"/>
          </rPr>
          <t>Administrator:</t>
        </r>
        <r>
          <rPr>
            <sz val="9"/>
            <rFont val="宋体"/>
            <charset val="134"/>
          </rPr>
          <t xml:space="preserve">
5/12 WEEE声明30L说明书纸(不带电池）480pcs
5/19 上黑白5L 480pcs</t>
        </r>
      </text>
    </comment>
    <comment ref="AG71" authorId="0">
      <text>
        <r>
          <rPr>
            <b/>
            <sz val="9"/>
            <rFont val="宋体"/>
            <charset val="134"/>
          </rPr>
          <t>Administrator:</t>
        </r>
        <r>
          <rPr>
            <sz val="9"/>
            <rFont val="宋体"/>
            <charset val="134"/>
          </rPr>
          <t xml:space="preserve">
2001247 5/28 3360pcs华3A26
2002579 5/29 2640pcs直走</t>
        </r>
      </text>
    </comment>
    <comment ref="AI71" authorId="0">
      <text>
        <r>
          <rPr>
            <b/>
            <sz val="9"/>
            <rFont val="宋体"/>
            <charset val="134"/>
          </rPr>
          <t>Administrator:</t>
        </r>
        <r>
          <rPr>
            <sz val="9"/>
            <rFont val="宋体"/>
            <charset val="134"/>
          </rPr>
          <t xml:space="preserve">
5/8 上地址贴纸7800pcs
两个同PO共用
5/9 上地址贴纸7800pcs
</t>
        </r>
      </text>
    </comment>
    <comment ref="AG72" authorId="0">
      <text>
        <r>
          <rPr>
            <b/>
            <sz val="9"/>
            <rFont val="宋体"/>
            <charset val="134"/>
          </rPr>
          <t>Administrator:</t>
        </r>
        <r>
          <rPr>
            <sz val="9"/>
            <rFont val="宋体"/>
            <charset val="134"/>
          </rPr>
          <t xml:space="preserve">
2002579 5/29 1800pcs直走</t>
        </r>
      </text>
    </comment>
    <comment ref="AG73" authorId="0">
      <text>
        <r>
          <rPr>
            <b/>
            <sz val="9"/>
            <rFont val="宋体"/>
            <charset val="134"/>
          </rPr>
          <t>Administrator:</t>
        </r>
        <r>
          <rPr>
            <sz val="9"/>
            <rFont val="宋体"/>
            <charset val="134"/>
          </rPr>
          <t xml:space="preserve">
2002442 6/2 1684pcs华3A32
2002455 6/2 3244pcs华3A31
2002454 6/2 7092pcs华3A26
2000811 5/30 480pcs华3A21
2000815 5/30 12540pcs华3A21
2000807 5/30 5760pcs华3A26</t>
        </r>
      </text>
    </comment>
    <comment ref="AI73" authorId="0">
      <text>
        <r>
          <rPr>
            <b/>
            <sz val="9"/>
            <rFont val="宋体"/>
            <charset val="134"/>
          </rPr>
          <t>Administrator:</t>
        </r>
        <r>
          <rPr>
            <sz val="9"/>
            <rFont val="宋体"/>
            <charset val="134"/>
          </rPr>
          <t xml:space="preserve">
5/6 上价格贴纸30800pcs
彩色产品贴纸15400pcs</t>
        </r>
      </text>
    </comment>
    <comment ref="AG74" authorId="0">
      <text>
        <r>
          <rPr>
            <b/>
            <sz val="9"/>
            <rFont val="宋体"/>
            <charset val="134"/>
          </rPr>
          <t>Administrator:</t>
        </r>
        <r>
          <rPr>
            <sz val="9"/>
            <rFont val="宋体"/>
            <charset val="134"/>
          </rPr>
          <t xml:space="preserve">
2000811 5/30 2448pcs直走</t>
        </r>
      </text>
    </comment>
    <comment ref="AI74" authorId="0">
      <text>
        <r>
          <rPr>
            <b/>
            <sz val="9"/>
            <rFont val="宋体"/>
            <charset val="134"/>
          </rPr>
          <t>Administrator:</t>
        </r>
        <r>
          <rPr>
            <sz val="9"/>
            <rFont val="宋体"/>
            <charset val="134"/>
          </rPr>
          <t xml:space="preserve">
5/6 说明书+WEEE_不带电池走货 _ 说明书欧洲EN 2448pcs
</t>
        </r>
      </text>
    </comment>
    <comment ref="AG75" authorId="0">
      <text>
        <r>
          <rPr>
            <b/>
            <sz val="9"/>
            <rFont val="宋体"/>
            <charset val="134"/>
          </rPr>
          <t>Administrator:</t>
        </r>
        <r>
          <rPr>
            <sz val="9"/>
            <rFont val="宋体"/>
            <charset val="134"/>
          </rPr>
          <t xml:space="preserve">
2000681 5/26 408pcs华3B6</t>
        </r>
      </text>
    </comment>
    <comment ref="AG76" authorId="0">
      <text>
        <r>
          <rPr>
            <b/>
            <sz val="9"/>
            <rFont val="宋体"/>
            <charset val="134"/>
          </rPr>
          <t>Administrator:</t>
        </r>
        <r>
          <rPr>
            <sz val="9"/>
            <rFont val="宋体"/>
            <charset val="134"/>
          </rPr>
          <t xml:space="preserve">
2000681 5/26 700pcs华3A30</t>
        </r>
      </text>
    </comment>
    <comment ref="AG78" authorId="0">
      <text>
        <r>
          <rPr>
            <b/>
            <sz val="9"/>
            <rFont val="宋体"/>
            <charset val="134"/>
          </rPr>
          <t>Administrator:</t>
        </r>
        <r>
          <rPr>
            <sz val="9"/>
            <rFont val="宋体"/>
            <charset val="134"/>
          </rPr>
          <t xml:space="preserve">
2002372 6/5 1548pcs
</t>
        </r>
      </text>
    </comment>
    <comment ref="AI78" authorId="0">
      <text>
        <r>
          <rPr>
            <b/>
            <sz val="9"/>
            <rFont val="宋体"/>
            <charset val="134"/>
          </rPr>
          <t>Administrator:</t>
        </r>
        <r>
          <rPr>
            <sz val="9"/>
            <rFont val="宋体"/>
            <charset val="134"/>
          </rPr>
          <t xml:space="preserve">
5/6 说明书+WEEE_不带电池走货 _ 说明书欧洲EN 1548pcs
</t>
        </r>
      </text>
    </comment>
    <comment ref="AG79" authorId="0">
      <text>
        <r>
          <rPr>
            <b/>
            <sz val="9"/>
            <rFont val="宋体"/>
            <charset val="134"/>
          </rPr>
          <t>Administrator:</t>
        </r>
        <r>
          <rPr>
            <sz val="9"/>
            <rFont val="宋体"/>
            <charset val="134"/>
          </rPr>
          <t xml:space="preserve">
20002372 6/5 1932pcs</t>
        </r>
      </text>
    </comment>
    <comment ref="AI79" authorId="0">
      <text>
        <r>
          <rPr>
            <b/>
            <sz val="9"/>
            <rFont val="宋体"/>
            <charset val="134"/>
          </rPr>
          <t>Administrator:</t>
        </r>
        <r>
          <rPr>
            <sz val="9"/>
            <rFont val="宋体"/>
            <charset val="134"/>
          </rPr>
          <t xml:space="preserve">
5/9 上客人白色CATLABEL贴纸1932pcs
WEEE不带电池走货欧洲30语通用黑白说明书1932pcs</t>
        </r>
      </text>
    </comment>
    <comment ref="AG80" authorId="0">
      <text>
        <r>
          <rPr>
            <b/>
            <sz val="9"/>
            <rFont val="宋体"/>
            <charset val="134"/>
          </rPr>
          <t>Administrator:</t>
        </r>
        <r>
          <rPr>
            <sz val="9"/>
            <rFont val="宋体"/>
            <charset val="134"/>
          </rPr>
          <t xml:space="preserve">
2002404 6/5 324pcs王1-B2
2002386 6/5 1626pcs 王1-B3</t>
        </r>
      </text>
    </comment>
    <comment ref="AI80" authorId="0">
      <text>
        <r>
          <rPr>
            <b/>
            <sz val="9"/>
            <rFont val="宋体"/>
            <charset val="134"/>
          </rPr>
          <t>Administrator:</t>
        </r>
        <r>
          <rPr>
            <sz val="9"/>
            <rFont val="宋体"/>
            <charset val="134"/>
          </rPr>
          <t xml:space="preserve">
5/14 上进口贴纸1950pcs
UPC 贴纸1950pcs</t>
        </r>
      </text>
    </comment>
    <comment ref="AG81" authorId="0">
      <text>
        <r>
          <rPr>
            <b/>
            <sz val="9"/>
            <rFont val="宋体"/>
            <charset val="134"/>
          </rPr>
          <t>Administrator:</t>
        </r>
        <r>
          <rPr>
            <sz val="9"/>
            <rFont val="宋体"/>
            <charset val="134"/>
          </rPr>
          <t xml:space="preserve">
2002417 6/4 744pcs
王1-A1</t>
        </r>
      </text>
    </comment>
    <comment ref="AI81" authorId="0">
      <text>
        <r>
          <rPr>
            <b/>
            <sz val="9"/>
            <rFont val="宋体"/>
            <charset val="134"/>
          </rPr>
          <t>Administrator:</t>
        </r>
        <r>
          <rPr>
            <sz val="9"/>
            <rFont val="宋体"/>
            <charset val="134"/>
          </rPr>
          <t xml:space="preserve">
5/14 WEEE电池垃圾桶的回收声明说明书954pcs
意大利环保标贴纸954pcs
进口商含意大利环保标贴纸954pcs</t>
        </r>
      </text>
    </comment>
    <comment ref="AG82" authorId="0">
      <text>
        <r>
          <rPr>
            <b/>
            <sz val="9"/>
            <rFont val="宋体"/>
            <charset val="134"/>
          </rPr>
          <t>Administrator:</t>
        </r>
        <r>
          <rPr>
            <sz val="9"/>
            <rFont val="宋体"/>
            <charset val="134"/>
          </rPr>
          <t xml:space="preserve">
2002442 6/2 1200pcs华3B9</t>
        </r>
      </text>
    </comment>
    <comment ref="AI82" authorId="0">
      <text>
        <r>
          <rPr>
            <b/>
            <sz val="9"/>
            <rFont val="宋体"/>
            <charset val="134"/>
          </rPr>
          <t>Administrator:</t>
        </r>
        <r>
          <rPr>
            <sz val="9"/>
            <rFont val="宋体"/>
            <charset val="134"/>
          </rPr>
          <t xml:space="preserve">
5/14 上进口商含意大利环保标贴纸1200pcs</t>
        </r>
      </text>
    </comment>
    <comment ref="AG83" authorId="0">
      <text>
        <r>
          <rPr>
            <b/>
            <sz val="9"/>
            <rFont val="宋体"/>
            <charset val="134"/>
          </rPr>
          <t>Administrator:</t>
        </r>
        <r>
          <rPr>
            <sz val="9"/>
            <rFont val="宋体"/>
            <charset val="134"/>
          </rPr>
          <t xml:space="preserve">
2002417 6/4 708pcs
王1-A2</t>
        </r>
      </text>
    </comment>
    <comment ref="AI83" authorId="0">
      <text>
        <r>
          <rPr>
            <b/>
            <sz val="9"/>
            <rFont val="宋体"/>
            <charset val="134"/>
          </rPr>
          <t>Administrator:</t>
        </r>
        <r>
          <rPr>
            <sz val="9"/>
            <rFont val="宋体"/>
            <charset val="134"/>
          </rPr>
          <t xml:space="preserve">
5/19 上进口商贴纸708pcs
</t>
        </r>
      </text>
    </comment>
    <comment ref="AG84" authorId="0">
      <text>
        <r>
          <rPr>
            <b/>
            <sz val="9"/>
            <rFont val="宋体"/>
            <charset val="134"/>
          </rPr>
          <t>Administrator:</t>
        </r>
        <r>
          <rPr>
            <sz val="9"/>
            <rFont val="宋体"/>
            <charset val="134"/>
          </rPr>
          <t xml:space="preserve">
2002417 6/4 312pcs王1-A2</t>
        </r>
      </text>
    </comment>
    <comment ref="AI84" authorId="0">
      <text>
        <r>
          <rPr>
            <b/>
            <sz val="9"/>
            <rFont val="宋体"/>
            <charset val="134"/>
          </rPr>
          <t>Administrator:</t>
        </r>
        <r>
          <rPr>
            <sz val="9"/>
            <rFont val="宋体"/>
            <charset val="134"/>
          </rPr>
          <t xml:space="preserve">
4/30 上30LWEEE声明书(不含电池版)312pcs
</t>
        </r>
      </text>
    </comment>
    <comment ref="AG85" authorId="0">
      <text>
        <r>
          <rPr>
            <b/>
            <sz val="9"/>
            <rFont val="宋体"/>
            <charset val="134"/>
          </rPr>
          <t>Administrator:</t>
        </r>
        <r>
          <rPr>
            <sz val="9"/>
            <rFont val="宋体"/>
            <charset val="134"/>
          </rPr>
          <t xml:space="preserve">
2002417 6/4 300pcs
王1-A2</t>
        </r>
      </text>
    </comment>
    <comment ref="AI85" authorId="0">
      <text>
        <r>
          <rPr>
            <b/>
            <sz val="9"/>
            <rFont val="宋体"/>
            <charset val="134"/>
          </rPr>
          <t>Administrator:</t>
        </r>
        <r>
          <rPr>
            <sz val="9"/>
            <rFont val="宋体"/>
            <charset val="134"/>
          </rPr>
          <t xml:space="preserve">
5/21 WEEE_不带电池走货300pcs</t>
        </r>
      </text>
    </comment>
    <comment ref="AG86" authorId="0">
      <text>
        <r>
          <rPr>
            <b/>
            <sz val="9"/>
            <rFont val="宋体"/>
            <charset val="134"/>
          </rPr>
          <t>Administrator:</t>
        </r>
        <r>
          <rPr>
            <sz val="9"/>
            <rFont val="宋体"/>
            <charset val="134"/>
          </rPr>
          <t xml:space="preserve">
2002372 6/5 2004pcs</t>
        </r>
      </text>
    </comment>
    <comment ref="AI86" authorId="0">
      <text>
        <r>
          <rPr>
            <b/>
            <sz val="9"/>
            <rFont val="宋体"/>
            <charset val="134"/>
          </rPr>
          <t>Administrator:</t>
        </r>
        <r>
          <rPr>
            <sz val="9"/>
            <rFont val="宋体"/>
            <charset val="134"/>
          </rPr>
          <t xml:space="preserve">
5/14 上进口商贴纸2004pcs</t>
        </r>
      </text>
    </comment>
    <comment ref="AG87" authorId="0">
      <text>
        <r>
          <rPr>
            <b/>
            <sz val="9"/>
            <rFont val="宋体"/>
            <charset val="134"/>
          </rPr>
          <t>Administrator:</t>
        </r>
        <r>
          <rPr>
            <sz val="9"/>
            <rFont val="宋体"/>
            <charset val="134"/>
          </rPr>
          <t xml:space="preserve">
2002417 6/4 546pcs
王1-A1</t>
        </r>
      </text>
    </comment>
    <comment ref="AG88" authorId="0">
      <text>
        <r>
          <rPr>
            <b/>
            <sz val="9"/>
            <rFont val="宋体"/>
            <charset val="134"/>
          </rPr>
          <t>Administrator:</t>
        </r>
        <r>
          <rPr>
            <sz val="9"/>
            <rFont val="宋体"/>
            <charset val="134"/>
          </rPr>
          <t xml:space="preserve">
2002346 6/6 480
王 1-A4</t>
        </r>
      </text>
    </comment>
    <comment ref="AI88" authorId="0">
      <text>
        <r>
          <rPr>
            <b/>
            <sz val="9"/>
            <rFont val="宋体"/>
            <charset val="134"/>
          </rPr>
          <t>Administrator:</t>
        </r>
        <r>
          <rPr>
            <sz val="9"/>
            <rFont val="宋体"/>
            <charset val="134"/>
          </rPr>
          <t xml:space="preserve">
4/30 上进口商贴纸480pcs
5/19 上说明书贴纸480pcs
</t>
        </r>
      </text>
    </comment>
    <comment ref="AG89" authorId="0">
      <text>
        <r>
          <rPr>
            <b/>
            <sz val="9"/>
            <rFont val="宋体"/>
            <charset val="134"/>
          </rPr>
          <t>Administrator:</t>
        </r>
        <r>
          <rPr>
            <sz val="9"/>
            <rFont val="宋体"/>
            <charset val="134"/>
          </rPr>
          <t xml:space="preserve">
2002341 6/6 960
王 1-A3</t>
        </r>
      </text>
    </comment>
    <comment ref="AI89" authorId="0">
      <text>
        <r>
          <rPr>
            <b/>
            <sz val="9"/>
            <rFont val="宋体"/>
            <charset val="134"/>
          </rPr>
          <t>Administrator:</t>
        </r>
        <r>
          <rPr>
            <sz val="9"/>
            <rFont val="宋体"/>
            <charset val="134"/>
          </rPr>
          <t xml:space="preserve">
4/30 上进口商贴纸960pcs
5/19 上说明书贴纸960pcs</t>
        </r>
      </text>
    </comment>
    <comment ref="AG90" authorId="0">
      <text>
        <r>
          <rPr>
            <b/>
            <sz val="9"/>
            <rFont val="宋体"/>
            <charset val="134"/>
          </rPr>
          <t>Administrator:</t>
        </r>
        <r>
          <rPr>
            <sz val="9"/>
            <rFont val="宋体"/>
            <charset val="134"/>
          </rPr>
          <t xml:space="preserve">
2002302 6/7 204
罗 3B14</t>
        </r>
      </text>
    </comment>
    <comment ref="AI90" authorId="0">
      <text>
        <r>
          <rPr>
            <b/>
            <sz val="9"/>
            <rFont val="宋体"/>
            <charset val="134"/>
          </rPr>
          <t>Administrator:</t>
        </r>
        <r>
          <rPr>
            <sz val="9"/>
            <rFont val="宋体"/>
            <charset val="134"/>
          </rPr>
          <t xml:space="preserve">
5/27 上进口商贴纸204pcs</t>
        </r>
      </text>
    </comment>
    <comment ref="AG91" authorId="0">
      <text>
        <r>
          <rPr>
            <b/>
            <sz val="9"/>
            <rFont val="宋体"/>
            <charset val="134"/>
          </rPr>
          <t>Administrator:</t>
        </r>
        <r>
          <rPr>
            <sz val="9"/>
            <rFont val="宋体"/>
            <charset val="134"/>
          </rPr>
          <t xml:space="preserve">
2002341 6/6 688
王 1-A7</t>
        </r>
      </text>
    </comment>
    <comment ref="AG92" authorId="0">
      <text>
        <r>
          <rPr>
            <b/>
            <sz val="9"/>
            <rFont val="宋体"/>
            <charset val="134"/>
          </rPr>
          <t>Administrator:</t>
        </r>
        <r>
          <rPr>
            <sz val="9"/>
            <rFont val="宋体"/>
            <charset val="134"/>
          </rPr>
          <t xml:space="preserve">
2002341 6/6 372
王 1-A7</t>
        </r>
      </text>
    </comment>
    <comment ref="AG93" authorId="0">
      <text>
        <r>
          <rPr>
            <b/>
            <sz val="9"/>
            <rFont val="宋体"/>
            <charset val="134"/>
          </rPr>
          <t>Administrator:</t>
        </r>
        <r>
          <rPr>
            <sz val="9"/>
            <rFont val="宋体"/>
            <charset val="134"/>
          </rPr>
          <t xml:space="preserve">
2002302 6/7 594
罗 3A15</t>
        </r>
      </text>
    </comment>
    <comment ref="AG94" authorId="0">
      <text>
        <r>
          <rPr>
            <b/>
            <sz val="9"/>
            <rFont val="宋体"/>
            <charset val="134"/>
          </rPr>
          <t>Administrator:</t>
        </r>
        <r>
          <rPr>
            <sz val="9"/>
            <rFont val="宋体"/>
            <charset val="134"/>
          </rPr>
          <t xml:space="preserve">
2002313 6/7 378
罗 3B13</t>
        </r>
      </text>
    </comment>
    <comment ref="AI94" authorId="0">
      <text>
        <r>
          <rPr>
            <b/>
            <sz val="9"/>
            <rFont val="宋体"/>
            <charset val="134"/>
          </rPr>
          <t>Administrator:</t>
        </r>
        <r>
          <rPr>
            <sz val="9"/>
            <rFont val="宋体"/>
            <charset val="134"/>
          </rPr>
          <t xml:space="preserve">
4/30 上30LWEEE声明书(不含电池版)378pcs
</t>
        </r>
      </text>
    </comment>
    <comment ref="AG95" authorId="0">
      <text>
        <r>
          <rPr>
            <b/>
            <sz val="9"/>
            <rFont val="宋体"/>
            <charset val="134"/>
          </rPr>
          <t>Administrator:</t>
        </r>
        <r>
          <rPr>
            <sz val="9"/>
            <rFont val="宋体"/>
            <charset val="134"/>
          </rPr>
          <t xml:space="preserve">
2002313 6/7 312
罗 3B8</t>
        </r>
      </text>
    </comment>
    <comment ref="AI95" authorId="0">
      <text>
        <r>
          <rPr>
            <b/>
            <sz val="9"/>
            <rFont val="宋体"/>
            <charset val="134"/>
          </rPr>
          <t>Administrator:</t>
        </r>
        <r>
          <rPr>
            <sz val="9"/>
            <rFont val="宋体"/>
            <charset val="134"/>
          </rPr>
          <t xml:space="preserve">
4/30 上30LWEEE声明书(不含电池版)312pcs
</t>
        </r>
      </text>
    </comment>
    <comment ref="AG96" authorId="0">
      <text>
        <r>
          <rPr>
            <b/>
            <sz val="9"/>
            <rFont val="宋体"/>
            <charset val="134"/>
          </rPr>
          <t>Administrator:</t>
        </r>
        <r>
          <rPr>
            <sz val="9"/>
            <rFont val="宋体"/>
            <charset val="134"/>
          </rPr>
          <t xml:space="preserve">
0002398 5/26 320pcs因此单需要在车间包装送回半成品</t>
        </r>
      </text>
    </comment>
    <comment ref="AI96" authorId="0">
      <text>
        <r>
          <rPr>
            <b/>
            <sz val="9"/>
            <rFont val="宋体"/>
            <charset val="134"/>
          </rPr>
          <t>Administrator:</t>
        </r>
        <r>
          <rPr>
            <sz val="9"/>
            <rFont val="宋体"/>
            <charset val="134"/>
          </rPr>
          <t xml:space="preserve">
4/30 上30LWEEE声明书(不含电池版)306pcs
</t>
        </r>
      </text>
    </comment>
    <comment ref="AG97" authorId="0">
      <text>
        <r>
          <rPr>
            <b/>
            <sz val="9"/>
            <rFont val="宋体"/>
            <charset val="134"/>
          </rPr>
          <t>Administrator:</t>
        </r>
        <r>
          <rPr>
            <sz val="9"/>
            <rFont val="宋体"/>
            <charset val="134"/>
          </rPr>
          <t xml:space="preserve">
2002286 6/10 1002pcs</t>
        </r>
      </text>
    </comment>
    <comment ref="AI97" authorId="0">
      <text>
        <r>
          <rPr>
            <b/>
            <sz val="9"/>
            <rFont val="宋体"/>
            <charset val="134"/>
          </rPr>
          <t>Administrator:</t>
        </r>
        <r>
          <rPr>
            <sz val="9"/>
            <rFont val="宋体"/>
            <charset val="134"/>
          </rPr>
          <t xml:space="preserve">
5/19 上UPC贴纸1002pcs</t>
        </r>
      </text>
    </comment>
    <comment ref="AG98" authorId="0">
      <text>
        <r>
          <rPr>
            <b/>
            <sz val="9"/>
            <rFont val="宋体"/>
            <charset val="134"/>
          </rPr>
          <t>Administrator:</t>
        </r>
        <r>
          <rPr>
            <sz val="9"/>
            <rFont val="宋体"/>
            <charset val="134"/>
          </rPr>
          <t xml:space="preserve">
2002238 6/11 78pcs华3B4</t>
        </r>
      </text>
    </comment>
    <comment ref="AG99" authorId="0">
      <text>
        <r>
          <rPr>
            <b/>
            <sz val="9"/>
            <rFont val="宋体"/>
            <charset val="134"/>
          </rPr>
          <t>Administrator:</t>
        </r>
        <r>
          <rPr>
            <sz val="9"/>
            <rFont val="宋体"/>
            <charset val="134"/>
          </rPr>
          <t xml:space="preserve">
2002238 6/11 120pcs
华3B4</t>
        </r>
      </text>
    </comment>
    <comment ref="AG100" authorId="0">
      <text>
        <r>
          <rPr>
            <b/>
            <sz val="9"/>
            <rFont val="宋体"/>
            <charset val="134"/>
          </rPr>
          <t>Administrator:</t>
        </r>
        <r>
          <rPr>
            <sz val="9"/>
            <rFont val="宋体"/>
            <charset val="134"/>
          </rPr>
          <t xml:space="preserve">
2002238 6/11 222pcs
华3B4</t>
        </r>
      </text>
    </comment>
    <comment ref="AG101" authorId="0">
      <text>
        <r>
          <rPr>
            <b/>
            <sz val="9"/>
            <rFont val="宋体"/>
            <charset val="134"/>
          </rPr>
          <t>Administrator:</t>
        </r>
        <r>
          <rPr>
            <sz val="9"/>
            <rFont val="宋体"/>
            <charset val="134"/>
          </rPr>
          <t xml:space="preserve">
2002238 6/11 240pcs
华3B4</t>
        </r>
      </text>
    </comment>
    <comment ref="AI101" authorId="0">
      <text>
        <r>
          <rPr>
            <b/>
            <sz val="9"/>
            <rFont val="宋体"/>
            <charset val="134"/>
          </rPr>
          <t>Administrator:</t>
        </r>
        <r>
          <rPr>
            <sz val="9"/>
            <rFont val="宋体"/>
            <charset val="134"/>
          </rPr>
          <t xml:space="preserve">
5/19 上进口商贴纸240pcs</t>
        </r>
      </text>
    </comment>
    <comment ref="AG102" authorId="0">
      <text>
        <r>
          <rPr>
            <b/>
            <sz val="9"/>
            <rFont val="宋体"/>
            <charset val="134"/>
          </rPr>
          <t>Administrator:</t>
        </r>
        <r>
          <rPr>
            <sz val="9"/>
            <rFont val="宋体"/>
            <charset val="134"/>
          </rPr>
          <t xml:space="preserve">
2002238 6/11 156pcs
华3B4</t>
        </r>
      </text>
    </comment>
    <comment ref="AI102" authorId="0">
      <text>
        <r>
          <rPr>
            <b/>
            <sz val="9"/>
            <rFont val="宋体"/>
            <charset val="134"/>
          </rPr>
          <t>Administrator:</t>
        </r>
        <r>
          <rPr>
            <sz val="9"/>
            <rFont val="宋体"/>
            <charset val="134"/>
          </rPr>
          <t xml:space="preserve">
5/16 通用进口商贴纸156pcs</t>
        </r>
      </text>
    </comment>
    <comment ref="AG103" authorId="0">
      <text>
        <r>
          <rPr>
            <b/>
            <sz val="9"/>
            <rFont val="宋体"/>
            <charset val="134"/>
          </rPr>
          <t>Administrator:</t>
        </r>
        <r>
          <rPr>
            <sz val="9"/>
            <rFont val="宋体"/>
            <charset val="134"/>
          </rPr>
          <t xml:space="preserve">
2002263 6/10 100pcs
2002254 6/11 2pcs华3B8</t>
        </r>
      </text>
    </comment>
    <comment ref="AI103" authorId="0">
      <text>
        <r>
          <rPr>
            <b/>
            <sz val="9"/>
            <rFont val="宋体"/>
            <charset val="134"/>
          </rPr>
          <t>Administrator:</t>
        </r>
        <r>
          <rPr>
            <sz val="9"/>
            <rFont val="宋体"/>
            <charset val="134"/>
          </rPr>
          <t xml:space="preserve">
5/21 上警告语/信息翻译贴纸102pcs
5/30 上警告/信息翻译贴纸102pcs</t>
        </r>
      </text>
    </comment>
    <comment ref="AG104" authorId="0">
      <text>
        <r>
          <rPr>
            <b/>
            <sz val="9"/>
            <rFont val="宋体"/>
            <charset val="134"/>
          </rPr>
          <t>Administrator:</t>
        </r>
        <r>
          <rPr>
            <sz val="9"/>
            <rFont val="宋体"/>
            <charset val="134"/>
          </rPr>
          <t xml:space="preserve">
2002254 6/11 5172pcs走走</t>
        </r>
      </text>
    </comment>
    <comment ref="AG105" authorId="0">
      <text>
        <r>
          <rPr>
            <b/>
            <sz val="9"/>
            <rFont val="宋体"/>
            <charset val="134"/>
          </rPr>
          <t>Administrator:</t>
        </r>
        <r>
          <rPr>
            <sz val="9"/>
            <rFont val="宋体"/>
            <charset val="134"/>
          </rPr>
          <t xml:space="preserve">
2002263 6/10 1794PCS
2002271 6/11 384pcs华3A19</t>
        </r>
      </text>
    </comment>
    <comment ref="AI105" authorId="0">
      <text>
        <r>
          <rPr>
            <b/>
            <sz val="9"/>
            <rFont val="宋体"/>
            <charset val="134"/>
          </rPr>
          <t>Administrator:</t>
        </r>
        <r>
          <rPr>
            <sz val="9"/>
            <rFont val="宋体"/>
            <charset val="134"/>
          </rPr>
          <t xml:space="preserve">
5/26 上UPC贴纸2178pcs
</t>
        </r>
      </text>
    </comment>
    <comment ref="AG106" authorId="0">
      <text>
        <r>
          <rPr>
            <b/>
            <sz val="9"/>
            <rFont val="宋体"/>
            <charset val="134"/>
          </rPr>
          <t>Administrator:</t>
        </r>
        <r>
          <rPr>
            <sz val="9"/>
            <rFont val="宋体"/>
            <charset val="134"/>
          </rPr>
          <t xml:space="preserve">
2002238 6/11 576pcs
华3A24</t>
        </r>
      </text>
    </comment>
    <comment ref="AI106" authorId="0">
      <text>
        <r>
          <rPr>
            <b/>
            <sz val="9"/>
            <rFont val="宋体"/>
            <charset val="134"/>
          </rPr>
          <t>Administrator:</t>
        </r>
        <r>
          <rPr>
            <sz val="9"/>
            <rFont val="宋体"/>
            <charset val="134"/>
          </rPr>
          <t xml:space="preserve">
5/6 上产品贴纸576pcs
5/6 上意大利环保LOGO贴纸576pcs
 进口商信息贴纸576pcs
5/6 说明书+WEEE_不带电池走货 _ 说明书欧洲EN 576pcs
</t>
        </r>
      </text>
    </comment>
    <comment ref="AG107" authorId="0">
      <text>
        <r>
          <rPr>
            <b/>
            <sz val="9"/>
            <rFont val="宋体"/>
            <charset val="134"/>
          </rPr>
          <t>Administrator:</t>
        </r>
        <r>
          <rPr>
            <sz val="9"/>
            <rFont val="宋体"/>
            <charset val="134"/>
          </rPr>
          <t xml:space="preserve">
2002238 6/11 522pcs
华3A28</t>
        </r>
      </text>
    </comment>
    <comment ref="AI107" authorId="0">
      <text>
        <r>
          <rPr>
            <b/>
            <sz val="9"/>
            <rFont val="宋体"/>
            <charset val="134"/>
          </rPr>
          <t>Administrator:</t>
        </r>
        <r>
          <rPr>
            <sz val="9"/>
            <rFont val="宋体"/>
            <charset val="134"/>
          </rPr>
          <t xml:space="preserve">
5/6 上意大利环保LOGO贴纸1284pcs
两个同PO共用</t>
        </r>
      </text>
    </comment>
    <comment ref="AG108" authorId="0">
      <text>
        <r>
          <rPr>
            <b/>
            <sz val="9"/>
            <rFont val="宋体"/>
            <charset val="134"/>
          </rPr>
          <t>Administrator:</t>
        </r>
        <r>
          <rPr>
            <sz val="9"/>
            <rFont val="宋体"/>
            <charset val="134"/>
          </rPr>
          <t xml:space="preserve">
2002238 6/11 762pcs
华3A24</t>
        </r>
      </text>
    </comment>
    <comment ref="AG109" authorId="0">
      <text>
        <r>
          <rPr>
            <b/>
            <sz val="9"/>
            <rFont val="宋体"/>
            <charset val="134"/>
          </rPr>
          <t>Administrator:</t>
        </r>
        <r>
          <rPr>
            <sz val="9"/>
            <rFont val="宋体"/>
            <charset val="134"/>
          </rPr>
          <t xml:space="preserve">
200222 6/13 6pcs华3B14</t>
        </r>
      </text>
    </comment>
    <comment ref="AI109" authorId="0">
      <text>
        <r>
          <rPr>
            <b/>
            <sz val="9"/>
            <rFont val="宋体"/>
            <charset val="134"/>
          </rPr>
          <t>Administrator:</t>
        </r>
        <r>
          <rPr>
            <sz val="9"/>
            <rFont val="宋体"/>
            <charset val="134"/>
          </rPr>
          <t xml:space="preserve">
5/26 上亚马逊外箱贴纸1pcs
6/3 上UPC贴纸6pcs</t>
        </r>
      </text>
    </comment>
    <comment ref="AG110" authorId="0">
      <text>
        <r>
          <rPr>
            <b/>
            <sz val="9"/>
            <rFont val="宋体"/>
            <charset val="134"/>
          </rPr>
          <t>Administrator:</t>
        </r>
        <r>
          <rPr>
            <sz val="9"/>
            <rFont val="宋体"/>
            <charset val="134"/>
          </rPr>
          <t xml:space="preserve">
200222 6/13 6pcs
华3B14</t>
        </r>
      </text>
    </comment>
    <comment ref="AI110" authorId="0">
      <text>
        <r>
          <rPr>
            <b/>
            <sz val="9"/>
            <rFont val="宋体"/>
            <charset val="134"/>
          </rPr>
          <t>Administrator:</t>
        </r>
        <r>
          <rPr>
            <sz val="9"/>
            <rFont val="宋体"/>
            <charset val="134"/>
          </rPr>
          <t xml:space="preserve">
5/26 上亚马逊外箱贴纸1pcs
6/3 上UPC贴纸6pcs
</t>
        </r>
      </text>
    </comment>
    <comment ref="AG111" authorId="0">
      <text>
        <r>
          <rPr>
            <b/>
            <sz val="9"/>
            <rFont val="宋体"/>
            <charset val="134"/>
          </rPr>
          <t>Administrator:</t>
        </r>
        <r>
          <rPr>
            <sz val="9"/>
            <rFont val="宋体"/>
            <charset val="134"/>
          </rPr>
          <t xml:space="preserve">
200222 6/13 6pcs
华3B14</t>
        </r>
      </text>
    </comment>
    <comment ref="AI111" authorId="0">
      <text>
        <r>
          <rPr>
            <b/>
            <sz val="9"/>
            <rFont val="宋体"/>
            <charset val="134"/>
          </rPr>
          <t>Administrator:</t>
        </r>
        <r>
          <rPr>
            <sz val="9"/>
            <rFont val="宋体"/>
            <charset val="134"/>
          </rPr>
          <t xml:space="preserve">
5/26 上亚马逊外箱贴纸1pcs
6/3 上UPC贴纸6pcs
</t>
        </r>
      </text>
    </comment>
    <comment ref="AG112" authorId="0">
      <text>
        <r>
          <rPr>
            <b/>
            <sz val="9"/>
            <rFont val="宋体"/>
            <charset val="134"/>
          </rPr>
          <t>Administrator:</t>
        </r>
        <r>
          <rPr>
            <sz val="9"/>
            <rFont val="宋体"/>
            <charset val="134"/>
          </rPr>
          <t xml:space="preserve">
200222 6/13 6pcs
华3B14</t>
        </r>
      </text>
    </comment>
    <comment ref="AI112" authorId="0">
      <text>
        <r>
          <rPr>
            <b/>
            <sz val="9"/>
            <rFont val="宋体"/>
            <charset val="134"/>
          </rPr>
          <t>Administrator:</t>
        </r>
        <r>
          <rPr>
            <sz val="9"/>
            <rFont val="宋体"/>
            <charset val="134"/>
          </rPr>
          <t xml:space="preserve">
5/26 上亚马逊外箱贴纸1pcs
6/3 上UPC贴纸6pcs
</t>
        </r>
      </text>
    </comment>
    <comment ref="AG113" authorId="0">
      <text>
        <r>
          <rPr>
            <b/>
            <sz val="9"/>
            <rFont val="宋体"/>
            <charset val="134"/>
          </rPr>
          <t>Administrator:</t>
        </r>
        <r>
          <rPr>
            <sz val="9"/>
            <rFont val="宋体"/>
            <charset val="134"/>
          </rPr>
          <t xml:space="preserve">
2002100 6/17 624pcs华3A24</t>
        </r>
      </text>
    </comment>
    <comment ref="AG114" authorId="0">
      <text>
        <r>
          <rPr>
            <b/>
            <sz val="9"/>
            <rFont val="宋体"/>
            <charset val="134"/>
          </rPr>
          <t>Administrator:</t>
        </r>
        <r>
          <rPr>
            <sz val="9"/>
            <rFont val="宋体"/>
            <charset val="134"/>
          </rPr>
          <t xml:space="preserve">
2002118 6/16 5418pcs华3A8
2002099 6/17 216pcs华3B12</t>
        </r>
      </text>
    </comment>
    <comment ref="AI114" authorId="0">
      <text>
        <r>
          <rPr>
            <b/>
            <sz val="9"/>
            <rFont val="宋体"/>
            <charset val="134"/>
          </rPr>
          <t>Administrator:</t>
        </r>
        <r>
          <rPr>
            <sz val="9"/>
            <rFont val="宋体"/>
            <charset val="134"/>
          </rPr>
          <t xml:space="preserve">
5/12 上产品贴纸7200pcs
上30LWEEE声明书(不含电池版)7200pcs
四个同PO共用
5/26 上家乐福外箱贴纸4810pcs
四个同PO共用</t>
        </r>
      </text>
    </comment>
    <comment ref="AG115" authorId="0">
      <text>
        <r>
          <rPr>
            <b/>
            <sz val="9"/>
            <rFont val="宋体"/>
            <charset val="134"/>
          </rPr>
          <t>Administrator:</t>
        </r>
        <r>
          <rPr>
            <sz val="9"/>
            <rFont val="宋体"/>
            <charset val="134"/>
          </rPr>
          <t xml:space="preserve">
2002118 6/16 906pcs华3B12
2002099 6/17 6pcs华3B12
2002092 6/18 6pcs华3B12</t>
        </r>
      </text>
    </comment>
    <comment ref="AG116" authorId="0">
      <text>
        <r>
          <rPr>
            <b/>
            <sz val="9"/>
            <rFont val="宋体"/>
            <charset val="134"/>
          </rPr>
          <t>Administrator:</t>
        </r>
        <r>
          <rPr>
            <sz val="9"/>
            <rFont val="宋体"/>
            <charset val="134"/>
          </rPr>
          <t xml:space="preserve">
2002118 6/16 402pcs
华3B12</t>
        </r>
      </text>
    </comment>
    <comment ref="AG117" authorId="0">
      <text>
        <r>
          <rPr>
            <b/>
            <sz val="9"/>
            <rFont val="宋体"/>
            <charset val="134"/>
          </rPr>
          <t>Administrator:</t>
        </r>
        <r>
          <rPr>
            <sz val="9"/>
            <rFont val="宋体"/>
            <charset val="134"/>
          </rPr>
          <t xml:space="preserve">
2002118 6/16 246pcs
华3B13</t>
        </r>
      </text>
    </comment>
    <comment ref="AG118" authorId="0">
      <text>
        <r>
          <rPr>
            <b/>
            <sz val="9"/>
            <rFont val="宋体"/>
            <charset val="134"/>
          </rPr>
          <t>Administrator:</t>
        </r>
        <r>
          <rPr>
            <sz val="9"/>
            <rFont val="宋体"/>
            <charset val="134"/>
          </rPr>
          <t xml:space="preserve">
200222 6/13 312pcs
华3B8</t>
        </r>
      </text>
    </comment>
    <comment ref="AI118" authorId="0">
      <text>
        <r>
          <rPr>
            <b/>
            <sz val="9"/>
            <rFont val="宋体"/>
            <charset val="134"/>
          </rPr>
          <t>Administrator:</t>
        </r>
        <r>
          <rPr>
            <sz val="9"/>
            <rFont val="宋体"/>
            <charset val="134"/>
          </rPr>
          <t xml:space="preserve">
4/30 上30LWEEE声明书(不含电池版)312pcs
</t>
        </r>
      </text>
    </comment>
    <comment ref="AG119" authorId="0">
      <text>
        <r>
          <rPr>
            <b/>
            <sz val="9"/>
            <rFont val="宋体"/>
            <charset val="134"/>
          </rPr>
          <t>Administrator:</t>
        </r>
        <r>
          <rPr>
            <sz val="9"/>
            <rFont val="宋体"/>
            <charset val="134"/>
          </rPr>
          <t xml:space="preserve">
2002110 6/14 504pcs华3B17</t>
        </r>
      </text>
    </comment>
    <comment ref="AI119" authorId="0">
      <text>
        <r>
          <rPr>
            <b/>
            <sz val="9"/>
            <rFont val="宋体"/>
            <charset val="134"/>
          </rPr>
          <t>Administrator:</t>
        </r>
        <r>
          <rPr>
            <sz val="9"/>
            <rFont val="宋体"/>
            <charset val="134"/>
          </rPr>
          <t xml:space="preserve">
4/30 上30LWEEE声明书(不含电池版)504pcs
</t>
        </r>
      </text>
    </comment>
    <comment ref="AG120" authorId="0">
      <text>
        <r>
          <rPr>
            <b/>
            <sz val="9"/>
            <rFont val="宋体"/>
            <charset val="134"/>
          </rPr>
          <t>Administrator:</t>
        </r>
        <r>
          <rPr>
            <sz val="9"/>
            <rFont val="宋体"/>
            <charset val="134"/>
          </rPr>
          <t xml:space="preserve">
2002110 6/14 2754pcS华3A24</t>
        </r>
      </text>
    </comment>
    <comment ref="AI120" authorId="0">
      <text>
        <r>
          <rPr>
            <b/>
            <sz val="9"/>
            <rFont val="宋体"/>
            <charset val="134"/>
          </rPr>
          <t>Administrator:</t>
        </r>
        <r>
          <rPr>
            <sz val="9"/>
            <rFont val="宋体"/>
            <charset val="134"/>
          </rPr>
          <t xml:space="preserve">
5/27 上客户EAN条码贴纸2754pcs
   进口商贴纸2754pcs
 </t>
        </r>
      </text>
    </comment>
    <comment ref="AG121" authorId="0">
      <text>
        <r>
          <rPr>
            <b/>
            <sz val="9"/>
            <rFont val="宋体"/>
            <charset val="134"/>
          </rPr>
          <t>Administrator:</t>
        </r>
        <r>
          <rPr>
            <sz val="9"/>
            <rFont val="宋体"/>
            <charset val="134"/>
          </rPr>
          <t xml:space="preserve">
2002099 6/17 804pcs
华3A23</t>
        </r>
      </text>
    </comment>
    <comment ref="AI121" authorId="0">
      <text>
        <r>
          <rPr>
            <b/>
            <sz val="9"/>
            <rFont val="宋体"/>
            <charset val="134"/>
          </rPr>
          <t>Administrator:</t>
        </r>
        <r>
          <rPr>
            <sz val="9"/>
            <rFont val="宋体"/>
            <charset val="134"/>
          </rPr>
          <t xml:space="preserve">
5/27 上WEEE不带电池走货欧洲30语通用黑白说明书804pcs
</t>
        </r>
      </text>
    </comment>
    <comment ref="AG122" authorId="0">
      <text>
        <r>
          <rPr>
            <b/>
            <sz val="9"/>
            <rFont val="宋体"/>
            <charset val="134"/>
          </rPr>
          <t>Administrator:</t>
        </r>
        <r>
          <rPr>
            <sz val="9"/>
            <rFont val="宋体"/>
            <charset val="134"/>
          </rPr>
          <t xml:space="preserve">
2002106 6/17 990pcs
华3A30
2002171 6/18 6pcs华3A30</t>
        </r>
      </text>
    </comment>
    <comment ref="AI122" authorId="0">
      <text>
        <r>
          <rPr>
            <b/>
            <sz val="9"/>
            <rFont val="宋体"/>
            <charset val="134"/>
          </rPr>
          <t>Administrator:</t>
        </r>
        <r>
          <rPr>
            <sz val="9"/>
            <rFont val="宋体"/>
            <charset val="134"/>
          </rPr>
          <t xml:space="preserve">
4/30 上30LWEEE声明书(不含电池版)996pcs</t>
        </r>
      </text>
    </comment>
    <comment ref="AG123" authorId="0">
      <text>
        <r>
          <rPr>
            <b/>
            <sz val="9"/>
            <rFont val="宋体"/>
            <charset val="134"/>
          </rPr>
          <t>Administrator:</t>
        </r>
        <r>
          <rPr>
            <sz val="9"/>
            <rFont val="宋体"/>
            <charset val="134"/>
          </rPr>
          <t xml:space="preserve">
2002099 6/17 720pcs
华3A23</t>
        </r>
      </text>
    </comment>
    <comment ref="AI123" authorId="0">
      <text>
        <r>
          <rPr>
            <b/>
            <sz val="9"/>
            <rFont val="宋体"/>
            <charset val="134"/>
          </rPr>
          <t>Administrator:</t>
        </r>
        <r>
          <rPr>
            <sz val="9"/>
            <rFont val="宋体"/>
            <charset val="134"/>
          </rPr>
          <t xml:space="preserve">
5/27 上WEEE不带电池走货欧洲30语通用黑白说明书720pcs
6/3 上价格贴纸756pcs</t>
        </r>
      </text>
    </comment>
    <comment ref="AG124" authorId="0">
      <text>
        <r>
          <rPr>
            <b/>
            <sz val="9"/>
            <rFont val="宋体"/>
            <charset val="134"/>
          </rPr>
          <t>Administrator:</t>
        </r>
        <r>
          <rPr>
            <sz val="9"/>
            <rFont val="宋体"/>
            <charset val="134"/>
          </rPr>
          <t xml:space="preserve">
2002099 6/17 504pcs华3B11</t>
        </r>
      </text>
    </comment>
    <comment ref="AI124" authorId="0">
      <text>
        <r>
          <rPr>
            <b/>
            <sz val="9"/>
            <rFont val="宋体"/>
            <charset val="134"/>
          </rPr>
          <t>Administrator:</t>
        </r>
        <r>
          <rPr>
            <sz val="9"/>
            <rFont val="宋体"/>
            <charset val="134"/>
          </rPr>
          <t xml:space="preserve">
5/27 上WEEE不带电池走货欧洲30语通用黑白说明书504pcs
</t>
        </r>
      </text>
    </comment>
    <comment ref="AG125" authorId="0">
      <text>
        <r>
          <rPr>
            <b/>
            <sz val="9"/>
            <rFont val="宋体"/>
            <charset val="134"/>
          </rPr>
          <t>Administrator:</t>
        </r>
        <r>
          <rPr>
            <sz val="9"/>
            <rFont val="宋体"/>
            <charset val="134"/>
          </rPr>
          <t xml:space="preserve">
2002099 6/17 1020pcs
华3A23</t>
        </r>
      </text>
    </comment>
    <comment ref="AG126" authorId="0">
      <text>
        <r>
          <rPr>
            <b/>
            <sz val="9"/>
            <rFont val="宋体"/>
            <charset val="134"/>
          </rPr>
          <t>Administrator:</t>
        </r>
        <r>
          <rPr>
            <sz val="9"/>
            <rFont val="宋体"/>
            <charset val="134"/>
          </rPr>
          <t xml:space="preserve">
2002099 6/17 306pcs
华3B14</t>
        </r>
      </text>
    </comment>
    <comment ref="AI126" authorId="0">
      <text>
        <r>
          <rPr>
            <b/>
            <sz val="9"/>
            <rFont val="宋体"/>
            <charset val="134"/>
          </rPr>
          <t>Administrator:</t>
        </r>
        <r>
          <rPr>
            <sz val="9"/>
            <rFont val="宋体"/>
            <charset val="134"/>
          </rPr>
          <t xml:space="preserve">
4/30 上30LWEEE声明书(不含电池版)306pcs</t>
        </r>
      </text>
    </comment>
    <comment ref="AG127" authorId="0">
      <text>
        <r>
          <rPr>
            <b/>
            <sz val="9"/>
            <rFont val="宋体"/>
            <charset val="134"/>
          </rPr>
          <t>Administrator:</t>
        </r>
        <r>
          <rPr>
            <sz val="9"/>
            <rFont val="宋体"/>
            <charset val="134"/>
          </rPr>
          <t xml:space="preserve">
2002130 6/18 42pcs华3B8</t>
        </r>
      </text>
    </comment>
    <comment ref="AI127" authorId="0">
      <text>
        <r>
          <rPr>
            <b/>
            <sz val="9"/>
            <rFont val="宋体"/>
            <charset val="134"/>
          </rPr>
          <t>Administrator:</t>
        </r>
        <r>
          <rPr>
            <sz val="9"/>
            <rFont val="宋体"/>
            <charset val="134"/>
          </rPr>
          <t xml:space="preserve">
5/30 上1张欧洲通用30L WEEE_不带电池走货声明书42pcs
</t>
        </r>
      </text>
    </comment>
    <comment ref="AG128" authorId="0">
      <text>
        <r>
          <rPr>
            <b/>
            <sz val="9"/>
            <rFont val="宋体"/>
            <charset val="134"/>
          </rPr>
          <t>Administrator:</t>
        </r>
        <r>
          <rPr>
            <sz val="9"/>
            <rFont val="宋体"/>
            <charset val="134"/>
          </rPr>
          <t xml:space="preserve">
2002161 6/18 378pcs华3A15</t>
        </r>
      </text>
    </comment>
    <comment ref="AI128" authorId="0">
      <text>
        <r>
          <rPr>
            <b/>
            <sz val="9"/>
            <rFont val="宋体"/>
            <charset val="134"/>
          </rPr>
          <t>Administrator:</t>
        </r>
        <r>
          <rPr>
            <sz val="9"/>
            <rFont val="宋体"/>
            <charset val="134"/>
          </rPr>
          <t xml:space="preserve">
4/30 上30LWEEE声明书(不含电池版)378pcs</t>
        </r>
      </text>
    </comment>
    <comment ref="AG129" authorId="0">
      <text>
        <r>
          <rPr>
            <b/>
            <sz val="9"/>
            <rFont val="宋体"/>
            <charset val="134"/>
          </rPr>
          <t>Administrator:</t>
        </r>
        <r>
          <rPr>
            <sz val="9"/>
            <rFont val="宋体"/>
            <charset val="134"/>
          </rPr>
          <t xml:space="preserve">
2002161 6/18 384pcs
华3A27</t>
        </r>
      </text>
    </comment>
    <comment ref="AI129" authorId="0">
      <text>
        <r>
          <rPr>
            <b/>
            <sz val="9"/>
            <rFont val="宋体"/>
            <charset val="134"/>
          </rPr>
          <t>Administrator:</t>
        </r>
        <r>
          <rPr>
            <sz val="9"/>
            <rFont val="宋体"/>
            <charset val="134"/>
          </rPr>
          <t xml:space="preserve">
4/30 上30LWEEE声明书(不含电池版)384pcs</t>
        </r>
      </text>
    </comment>
    <comment ref="AG130" authorId="0">
      <text>
        <r>
          <rPr>
            <b/>
            <sz val="9"/>
            <rFont val="宋体"/>
            <charset val="134"/>
          </rPr>
          <t>Administrator:</t>
        </r>
        <r>
          <rPr>
            <sz val="9"/>
            <rFont val="宋体"/>
            <charset val="134"/>
          </rPr>
          <t xml:space="preserve">
2002067 6/21 504pcs王 1-B10</t>
        </r>
      </text>
    </comment>
    <comment ref="AI130" authorId="0">
      <text>
        <r>
          <rPr>
            <b/>
            <sz val="9"/>
            <rFont val="宋体"/>
            <charset val="134"/>
          </rPr>
          <t>Administrator:</t>
        </r>
        <r>
          <rPr>
            <sz val="9"/>
            <rFont val="宋体"/>
            <charset val="134"/>
          </rPr>
          <t xml:space="preserve">
5/30 上1张欧洲通用30L WEEE_不带电池走货声明书504pcs
</t>
        </r>
      </text>
    </comment>
    <comment ref="AG131" authorId="0">
      <text>
        <r>
          <rPr>
            <b/>
            <sz val="9"/>
            <rFont val="宋体"/>
            <charset val="134"/>
          </rPr>
          <t>Administrator:</t>
        </r>
        <r>
          <rPr>
            <sz val="9"/>
            <rFont val="宋体"/>
            <charset val="134"/>
          </rPr>
          <t xml:space="preserve">
0000786 6/23 504pcs王3-C1</t>
        </r>
      </text>
    </comment>
    <comment ref="AI131" authorId="0">
      <text>
        <r>
          <rPr>
            <b/>
            <sz val="9"/>
            <rFont val="宋体"/>
            <charset val="134"/>
          </rPr>
          <t>Administrator:</t>
        </r>
        <r>
          <rPr>
            <sz val="9"/>
            <rFont val="宋体"/>
            <charset val="134"/>
          </rPr>
          <t xml:space="preserve">
5/27 上WEEE不带电池走货欧洲30语通用黑白说明书504pcs
6/20 上意大利进口商贴纸504pcs</t>
        </r>
      </text>
    </comment>
    <comment ref="AG132" authorId="0">
      <text>
        <r>
          <rPr>
            <b/>
            <sz val="9"/>
            <rFont val="宋体"/>
            <charset val="134"/>
          </rPr>
          <t>Administrator:</t>
        </r>
        <r>
          <rPr>
            <sz val="9"/>
            <rFont val="宋体"/>
            <charset val="134"/>
          </rPr>
          <t xml:space="preserve">
2002181 6/19 900pcs华3A9</t>
        </r>
      </text>
    </comment>
    <comment ref="AI132" authorId="0">
      <text>
        <r>
          <rPr>
            <b/>
            <sz val="9"/>
            <rFont val="宋体"/>
            <charset val="134"/>
          </rPr>
          <t>Administrator:</t>
        </r>
        <r>
          <rPr>
            <sz val="9"/>
            <rFont val="宋体"/>
            <charset val="134"/>
          </rPr>
          <t xml:space="preserve">
5/19 上进口商贴纸900pcs</t>
        </r>
      </text>
    </comment>
    <comment ref="AG133" authorId="0">
      <text>
        <r>
          <rPr>
            <b/>
            <sz val="9"/>
            <rFont val="宋体"/>
            <charset val="134"/>
          </rPr>
          <t>Administrator:</t>
        </r>
        <r>
          <rPr>
            <sz val="9"/>
            <rFont val="宋体"/>
            <charset val="134"/>
          </rPr>
          <t xml:space="preserve">
2002188 6/19 360pcs华3B15</t>
        </r>
      </text>
    </comment>
    <comment ref="AG134" authorId="0">
      <text>
        <r>
          <rPr>
            <b/>
            <sz val="9"/>
            <rFont val="宋体"/>
            <charset val="134"/>
          </rPr>
          <t>Administrator:</t>
        </r>
        <r>
          <rPr>
            <sz val="9"/>
            <rFont val="宋体"/>
            <charset val="134"/>
          </rPr>
          <t xml:space="preserve">
0000786 6/23 2778pcs王3-C7</t>
        </r>
      </text>
    </comment>
    <comment ref="AI134" authorId="0">
      <text>
        <r>
          <rPr>
            <b/>
            <sz val="9"/>
            <rFont val="宋体"/>
            <charset val="134"/>
          </rPr>
          <t>Administrator:</t>
        </r>
        <r>
          <rPr>
            <sz val="9"/>
            <rFont val="宋体"/>
            <charset val="134"/>
          </rPr>
          <t xml:space="preserve">
6/17 上中文3C贴纸3078pcs
两个同PO共用
6/17 上中文3C贴纸3078pcs</t>
        </r>
      </text>
    </comment>
    <comment ref="AG135" authorId="0">
      <text>
        <r>
          <rPr>
            <b/>
            <sz val="9"/>
            <rFont val="宋体"/>
            <charset val="134"/>
          </rPr>
          <t>Administrator:</t>
        </r>
        <r>
          <rPr>
            <sz val="9"/>
            <rFont val="宋体"/>
            <charset val="134"/>
          </rPr>
          <t xml:space="preserve">
0000786 6/23 300pcs
王3-C7</t>
        </r>
      </text>
    </comment>
    <comment ref="AG136" authorId="0">
      <text>
        <r>
          <rPr>
            <b/>
            <sz val="9"/>
            <rFont val="宋体"/>
            <charset val="134"/>
          </rPr>
          <t>Administrator:</t>
        </r>
        <r>
          <rPr>
            <sz val="9"/>
            <rFont val="宋体"/>
            <charset val="134"/>
          </rPr>
          <t xml:space="preserve">
0000786 6/23 1200pcs王1-B8</t>
        </r>
      </text>
    </comment>
    <comment ref="AI136" authorId="0">
      <text>
        <r>
          <rPr>
            <b/>
            <sz val="9"/>
            <rFont val="宋体"/>
            <charset val="134"/>
          </rPr>
          <t>Administrator:</t>
        </r>
        <r>
          <rPr>
            <sz val="9"/>
            <rFont val="宋体"/>
            <charset val="134"/>
          </rPr>
          <t xml:space="preserve">
 5/12 多语版WEEE电池垃圾桶的回
收声明说明书1200pcs
6/12 上环保标贴纸1200pcs</t>
        </r>
      </text>
    </comment>
    <comment ref="AG137" authorId="0">
      <text>
        <r>
          <rPr>
            <b/>
            <sz val="9"/>
            <rFont val="宋体"/>
            <charset val="134"/>
          </rPr>
          <t>Administrator:</t>
        </r>
        <r>
          <rPr>
            <sz val="9"/>
            <rFont val="宋体"/>
            <charset val="134"/>
          </rPr>
          <t xml:space="preserve">
2002022 6/21 2214pcs
王1-A3
2002052 6/21 474pcs王1-A3
3001867 6/24 300pcs王1-
3001796 6/25 6pcs王</t>
        </r>
      </text>
    </comment>
    <comment ref="AG138" authorId="0">
      <text>
        <r>
          <rPr>
            <b/>
            <sz val="9"/>
            <rFont val="宋体"/>
            <charset val="134"/>
          </rPr>
          <t>Administrator:</t>
        </r>
        <r>
          <rPr>
            <sz val="9"/>
            <rFont val="宋体"/>
            <charset val="134"/>
          </rPr>
          <t xml:space="preserve">
2002052 6/21 216pcs华3B14</t>
        </r>
      </text>
    </comment>
    <comment ref="AG139" authorId="0">
      <text>
        <r>
          <rPr>
            <b/>
            <sz val="9"/>
            <rFont val="宋体"/>
            <charset val="134"/>
          </rPr>
          <t>Administrator:</t>
        </r>
        <r>
          <rPr>
            <sz val="9"/>
            <rFont val="宋体"/>
            <charset val="134"/>
          </rPr>
          <t xml:space="preserve">
0000789 6/24 720pcs
直走</t>
        </r>
      </text>
    </comment>
    <comment ref="AG140" authorId="0">
      <text>
        <r>
          <rPr>
            <b/>
            <sz val="9"/>
            <rFont val="宋体"/>
            <charset val="134"/>
          </rPr>
          <t>Administrator:</t>
        </r>
        <r>
          <rPr>
            <sz val="9"/>
            <rFont val="宋体"/>
            <charset val="134"/>
          </rPr>
          <t xml:space="preserve">
0000789 6/24 480pcs
直走</t>
        </r>
      </text>
    </comment>
    <comment ref="AG141" authorId="0">
      <text>
        <r>
          <rPr>
            <b/>
            <sz val="9"/>
            <rFont val="宋体"/>
            <charset val="134"/>
          </rPr>
          <t>Administrator:</t>
        </r>
        <r>
          <rPr>
            <sz val="9"/>
            <rFont val="宋体"/>
            <charset val="134"/>
          </rPr>
          <t xml:space="preserve">
2002067 6/21 504pcs1-A3</t>
        </r>
      </text>
    </comment>
    <comment ref="AI141" authorId="0">
      <text>
        <r>
          <rPr>
            <b/>
            <sz val="9"/>
            <rFont val="宋体"/>
            <charset val="134"/>
          </rPr>
          <t>Administrator:</t>
        </r>
        <r>
          <rPr>
            <sz val="9"/>
            <rFont val="宋体"/>
            <charset val="134"/>
          </rPr>
          <t xml:space="preserve">
5/30 上客人款号/EAN条码贴纸504pcs
WEEE_不带电池走货 _ 说明书欧洲EN504pcs</t>
        </r>
      </text>
    </comment>
    <comment ref="AG142" authorId="0">
      <text>
        <r>
          <rPr>
            <b/>
            <sz val="9"/>
            <rFont val="宋体"/>
            <charset val="134"/>
          </rPr>
          <t>Administrator:</t>
        </r>
        <r>
          <rPr>
            <sz val="9"/>
            <rFont val="宋体"/>
            <charset val="134"/>
          </rPr>
          <t xml:space="preserve">
2001983 6/23 2910pcs
王3-C10
2001985 6/24 2094pcs王3-B10</t>
        </r>
      </text>
    </comment>
    <comment ref="AG143" authorId="0">
      <text>
        <r>
          <rPr>
            <b/>
            <sz val="9"/>
            <rFont val="宋体"/>
            <charset val="134"/>
          </rPr>
          <t>Administrator:</t>
        </r>
        <r>
          <rPr>
            <sz val="9"/>
            <rFont val="宋体"/>
            <charset val="134"/>
          </rPr>
          <t xml:space="preserve">
2002067 6/21 1002pcs王1-B</t>
        </r>
      </text>
    </comment>
    <comment ref="AG144" authorId="0">
      <text>
        <r>
          <rPr>
            <b/>
            <sz val="9"/>
            <rFont val="宋体"/>
            <charset val="134"/>
          </rPr>
          <t>Administrator:</t>
        </r>
        <r>
          <rPr>
            <sz val="9"/>
            <rFont val="宋体"/>
            <charset val="134"/>
          </rPr>
          <t xml:space="preserve">
0000786 6/23 768pcs
王1-B8</t>
        </r>
      </text>
    </comment>
    <comment ref="AI144" authorId="0">
      <text>
        <r>
          <rPr>
            <b/>
            <sz val="9"/>
            <rFont val="宋体"/>
            <charset val="134"/>
          </rPr>
          <t>Administrator:</t>
        </r>
        <r>
          <rPr>
            <sz val="9"/>
            <rFont val="宋体"/>
            <charset val="134"/>
          </rPr>
          <t xml:space="preserve">
5/8 上地址贴纸768pcs
5/9 上地址贴纸768pcs
</t>
        </r>
      </text>
    </comment>
    <comment ref="AG145" authorId="0">
      <text>
        <r>
          <rPr>
            <b/>
            <sz val="9"/>
            <rFont val="宋体"/>
            <charset val="134"/>
          </rPr>
          <t>Administrator:</t>
        </r>
        <r>
          <rPr>
            <sz val="9"/>
            <rFont val="宋体"/>
            <charset val="134"/>
          </rPr>
          <t xml:space="preserve">
0000786 6/23 384pcs
王1-B8</t>
        </r>
      </text>
    </comment>
    <comment ref="AI145" authorId="0">
      <text>
        <r>
          <rPr>
            <b/>
            <sz val="9"/>
            <rFont val="宋体"/>
            <charset val="134"/>
          </rPr>
          <t>Administrator:</t>
        </r>
        <r>
          <rPr>
            <sz val="9"/>
            <rFont val="宋体"/>
            <charset val="134"/>
          </rPr>
          <t xml:space="preserve">
5/8 上地址贴纸384pcs
5/9 上地址贴纸384pcs
</t>
        </r>
      </text>
    </comment>
    <comment ref="AG146" authorId="0">
      <text>
        <r>
          <rPr>
            <b/>
            <sz val="9"/>
            <rFont val="宋体"/>
            <charset val="134"/>
          </rPr>
          <t>Administrator:</t>
        </r>
        <r>
          <rPr>
            <sz val="9"/>
            <rFont val="宋体"/>
            <charset val="134"/>
          </rPr>
          <t xml:space="preserve">
2002042 6/21 300pcs王1-01</t>
        </r>
      </text>
    </comment>
    <comment ref="AG147" authorId="0">
      <text>
        <r>
          <rPr>
            <b/>
            <sz val="9"/>
            <rFont val="宋体"/>
            <charset val="134"/>
          </rPr>
          <t>Administrator:</t>
        </r>
        <r>
          <rPr>
            <sz val="9"/>
            <rFont val="宋体"/>
            <charset val="134"/>
          </rPr>
          <t xml:space="preserve">
2002042 6/21 162pcs
王1-01</t>
        </r>
      </text>
    </comment>
    <comment ref="AG148" authorId="0">
      <text>
        <r>
          <rPr>
            <b/>
            <sz val="9"/>
            <rFont val="宋体"/>
            <charset val="134"/>
          </rPr>
          <t>Administrator:</t>
        </r>
        <r>
          <rPr>
            <sz val="9"/>
            <rFont val="宋体"/>
            <charset val="134"/>
          </rPr>
          <t xml:space="preserve">
2002042 6/21 60pcs
王1-B10</t>
        </r>
      </text>
    </comment>
    <comment ref="AG149" authorId="0">
      <text>
        <r>
          <rPr>
            <b/>
            <sz val="9"/>
            <rFont val="宋体"/>
            <charset val="134"/>
          </rPr>
          <t>Administrator:</t>
        </r>
        <r>
          <rPr>
            <sz val="9"/>
            <rFont val="宋体"/>
            <charset val="134"/>
          </rPr>
          <t xml:space="preserve">
2002042 6/21 192pcs
王1-B10</t>
        </r>
      </text>
    </comment>
    <comment ref="AG150" authorId="0">
      <text>
        <r>
          <rPr>
            <b/>
            <sz val="9"/>
            <rFont val="宋体"/>
            <charset val="134"/>
          </rPr>
          <t>Administrator:</t>
        </r>
        <r>
          <rPr>
            <sz val="9"/>
            <rFont val="宋体"/>
            <charset val="134"/>
          </rPr>
          <t xml:space="preserve">
2002042 6/21 162pcs
王1-01</t>
        </r>
      </text>
    </comment>
    <comment ref="AG151" authorId="0">
      <text>
        <r>
          <rPr>
            <b/>
            <sz val="9"/>
            <rFont val="宋体"/>
            <charset val="134"/>
          </rPr>
          <t>Administrator:</t>
        </r>
        <r>
          <rPr>
            <sz val="9"/>
            <rFont val="宋体"/>
            <charset val="134"/>
          </rPr>
          <t xml:space="preserve">
2002042 6/21 456pcs
王1-B10</t>
        </r>
      </text>
    </comment>
    <comment ref="AG152" authorId="0">
      <text>
        <r>
          <rPr>
            <b/>
            <sz val="9"/>
            <rFont val="宋体"/>
            <charset val="134"/>
          </rPr>
          <t>Administrator:</t>
        </r>
        <r>
          <rPr>
            <sz val="9"/>
            <rFont val="宋体"/>
            <charset val="134"/>
          </rPr>
          <t xml:space="preserve">
2002042 6/21 792pcs
王1-B10</t>
        </r>
      </text>
    </comment>
    <comment ref="AG153" authorId="0">
      <text>
        <r>
          <rPr>
            <b/>
            <sz val="9"/>
            <rFont val="宋体"/>
            <charset val="134"/>
          </rPr>
          <t>Administrator:</t>
        </r>
        <r>
          <rPr>
            <sz val="9"/>
            <rFont val="宋体"/>
            <charset val="134"/>
          </rPr>
          <t xml:space="preserve">
2002042 6/21 96pcs
王1-B10</t>
        </r>
      </text>
    </comment>
    <comment ref="AG154" authorId="0">
      <text>
        <r>
          <rPr>
            <b/>
            <sz val="9"/>
            <rFont val="宋体"/>
            <charset val="134"/>
          </rPr>
          <t>Administrator:</t>
        </r>
        <r>
          <rPr>
            <sz val="9"/>
            <rFont val="宋体"/>
            <charset val="134"/>
          </rPr>
          <t xml:space="preserve">
2002043 6/21 804pcs王1-A3</t>
        </r>
      </text>
    </comment>
    <comment ref="AI154" authorId="0">
      <text>
        <r>
          <rPr>
            <b/>
            <sz val="9"/>
            <rFont val="宋体"/>
            <charset val="134"/>
          </rPr>
          <t>Administrator:</t>
        </r>
        <r>
          <rPr>
            <sz val="9"/>
            <rFont val="宋体"/>
            <charset val="134"/>
          </rPr>
          <t xml:space="preserve">
5/30 上1张欧洲通用30L WEEE_不带电池走货声明书804pcs</t>
        </r>
      </text>
    </comment>
    <comment ref="AG155" authorId="0">
      <text>
        <r>
          <rPr>
            <b/>
            <sz val="9"/>
            <rFont val="宋体"/>
            <charset val="134"/>
          </rPr>
          <t>Administrator:</t>
        </r>
        <r>
          <rPr>
            <sz val="9"/>
            <rFont val="宋体"/>
            <charset val="134"/>
          </rPr>
          <t xml:space="preserve">
0000789 6/24 600pcs王3-C15</t>
        </r>
      </text>
    </comment>
    <comment ref="AI155" authorId="0">
      <text>
        <r>
          <rPr>
            <b/>
            <sz val="9"/>
            <rFont val="宋体"/>
            <charset val="134"/>
          </rPr>
          <t>Administrator:</t>
        </r>
        <r>
          <rPr>
            <sz val="9"/>
            <rFont val="宋体"/>
            <charset val="134"/>
          </rPr>
          <t xml:space="preserve">
5/30 上1张欧洲通用30L WEEE_不带电池走货声明书600pcs
</t>
        </r>
      </text>
    </comment>
    <comment ref="AG156" authorId="0">
      <text>
        <r>
          <rPr>
            <b/>
            <sz val="9"/>
            <rFont val="宋体"/>
            <charset val="134"/>
          </rPr>
          <t>Administrator:</t>
        </r>
        <r>
          <rPr>
            <sz val="9"/>
            <rFont val="宋体"/>
            <charset val="134"/>
          </rPr>
          <t xml:space="preserve">
0000789 6/24 600pcs
王3-C15</t>
        </r>
      </text>
    </comment>
    <comment ref="AG157" authorId="0">
      <text>
        <r>
          <rPr>
            <b/>
            <sz val="9"/>
            <rFont val="宋体"/>
            <charset val="134"/>
          </rPr>
          <t>Administrator:</t>
        </r>
        <r>
          <rPr>
            <sz val="9"/>
            <rFont val="宋体"/>
            <charset val="134"/>
          </rPr>
          <t xml:space="preserve">
0000800 6/26 900pcs</t>
        </r>
      </text>
    </comment>
    <comment ref="AI157" authorId="0">
      <text>
        <r>
          <rPr>
            <b/>
            <sz val="9"/>
            <rFont val="宋体"/>
            <charset val="134"/>
          </rPr>
          <t>Administrator:</t>
        </r>
        <r>
          <rPr>
            <sz val="9"/>
            <rFont val="宋体"/>
            <charset val="134"/>
          </rPr>
          <t xml:space="preserve">
6/5 上进口商贴纸900pcs产品贴纸900pcsWEEE说明书900pcs</t>
        </r>
      </text>
    </comment>
    <comment ref="AG158" authorId="0">
      <text>
        <r>
          <rPr>
            <b/>
            <sz val="9"/>
            <rFont val="宋体"/>
            <charset val="134"/>
          </rPr>
          <t>Administrator:</t>
        </r>
        <r>
          <rPr>
            <sz val="9"/>
            <rFont val="宋体"/>
            <charset val="134"/>
          </rPr>
          <t xml:space="preserve">
0000793 6/25 648pcs华3B11</t>
        </r>
      </text>
    </comment>
    <comment ref="AG159" authorId="0">
      <text>
        <r>
          <rPr>
            <b/>
            <sz val="9"/>
            <rFont val="宋体"/>
            <charset val="134"/>
          </rPr>
          <t>Administrator:</t>
        </r>
        <r>
          <rPr>
            <sz val="9"/>
            <rFont val="宋体"/>
            <charset val="134"/>
          </rPr>
          <t xml:space="preserve">
0000793 6/25 90pcs华3B13
0000801 6/27 6pcs
华3B13</t>
        </r>
      </text>
    </comment>
    <comment ref="AG160" authorId="0">
      <text>
        <r>
          <rPr>
            <b/>
            <sz val="9"/>
            <rFont val="宋体"/>
            <charset val="134"/>
          </rPr>
          <t>Administrator:</t>
        </r>
        <r>
          <rPr>
            <sz val="9"/>
            <rFont val="宋体"/>
            <charset val="134"/>
          </rPr>
          <t xml:space="preserve">
0000800 6/26 2004pcs
</t>
        </r>
      </text>
    </comment>
    <comment ref="AI160" authorId="0">
      <text>
        <r>
          <rPr>
            <b/>
            <sz val="9"/>
            <rFont val="宋体"/>
            <charset val="134"/>
          </rPr>
          <t>Administrator:</t>
        </r>
        <r>
          <rPr>
            <sz val="9"/>
            <rFont val="宋体"/>
            <charset val="134"/>
          </rPr>
          <t xml:space="preserve">
6/13 上UPC/进口商贴纸2004pcs
</t>
        </r>
      </text>
    </comment>
    <comment ref="AG161" authorId="0">
      <text>
        <r>
          <rPr>
            <b/>
            <sz val="9"/>
            <rFont val="宋体"/>
            <charset val="134"/>
          </rPr>
          <t>Administrator:</t>
        </r>
        <r>
          <rPr>
            <sz val="9"/>
            <rFont val="宋体"/>
            <charset val="134"/>
          </rPr>
          <t xml:space="preserve">
0000800 6/26 240pcs
</t>
        </r>
      </text>
    </comment>
    <comment ref="AG162" authorId="0">
      <text>
        <r>
          <rPr>
            <b/>
            <sz val="9"/>
            <rFont val="宋体"/>
            <charset val="134"/>
          </rPr>
          <t>Administrator:</t>
        </r>
        <r>
          <rPr>
            <sz val="9"/>
            <rFont val="宋体"/>
            <charset val="134"/>
          </rPr>
          <t xml:space="preserve">
0000792 6/25 1728pcs王1-A6</t>
        </r>
      </text>
    </comment>
    <comment ref="AG163" authorId="0">
      <text>
        <r>
          <rPr>
            <b/>
            <sz val="9"/>
            <rFont val="宋体"/>
            <charset val="134"/>
          </rPr>
          <t>Administrator:</t>
        </r>
        <r>
          <rPr>
            <sz val="9"/>
            <rFont val="宋体"/>
            <charset val="134"/>
          </rPr>
          <t xml:space="preserve">
0000801 6/27 720pcs华3A15</t>
        </r>
      </text>
    </comment>
    <comment ref="AI163" authorId="0">
      <text>
        <r>
          <rPr>
            <b/>
            <sz val="9"/>
            <rFont val="宋体"/>
            <charset val="134"/>
          </rPr>
          <t>Administrator:</t>
        </r>
        <r>
          <rPr>
            <sz val="9"/>
            <rFont val="宋体"/>
            <charset val="134"/>
          </rPr>
          <t xml:space="preserve">
5/19 WEEE不带电池走货欧洲30语通用黑白说明书720pcs
环保标/进口商贴纸720pcs</t>
        </r>
      </text>
    </comment>
    <comment ref="AG164" authorId="0">
      <text>
        <r>
          <rPr>
            <b/>
            <sz val="9"/>
            <rFont val="宋体"/>
            <charset val="134"/>
          </rPr>
          <t>Administrator:</t>
        </r>
        <r>
          <rPr>
            <sz val="9"/>
            <rFont val="宋体"/>
            <charset val="134"/>
          </rPr>
          <t xml:space="preserve">
0000801 6/27 744pcs
华3B11</t>
        </r>
      </text>
    </comment>
    <comment ref="AI164" authorId="0">
      <text>
        <r>
          <rPr>
            <b/>
            <sz val="9"/>
            <rFont val="宋体"/>
            <charset val="134"/>
          </rPr>
          <t>Administrator:</t>
        </r>
        <r>
          <rPr>
            <sz val="9"/>
            <rFont val="宋体"/>
            <charset val="134"/>
          </rPr>
          <t xml:space="preserve">
6/3 上UPC环保标贴纸744pcs
5/30 上1张欧洲通用30L WEEE_不带电池走货声明书744pcs
</t>
        </r>
      </text>
    </comment>
    <comment ref="AG165" authorId="0">
      <text>
        <r>
          <rPr>
            <b/>
            <sz val="9"/>
            <rFont val="宋体"/>
            <charset val="134"/>
          </rPr>
          <t>Administrator:</t>
        </r>
        <r>
          <rPr>
            <sz val="9"/>
            <rFont val="宋体"/>
            <charset val="134"/>
          </rPr>
          <t xml:space="preserve">
0000822 6/28 300pcs华3B15</t>
        </r>
      </text>
    </comment>
    <comment ref="AG166" authorId="0">
      <text>
        <r>
          <rPr>
            <b/>
            <sz val="9"/>
            <rFont val="宋体"/>
            <charset val="134"/>
          </rPr>
          <t>Administrator:</t>
        </r>
        <r>
          <rPr>
            <sz val="9"/>
            <rFont val="宋体"/>
            <charset val="134"/>
          </rPr>
          <t xml:space="preserve">
0000829 7/1 3846pcs
莫4B4
0000825 7/1 768pcs莫4B4
0000731 7/2 384pcs</t>
        </r>
      </text>
    </comment>
    <comment ref="AI166" authorId="0">
      <text>
        <r>
          <rPr>
            <b/>
            <sz val="9"/>
            <rFont val="宋体"/>
            <charset val="134"/>
          </rPr>
          <t>Administrator:</t>
        </r>
        <r>
          <rPr>
            <sz val="9"/>
            <rFont val="宋体"/>
            <charset val="134"/>
          </rPr>
          <t xml:space="preserve">
5/30 上1张欧洲通用30L WEEE_不带电池走货声明书4998pcs
</t>
        </r>
      </text>
    </comment>
    <comment ref="AG167" authorId="0">
      <text>
        <r>
          <rPr>
            <b/>
            <sz val="9"/>
            <rFont val="宋体"/>
            <charset val="134"/>
          </rPr>
          <t>Administrator:</t>
        </r>
        <r>
          <rPr>
            <sz val="9"/>
            <rFont val="宋体"/>
            <charset val="134"/>
          </rPr>
          <t xml:space="preserve">
0000829 7/1 1050pcs莫4B8</t>
        </r>
      </text>
    </comment>
    <comment ref="AI167" authorId="0">
      <text>
        <r>
          <rPr>
            <b/>
            <sz val="9"/>
            <rFont val="宋体"/>
            <charset val="134"/>
          </rPr>
          <t>Administrator:</t>
        </r>
        <r>
          <rPr>
            <sz val="9"/>
            <rFont val="宋体"/>
            <charset val="134"/>
          </rPr>
          <t xml:space="preserve">
5/27 WEEE不带电池走货欧洲30语通用黑白说明书1050pcs
客人白色CATLABEL贴纸1050pcs
</t>
        </r>
      </text>
    </comment>
    <comment ref="AG168" authorId="0">
      <text>
        <r>
          <rPr>
            <b/>
            <sz val="9"/>
            <rFont val="宋体"/>
            <charset val="134"/>
          </rPr>
          <t>Administrator:</t>
        </r>
        <r>
          <rPr>
            <sz val="9"/>
            <rFont val="宋体"/>
            <charset val="134"/>
          </rPr>
          <t xml:space="preserve">
0000831 7/2 768pcs
</t>
        </r>
      </text>
    </comment>
    <comment ref="AI168" authorId="0">
      <text>
        <r>
          <rPr>
            <b/>
            <sz val="9"/>
            <rFont val="宋体"/>
            <charset val="134"/>
          </rPr>
          <t>Administrator:</t>
        </r>
        <r>
          <rPr>
            <sz val="9"/>
            <rFont val="宋体"/>
            <charset val="134"/>
          </rPr>
          <t xml:space="preserve">
6/14 上WEEE电子产品说明书30L(不带电池走货版)768pcs
上UPC/环保标贴纸768pcs</t>
        </r>
      </text>
    </comment>
    <comment ref="AG169" authorId="0">
      <text>
        <r>
          <rPr>
            <b/>
            <sz val="9"/>
            <rFont val="宋体"/>
            <charset val="134"/>
          </rPr>
          <t>Administrator:</t>
        </r>
        <r>
          <rPr>
            <sz val="9"/>
            <rFont val="宋体"/>
            <charset val="134"/>
          </rPr>
          <t xml:space="preserve">
0000831 7/2 504pcs</t>
        </r>
      </text>
    </comment>
    <comment ref="AI169" authorId="0">
      <text>
        <r>
          <rPr>
            <b/>
            <sz val="9"/>
            <rFont val="宋体"/>
            <charset val="134"/>
          </rPr>
          <t>Administrator:</t>
        </r>
        <r>
          <rPr>
            <sz val="9"/>
            <rFont val="宋体"/>
            <charset val="134"/>
          </rPr>
          <t xml:space="preserve">
6/13 上进口商贴纸504pcs</t>
        </r>
      </text>
    </comment>
    <comment ref="AG170" authorId="0">
      <text>
        <r>
          <rPr>
            <b/>
            <sz val="9"/>
            <rFont val="宋体"/>
            <charset val="134"/>
          </rPr>
          <t>Administrator:</t>
        </r>
        <r>
          <rPr>
            <sz val="9"/>
            <rFont val="宋体"/>
            <charset val="134"/>
          </rPr>
          <t xml:space="preserve">
0000806 6/28 120pcs华2B8</t>
        </r>
      </text>
    </comment>
    <comment ref="AI170" authorId="0">
      <text>
        <r>
          <rPr>
            <b/>
            <sz val="9"/>
            <rFont val="宋体"/>
            <charset val="134"/>
          </rPr>
          <t>Administrator:</t>
        </r>
        <r>
          <rPr>
            <sz val="9"/>
            <rFont val="宋体"/>
            <charset val="134"/>
          </rPr>
          <t xml:space="preserve">
6/17 上UPC贴纸120pcs</t>
        </r>
      </text>
    </comment>
    <comment ref="AG171" authorId="0">
      <text>
        <r>
          <rPr>
            <b/>
            <sz val="9"/>
            <rFont val="宋体"/>
            <charset val="134"/>
          </rPr>
          <t>Administrator:</t>
        </r>
        <r>
          <rPr>
            <sz val="9"/>
            <rFont val="宋体"/>
            <charset val="134"/>
          </rPr>
          <t xml:space="preserve">
3000918 7/3 1008pcs h华4楼B8</t>
        </r>
      </text>
    </comment>
    <comment ref="AG172" authorId="0">
      <text>
        <r>
          <rPr>
            <b/>
            <sz val="9"/>
            <rFont val="宋体"/>
            <charset val="134"/>
          </rPr>
          <t>Administrator:</t>
        </r>
        <r>
          <rPr>
            <sz val="9"/>
            <rFont val="宋体"/>
            <charset val="134"/>
          </rPr>
          <t xml:space="preserve">
0000806 6/28 60pcs
华3A28</t>
        </r>
      </text>
    </comment>
    <comment ref="AI172" authorId="0">
      <text>
        <r>
          <rPr>
            <b/>
            <sz val="9"/>
            <rFont val="宋体"/>
            <charset val="134"/>
          </rPr>
          <t>Administrator:</t>
        </r>
        <r>
          <rPr>
            <sz val="9"/>
            <rFont val="宋体"/>
            <charset val="134"/>
          </rPr>
          <t xml:space="preserve">
6/17 上UPC贴纸60pcs
</t>
        </r>
      </text>
    </comment>
    <comment ref="AG173" authorId="0">
      <text>
        <r>
          <rPr>
            <b/>
            <sz val="9"/>
            <rFont val="宋体"/>
            <charset val="134"/>
          </rPr>
          <t>Administrator:</t>
        </r>
        <r>
          <rPr>
            <sz val="9"/>
            <rFont val="宋体"/>
            <charset val="134"/>
          </rPr>
          <t xml:space="preserve">
0000806 6/28 24pcs
华3B16</t>
        </r>
      </text>
    </comment>
    <comment ref="AI173" authorId="0">
      <text>
        <r>
          <rPr>
            <b/>
            <sz val="9"/>
            <rFont val="宋体"/>
            <charset val="134"/>
          </rPr>
          <t>Administrator:</t>
        </r>
        <r>
          <rPr>
            <sz val="9"/>
            <rFont val="宋体"/>
            <charset val="134"/>
          </rPr>
          <t xml:space="preserve">
6/17 上UPC贴纸240pcs
</t>
        </r>
      </text>
    </comment>
    <comment ref="AG174" authorId="0">
      <text>
        <r>
          <rPr>
            <b/>
            <sz val="9"/>
            <rFont val="宋体"/>
            <charset val="134"/>
          </rPr>
          <t>Administrator:</t>
        </r>
        <r>
          <rPr>
            <sz val="9"/>
            <rFont val="宋体"/>
            <charset val="134"/>
          </rPr>
          <t xml:space="preserve">
0000829 7/1 1984pcs
莫4A4</t>
        </r>
      </text>
    </comment>
    <comment ref="AG175" authorId="0">
      <text>
        <r>
          <rPr>
            <b/>
            <sz val="9"/>
            <rFont val="宋体"/>
            <charset val="134"/>
          </rPr>
          <t>Administrator:</t>
        </r>
        <r>
          <rPr>
            <sz val="9"/>
            <rFont val="宋体"/>
            <charset val="134"/>
          </rPr>
          <t xml:space="preserve">
0000829 7/1 1216pcs
莫4|B8</t>
        </r>
      </text>
    </comment>
    <comment ref="AG176" authorId="0">
      <text>
        <r>
          <rPr>
            <b/>
            <sz val="9"/>
            <rFont val="宋体"/>
            <charset val="134"/>
          </rPr>
          <t>Administrator:</t>
        </r>
        <r>
          <rPr>
            <sz val="9"/>
            <rFont val="宋体"/>
            <charset val="134"/>
          </rPr>
          <t xml:space="preserve">
0000806 6/28 360pcs
华3A32</t>
        </r>
      </text>
    </comment>
    <comment ref="AG177" authorId="0">
      <text>
        <r>
          <rPr>
            <b/>
            <sz val="9"/>
            <rFont val="宋体"/>
            <charset val="134"/>
          </rPr>
          <t>Administrator:</t>
        </r>
        <r>
          <rPr>
            <sz val="9"/>
            <rFont val="宋体"/>
            <charset val="134"/>
          </rPr>
          <t xml:space="preserve">
0000831 7/2 1050pcs
</t>
        </r>
      </text>
    </comment>
    <comment ref="AG178" authorId="0">
      <text>
        <r>
          <rPr>
            <b/>
            <sz val="9"/>
            <rFont val="宋体"/>
            <charset val="134"/>
          </rPr>
          <t>Administrator:</t>
        </r>
        <r>
          <rPr>
            <sz val="9"/>
            <rFont val="宋体"/>
            <charset val="134"/>
          </rPr>
          <t xml:space="preserve">
0000831 7/2 360pcs
</t>
        </r>
      </text>
    </comment>
    <comment ref="AI178" authorId="0">
      <text>
        <r>
          <rPr>
            <b/>
            <sz val="9"/>
            <rFont val="宋体"/>
            <charset val="134"/>
          </rPr>
          <t>Administrator:</t>
        </r>
        <r>
          <rPr>
            <sz val="9"/>
            <rFont val="宋体"/>
            <charset val="134"/>
          </rPr>
          <t xml:space="preserve">
6/17 上WEEE电池垃圾桶的回收声明说明书360pcs
</t>
        </r>
      </text>
    </comment>
    <comment ref="AG179" authorId="0">
      <text>
        <r>
          <rPr>
            <b/>
            <sz val="9"/>
            <rFont val="宋体"/>
            <charset val="134"/>
          </rPr>
          <t>Administrator:</t>
        </r>
        <r>
          <rPr>
            <sz val="9"/>
            <rFont val="宋体"/>
            <charset val="134"/>
          </rPr>
          <t xml:space="preserve">
2002341
 2025.6.6
480
王 1-A4</t>
        </r>
      </text>
    </comment>
    <comment ref="AI179" authorId="0">
      <text>
        <r>
          <rPr>
            <b/>
            <sz val="9"/>
            <rFont val="宋体"/>
            <charset val="134"/>
          </rPr>
          <t>Administrator:</t>
        </r>
        <r>
          <rPr>
            <sz val="9"/>
            <rFont val="宋体"/>
            <charset val="134"/>
          </rPr>
          <t xml:space="preserve">
4/30 上进口商贴纸480pcs
5/19 上说明书贴纸480pcs
</t>
        </r>
      </text>
    </comment>
    <comment ref="AG180" authorId="0">
      <text>
        <r>
          <rPr>
            <b/>
            <sz val="9"/>
            <rFont val="宋体"/>
            <charset val="134"/>
          </rPr>
          <t>Administrator:</t>
        </r>
        <r>
          <rPr>
            <sz val="9"/>
            <rFont val="宋体"/>
            <charset val="134"/>
          </rPr>
          <t xml:space="preserve">
0000806 6/28 720pcs
华3A14</t>
        </r>
      </text>
    </comment>
    <comment ref="AG181" authorId="0">
      <text>
        <r>
          <rPr>
            <b/>
            <sz val="9"/>
            <rFont val="宋体"/>
            <charset val="134"/>
          </rPr>
          <t>Administrator:</t>
        </r>
        <r>
          <rPr>
            <sz val="9"/>
            <rFont val="宋体"/>
            <charset val="134"/>
          </rPr>
          <t xml:space="preserve">
3000918 7/3 504pcs h华4楼A2
</t>
        </r>
      </text>
    </comment>
    <comment ref="AI181" authorId="0">
      <text>
        <r>
          <rPr>
            <b/>
            <sz val="9"/>
            <rFont val="宋体"/>
            <charset val="134"/>
          </rPr>
          <t>Administrator:</t>
        </r>
        <r>
          <rPr>
            <sz val="9"/>
            <rFont val="宋体"/>
            <charset val="134"/>
          </rPr>
          <t xml:space="preserve">
5/6 上进口商贴纸504pcs
5/6 说明书+WEEE_不带电池走货 _ 说明书欧洲EN504pcs</t>
        </r>
      </text>
    </comment>
    <comment ref="AG182" authorId="0">
      <text>
        <r>
          <rPr>
            <b/>
            <sz val="9"/>
            <rFont val="宋体"/>
            <charset val="134"/>
          </rPr>
          <t>Administrator:</t>
        </r>
        <r>
          <rPr>
            <sz val="9"/>
            <rFont val="宋体"/>
            <charset val="134"/>
          </rPr>
          <t xml:space="preserve">
3001730 7/5 501pcs
B栋4A5</t>
        </r>
      </text>
    </comment>
    <comment ref="AG183" authorId="0">
      <text>
        <r>
          <rPr>
            <b/>
            <sz val="9"/>
            <rFont val="宋体"/>
            <charset val="134"/>
          </rPr>
          <t>Administrator:</t>
        </r>
        <r>
          <rPr>
            <sz val="9"/>
            <rFont val="宋体"/>
            <charset val="134"/>
          </rPr>
          <t xml:space="preserve">
3001881 7/5 894pcs B栋4C8</t>
        </r>
      </text>
    </comment>
    <comment ref="AG184" authorId="0">
      <text>
        <r>
          <rPr>
            <b/>
            <sz val="9"/>
            <rFont val="宋体"/>
            <charset val="134"/>
          </rPr>
          <t>Administrator:</t>
        </r>
        <r>
          <rPr>
            <sz val="9"/>
            <rFont val="宋体"/>
            <charset val="134"/>
          </rPr>
          <t xml:space="preserve">
3001730 7/5 795pcs
B栋4A5</t>
        </r>
      </text>
    </comment>
    <comment ref="AG185" authorId="0">
      <text>
        <r>
          <rPr>
            <b/>
            <sz val="9"/>
            <rFont val="宋体"/>
            <charset val="134"/>
          </rPr>
          <t>Administrator:</t>
        </r>
        <r>
          <rPr>
            <sz val="9"/>
            <rFont val="宋体"/>
            <charset val="134"/>
          </rPr>
          <t xml:space="preserve">
3000918 7/3 1560pcs h华4楼A2</t>
        </r>
      </text>
    </comment>
    <comment ref="AI185" authorId="0">
      <text>
        <r>
          <rPr>
            <b/>
            <sz val="9"/>
            <rFont val="宋体"/>
            <charset val="134"/>
          </rPr>
          <t>Administrator:</t>
        </r>
        <r>
          <rPr>
            <sz val="9"/>
            <rFont val="宋体"/>
            <charset val="134"/>
          </rPr>
          <t xml:space="preserve">
5/6 说明书+WEEE_不带电池走货 _ 说明书欧洲EN 1560pcs</t>
        </r>
      </text>
    </comment>
    <comment ref="AG186" authorId="0">
      <text>
        <r>
          <rPr>
            <b/>
            <sz val="9"/>
            <rFont val="宋体"/>
            <charset val="134"/>
          </rPr>
          <t>Administrator:</t>
        </r>
        <r>
          <rPr>
            <sz val="9"/>
            <rFont val="宋体"/>
            <charset val="134"/>
          </rPr>
          <t xml:space="preserve">
3001714 7/7 432pcs 华3A9
3001009 7/8 1824pcs B栋4C6</t>
        </r>
      </text>
    </comment>
    <comment ref="AI186" authorId="0">
      <text>
        <r>
          <rPr>
            <b/>
            <sz val="9"/>
            <rFont val="宋体"/>
            <charset val="134"/>
          </rPr>
          <t>Administrator:</t>
        </r>
        <r>
          <rPr>
            <sz val="9"/>
            <rFont val="宋体"/>
            <charset val="134"/>
          </rPr>
          <t xml:space="preserve">
6/23 上粉色贴纸752pcs</t>
        </r>
      </text>
    </comment>
    <comment ref="AG187" authorId="0">
      <text>
        <r>
          <rPr>
            <b/>
            <sz val="9"/>
            <rFont val="宋体"/>
            <charset val="134"/>
          </rPr>
          <t>Administrator:</t>
        </r>
        <r>
          <rPr>
            <sz val="9"/>
            <rFont val="宋体"/>
            <charset val="134"/>
          </rPr>
          <t xml:space="preserve">
3001011 7/8 144pcs
3001014 7/9 2376pcs 华3A19
3A20</t>
        </r>
      </text>
    </comment>
    <comment ref="AI187" authorId="0">
      <text>
        <r>
          <rPr>
            <b/>
            <sz val="9"/>
            <rFont val="宋体"/>
            <charset val="134"/>
          </rPr>
          <t>Administrator:</t>
        </r>
        <r>
          <rPr>
            <sz val="9"/>
            <rFont val="宋体"/>
            <charset val="134"/>
          </rPr>
          <t xml:space="preserve">
6/23 上粉色贴纸936pcs
</t>
        </r>
      </text>
    </comment>
    <comment ref="AG188" authorId="0">
      <text>
        <r>
          <rPr>
            <b/>
            <sz val="9"/>
            <rFont val="宋体"/>
            <charset val="134"/>
          </rPr>
          <t>Administrator:</t>
        </r>
        <r>
          <rPr>
            <sz val="9"/>
            <rFont val="宋体"/>
            <charset val="134"/>
          </rPr>
          <t xml:space="preserve">
3001016 7/9 3126pcs 华3A20</t>
        </r>
      </text>
    </comment>
    <comment ref="AI188" authorId="0">
      <text>
        <r>
          <rPr>
            <b/>
            <sz val="9"/>
            <rFont val="宋体"/>
            <charset val="134"/>
          </rPr>
          <t>Administrator:</t>
        </r>
        <r>
          <rPr>
            <sz val="9"/>
            <rFont val="宋体"/>
            <charset val="134"/>
          </rPr>
          <t xml:space="preserve">
6/23 上粉色贴纸1042pcs
</t>
        </r>
      </text>
    </comment>
    <comment ref="AG189" authorId="0">
      <text>
        <r>
          <rPr>
            <b/>
            <sz val="9"/>
            <rFont val="宋体"/>
            <charset val="134"/>
          </rPr>
          <t>Administrator:</t>
        </r>
        <r>
          <rPr>
            <sz val="9"/>
            <rFont val="宋体"/>
            <charset val="134"/>
          </rPr>
          <t xml:space="preserve">
3001613 7/10 501pcs 华3A213</t>
        </r>
      </text>
    </comment>
    <comment ref="AG190" authorId="0">
      <text>
        <r>
          <rPr>
            <b/>
            <sz val="9"/>
            <rFont val="宋体"/>
            <charset val="134"/>
          </rPr>
          <t>Administrator:</t>
        </r>
        <r>
          <rPr>
            <sz val="9"/>
            <rFont val="宋体"/>
            <charset val="134"/>
          </rPr>
          <t xml:space="preserve">
3001016 7/9 1743pcs 华3A21
3000795 7/21 3pcs </t>
        </r>
      </text>
    </comment>
    <comment ref="AI190" authorId="0">
      <text>
        <r>
          <rPr>
            <b/>
            <sz val="9"/>
            <rFont val="宋体"/>
            <charset val="134"/>
          </rPr>
          <t>Administrator:</t>
        </r>
        <r>
          <rPr>
            <sz val="9"/>
            <rFont val="宋体"/>
            <charset val="134"/>
          </rPr>
          <t xml:space="preserve">
6/23 上UPC贴纸1743pcs</t>
        </r>
      </text>
    </comment>
    <comment ref="AG191" authorId="0">
      <text>
        <r>
          <rPr>
            <b/>
            <sz val="9"/>
            <rFont val="宋体"/>
            <charset val="134"/>
          </rPr>
          <t>Administrator:</t>
        </r>
        <r>
          <rPr>
            <sz val="9"/>
            <rFont val="宋体"/>
            <charset val="134"/>
          </rPr>
          <t xml:space="preserve">
3001016 7/9 1200pcs
华3B11
</t>
        </r>
      </text>
    </comment>
    <comment ref="AI191" authorId="0">
      <text>
        <r>
          <rPr>
            <b/>
            <sz val="9"/>
            <rFont val="宋体"/>
            <charset val="134"/>
          </rPr>
          <t>Administrator:</t>
        </r>
        <r>
          <rPr>
            <sz val="9"/>
            <rFont val="宋体"/>
            <charset val="134"/>
          </rPr>
          <t xml:space="preserve">
6/23 上WEEE30L通用不带电池说明书1200pcs</t>
        </r>
      </text>
    </comment>
    <comment ref="AG192" authorId="0">
      <text>
        <r>
          <rPr>
            <b/>
            <sz val="9"/>
            <rFont val="宋体"/>
            <charset val="134"/>
          </rPr>
          <t>Administrator:</t>
        </r>
        <r>
          <rPr>
            <sz val="9"/>
            <rFont val="宋体"/>
            <charset val="134"/>
          </rPr>
          <t xml:space="preserve">
3001016 7/9 1200pcs
华3B11
</t>
        </r>
      </text>
    </comment>
    <comment ref="AI192" authorId="0">
      <text>
        <r>
          <rPr>
            <b/>
            <sz val="9"/>
            <rFont val="宋体"/>
            <charset val="134"/>
          </rPr>
          <t>Administrator:</t>
        </r>
        <r>
          <rPr>
            <sz val="9"/>
            <rFont val="宋体"/>
            <charset val="134"/>
          </rPr>
          <t xml:space="preserve">
6/17 上WEEE电池垃圾桶的回收声明说明书1200pcs
6/17 上环保标贴纸1200pcs</t>
        </r>
      </text>
    </comment>
    <comment ref="AG193" authorId="0">
      <text>
        <r>
          <rPr>
            <b/>
            <sz val="9"/>
            <rFont val="宋体"/>
            <charset val="134"/>
          </rPr>
          <t>Administrator:</t>
        </r>
        <r>
          <rPr>
            <sz val="9"/>
            <rFont val="宋体"/>
            <charset val="134"/>
          </rPr>
          <t xml:space="preserve">
3001613 7/10 789pcs 华3A13</t>
        </r>
      </text>
    </comment>
    <comment ref="AG194" authorId="0">
      <text>
        <r>
          <rPr>
            <b/>
            <sz val="9"/>
            <rFont val="宋体"/>
            <charset val="134"/>
          </rPr>
          <t>Administrator:</t>
        </r>
        <r>
          <rPr>
            <sz val="9"/>
            <rFont val="宋体"/>
            <charset val="134"/>
          </rPr>
          <t xml:space="preserve">
3001613 7/10 564pcs 华3A9</t>
        </r>
      </text>
    </comment>
    <comment ref="AG195" authorId="0">
      <text>
        <r>
          <rPr>
            <b/>
            <sz val="9"/>
            <rFont val="宋体"/>
            <charset val="134"/>
          </rPr>
          <t xml:space="preserve">Administrator:
</t>
        </r>
        <r>
          <rPr>
            <sz val="9"/>
            <rFont val="宋体"/>
            <charset val="134"/>
          </rPr>
          <t>3001613 7/10 873pcs 华3B6
3001429 7/16 6pcs</t>
        </r>
      </text>
    </comment>
    <comment ref="AG196" authorId="0">
      <text>
        <r>
          <rPr>
            <b/>
            <sz val="9"/>
            <rFont val="宋体"/>
            <charset val="134"/>
          </rPr>
          <t>Administrator:</t>
        </r>
        <r>
          <rPr>
            <sz val="9"/>
            <rFont val="宋体"/>
            <charset val="134"/>
          </rPr>
          <t xml:space="preserve">
3001645 7/10 501pcs 华3B3
</t>
        </r>
      </text>
    </comment>
    <comment ref="AG197" authorId="0">
      <text>
        <r>
          <rPr>
            <b/>
            <sz val="9"/>
            <rFont val="宋体"/>
            <charset val="134"/>
          </rPr>
          <t>Administrator:</t>
        </r>
        <r>
          <rPr>
            <sz val="9"/>
            <rFont val="宋体"/>
            <charset val="134"/>
          </rPr>
          <t xml:space="preserve">
3001613 7/10 774pcs 华3A2</t>
        </r>
      </text>
    </comment>
    <comment ref="AG198" authorId="0">
      <text>
        <r>
          <rPr>
            <b/>
            <sz val="9"/>
            <rFont val="宋体"/>
            <charset val="134"/>
          </rPr>
          <t>Administrator:</t>
        </r>
        <r>
          <rPr>
            <sz val="9"/>
            <rFont val="宋体"/>
            <charset val="134"/>
          </rPr>
          <t xml:space="preserve">
3001613 7/10 501pcs 华3B3</t>
        </r>
      </text>
    </comment>
    <comment ref="AG199" authorId="0">
      <text>
        <r>
          <rPr>
            <b/>
            <sz val="9"/>
            <rFont val="宋体"/>
            <charset val="134"/>
          </rPr>
          <t>Administrator:</t>
        </r>
        <r>
          <rPr>
            <sz val="9"/>
            <rFont val="宋体"/>
            <charset val="134"/>
          </rPr>
          <t xml:space="preserve">
3001645 7/10 690pcs 华3A10</t>
        </r>
      </text>
    </comment>
    <comment ref="AG200" authorId="0">
      <text>
        <r>
          <rPr>
            <b/>
            <sz val="9"/>
            <rFont val="宋体"/>
            <charset val="134"/>
          </rPr>
          <t>Administrator:</t>
        </r>
        <r>
          <rPr>
            <sz val="9"/>
            <rFont val="宋体"/>
            <charset val="134"/>
          </rPr>
          <t xml:space="preserve">
3001613 7/10 501pcs 华3A13
</t>
        </r>
      </text>
    </comment>
    <comment ref="AG201" authorId="0">
      <text>
        <r>
          <rPr>
            <b/>
            <sz val="9"/>
            <rFont val="宋体"/>
            <charset val="134"/>
          </rPr>
          <t>Administrator:</t>
        </r>
        <r>
          <rPr>
            <sz val="9"/>
            <rFont val="宋体"/>
            <charset val="134"/>
          </rPr>
          <t xml:space="preserve">
3001645 7/10 501pcs 华3A9
</t>
        </r>
      </text>
    </comment>
    <comment ref="AG202" authorId="0">
      <text>
        <r>
          <rPr>
            <b/>
            <sz val="9"/>
            <rFont val="宋体"/>
            <charset val="134"/>
          </rPr>
          <t>Administrator:</t>
        </r>
        <r>
          <rPr>
            <sz val="9"/>
            <rFont val="宋体"/>
            <charset val="134"/>
          </rPr>
          <t xml:space="preserve">
3001645 7/10 495pcs 华3B6
3002640 7/18 6pcs </t>
        </r>
      </text>
    </comment>
    <comment ref="AG203" authorId="0">
      <text>
        <r>
          <rPr>
            <b/>
            <sz val="9"/>
            <rFont val="宋体"/>
            <charset val="134"/>
          </rPr>
          <t>Administrator:</t>
        </r>
        <r>
          <rPr>
            <sz val="9"/>
            <rFont val="宋体"/>
            <charset val="134"/>
          </rPr>
          <t xml:space="preserve">
3000924 7/14 384pcs 华3B14</t>
        </r>
      </text>
    </comment>
    <comment ref="AI203" authorId="0">
      <text>
        <r>
          <rPr>
            <b/>
            <sz val="9"/>
            <rFont val="宋体"/>
            <charset val="134"/>
          </rPr>
          <t>Administrator:</t>
        </r>
        <r>
          <rPr>
            <sz val="9"/>
            <rFont val="宋体"/>
            <charset val="134"/>
          </rPr>
          <t xml:space="preserve">
7/8 上WEEE不带电池走货说明书384pcs
</t>
        </r>
      </text>
    </comment>
    <comment ref="AG204" authorId="0">
      <text>
        <r>
          <rPr>
            <b/>
            <sz val="9"/>
            <rFont val="宋体"/>
            <charset val="134"/>
          </rPr>
          <t>Administrator:</t>
        </r>
        <r>
          <rPr>
            <sz val="9"/>
            <rFont val="宋体"/>
            <charset val="134"/>
          </rPr>
          <t xml:space="preserve">
3000924 7/14 600pcs 华3A24</t>
        </r>
      </text>
    </comment>
    <comment ref="AG205" authorId="0">
      <text>
        <r>
          <rPr>
            <b/>
            <sz val="9"/>
            <rFont val="宋体"/>
            <charset val="134"/>
          </rPr>
          <t>Administrator:</t>
        </r>
        <r>
          <rPr>
            <sz val="9"/>
            <rFont val="宋体"/>
            <charset val="134"/>
          </rPr>
          <t xml:space="preserve">
3000928 7/15 1002pcs 华3B11</t>
        </r>
      </text>
    </comment>
    <comment ref="AI205" authorId="0">
      <text>
        <r>
          <rPr>
            <b/>
            <sz val="9"/>
            <rFont val="宋体"/>
            <charset val="134"/>
          </rPr>
          <t>Administrator:</t>
        </r>
        <r>
          <rPr>
            <sz val="9"/>
            <rFont val="宋体"/>
            <charset val="134"/>
          </rPr>
          <t xml:space="preserve">
6/25 上进口商贴纸1002pcs</t>
        </r>
      </text>
    </comment>
    <comment ref="AG206" authorId="0">
      <text>
        <r>
          <rPr>
            <b/>
            <sz val="9"/>
            <rFont val="宋体"/>
            <charset val="134"/>
          </rPr>
          <t>Administrator:</t>
        </r>
        <r>
          <rPr>
            <sz val="9"/>
            <rFont val="宋体"/>
            <charset val="134"/>
          </rPr>
          <t xml:space="preserve">
3000936 7/17 702pcs 新仓库1-B2</t>
        </r>
      </text>
    </comment>
    <comment ref="AI206" authorId="0">
      <text>
        <r>
          <rPr>
            <b/>
            <sz val="9"/>
            <rFont val="宋体"/>
            <charset val="134"/>
          </rPr>
          <t>Administrator:</t>
        </r>
        <r>
          <rPr>
            <sz val="9"/>
            <rFont val="宋体"/>
            <charset val="134"/>
          </rPr>
          <t xml:space="preserve">
7/1 一张不带电池走货WEEE声明通用30L 702pcs</t>
        </r>
      </text>
    </comment>
    <comment ref="AG207" authorId="0">
      <text>
        <r>
          <rPr>
            <b/>
            <sz val="9"/>
            <rFont val="宋体"/>
            <charset val="134"/>
          </rPr>
          <t>Administrator:</t>
        </r>
        <r>
          <rPr>
            <sz val="9"/>
            <rFont val="宋体"/>
            <charset val="134"/>
          </rPr>
          <t xml:space="preserve">
3000936 7/17 504pcs 新仓库1-B2</t>
        </r>
      </text>
    </comment>
    <comment ref="AI207" authorId="0">
      <text>
        <r>
          <rPr>
            <b/>
            <sz val="9"/>
            <rFont val="宋体"/>
            <charset val="134"/>
          </rPr>
          <t>Administrator:</t>
        </r>
        <r>
          <rPr>
            <sz val="9"/>
            <rFont val="宋体"/>
            <charset val="134"/>
          </rPr>
          <t xml:space="preserve">
7/5 上UPC条码贴纸504pcs
说明书贴纸504pcs
</t>
        </r>
      </text>
    </comment>
    <comment ref="AG208" authorId="0">
      <text>
        <r>
          <rPr>
            <b/>
            <sz val="9"/>
            <rFont val="宋体"/>
            <charset val="134"/>
          </rPr>
          <t>Administrator:</t>
        </r>
        <r>
          <rPr>
            <sz val="9"/>
            <rFont val="宋体"/>
            <charset val="134"/>
          </rPr>
          <t xml:space="preserve">
3000936 7/17 900pcs 新仓库3-C2</t>
        </r>
      </text>
    </comment>
    <comment ref="AI208" authorId="0">
      <text>
        <r>
          <rPr>
            <b/>
            <sz val="9"/>
            <rFont val="宋体"/>
            <charset val="134"/>
          </rPr>
          <t>Administrator:</t>
        </r>
        <r>
          <rPr>
            <sz val="9"/>
            <rFont val="宋体"/>
            <charset val="134"/>
          </rPr>
          <t xml:space="preserve">
7/3 上进口商贴纸900pcs
产品贴纸900pcs
WEEE说明书纸900pcs</t>
        </r>
      </text>
    </comment>
    <comment ref="AG209" authorId="0">
      <text>
        <r>
          <rPr>
            <b/>
            <sz val="9"/>
            <rFont val="宋体"/>
            <charset val="134"/>
          </rPr>
          <t>Administrator:</t>
        </r>
        <r>
          <rPr>
            <sz val="9"/>
            <rFont val="宋体"/>
            <charset val="134"/>
          </rPr>
          <t xml:space="preserve">
3000936 7/17 2922pcs 新仓库3-41</t>
        </r>
      </text>
    </comment>
    <comment ref="AI209" authorId="0">
      <text>
        <r>
          <rPr>
            <b/>
            <sz val="9"/>
            <rFont val="宋体"/>
            <charset val="134"/>
          </rPr>
          <t>Administrator:</t>
        </r>
        <r>
          <rPr>
            <sz val="9"/>
            <rFont val="宋体"/>
            <charset val="134"/>
          </rPr>
          <t xml:space="preserve">
6/23 上粉色贴纸974pcs
</t>
        </r>
      </text>
    </comment>
    <comment ref="AG210" authorId="0">
      <text>
        <r>
          <rPr>
            <b/>
            <sz val="9"/>
            <rFont val="宋体"/>
            <charset val="134"/>
          </rPr>
          <t>Administrator:</t>
        </r>
        <r>
          <rPr>
            <sz val="9"/>
            <rFont val="宋体"/>
            <charset val="134"/>
          </rPr>
          <t xml:space="preserve">
2001148 5/12 1344pcs
2001158 5/13 30pcs华3A25
2001153 5/13 2334pcs华3A25
4000001 9/4 2832pcs用消耗单消耗 华3A26
3001361 1682pcs 直走</t>
        </r>
      </text>
    </comment>
    <comment ref="AI210" authorId="0">
      <text>
        <r>
          <rPr>
            <b/>
            <sz val="9"/>
            <rFont val="宋体"/>
            <charset val="134"/>
          </rPr>
          <t>Administrator:</t>
        </r>
        <r>
          <rPr>
            <sz val="9"/>
            <rFont val="宋体"/>
            <charset val="134"/>
          </rPr>
          <t xml:space="preserve">
3/10 上进口商贴纸4632pcs
EAN条码贴纸4632pcs
两个同PO共用</t>
        </r>
      </text>
    </comment>
    <comment ref="AG211" authorId="0">
      <text>
        <r>
          <rPr>
            <b/>
            <sz val="9"/>
            <rFont val="宋体"/>
            <charset val="134"/>
          </rPr>
          <t>Administrator:</t>
        </r>
        <r>
          <rPr>
            <sz val="9"/>
            <rFont val="宋体"/>
            <charset val="134"/>
          </rPr>
          <t xml:space="preserve">
2001153 5/13 924pcs华3B17
4000001 9/4 414pcs用消耗单消耗 华3A26</t>
        </r>
      </text>
    </comment>
    <comment ref="AG212" authorId="0">
      <text>
        <r>
          <rPr>
            <b/>
            <sz val="9"/>
            <rFont val="宋体"/>
            <charset val="134"/>
          </rPr>
          <t>Administrator:</t>
        </r>
        <r>
          <rPr>
            <sz val="9"/>
            <rFont val="宋体"/>
            <charset val="134"/>
          </rPr>
          <t xml:space="preserve">
3001032 7/11 324pcs 华3A30
3001022 7/10 678pcs 华3A30</t>
        </r>
      </text>
    </comment>
    <comment ref="AG213" authorId="0">
      <text>
        <r>
          <rPr>
            <b/>
            <sz val="9"/>
            <rFont val="宋体"/>
            <charset val="134"/>
          </rPr>
          <t>Administrator:</t>
        </r>
        <r>
          <rPr>
            <sz val="9"/>
            <rFont val="宋体"/>
            <charset val="134"/>
          </rPr>
          <t xml:space="preserve">
3000936 7/17 1086pcs 新仓库1-A1
3000784 7/18 1344pcs 新仓库1-A1</t>
        </r>
      </text>
    </comment>
    <comment ref="AI213" authorId="0">
      <text>
        <r>
          <rPr>
            <b/>
            <sz val="9"/>
            <rFont val="宋体"/>
            <charset val="134"/>
          </rPr>
          <t>Administrator:</t>
        </r>
        <r>
          <rPr>
            <sz val="9"/>
            <rFont val="宋体"/>
            <charset val="134"/>
          </rPr>
          <t xml:space="preserve">
6/19 上大白方防盗贴纸2430pcs
</t>
        </r>
      </text>
    </comment>
    <comment ref="AG214" authorId="0">
      <text>
        <r>
          <rPr>
            <b/>
            <sz val="9"/>
            <rFont val="宋体"/>
            <charset val="134"/>
          </rPr>
          <t>Administrator:</t>
        </r>
        <r>
          <rPr>
            <sz val="9"/>
            <rFont val="宋体"/>
            <charset val="134"/>
          </rPr>
          <t xml:space="preserve">
3001023 7/10 4128pcs 华3A26</t>
        </r>
      </text>
    </comment>
    <comment ref="AI214" authorId="0">
      <text>
        <r>
          <rPr>
            <b/>
            <sz val="9"/>
            <rFont val="宋体"/>
            <charset val="134"/>
          </rPr>
          <t>Administrator:</t>
        </r>
        <r>
          <rPr>
            <sz val="9"/>
            <rFont val="宋体"/>
            <charset val="134"/>
          </rPr>
          <t xml:space="preserve">
6/23 上粉色贴纸1376pcs
</t>
        </r>
      </text>
    </comment>
    <comment ref="AG215" authorId="0">
      <text>
        <r>
          <rPr>
            <b/>
            <sz val="9"/>
            <rFont val="宋体"/>
            <charset val="134"/>
          </rPr>
          <t>Administrator:</t>
        </r>
        <r>
          <rPr>
            <sz val="9"/>
            <rFont val="宋体"/>
            <charset val="134"/>
          </rPr>
          <t xml:space="preserve">
3001022 7/10 1872pcs 华3A28
3001023 7/10 1716pcs 华3A26
</t>
        </r>
      </text>
    </comment>
    <comment ref="AI215" authorId="0">
      <text>
        <r>
          <rPr>
            <b/>
            <sz val="9"/>
            <rFont val="宋体"/>
            <charset val="134"/>
          </rPr>
          <t>Administrator:</t>
        </r>
        <r>
          <rPr>
            <sz val="9"/>
            <rFont val="宋体"/>
            <charset val="134"/>
          </rPr>
          <t xml:space="preserve">
6/23 上粉色贴纸1196pcs
</t>
        </r>
      </text>
    </comment>
    <comment ref="AG216" authorId="0">
      <text>
        <r>
          <rPr>
            <b/>
            <sz val="9"/>
            <rFont val="宋体"/>
            <charset val="134"/>
          </rPr>
          <t>Administrator:</t>
        </r>
        <r>
          <rPr>
            <sz val="9"/>
            <rFont val="宋体"/>
            <charset val="134"/>
          </rPr>
          <t xml:space="preserve">
3000790 7/19 1356pcs 华3A24</t>
        </r>
      </text>
    </comment>
    <comment ref="AI216" authorId="0">
      <text>
        <r>
          <rPr>
            <b/>
            <sz val="9"/>
            <rFont val="宋体"/>
            <charset val="134"/>
          </rPr>
          <t>Administrator:</t>
        </r>
        <r>
          <rPr>
            <sz val="9"/>
            <rFont val="宋体"/>
            <charset val="134"/>
          </rPr>
          <t xml:space="preserve">
6/23 不带电池WEEE说明书1356pcs
进口商贴纸1356pcs</t>
        </r>
      </text>
    </comment>
    <comment ref="AG217" authorId="0">
      <text>
        <r>
          <rPr>
            <b/>
            <sz val="9"/>
            <rFont val="宋体"/>
            <charset val="134"/>
          </rPr>
          <t>Administrator:</t>
        </r>
        <r>
          <rPr>
            <sz val="9"/>
            <rFont val="宋体"/>
            <charset val="134"/>
          </rPr>
          <t xml:space="preserve">
3000790 7/19 6pcs 华3B13</t>
        </r>
      </text>
    </comment>
    <comment ref="AI217" authorId="0">
      <text>
        <r>
          <rPr>
            <b/>
            <sz val="9"/>
            <rFont val="宋体"/>
            <charset val="134"/>
          </rPr>
          <t>Administrator:</t>
        </r>
        <r>
          <rPr>
            <sz val="9"/>
            <rFont val="宋体"/>
            <charset val="134"/>
          </rPr>
          <t xml:space="preserve">
6/28 上UPC贴纸6pcs
7/11 上客供亚马孙外箱贴纸 1pcs</t>
        </r>
      </text>
    </comment>
    <comment ref="AG218" authorId="0">
      <text>
        <r>
          <rPr>
            <b/>
            <sz val="9"/>
            <rFont val="宋体"/>
            <charset val="134"/>
          </rPr>
          <t>Administrator:</t>
        </r>
        <r>
          <rPr>
            <sz val="9"/>
            <rFont val="宋体"/>
            <charset val="134"/>
          </rPr>
          <t xml:space="preserve">
3000790 7/19 6pcs 华3B13</t>
        </r>
      </text>
    </comment>
    <comment ref="AI218" authorId="0">
      <text>
        <r>
          <rPr>
            <b/>
            <sz val="9"/>
            <rFont val="宋体"/>
            <charset val="134"/>
          </rPr>
          <t>Administrator:</t>
        </r>
        <r>
          <rPr>
            <sz val="9"/>
            <rFont val="宋体"/>
            <charset val="134"/>
          </rPr>
          <t xml:space="preserve">
6/28 上UPC贴纸6pcs
7/11 上客供亚马孙外箱贴纸 1pcs</t>
        </r>
      </text>
    </comment>
    <comment ref="AG219" authorId="0">
      <text>
        <r>
          <rPr>
            <b/>
            <sz val="9"/>
            <rFont val="宋体"/>
            <charset val="134"/>
          </rPr>
          <t>Administrator:</t>
        </r>
        <r>
          <rPr>
            <sz val="9"/>
            <rFont val="宋体"/>
            <charset val="134"/>
          </rPr>
          <t xml:space="preserve">
3000790 7/19 6pcs 华3B13</t>
        </r>
      </text>
    </comment>
    <comment ref="AI219" authorId="0">
      <text>
        <r>
          <rPr>
            <b/>
            <sz val="9"/>
            <rFont val="宋体"/>
            <charset val="134"/>
          </rPr>
          <t>Administrator:</t>
        </r>
        <r>
          <rPr>
            <sz val="9"/>
            <rFont val="宋体"/>
            <charset val="134"/>
          </rPr>
          <t xml:space="preserve">
6/28 上UPC贴纸6pcs
7/11 上客供亚马孙外箱贴纸 1pcs</t>
        </r>
      </text>
    </comment>
    <comment ref="AG220" authorId="0">
      <text>
        <r>
          <rPr>
            <b/>
            <sz val="9"/>
            <rFont val="宋体"/>
            <charset val="134"/>
          </rPr>
          <t>Administrator:</t>
        </r>
        <r>
          <rPr>
            <sz val="9"/>
            <rFont val="宋体"/>
            <charset val="134"/>
          </rPr>
          <t xml:space="preserve">
3000790 7/19 6pcs 华3B13</t>
        </r>
      </text>
    </comment>
    <comment ref="AI220" authorId="0">
      <text>
        <r>
          <rPr>
            <b/>
            <sz val="9"/>
            <rFont val="宋体"/>
            <charset val="134"/>
          </rPr>
          <t>Administrator:</t>
        </r>
        <r>
          <rPr>
            <sz val="9"/>
            <rFont val="宋体"/>
            <charset val="134"/>
          </rPr>
          <t xml:space="preserve">
6/28 上UPC贴纸6pcs
7/11 上客供亚马孙外箱贴纸 1pcs</t>
        </r>
      </text>
    </comment>
    <comment ref="AG221" authorId="0">
      <text>
        <r>
          <rPr>
            <b/>
            <sz val="9"/>
            <rFont val="宋体"/>
            <charset val="134"/>
          </rPr>
          <t>Administrator:</t>
        </r>
        <r>
          <rPr>
            <sz val="9"/>
            <rFont val="宋体"/>
            <charset val="134"/>
          </rPr>
          <t xml:space="preserve">
3000790 7/19 6pcs 华3B13</t>
        </r>
      </text>
    </comment>
    <comment ref="AI221" authorId="0">
      <text>
        <r>
          <rPr>
            <b/>
            <sz val="9"/>
            <rFont val="宋体"/>
            <charset val="134"/>
          </rPr>
          <t>Administrator:</t>
        </r>
        <r>
          <rPr>
            <sz val="9"/>
            <rFont val="宋体"/>
            <charset val="134"/>
          </rPr>
          <t xml:space="preserve">
6/28 上UPC贴纸6pcs
7/11 上客供亚马孙外箱贴纸 1pcs</t>
        </r>
      </text>
    </comment>
    <comment ref="AG222" authorId="0">
      <text>
        <r>
          <rPr>
            <b/>
            <sz val="9"/>
            <rFont val="宋体"/>
            <charset val="134"/>
          </rPr>
          <t>Administrator:</t>
        </r>
        <r>
          <rPr>
            <sz val="9"/>
            <rFont val="宋体"/>
            <charset val="134"/>
          </rPr>
          <t xml:space="preserve">
3000790 7/19 6pcs 华3B13</t>
        </r>
      </text>
    </comment>
    <comment ref="AI222" authorId="0">
      <text>
        <r>
          <rPr>
            <b/>
            <sz val="9"/>
            <rFont val="宋体"/>
            <charset val="134"/>
          </rPr>
          <t>Administrator:</t>
        </r>
        <r>
          <rPr>
            <sz val="9"/>
            <rFont val="宋体"/>
            <charset val="134"/>
          </rPr>
          <t xml:space="preserve">
6/28 上UPC贴纸6pcs
7/11 上客供亚马孙外箱贴纸 1pcs</t>
        </r>
      </text>
    </comment>
    <comment ref="AG223" authorId="0">
      <text>
        <r>
          <rPr>
            <b/>
            <sz val="9"/>
            <rFont val="宋体"/>
            <charset val="134"/>
          </rPr>
          <t>Administrator:</t>
        </r>
        <r>
          <rPr>
            <sz val="9"/>
            <rFont val="宋体"/>
            <charset val="134"/>
          </rPr>
          <t xml:space="preserve">
3000790 7/19 6pcs 华3B13</t>
        </r>
      </text>
    </comment>
    <comment ref="AI223" authorId="0">
      <text>
        <r>
          <rPr>
            <b/>
            <sz val="9"/>
            <rFont val="宋体"/>
            <charset val="134"/>
          </rPr>
          <t>Administrator:</t>
        </r>
        <r>
          <rPr>
            <sz val="9"/>
            <rFont val="宋体"/>
            <charset val="134"/>
          </rPr>
          <t xml:space="preserve">
6/28 上UPC贴纸6pcs
7/11 上客供亚马孙外箱贴纸 1pcs</t>
        </r>
      </text>
    </comment>
    <comment ref="AG224" authorId="0">
      <text>
        <r>
          <rPr>
            <b/>
            <sz val="9"/>
            <rFont val="宋体"/>
            <charset val="134"/>
          </rPr>
          <t>Administrator:</t>
        </r>
        <r>
          <rPr>
            <sz val="9"/>
            <rFont val="宋体"/>
            <charset val="134"/>
          </rPr>
          <t xml:space="preserve">
3000790 7/19 6pcs 华3B13</t>
        </r>
      </text>
    </comment>
    <comment ref="AI224" authorId="0">
      <text>
        <r>
          <rPr>
            <b/>
            <sz val="9"/>
            <rFont val="宋体"/>
            <charset val="134"/>
          </rPr>
          <t>Administrator:</t>
        </r>
        <r>
          <rPr>
            <sz val="9"/>
            <rFont val="宋体"/>
            <charset val="134"/>
          </rPr>
          <t xml:space="preserve">
6/28 上UPC贴纸6pcs
7/11 上客供亚马孙外箱贴纸 1pcs</t>
        </r>
      </text>
    </comment>
    <comment ref="AG225" authorId="0">
      <text>
        <r>
          <rPr>
            <b/>
            <sz val="9"/>
            <rFont val="宋体"/>
            <charset val="134"/>
          </rPr>
          <t>Administrator:</t>
        </r>
        <r>
          <rPr>
            <sz val="9"/>
            <rFont val="宋体"/>
            <charset val="134"/>
          </rPr>
          <t xml:space="preserve">
3000793 7/19 6pcs 华3B13</t>
        </r>
      </text>
    </comment>
    <comment ref="AG226" authorId="0">
      <text>
        <r>
          <rPr>
            <b/>
            <sz val="9"/>
            <rFont val="宋体"/>
            <charset val="134"/>
          </rPr>
          <t>Administrator:</t>
        </r>
        <r>
          <rPr>
            <sz val="9"/>
            <rFont val="宋体"/>
            <charset val="134"/>
          </rPr>
          <t xml:space="preserve">
3000793 7/19 6pcs 华3B13</t>
        </r>
      </text>
    </comment>
    <comment ref="AI226" authorId="0">
      <text>
        <r>
          <rPr>
            <b/>
            <sz val="9"/>
            <rFont val="宋体"/>
            <charset val="134"/>
          </rPr>
          <t>Administrator:</t>
        </r>
        <r>
          <rPr>
            <sz val="9"/>
            <rFont val="宋体"/>
            <charset val="134"/>
          </rPr>
          <t xml:space="preserve">
6/28 上UPC贴纸6pcs
7/11 上客供亚马逊外箱贴纸 1pcs
7/11 上客供亚马孙外箱贴纸 1pcs</t>
        </r>
      </text>
    </comment>
    <comment ref="AG227" authorId="0">
      <text>
        <r>
          <rPr>
            <b/>
            <sz val="9"/>
            <rFont val="宋体"/>
            <charset val="134"/>
          </rPr>
          <t>Administrator:</t>
        </r>
        <r>
          <rPr>
            <sz val="9"/>
            <rFont val="宋体"/>
            <charset val="134"/>
          </rPr>
          <t xml:space="preserve">
3000793 7/19 6pcs 华3B13</t>
        </r>
      </text>
    </comment>
    <comment ref="AI227" authorId="0">
      <text>
        <r>
          <rPr>
            <b/>
            <sz val="9"/>
            <rFont val="宋体"/>
            <charset val="134"/>
          </rPr>
          <t>Administrator:</t>
        </r>
        <r>
          <rPr>
            <sz val="9"/>
            <rFont val="宋体"/>
            <charset val="134"/>
          </rPr>
          <t xml:space="preserve">
6/28 上UPC贴纸6pcs
7/11 上客供亚马逊外箱贴纸 1pcs
7/11 上客供亚马孙外箱贴纸 1pcs</t>
        </r>
      </text>
    </comment>
    <comment ref="AG228" authorId="0">
      <text>
        <r>
          <rPr>
            <b/>
            <sz val="9"/>
            <rFont val="宋体"/>
            <charset val="134"/>
          </rPr>
          <t>Administrator:</t>
        </r>
        <r>
          <rPr>
            <sz val="9"/>
            <rFont val="宋体"/>
            <charset val="134"/>
          </rPr>
          <t xml:space="preserve">
3000793 7/19 6pcs 华3B13</t>
        </r>
      </text>
    </comment>
    <comment ref="AI228" authorId="0">
      <text>
        <r>
          <rPr>
            <b/>
            <sz val="9"/>
            <rFont val="宋体"/>
            <charset val="134"/>
          </rPr>
          <t>Administrator:</t>
        </r>
        <r>
          <rPr>
            <sz val="9"/>
            <rFont val="宋体"/>
            <charset val="134"/>
          </rPr>
          <t xml:space="preserve">
6/28 上UPC贴纸6pcs
7/11 上客供亚马逊外箱贴纸 1pcs
7/11 上客供亚马孙外箱贴纸 1pcs</t>
        </r>
      </text>
    </comment>
    <comment ref="AG229" authorId="0">
      <text>
        <r>
          <rPr>
            <b/>
            <sz val="9"/>
            <rFont val="宋体"/>
            <charset val="134"/>
          </rPr>
          <t>Administrator:</t>
        </r>
        <r>
          <rPr>
            <sz val="9"/>
            <rFont val="宋体"/>
            <charset val="134"/>
          </rPr>
          <t xml:space="preserve">
3000793 7/19 6pcs 华3B13</t>
        </r>
      </text>
    </comment>
    <comment ref="AI229" authorId="0">
      <text>
        <r>
          <rPr>
            <b/>
            <sz val="9"/>
            <rFont val="宋体"/>
            <charset val="134"/>
          </rPr>
          <t>Administrator:</t>
        </r>
        <r>
          <rPr>
            <sz val="9"/>
            <rFont val="宋体"/>
            <charset val="134"/>
          </rPr>
          <t xml:space="preserve">
6/28 上UPC贴纸6pcs
7/11 上客供亚马逊外箱贴纸 1pcs
7/11 上客供亚马孙外箱贴纸 1pcs</t>
        </r>
      </text>
    </comment>
    <comment ref="AG230" authorId="0">
      <text>
        <r>
          <rPr>
            <b/>
            <sz val="9"/>
            <rFont val="宋体"/>
            <charset val="134"/>
          </rPr>
          <t>Administrator:</t>
        </r>
        <r>
          <rPr>
            <sz val="9"/>
            <rFont val="宋体"/>
            <charset val="134"/>
          </rPr>
          <t xml:space="preserve">
3000791 7/19 6pcs 华3B13</t>
        </r>
      </text>
    </comment>
    <comment ref="AI230" authorId="0">
      <text>
        <r>
          <rPr>
            <b/>
            <sz val="9"/>
            <rFont val="宋体"/>
            <charset val="134"/>
          </rPr>
          <t>Administrator:</t>
        </r>
        <r>
          <rPr>
            <sz val="9"/>
            <rFont val="宋体"/>
            <charset val="134"/>
          </rPr>
          <t xml:space="preserve">
6/28 上UPC贴纸6pcs
7/11 上客供亚马逊外箱贴纸 1pcs
7/11 上客供亚马孙外箱贴纸 1pcs</t>
        </r>
      </text>
    </comment>
    <comment ref="AG231" authorId="0">
      <text>
        <r>
          <rPr>
            <b/>
            <sz val="9"/>
            <rFont val="宋体"/>
            <charset val="134"/>
          </rPr>
          <t>Administrator:</t>
        </r>
        <r>
          <rPr>
            <sz val="9"/>
            <rFont val="宋体"/>
            <charset val="134"/>
          </rPr>
          <t xml:space="preserve">
3000791 7/19 6pcs 华3B13</t>
        </r>
      </text>
    </comment>
    <comment ref="AI231" authorId="0">
      <text>
        <r>
          <rPr>
            <b/>
            <sz val="9"/>
            <rFont val="宋体"/>
            <charset val="134"/>
          </rPr>
          <t>Administrator:</t>
        </r>
        <r>
          <rPr>
            <sz val="9"/>
            <rFont val="宋体"/>
            <charset val="134"/>
          </rPr>
          <t xml:space="preserve">
6/28 上UPC贴纸6pcs
7/11 上客供亚马逊外箱贴纸 1pcs
7/11 上客供亚马孙外箱贴纸 1pcs</t>
        </r>
      </text>
    </comment>
    <comment ref="AG232" authorId="0">
      <text>
        <r>
          <rPr>
            <b/>
            <sz val="9"/>
            <rFont val="宋体"/>
            <charset val="134"/>
          </rPr>
          <t>Administrator:</t>
        </r>
        <r>
          <rPr>
            <sz val="9"/>
            <rFont val="宋体"/>
            <charset val="134"/>
          </rPr>
          <t xml:space="preserve">
3000791 7/19 6pcs 华3B13</t>
        </r>
      </text>
    </comment>
    <comment ref="AI232" authorId="0">
      <text>
        <r>
          <rPr>
            <b/>
            <sz val="9"/>
            <rFont val="宋体"/>
            <charset val="134"/>
          </rPr>
          <t>Administrator:</t>
        </r>
        <r>
          <rPr>
            <sz val="9"/>
            <rFont val="宋体"/>
            <charset val="134"/>
          </rPr>
          <t xml:space="preserve">
6/28 上UPC贴纸6pcs
7/11 上客供亚马逊外箱贴纸 1pcs
7/11 上客供亚马孙外箱贴纸 1pcs</t>
        </r>
      </text>
    </comment>
    <comment ref="AG233" authorId="0">
      <text>
        <r>
          <rPr>
            <b/>
            <sz val="9"/>
            <rFont val="宋体"/>
            <charset val="134"/>
          </rPr>
          <t>Administrator:</t>
        </r>
        <r>
          <rPr>
            <sz val="9"/>
            <rFont val="宋体"/>
            <charset val="134"/>
          </rPr>
          <t xml:space="preserve">
3000791 7/19 6pcs 华3B13</t>
        </r>
      </text>
    </comment>
    <comment ref="AI233" authorId="0">
      <text>
        <r>
          <rPr>
            <b/>
            <sz val="9"/>
            <rFont val="宋体"/>
            <charset val="134"/>
          </rPr>
          <t>Administrator:</t>
        </r>
        <r>
          <rPr>
            <sz val="9"/>
            <rFont val="宋体"/>
            <charset val="134"/>
          </rPr>
          <t xml:space="preserve">
6/28 上UPC贴纸6pcs
7/11 上客供亚马逊外箱贴纸 1pcs
7/11 上客供亚马孙外箱贴纸 1pcs</t>
        </r>
      </text>
    </comment>
    <comment ref="AG234" authorId="0">
      <text>
        <r>
          <rPr>
            <b/>
            <sz val="9"/>
            <rFont val="宋体"/>
            <charset val="134"/>
          </rPr>
          <t>Administrator:</t>
        </r>
        <r>
          <rPr>
            <sz val="9"/>
            <rFont val="宋体"/>
            <charset val="134"/>
          </rPr>
          <t xml:space="preserve">
东莞用取消单换单 华3A12</t>
        </r>
      </text>
    </comment>
    <comment ref="AG235" authorId="0">
      <text>
        <r>
          <rPr>
            <b/>
            <sz val="9"/>
            <rFont val="宋体"/>
            <charset val="134"/>
          </rPr>
          <t>Administrator:</t>
        </r>
        <r>
          <rPr>
            <sz val="9"/>
            <rFont val="宋体"/>
            <charset val="134"/>
          </rPr>
          <t xml:space="preserve">
东莞用取消单换单
华3B7</t>
        </r>
      </text>
    </comment>
    <comment ref="AG236" authorId="0">
      <text>
        <r>
          <rPr>
            <b/>
            <sz val="9"/>
            <rFont val="宋体"/>
            <charset val="134"/>
          </rPr>
          <t>Administrator:</t>
        </r>
        <r>
          <rPr>
            <sz val="9"/>
            <rFont val="宋体"/>
            <charset val="134"/>
          </rPr>
          <t xml:space="preserve">
东莞用取消单换单
华3A12</t>
        </r>
      </text>
    </comment>
    <comment ref="AG237" authorId="0">
      <text>
        <r>
          <rPr>
            <b/>
            <sz val="9"/>
            <rFont val="宋体"/>
            <charset val="134"/>
          </rPr>
          <t>Administrator:</t>
        </r>
        <r>
          <rPr>
            <sz val="9"/>
            <rFont val="宋体"/>
            <charset val="134"/>
          </rPr>
          <t xml:space="preserve">
3000814 7/23 570pcs B栋A1楼C10
</t>
        </r>
      </text>
    </comment>
    <comment ref="AG238" authorId="0">
      <text>
        <r>
          <rPr>
            <b/>
            <sz val="9"/>
            <rFont val="宋体"/>
            <charset val="134"/>
          </rPr>
          <t>Administrator:</t>
        </r>
        <r>
          <rPr>
            <sz val="9"/>
            <rFont val="宋体"/>
            <charset val="134"/>
          </rPr>
          <t xml:space="preserve">
3000814 7/23 234pcs B栋A1楼C10</t>
        </r>
      </text>
    </comment>
    <comment ref="AI238" authorId="0">
      <text>
        <r>
          <rPr>
            <b/>
            <sz val="9"/>
            <rFont val="宋体"/>
            <charset val="134"/>
          </rPr>
          <t>Administrator:</t>
        </r>
        <r>
          <rPr>
            <sz val="9"/>
            <rFont val="宋体"/>
            <charset val="134"/>
          </rPr>
          <t xml:space="preserve">
7/11 上客供亚马逊外箱贴纸 39pcs
</t>
        </r>
      </text>
    </comment>
    <comment ref="AG239" authorId="0">
      <text>
        <r>
          <rPr>
            <b/>
            <sz val="9"/>
            <rFont val="宋体"/>
            <charset val="134"/>
          </rPr>
          <t xml:space="preserve">Administrator:
</t>
        </r>
        <r>
          <rPr>
            <sz val="9"/>
            <rFont val="宋体"/>
            <charset val="134"/>
          </rPr>
          <t>3000814 7/23 288pcs B栋A1楼C10
3000824 7/24 732pcs 华3A21</t>
        </r>
      </text>
    </comment>
    <comment ref="AI239" authorId="0">
      <text>
        <r>
          <rPr>
            <b/>
            <sz val="9"/>
            <rFont val="宋体"/>
            <charset val="134"/>
          </rPr>
          <t>Administrator:</t>
        </r>
        <r>
          <rPr>
            <sz val="9"/>
            <rFont val="宋体"/>
            <charset val="134"/>
          </rPr>
          <t xml:space="preserve">
7/11 上客供外箱条码贴纸 172pcs</t>
        </r>
      </text>
    </comment>
    <comment ref="AG240" authorId="0">
      <text>
        <r>
          <rPr>
            <b/>
            <sz val="9"/>
            <rFont val="宋体"/>
            <charset val="134"/>
          </rPr>
          <t>Administrator:</t>
        </r>
        <r>
          <rPr>
            <sz val="9"/>
            <rFont val="宋体"/>
            <charset val="134"/>
          </rPr>
          <t xml:space="preserve">
3000814 7/23 96pcs B栋A1楼C10</t>
        </r>
      </text>
    </comment>
    <comment ref="AI240" authorId="0">
      <text>
        <r>
          <rPr>
            <b/>
            <sz val="9"/>
            <rFont val="宋体"/>
            <charset val="134"/>
          </rPr>
          <t>Administrator:</t>
        </r>
        <r>
          <rPr>
            <sz val="9"/>
            <rFont val="宋体"/>
            <charset val="134"/>
          </rPr>
          <t xml:space="preserve">
7/8 上UPC/进口商贴纸96pcs</t>
        </r>
      </text>
    </comment>
    <comment ref="AG241" authorId="0">
      <text>
        <r>
          <rPr>
            <b/>
            <sz val="9"/>
            <rFont val="宋体"/>
            <charset val="134"/>
          </rPr>
          <t>Administrator:</t>
        </r>
        <r>
          <rPr>
            <sz val="9"/>
            <rFont val="宋体"/>
            <charset val="134"/>
          </rPr>
          <t xml:space="preserve">
3000807 7/22 1008pcs 华3A12
3000810 7/23 1488pcs 华3A12</t>
        </r>
      </text>
    </comment>
    <comment ref="AG242" authorId="0">
      <text>
        <r>
          <rPr>
            <b/>
            <sz val="9"/>
            <rFont val="宋体"/>
            <charset val="134"/>
          </rPr>
          <t>Administrator:</t>
        </r>
        <r>
          <rPr>
            <sz val="9"/>
            <rFont val="宋体"/>
            <charset val="134"/>
          </rPr>
          <t xml:space="preserve">
3000807 7/22 600pcs 华3A24</t>
        </r>
      </text>
    </comment>
    <comment ref="AI242" authorId="0">
      <text>
        <r>
          <rPr>
            <b/>
            <sz val="9"/>
            <rFont val="宋体"/>
            <charset val="134"/>
          </rPr>
          <t>Administrator:</t>
        </r>
        <r>
          <rPr>
            <sz val="9"/>
            <rFont val="宋体"/>
            <charset val="134"/>
          </rPr>
          <t xml:space="preserve">
7/7 上警语贴纸/含客人信息600pcs</t>
        </r>
      </text>
    </comment>
    <comment ref="AG243" authorId="0">
      <text>
        <r>
          <rPr>
            <b/>
            <sz val="9"/>
            <rFont val="宋体"/>
            <charset val="134"/>
          </rPr>
          <t>Administrator:</t>
        </r>
        <r>
          <rPr>
            <sz val="9"/>
            <rFont val="宋体"/>
            <charset val="134"/>
          </rPr>
          <t xml:space="preserve">
3000807 7/22 720pcs 华3B6</t>
        </r>
      </text>
    </comment>
    <comment ref="AG244" authorId="0">
      <text>
        <r>
          <rPr>
            <b/>
            <sz val="9"/>
            <rFont val="宋体"/>
            <charset val="134"/>
          </rPr>
          <t>Administrator:</t>
        </r>
        <r>
          <rPr>
            <sz val="9"/>
            <rFont val="宋体"/>
            <charset val="134"/>
          </rPr>
          <t xml:space="preserve">
3000807 7/22 540pcs 华3B14</t>
        </r>
      </text>
    </comment>
    <comment ref="AI244" authorId="0">
      <text>
        <r>
          <rPr>
            <b/>
            <sz val="9"/>
            <rFont val="宋体"/>
            <charset val="134"/>
          </rPr>
          <t>Administrator:</t>
        </r>
        <r>
          <rPr>
            <sz val="9"/>
            <rFont val="宋体"/>
            <charset val="134"/>
          </rPr>
          <t xml:space="preserve">
6/30 上MOTHER UPC条码进口商贴纸540pcs</t>
        </r>
      </text>
    </comment>
    <comment ref="AG245" authorId="0">
      <text>
        <r>
          <rPr>
            <b/>
            <sz val="9"/>
            <rFont val="宋体"/>
            <charset val="134"/>
          </rPr>
          <t>Administrator:</t>
        </r>
        <r>
          <rPr>
            <sz val="9"/>
            <rFont val="宋体"/>
            <charset val="134"/>
          </rPr>
          <t xml:space="preserve">
3000807 7/22 2004pcs 华3B16</t>
        </r>
      </text>
    </comment>
    <comment ref="AI245" authorId="0">
      <text>
        <r>
          <rPr>
            <b/>
            <sz val="9"/>
            <rFont val="宋体"/>
            <charset val="134"/>
          </rPr>
          <t>Administrator:</t>
        </r>
        <r>
          <rPr>
            <sz val="9"/>
            <rFont val="宋体"/>
            <charset val="134"/>
          </rPr>
          <t xml:space="preserve">
7/7 上客人白色贴纸2004pcs</t>
        </r>
      </text>
    </comment>
    <comment ref="AG246" authorId="0">
      <text>
        <r>
          <rPr>
            <b/>
            <sz val="9"/>
            <rFont val="宋体"/>
            <charset val="134"/>
          </rPr>
          <t>Administrator:</t>
        </r>
        <r>
          <rPr>
            <sz val="9"/>
            <rFont val="宋体"/>
            <charset val="134"/>
          </rPr>
          <t xml:space="preserve">
3000814 7/23 504pcs B栋A1楼C9</t>
        </r>
      </text>
    </comment>
    <comment ref="AG247" authorId="0">
      <text>
        <r>
          <rPr>
            <b/>
            <sz val="9"/>
            <rFont val="宋体"/>
            <charset val="134"/>
          </rPr>
          <t>Administrator:</t>
        </r>
        <r>
          <rPr>
            <sz val="9"/>
            <rFont val="宋体"/>
            <charset val="134"/>
          </rPr>
          <t xml:space="preserve">
3001022 7/10 6pcs 华3B4
</t>
        </r>
      </text>
    </comment>
    <comment ref="AI247" authorId="0">
      <text>
        <r>
          <rPr>
            <b/>
            <sz val="9"/>
            <rFont val="宋体"/>
            <charset val="134"/>
          </rPr>
          <t>Administrator:</t>
        </r>
        <r>
          <rPr>
            <sz val="9"/>
            <rFont val="宋体"/>
            <charset val="134"/>
          </rPr>
          <t xml:space="preserve">
6/13 上UPC贴纸6pcs
上客供亚马逊外箱贴纸1pcs</t>
        </r>
      </text>
    </comment>
    <comment ref="AG248" authorId="0">
      <text>
        <r>
          <rPr>
            <b/>
            <sz val="9"/>
            <rFont val="宋体"/>
            <charset val="134"/>
          </rPr>
          <t>Administrator:</t>
        </r>
        <r>
          <rPr>
            <sz val="9"/>
            <rFont val="宋体"/>
            <charset val="134"/>
          </rPr>
          <t xml:space="preserve">
3001033 7/10 600pcs
华3B11</t>
        </r>
      </text>
    </comment>
    <comment ref="AG249" authorId="0">
      <text>
        <r>
          <rPr>
            <b/>
            <sz val="9"/>
            <rFont val="宋体"/>
            <charset val="134"/>
          </rPr>
          <t>Administrator:</t>
        </r>
        <r>
          <rPr>
            <sz val="9"/>
            <rFont val="宋体"/>
            <charset val="134"/>
          </rPr>
          <t xml:space="preserve">
3000814 7/23 1680pcs B栋A1楼B9
3000832 7/25 3030pcs</t>
        </r>
      </text>
    </comment>
    <comment ref="AI249" authorId="0">
      <text>
        <r>
          <rPr>
            <b/>
            <sz val="9"/>
            <rFont val="宋体"/>
            <charset val="134"/>
          </rPr>
          <t>Administrator:</t>
        </r>
        <r>
          <rPr>
            <sz val="9"/>
            <rFont val="宋体"/>
            <charset val="134"/>
          </rPr>
          <t xml:space="preserve">
6/30 保证书8760pcs
产品贴纸8760pcs
包装贴纸8760pcs
说明书贴纸</t>
        </r>
      </text>
    </comment>
    <comment ref="AG250" authorId="0">
      <text>
        <r>
          <rPr>
            <b/>
            <sz val="9"/>
            <rFont val="宋体"/>
            <charset val="134"/>
          </rPr>
          <t>Administrator:</t>
        </r>
        <r>
          <rPr>
            <sz val="9"/>
            <rFont val="宋体"/>
            <charset val="134"/>
          </rPr>
          <t xml:space="preserve">
3000824 7/24 1746pcs 华3A26
3000832 7/25 2304pcs</t>
        </r>
      </text>
    </comment>
    <comment ref="AG251" authorId="0">
      <text>
        <r>
          <rPr>
            <b/>
            <sz val="9"/>
            <rFont val="宋体"/>
            <charset val="134"/>
          </rPr>
          <t>Administrator:</t>
        </r>
        <r>
          <rPr>
            <sz val="9"/>
            <rFont val="宋体"/>
            <charset val="134"/>
          </rPr>
          <t xml:space="preserve">
3002499 7/23 240pcs 华3A16</t>
        </r>
      </text>
    </comment>
    <comment ref="AG252" authorId="0">
      <text>
        <r>
          <rPr>
            <b/>
            <sz val="9"/>
            <rFont val="宋体"/>
            <charset val="134"/>
          </rPr>
          <t>Administrator:</t>
        </r>
        <r>
          <rPr>
            <sz val="9"/>
            <rFont val="宋体"/>
            <charset val="134"/>
          </rPr>
          <t xml:space="preserve">
3000833 7/26 4998pcs华3A21</t>
        </r>
      </text>
    </comment>
    <comment ref="AI252" authorId="0">
      <text>
        <r>
          <rPr>
            <b/>
            <sz val="9"/>
            <rFont val="宋体"/>
            <charset val="134"/>
          </rPr>
          <t>Administrator:</t>
        </r>
        <r>
          <rPr>
            <sz val="9"/>
            <rFont val="宋体"/>
            <charset val="134"/>
          </rPr>
          <t xml:space="preserve">
5/30 上1张欧洲通用30L WEEE_不带电池走货声明书4998pcs
</t>
        </r>
      </text>
    </comment>
    <comment ref="AG253" authorId="0">
      <text>
        <r>
          <rPr>
            <b/>
            <sz val="9"/>
            <rFont val="宋体"/>
            <charset val="134"/>
          </rPr>
          <t>Administrator:</t>
        </r>
        <r>
          <rPr>
            <sz val="9"/>
            <rFont val="宋体"/>
            <charset val="134"/>
          </rPr>
          <t xml:space="preserve">
3000833 7/26 960pcs华3A19</t>
        </r>
      </text>
    </comment>
    <comment ref="AI253" authorId="0">
      <text>
        <r>
          <rPr>
            <b/>
            <sz val="9"/>
            <rFont val="宋体"/>
            <charset val="134"/>
          </rPr>
          <t>Administrator:</t>
        </r>
        <r>
          <rPr>
            <sz val="9"/>
            <rFont val="宋体"/>
            <charset val="134"/>
          </rPr>
          <t xml:space="preserve">
7/5 上产品贴纸960pcs
</t>
        </r>
      </text>
    </comment>
    <comment ref="AG254" authorId="0">
      <text>
        <r>
          <rPr>
            <b/>
            <sz val="9"/>
            <rFont val="宋体"/>
            <charset val="134"/>
          </rPr>
          <t>Administrator:</t>
        </r>
        <r>
          <rPr>
            <sz val="9"/>
            <rFont val="宋体"/>
            <charset val="134"/>
          </rPr>
          <t xml:space="preserve">
3000824 7/24 354pcs 华3A32</t>
        </r>
      </text>
    </comment>
    <comment ref="AG255" authorId="0">
      <text>
        <r>
          <rPr>
            <b/>
            <sz val="9"/>
            <rFont val="宋体"/>
            <charset val="134"/>
          </rPr>
          <t>Administrator:</t>
        </r>
        <r>
          <rPr>
            <sz val="9"/>
            <rFont val="宋体"/>
            <charset val="134"/>
          </rPr>
          <t xml:space="preserve">
3000833 7/26 2760pcs华3A18</t>
        </r>
      </text>
    </comment>
    <comment ref="AI255" authorId="0">
      <text>
        <r>
          <rPr>
            <b/>
            <sz val="9"/>
            <rFont val="宋体"/>
            <charset val="134"/>
          </rPr>
          <t>Administrator:</t>
        </r>
        <r>
          <rPr>
            <sz val="9"/>
            <rFont val="宋体"/>
            <charset val="134"/>
          </rPr>
          <t xml:space="preserve">
6/23 上粉色贴纸920pcs
</t>
        </r>
      </text>
    </comment>
    <comment ref="AG256" authorId="0">
      <text>
        <r>
          <rPr>
            <b/>
            <sz val="9"/>
            <rFont val="宋体"/>
            <charset val="134"/>
          </rPr>
          <t>Administrator:</t>
        </r>
        <r>
          <rPr>
            <sz val="9"/>
            <rFont val="宋体"/>
            <charset val="134"/>
          </rPr>
          <t xml:space="preserve">
3000832 7/25 504pcs</t>
        </r>
      </text>
    </comment>
    <comment ref="AI256" authorId="0">
      <text>
        <r>
          <rPr>
            <b/>
            <sz val="9"/>
            <rFont val="宋体"/>
            <charset val="134"/>
          </rPr>
          <t>Administrator:</t>
        </r>
        <r>
          <rPr>
            <sz val="9"/>
            <rFont val="宋体"/>
            <charset val="134"/>
          </rPr>
          <t xml:space="preserve">
7/5 上进口商贴纸504pcs</t>
        </r>
      </text>
    </comment>
    <comment ref="AG257" authorId="0">
      <text>
        <r>
          <rPr>
            <b/>
            <sz val="9"/>
            <rFont val="宋体"/>
            <charset val="134"/>
          </rPr>
          <t>Administrator:</t>
        </r>
        <r>
          <rPr>
            <sz val="9"/>
            <rFont val="宋体"/>
            <charset val="134"/>
          </rPr>
          <t xml:space="preserve">
3000841 7/28 384pcs华32B14</t>
        </r>
      </text>
    </comment>
    <comment ref="AI257" authorId="0">
      <text>
        <r>
          <rPr>
            <b/>
            <sz val="9"/>
            <rFont val="宋体"/>
            <charset val="134"/>
          </rPr>
          <t>Administrator:</t>
        </r>
        <r>
          <rPr>
            <sz val="9"/>
            <rFont val="宋体"/>
            <charset val="134"/>
          </rPr>
          <t xml:space="preserve">
7/8 上WEEE不带电池走货说明书384pcs</t>
        </r>
      </text>
    </comment>
    <comment ref="AG258" authorId="0">
      <text>
        <r>
          <rPr>
            <b/>
            <sz val="9"/>
            <rFont val="宋体"/>
            <charset val="134"/>
          </rPr>
          <t>Administrator:</t>
        </r>
        <r>
          <rPr>
            <sz val="9"/>
            <rFont val="宋体"/>
            <charset val="134"/>
          </rPr>
          <t xml:space="preserve">
3000849 7/30 360pcs华3B17</t>
        </r>
      </text>
    </comment>
    <comment ref="AI258" authorId="0">
      <text>
        <r>
          <rPr>
            <b/>
            <sz val="9"/>
            <rFont val="宋体"/>
            <charset val="134"/>
          </rPr>
          <t>Administrator:</t>
        </r>
        <r>
          <rPr>
            <sz val="9"/>
            <rFont val="宋体"/>
            <charset val="134"/>
          </rPr>
          <t xml:space="preserve">
7/11 上中文3C贴纸 360pcs</t>
        </r>
      </text>
    </comment>
    <comment ref="AG259" authorId="0">
      <text>
        <r>
          <rPr>
            <b/>
            <sz val="9"/>
            <rFont val="宋体"/>
            <charset val="134"/>
          </rPr>
          <t>Administrator:</t>
        </r>
        <r>
          <rPr>
            <sz val="9"/>
            <rFont val="宋体"/>
            <charset val="134"/>
          </rPr>
          <t xml:space="preserve">
3000824 7/24 498pcs 华3B16</t>
        </r>
      </text>
    </comment>
    <comment ref="AI259" authorId="0">
      <text>
        <r>
          <rPr>
            <b/>
            <sz val="9"/>
            <rFont val="宋体"/>
            <charset val="134"/>
          </rPr>
          <t>Administrator:</t>
        </r>
        <r>
          <rPr>
            <sz val="9"/>
            <rFont val="宋体"/>
            <charset val="134"/>
          </rPr>
          <t xml:space="preserve">
7/5 上UPC/环保标贴纸496pcs
7/11 上亚马逊外箱贴纸 83pcs</t>
        </r>
      </text>
    </comment>
    <comment ref="AG260" authorId="0">
      <text>
        <r>
          <rPr>
            <b/>
            <sz val="9"/>
            <rFont val="宋体"/>
            <charset val="134"/>
          </rPr>
          <t>Administrator:</t>
        </r>
        <r>
          <rPr>
            <sz val="9"/>
            <rFont val="宋体"/>
            <charset val="134"/>
          </rPr>
          <t xml:space="preserve">
东莞用取消单来换单</t>
        </r>
      </text>
    </comment>
    <comment ref="AG261" authorId="0">
      <text>
        <r>
          <rPr>
            <b/>
            <sz val="9"/>
            <rFont val="宋体"/>
            <charset val="134"/>
          </rPr>
          <t>Administrator:</t>
        </r>
        <r>
          <rPr>
            <sz val="9"/>
            <rFont val="宋体"/>
            <charset val="134"/>
          </rPr>
          <t xml:space="preserve">
3000940 8/2 2400pcs华3B5</t>
        </r>
      </text>
    </comment>
    <comment ref="AI261" authorId="0">
      <text>
        <r>
          <rPr>
            <b/>
            <sz val="9"/>
            <rFont val="宋体"/>
            <charset val="134"/>
          </rPr>
          <t>Administrator:</t>
        </r>
        <r>
          <rPr>
            <sz val="9"/>
            <rFont val="宋体"/>
            <charset val="134"/>
          </rPr>
          <t xml:space="preserve">
7/11 上UPC/进口商贴纸 2400pcs</t>
        </r>
      </text>
    </comment>
    <comment ref="AG262" authorId="0">
      <text>
        <r>
          <rPr>
            <b/>
            <sz val="9"/>
            <rFont val="宋体"/>
            <charset val="134"/>
          </rPr>
          <t>Administrator:</t>
        </r>
        <r>
          <rPr>
            <sz val="9"/>
            <rFont val="宋体"/>
            <charset val="134"/>
          </rPr>
          <t xml:space="preserve">
3001184 8/5 1536pcs莫4A1</t>
        </r>
      </text>
    </comment>
    <comment ref="AI262" authorId="0">
      <text>
        <r>
          <rPr>
            <b/>
            <sz val="9"/>
            <rFont val="宋体"/>
            <charset val="134"/>
          </rPr>
          <t>Administrator:</t>
        </r>
        <r>
          <rPr>
            <sz val="9"/>
            <rFont val="宋体"/>
            <charset val="134"/>
          </rPr>
          <t xml:space="preserve">
7/11 上进口商贴纸 4740pcs
</t>
        </r>
      </text>
    </comment>
    <comment ref="AG263" authorId="0">
      <text>
        <r>
          <rPr>
            <b/>
            <sz val="9"/>
            <rFont val="宋体"/>
            <charset val="134"/>
          </rPr>
          <t>Administrator:</t>
        </r>
        <r>
          <rPr>
            <sz val="9"/>
            <rFont val="宋体"/>
            <charset val="134"/>
          </rPr>
          <t xml:space="preserve">
3001184 8/5 1266pcs
莫4C7
3001188 8/6 168pcs莫4C6</t>
        </r>
      </text>
    </comment>
    <comment ref="AG264" authorId="0">
      <text>
        <r>
          <rPr>
            <b/>
            <sz val="9"/>
            <rFont val="宋体"/>
            <charset val="134"/>
          </rPr>
          <t>Administrator:</t>
        </r>
        <r>
          <rPr>
            <sz val="9"/>
            <rFont val="宋体"/>
            <charset val="134"/>
          </rPr>
          <t xml:space="preserve">
3001073 8/4 822pcs莫A一楼C9
3001184 8/5 336pcs
莫A一楼C9</t>
        </r>
      </text>
    </comment>
    <comment ref="AG265" authorId="0">
      <text>
        <r>
          <rPr>
            <b/>
            <sz val="9"/>
            <rFont val="宋体"/>
            <charset val="134"/>
          </rPr>
          <t>Administrator:</t>
        </r>
        <r>
          <rPr>
            <sz val="9"/>
            <rFont val="宋体"/>
            <charset val="134"/>
          </rPr>
          <t xml:space="preserve">
3001073 8/4 612pcs莫A一楼C9</t>
        </r>
      </text>
    </comment>
    <comment ref="AG266" authorId="0">
      <text>
        <r>
          <rPr>
            <b/>
            <sz val="9"/>
            <rFont val="宋体"/>
            <charset val="134"/>
          </rPr>
          <t>Administrator:</t>
        </r>
        <r>
          <rPr>
            <sz val="9"/>
            <rFont val="宋体"/>
            <charset val="134"/>
          </rPr>
          <t xml:space="preserve">
3002356 8/6 480pcs
华3B9
3002329 8/6 336pcs华3B9
3002361 8/5 1272pcs莫4B2</t>
        </r>
      </text>
    </comment>
    <comment ref="AI266" authorId="0">
      <text>
        <r>
          <rPr>
            <b/>
            <sz val="9"/>
            <rFont val="宋体"/>
            <charset val="134"/>
          </rPr>
          <t>Administrator:</t>
        </r>
        <r>
          <rPr>
            <sz val="9"/>
            <rFont val="宋体"/>
            <charset val="134"/>
          </rPr>
          <t xml:space="preserve">
7/16 上客供外箱条码贴纸 351pcs</t>
        </r>
      </text>
    </comment>
    <comment ref="AG267" authorId="0">
      <text>
        <r>
          <rPr>
            <b/>
            <sz val="9"/>
            <rFont val="宋体"/>
            <charset val="134"/>
          </rPr>
          <t>Administrator:</t>
        </r>
        <r>
          <rPr>
            <sz val="9"/>
            <rFont val="宋体"/>
            <charset val="134"/>
          </rPr>
          <t xml:space="preserve">
3002329 8/6 1716pcs
华3B11
3002342 8/6 372pcs华3B11</t>
        </r>
      </text>
    </comment>
    <comment ref="AI267" authorId="0">
      <text>
        <r>
          <rPr>
            <b/>
            <sz val="9"/>
            <rFont val="宋体"/>
            <charset val="134"/>
          </rPr>
          <t>Administrator:</t>
        </r>
        <r>
          <rPr>
            <sz val="9"/>
            <rFont val="宋体"/>
            <charset val="134"/>
          </rPr>
          <t xml:space="preserve">
7/16 上客供外箱条码贴纸 351pcs</t>
        </r>
      </text>
    </comment>
    <comment ref="AG268" authorId="0">
      <text>
        <r>
          <rPr>
            <b/>
            <sz val="9"/>
            <rFont val="宋体"/>
            <charset val="134"/>
          </rPr>
          <t>Administrator:</t>
        </r>
        <r>
          <rPr>
            <sz val="9"/>
            <rFont val="宋体"/>
            <charset val="134"/>
          </rPr>
          <t xml:space="preserve">
3000849 7/30 1200pcs华3A23</t>
        </r>
      </text>
    </comment>
    <comment ref="AI268" authorId="0">
      <text>
        <r>
          <rPr>
            <b/>
            <sz val="9"/>
            <rFont val="宋体"/>
            <charset val="134"/>
          </rPr>
          <t>Administrator:</t>
        </r>
        <r>
          <rPr>
            <sz val="9"/>
            <rFont val="宋体"/>
            <charset val="134"/>
          </rPr>
          <t xml:space="preserve">
7/15 上保证书 1200pcs
7/15 上包装贴纸 1200pcs
7/15 上说明书贴纸 1200pcs
7/18  上客供价格贴纸1235pcs</t>
        </r>
      </text>
    </comment>
    <comment ref="AG269" authorId="0">
      <text>
        <r>
          <rPr>
            <b/>
            <sz val="9"/>
            <rFont val="宋体"/>
            <charset val="134"/>
          </rPr>
          <t>Administrator:</t>
        </r>
        <r>
          <rPr>
            <sz val="9"/>
            <rFont val="宋体"/>
            <charset val="134"/>
          </rPr>
          <t xml:space="preserve">
3001200 8/6 432pcs莫4B7
3001225 8/8 1920pcs莫4B8</t>
        </r>
      </text>
    </comment>
    <comment ref="AG270" authorId="0">
      <text>
        <r>
          <rPr>
            <b/>
            <sz val="9"/>
            <rFont val="宋体"/>
            <charset val="134"/>
          </rPr>
          <t>Administrator:</t>
        </r>
        <r>
          <rPr>
            <sz val="9"/>
            <rFont val="宋体"/>
            <charset val="134"/>
          </rPr>
          <t xml:space="preserve">
3001189 8/6 2160pcs
A一楼C9
3001225 8/8 628pcsA一楼C9</t>
        </r>
      </text>
    </comment>
    <comment ref="AG271" authorId="0">
      <text>
        <r>
          <rPr>
            <b/>
            <sz val="9"/>
            <rFont val="宋体"/>
            <charset val="134"/>
          </rPr>
          <t>Administrator:</t>
        </r>
        <r>
          <rPr>
            <sz val="9"/>
            <rFont val="宋体"/>
            <charset val="134"/>
          </rPr>
          <t xml:space="preserve">
3001189 8/6 368pcs莫A一楼C10</t>
        </r>
      </text>
    </comment>
    <comment ref="AG272" authorId="0">
      <text>
        <r>
          <rPr>
            <b/>
            <sz val="9"/>
            <rFont val="宋体"/>
            <charset val="134"/>
          </rPr>
          <t>Administrator:</t>
        </r>
        <r>
          <rPr>
            <sz val="9"/>
            <rFont val="宋体"/>
            <charset val="134"/>
          </rPr>
          <t xml:space="preserve">
3001234 8/11 1200pcs莫4B8</t>
        </r>
      </text>
    </comment>
    <comment ref="AI272" authorId="0">
      <text>
        <r>
          <rPr>
            <b/>
            <sz val="9"/>
            <rFont val="宋体"/>
            <charset val="134"/>
          </rPr>
          <t>Administrator:</t>
        </r>
        <r>
          <rPr>
            <sz val="9"/>
            <rFont val="宋体"/>
            <charset val="134"/>
          </rPr>
          <t xml:space="preserve">
7/21 上UPC贴纸1200pcs</t>
        </r>
      </text>
    </comment>
    <comment ref="AG273" authorId="0">
      <text>
        <r>
          <rPr>
            <b/>
            <sz val="9"/>
            <rFont val="宋体"/>
            <charset val="134"/>
          </rPr>
          <t>Administrator:</t>
        </r>
        <r>
          <rPr>
            <sz val="9"/>
            <rFont val="宋体"/>
            <charset val="134"/>
          </rPr>
          <t xml:space="preserve">
3001259 8/13 1008pcs新仓1-B5</t>
        </r>
      </text>
    </comment>
    <comment ref="AI273" authorId="0">
      <text>
        <r>
          <rPr>
            <b/>
            <sz val="9"/>
            <rFont val="宋体"/>
            <charset val="134"/>
          </rPr>
          <t>Administrator:</t>
        </r>
        <r>
          <rPr>
            <sz val="9"/>
            <rFont val="宋体"/>
            <charset val="134"/>
          </rPr>
          <t xml:space="preserve">
6/19 上大白方防盗贴纸1008pcs</t>
        </r>
      </text>
    </comment>
    <comment ref="AG274" authorId="0">
      <text>
        <r>
          <rPr>
            <b/>
            <sz val="9"/>
            <rFont val="宋体"/>
            <charset val="134"/>
          </rPr>
          <t>Administrator:</t>
        </r>
        <r>
          <rPr>
            <sz val="9"/>
            <rFont val="宋体"/>
            <charset val="134"/>
          </rPr>
          <t xml:space="preserve">
3001234 8/11 30pcs
莫4B4</t>
        </r>
      </text>
    </comment>
    <comment ref="AI274" authorId="0">
      <text>
        <r>
          <rPr>
            <b/>
            <sz val="9"/>
            <rFont val="宋体"/>
            <charset val="134"/>
          </rPr>
          <t>Administrator:</t>
        </r>
        <r>
          <rPr>
            <sz val="9"/>
            <rFont val="宋体"/>
            <charset val="134"/>
          </rPr>
          <t xml:space="preserve">
7/16 上UPC贴纸 30pcs</t>
        </r>
      </text>
    </comment>
    <comment ref="AG275" authorId="0">
      <text>
        <r>
          <rPr>
            <b/>
            <sz val="9"/>
            <rFont val="宋体"/>
            <charset val="134"/>
          </rPr>
          <t>Administrator:</t>
        </r>
        <r>
          <rPr>
            <sz val="9"/>
            <rFont val="宋体"/>
            <charset val="134"/>
          </rPr>
          <t xml:space="preserve">
3001234 8/11 6pcs莫74B4</t>
        </r>
      </text>
    </comment>
    <comment ref="AI275" authorId="0">
      <text>
        <r>
          <rPr>
            <b/>
            <sz val="9"/>
            <rFont val="宋体"/>
            <charset val="134"/>
          </rPr>
          <t>Administrator:</t>
        </r>
        <r>
          <rPr>
            <sz val="9"/>
            <rFont val="宋体"/>
            <charset val="134"/>
          </rPr>
          <t xml:space="preserve">
7/16 上UPC贴纸 6pcs</t>
        </r>
      </text>
    </comment>
    <comment ref="AG276" authorId="0">
      <text>
        <r>
          <rPr>
            <b/>
            <sz val="9"/>
            <rFont val="宋体"/>
            <charset val="134"/>
          </rPr>
          <t>Administrator:</t>
        </r>
        <r>
          <rPr>
            <sz val="9"/>
            <rFont val="宋体"/>
            <charset val="134"/>
          </rPr>
          <t xml:space="preserve">
3001234 8/11 36pcs莫4B4</t>
        </r>
      </text>
    </comment>
    <comment ref="AI276" authorId="0">
      <text>
        <r>
          <rPr>
            <b/>
            <sz val="9"/>
            <rFont val="宋体"/>
            <charset val="134"/>
          </rPr>
          <t>Administrator:</t>
        </r>
        <r>
          <rPr>
            <sz val="9"/>
            <rFont val="宋体"/>
            <charset val="134"/>
          </rPr>
          <t xml:space="preserve">
7/16 上UPC贴纸 36pcs</t>
        </r>
      </text>
    </comment>
    <comment ref="AG277" authorId="0">
      <text>
        <r>
          <rPr>
            <b/>
            <sz val="9"/>
            <rFont val="宋体"/>
            <charset val="134"/>
          </rPr>
          <t>Administrator:</t>
        </r>
        <r>
          <rPr>
            <sz val="9"/>
            <rFont val="宋体"/>
            <charset val="134"/>
          </rPr>
          <t xml:space="preserve">
3001234 8/11 42pcs莫4B4</t>
        </r>
      </text>
    </comment>
    <comment ref="AI277" authorId="0">
      <text>
        <r>
          <rPr>
            <b/>
            <sz val="9"/>
            <rFont val="宋体"/>
            <charset val="134"/>
          </rPr>
          <t>Administrator:</t>
        </r>
        <r>
          <rPr>
            <sz val="9"/>
            <rFont val="宋体"/>
            <charset val="134"/>
          </rPr>
          <t xml:space="preserve">
7/16 上UPC贴纸 42pcs</t>
        </r>
      </text>
    </comment>
    <comment ref="AG278" authorId="0">
      <text>
        <r>
          <rPr>
            <b/>
            <sz val="9"/>
            <rFont val="宋体"/>
            <charset val="134"/>
          </rPr>
          <t>Administrator:</t>
        </r>
        <r>
          <rPr>
            <sz val="9"/>
            <rFont val="宋体"/>
            <charset val="134"/>
          </rPr>
          <t xml:space="preserve">
3001234 8/11 48pcs莫4B4</t>
        </r>
      </text>
    </comment>
    <comment ref="AI278" authorId="0">
      <text>
        <r>
          <rPr>
            <b/>
            <sz val="9"/>
            <rFont val="宋体"/>
            <charset val="134"/>
          </rPr>
          <t>Administrator:</t>
        </r>
        <r>
          <rPr>
            <sz val="9"/>
            <rFont val="宋体"/>
            <charset val="134"/>
          </rPr>
          <t xml:space="preserve">
7/16 上UPC贴纸 48pcs</t>
        </r>
      </text>
    </comment>
    <comment ref="AG279" authorId="0">
      <text>
        <r>
          <rPr>
            <b/>
            <sz val="9"/>
            <rFont val="宋体"/>
            <charset val="134"/>
          </rPr>
          <t>Administrator:</t>
        </r>
        <r>
          <rPr>
            <sz val="9"/>
            <rFont val="宋体"/>
            <charset val="134"/>
          </rPr>
          <t xml:space="preserve">
3001234 8/11 30pcs莫4B4</t>
        </r>
      </text>
    </comment>
    <comment ref="AI279" authorId="0">
      <text>
        <r>
          <rPr>
            <b/>
            <sz val="9"/>
            <rFont val="宋体"/>
            <charset val="134"/>
          </rPr>
          <t>Administrator:</t>
        </r>
        <r>
          <rPr>
            <sz val="9"/>
            <rFont val="宋体"/>
            <charset val="134"/>
          </rPr>
          <t xml:space="preserve">
7/16 上UPC贴纸 30pcs</t>
        </r>
      </text>
    </comment>
    <comment ref="AG280" authorId="0">
      <text>
        <r>
          <rPr>
            <b/>
            <sz val="9"/>
            <rFont val="宋体"/>
            <charset val="134"/>
          </rPr>
          <t>Administrator:</t>
        </r>
        <r>
          <rPr>
            <sz val="9"/>
            <rFont val="宋体"/>
            <charset val="134"/>
          </rPr>
          <t xml:space="preserve">
3001241 8/11 18pcs莫4楼</t>
        </r>
      </text>
    </comment>
    <comment ref="AI280" authorId="0">
      <text>
        <r>
          <rPr>
            <b/>
            <sz val="9"/>
            <rFont val="宋体"/>
            <charset val="134"/>
          </rPr>
          <t>Administrator:</t>
        </r>
        <r>
          <rPr>
            <sz val="9"/>
            <rFont val="宋体"/>
            <charset val="134"/>
          </rPr>
          <t xml:space="preserve">
7/16 上UPC贴纸 18pcs</t>
        </r>
      </text>
    </comment>
    <comment ref="AG281" authorId="0">
      <text>
        <r>
          <rPr>
            <b/>
            <sz val="9"/>
            <rFont val="宋体"/>
            <charset val="134"/>
          </rPr>
          <t>Administrator:</t>
        </r>
        <r>
          <rPr>
            <sz val="9"/>
            <rFont val="宋体"/>
            <charset val="134"/>
          </rPr>
          <t xml:space="preserve">
3001241 8/11 30pcs
莫4楼</t>
        </r>
      </text>
    </comment>
    <comment ref="AI281" authorId="0">
      <text>
        <r>
          <rPr>
            <b/>
            <sz val="9"/>
            <rFont val="宋体"/>
            <charset val="134"/>
          </rPr>
          <t>Administrator:</t>
        </r>
        <r>
          <rPr>
            <sz val="9"/>
            <rFont val="宋体"/>
            <charset val="134"/>
          </rPr>
          <t xml:space="preserve">
7/16 上UPC贴纸 30pcs</t>
        </r>
      </text>
    </comment>
    <comment ref="AG282" authorId="0">
      <text>
        <r>
          <rPr>
            <b/>
            <sz val="9"/>
            <rFont val="宋体"/>
            <charset val="134"/>
          </rPr>
          <t>Administrator:</t>
        </r>
        <r>
          <rPr>
            <sz val="9"/>
            <rFont val="宋体"/>
            <charset val="134"/>
          </rPr>
          <t xml:space="preserve">
3001240 8/11 804pcs华1F12</t>
        </r>
      </text>
    </comment>
    <comment ref="AI282" authorId="0">
      <text>
        <r>
          <rPr>
            <b/>
            <sz val="9"/>
            <rFont val="宋体"/>
            <charset val="134"/>
          </rPr>
          <t>Administrator:</t>
        </r>
        <r>
          <rPr>
            <sz val="9"/>
            <rFont val="宋体"/>
            <charset val="134"/>
          </rPr>
          <t xml:space="preserve">
7/21 上WEEE带不电池走货欧洲30语 804pcs
7/21 上意大利环保标贴纸 804pcs</t>
        </r>
      </text>
    </comment>
    <comment ref="AG283" authorId="0">
      <text>
        <r>
          <rPr>
            <b/>
            <sz val="9"/>
            <rFont val="宋体"/>
            <charset val="134"/>
          </rPr>
          <t>Administrator:</t>
        </r>
        <r>
          <rPr>
            <sz val="9"/>
            <rFont val="宋体"/>
            <charset val="134"/>
          </rPr>
          <t xml:space="preserve">
3001222 8/8 102pcs斯莫4C4</t>
        </r>
      </text>
    </comment>
    <comment ref="AI283" authorId="0">
      <text>
        <r>
          <rPr>
            <b/>
            <sz val="9"/>
            <rFont val="宋体"/>
            <charset val="134"/>
          </rPr>
          <t>Administrator:</t>
        </r>
        <r>
          <rPr>
            <sz val="9"/>
            <rFont val="宋体"/>
            <charset val="134"/>
          </rPr>
          <t xml:space="preserve">
7/24 上进口商贴纸 102pcs</t>
        </r>
      </text>
    </comment>
    <comment ref="AG284" authorId="0">
      <text>
        <r>
          <rPr>
            <b/>
            <sz val="9"/>
            <rFont val="宋体"/>
            <charset val="134"/>
          </rPr>
          <t>Administrator:</t>
        </r>
        <r>
          <rPr>
            <sz val="9"/>
            <rFont val="宋体"/>
            <charset val="134"/>
          </rPr>
          <t xml:space="preserve">
3001259 8/13 2916pcs
新仓1-A5</t>
        </r>
      </text>
    </comment>
    <comment ref="AG285" authorId="0">
      <text>
        <r>
          <rPr>
            <b/>
            <sz val="9"/>
            <rFont val="宋体"/>
            <charset val="134"/>
          </rPr>
          <t>Administrator:</t>
        </r>
        <r>
          <rPr>
            <sz val="9"/>
            <rFont val="宋体"/>
            <charset val="134"/>
          </rPr>
          <t xml:space="preserve">
3001240 8/11 600pcs华3B8</t>
        </r>
      </text>
    </comment>
    <comment ref="AI285" authorId="0">
      <text>
        <r>
          <rPr>
            <b/>
            <sz val="9"/>
            <rFont val="宋体"/>
            <charset val="134"/>
          </rPr>
          <t>Administrator:</t>
        </r>
        <r>
          <rPr>
            <sz val="9"/>
            <rFont val="宋体"/>
            <charset val="134"/>
          </rPr>
          <t xml:space="preserve">
7/24 上进口商贴纸 600pcs</t>
        </r>
      </text>
    </comment>
    <comment ref="AG286" authorId="0">
      <text>
        <r>
          <rPr>
            <b/>
            <sz val="9"/>
            <rFont val="宋体"/>
            <charset val="134"/>
          </rPr>
          <t>Administrator:</t>
        </r>
        <r>
          <rPr>
            <sz val="9"/>
            <rFont val="宋体"/>
            <charset val="134"/>
          </rPr>
          <t xml:space="preserve">
3001207 8/7 804pcs莫4B7</t>
        </r>
      </text>
    </comment>
    <comment ref="AG287" authorId="0">
      <text>
        <r>
          <rPr>
            <b/>
            <sz val="9"/>
            <rFont val="宋体"/>
            <charset val="134"/>
          </rPr>
          <t>Administrator:</t>
        </r>
        <r>
          <rPr>
            <sz val="9"/>
            <rFont val="宋体"/>
            <charset val="134"/>
          </rPr>
          <t xml:space="preserve">
4000345 8/12 2910pcs新仓1-A3
3002283 8/13 6pcs新仓</t>
        </r>
      </text>
    </comment>
    <comment ref="AI287" authorId="0">
      <text>
        <r>
          <rPr>
            <b/>
            <sz val="9"/>
            <rFont val="宋体"/>
            <charset val="134"/>
          </rPr>
          <t>Administrator:</t>
        </r>
        <r>
          <rPr>
            <sz val="9"/>
            <rFont val="宋体"/>
            <charset val="134"/>
          </rPr>
          <t xml:space="preserve">
7/28 上客供外箱条码贴纸491pcs
</t>
        </r>
      </text>
    </comment>
    <comment ref="AG288" authorId="0">
      <text>
        <r>
          <rPr>
            <b/>
            <sz val="9"/>
            <rFont val="宋体"/>
            <charset val="134"/>
          </rPr>
          <t>Administrator:</t>
        </r>
        <r>
          <rPr>
            <sz val="9"/>
            <rFont val="宋体"/>
            <charset val="134"/>
          </rPr>
          <t xml:space="preserve">
4000364 8/14 504pcs莫4A</t>
        </r>
      </text>
    </comment>
    <comment ref="AI288" authorId="0">
      <text>
        <r>
          <rPr>
            <b/>
            <sz val="9"/>
            <rFont val="宋体"/>
            <charset val="134"/>
          </rPr>
          <t>Administrator:</t>
        </r>
        <r>
          <rPr>
            <sz val="9"/>
            <rFont val="宋体"/>
            <charset val="134"/>
          </rPr>
          <t xml:space="preserve">
7/25 上WEEE声明（不带电池走货版本 504pcs</t>
        </r>
      </text>
    </comment>
    <comment ref="AG289" authorId="0">
      <text>
        <r>
          <rPr>
            <b/>
            <sz val="9"/>
            <rFont val="宋体"/>
            <charset val="134"/>
          </rPr>
          <t>Administrator:</t>
        </r>
        <r>
          <rPr>
            <sz val="9"/>
            <rFont val="宋体"/>
            <charset val="134"/>
          </rPr>
          <t xml:space="preserve">
4000364 8/14 60pcs
莫4A5</t>
        </r>
      </text>
    </comment>
    <comment ref="AI289" authorId="0">
      <text>
        <r>
          <rPr>
            <b/>
            <sz val="9"/>
            <rFont val="宋体"/>
            <charset val="134"/>
          </rPr>
          <t>Administrator:</t>
        </r>
        <r>
          <rPr>
            <sz val="9"/>
            <rFont val="宋体"/>
            <charset val="134"/>
          </rPr>
          <t xml:space="preserve">
7/21 上进口商贴纸 60pcs</t>
        </r>
      </text>
    </comment>
    <comment ref="AG290" authorId="0">
      <text>
        <r>
          <rPr>
            <b/>
            <sz val="9"/>
            <rFont val="宋体"/>
            <charset val="134"/>
          </rPr>
          <t>Administrator:</t>
        </r>
        <r>
          <rPr>
            <sz val="9"/>
            <rFont val="宋体"/>
            <charset val="134"/>
          </rPr>
          <t xml:space="preserve">
4000364 8/14 72pcs
莫4A5</t>
        </r>
      </text>
    </comment>
    <comment ref="AI290" authorId="0">
      <text>
        <r>
          <rPr>
            <b/>
            <sz val="9"/>
            <rFont val="宋体"/>
            <charset val="134"/>
          </rPr>
          <t>Administrator:</t>
        </r>
        <r>
          <rPr>
            <sz val="9"/>
            <rFont val="宋体"/>
            <charset val="134"/>
          </rPr>
          <t xml:space="preserve">
7/21 上进口商贴纸 72pcs</t>
        </r>
      </text>
    </comment>
    <comment ref="AG291" authorId="0">
      <text>
        <r>
          <rPr>
            <b/>
            <sz val="9"/>
            <rFont val="宋体"/>
            <charset val="134"/>
          </rPr>
          <t>Administrator:</t>
        </r>
        <r>
          <rPr>
            <sz val="9"/>
            <rFont val="宋体"/>
            <charset val="134"/>
          </rPr>
          <t xml:space="preserve">
4000364 8/14 72pcs
莫4A5</t>
        </r>
      </text>
    </comment>
    <comment ref="AI291" authorId="0">
      <text>
        <r>
          <rPr>
            <b/>
            <sz val="9"/>
            <rFont val="宋体"/>
            <charset val="134"/>
          </rPr>
          <t>Administrator:</t>
        </r>
        <r>
          <rPr>
            <sz val="9"/>
            <rFont val="宋体"/>
            <charset val="134"/>
          </rPr>
          <t xml:space="preserve">
7/21 上进口商贴纸 72pcs</t>
        </r>
      </text>
    </comment>
    <comment ref="AG292" authorId="0">
      <text>
        <r>
          <rPr>
            <b/>
            <sz val="9"/>
            <rFont val="宋体"/>
            <charset val="134"/>
          </rPr>
          <t>Administrator:</t>
        </r>
        <r>
          <rPr>
            <sz val="9"/>
            <rFont val="宋体"/>
            <charset val="134"/>
          </rPr>
          <t xml:space="preserve">
4000364 8/14 30pcs
莫4A5</t>
        </r>
      </text>
    </comment>
    <comment ref="AI292" authorId="0">
      <text>
        <r>
          <rPr>
            <b/>
            <sz val="9"/>
            <rFont val="宋体"/>
            <charset val="134"/>
          </rPr>
          <t>Administrator:</t>
        </r>
        <r>
          <rPr>
            <sz val="9"/>
            <rFont val="宋体"/>
            <charset val="134"/>
          </rPr>
          <t xml:space="preserve">
7/21 上进口商贴纸 30pcs</t>
        </r>
      </text>
    </comment>
    <comment ref="AG293" authorId="0">
      <text>
        <r>
          <rPr>
            <b/>
            <sz val="9"/>
            <rFont val="宋体"/>
            <charset val="134"/>
          </rPr>
          <t>Administrator:</t>
        </r>
        <r>
          <rPr>
            <sz val="9"/>
            <rFont val="宋体"/>
            <charset val="134"/>
          </rPr>
          <t xml:space="preserve">
4000364 8/14 30pcs
莫4A</t>
        </r>
      </text>
    </comment>
    <comment ref="AI293" authorId="0">
      <text>
        <r>
          <rPr>
            <b/>
            <sz val="9"/>
            <rFont val="宋体"/>
            <charset val="134"/>
          </rPr>
          <t>Administrator:</t>
        </r>
        <r>
          <rPr>
            <sz val="9"/>
            <rFont val="宋体"/>
            <charset val="134"/>
          </rPr>
          <t xml:space="preserve">
7/21 上进口商贴纸 30pcs</t>
        </r>
      </text>
    </comment>
    <comment ref="AG294" authorId="0">
      <text>
        <r>
          <rPr>
            <b/>
            <sz val="9"/>
            <rFont val="宋体"/>
            <charset val="134"/>
          </rPr>
          <t>Administrator:</t>
        </r>
        <r>
          <rPr>
            <sz val="9"/>
            <rFont val="宋体"/>
            <charset val="134"/>
          </rPr>
          <t xml:space="preserve">
3002283 8/13 150pcs华3B3</t>
        </r>
      </text>
    </comment>
    <comment ref="AI294" authorId="0">
      <text>
        <r>
          <rPr>
            <b/>
            <sz val="9"/>
            <rFont val="宋体"/>
            <charset val="134"/>
          </rPr>
          <t>Administrator:</t>
        </r>
        <r>
          <rPr>
            <sz val="9"/>
            <rFont val="宋体"/>
            <charset val="134"/>
          </rPr>
          <t xml:space="preserve">
7/21 上进口商贴纸 150pcs</t>
        </r>
      </text>
    </comment>
    <comment ref="AG295" authorId="0">
      <text>
        <r>
          <rPr>
            <b/>
            <sz val="9"/>
            <rFont val="宋体"/>
            <charset val="134"/>
          </rPr>
          <t>Administrator:</t>
        </r>
        <r>
          <rPr>
            <sz val="9"/>
            <rFont val="宋体"/>
            <charset val="134"/>
          </rPr>
          <t xml:space="preserve">
4000545 8/15 501pcs
华3B2</t>
        </r>
      </text>
    </comment>
    <comment ref="AI295" authorId="0">
      <text>
        <r>
          <rPr>
            <b/>
            <sz val="9"/>
            <rFont val="宋体"/>
            <charset val="134"/>
          </rPr>
          <t>Administrator:</t>
        </r>
        <r>
          <rPr>
            <sz val="9"/>
            <rFont val="宋体"/>
            <charset val="134"/>
          </rPr>
          <t xml:space="preserve">
7/28 上客供RFID贴纸501pcs</t>
        </r>
      </text>
    </comment>
    <comment ref="AG296" authorId="0">
      <text>
        <r>
          <rPr>
            <b/>
            <sz val="9"/>
            <rFont val="宋体"/>
            <charset val="134"/>
          </rPr>
          <t>Administrator:</t>
        </r>
        <r>
          <rPr>
            <sz val="9"/>
            <rFont val="宋体"/>
            <charset val="134"/>
          </rPr>
          <t xml:space="preserve">
4000545 8/15 681pcs
华3B</t>
        </r>
      </text>
    </comment>
    <comment ref="AI296" authorId="0">
      <text>
        <r>
          <rPr>
            <b/>
            <sz val="9"/>
            <rFont val="宋体"/>
            <charset val="134"/>
          </rPr>
          <t>Administrator:</t>
        </r>
        <r>
          <rPr>
            <sz val="9"/>
            <rFont val="宋体"/>
            <charset val="134"/>
          </rPr>
          <t xml:space="preserve">
7/28 上客供RFID贴纸681pcs
</t>
        </r>
      </text>
    </comment>
    <comment ref="AG297" authorId="0">
      <text>
        <r>
          <rPr>
            <b/>
            <sz val="9"/>
            <rFont val="宋体"/>
            <charset val="134"/>
          </rPr>
          <t>Administrator:</t>
        </r>
        <r>
          <rPr>
            <sz val="9"/>
            <rFont val="宋体"/>
            <charset val="134"/>
          </rPr>
          <t xml:space="preserve">
4000545 8/15 501pcs
华3B2</t>
        </r>
      </text>
    </comment>
    <comment ref="AI297" authorId="0">
      <text>
        <r>
          <rPr>
            <b/>
            <sz val="9"/>
            <rFont val="宋体"/>
            <charset val="134"/>
          </rPr>
          <t>Administrator:</t>
        </r>
        <r>
          <rPr>
            <sz val="9"/>
            <rFont val="宋体"/>
            <charset val="134"/>
          </rPr>
          <t xml:space="preserve">
7/28 上客供RFID贴纸501pcs
</t>
        </r>
      </text>
    </comment>
    <comment ref="AG298" authorId="0">
      <text>
        <r>
          <rPr>
            <b/>
            <sz val="9"/>
            <rFont val="宋体"/>
            <charset val="134"/>
          </rPr>
          <t>Administrator:</t>
        </r>
        <r>
          <rPr>
            <sz val="9"/>
            <rFont val="宋体"/>
            <charset val="134"/>
          </rPr>
          <t xml:space="preserve">
4000559 8/16 501pcs华3B11</t>
        </r>
      </text>
    </comment>
    <comment ref="AI298" authorId="0">
      <text>
        <r>
          <rPr>
            <b/>
            <sz val="9"/>
            <rFont val="宋体"/>
            <charset val="134"/>
          </rPr>
          <t>Administrator:</t>
        </r>
        <r>
          <rPr>
            <sz val="9"/>
            <rFont val="宋体"/>
            <charset val="134"/>
          </rPr>
          <t xml:space="preserve">
7/28 上客供RFID贴纸501pcs
</t>
        </r>
      </text>
    </comment>
    <comment ref="AG299" authorId="0">
      <text>
        <r>
          <rPr>
            <b/>
            <sz val="9"/>
            <rFont val="宋体"/>
            <charset val="134"/>
          </rPr>
          <t>Administrator:</t>
        </r>
        <r>
          <rPr>
            <sz val="9"/>
            <rFont val="宋体"/>
            <charset val="134"/>
          </rPr>
          <t xml:space="preserve">
4000545 8/15 1086pcs
华3B4</t>
        </r>
      </text>
    </comment>
    <comment ref="AI299" authorId="0">
      <text>
        <r>
          <rPr>
            <b/>
            <sz val="9"/>
            <rFont val="宋体"/>
            <charset val="134"/>
          </rPr>
          <t>Administrator:</t>
        </r>
        <r>
          <rPr>
            <sz val="9"/>
            <rFont val="宋体"/>
            <charset val="134"/>
          </rPr>
          <t xml:space="preserve">
7/28 上客供RFID贴纸1086pcs
</t>
        </r>
      </text>
    </comment>
    <comment ref="AG300" authorId="0">
      <text>
        <r>
          <rPr>
            <b/>
            <sz val="9"/>
            <rFont val="宋体"/>
            <charset val="134"/>
          </rPr>
          <t>Administrator:</t>
        </r>
        <r>
          <rPr>
            <sz val="9"/>
            <rFont val="宋体"/>
            <charset val="134"/>
          </rPr>
          <t xml:space="preserve">
3000904 8/18 1254pcs莫4B8</t>
        </r>
      </text>
    </comment>
    <comment ref="AI300" authorId="0">
      <text>
        <r>
          <rPr>
            <b/>
            <sz val="9"/>
            <rFont val="宋体"/>
            <charset val="134"/>
          </rPr>
          <t>Administrator:</t>
        </r>
        <r>
          <rPr>
            <sz val="9"/>
            <rFont val="宋体"/>
            <charset val="134"/>
          </rPr>
          <t xml:space="preserve">
7/28 上客供外箱条码贴纸211pcs
</t>
        </r>
      </text>
    </comment>
    <comment ref="AG301" authorId="0">
      <text>
        <r>
          <rPr>
            <b/>
            <sz val="9"/>
            <rFont val="宋体"/>
            <charset val="134"/>
          </rPr>
          <t>Administrator:</t>
        </r>
        <r>
          <rPr>
            <sz val="9"/>
            <rFont val="宋体"/>
            <charset val="134"/>
          </rPr>
          <t xml:space="preserve">
4000574 8/18 2964pcs
华3A17
4000592 8/18 2580pcs
华3A17
4000597 8/19 516pcs
华3A17
4000605 8/19 1452pcs华3A17</t>
        </r>
      </text>
    </comment>
    <comment ref="AI301" authorId="0">
      <text>
        <r>
          <rPr>
            <b/>
            <sz val="9"/>
            <rFont val="宋体"/>
            <charset val="134"/>
          </rPr>
          <t>Administrator:</t>
        </r>
        <r>
          <rPr>
            <sz val="9"/>
            <rFont val="宋体"/>
            <charset val="134"/>
          </rPr>
          <t xml:space="preserve">
7/28 上客供外箱条码贴纸1265pcs
</t>
        </r>
      </text>
    </comment>
    <comment ref="AG302" authorId="0">
      <text>
        <r>
          <rPr>
            <b/>
            <sz val="9"/>
            <rFont val="宋体"/>
            <charset val="134"/>
          </rPr>
          <t>Administrator:</t>
        </r>
        <r>
          <rPr>
            <sz val="9"/>
            <rFont val="宋体"/>
            <charset val="134"/>
          </rPr>
          <t xml:space="preserve">
4000597 8/19 1800pcs华3A19</t>
        </r>
      </text>
    </comment>
    <comment ref="AI302" authorId="0">
      <text>
        <r>
          <rPr>
            <b/>
            <sz val="9"/>
            <rFont val="宋体"/>
            <charset val="134"/>
          </rPr>
          <t>Administrator:</t>
        </r>
        <r>
          <rPr>
            <sz val="9"/>
            <rFont val="宋体"/>
            <charset val="134"/>
          </rPr>
          <t xml:space="preserve">
7/25 上客人通用进口商贴纸 1800pcs</t>
        </r>
      </text>
    </comment>
    <comment ref="AG303" authorId="0">
      <text>
        <r>
          <rPr>
            <b/>
            <sz val="9"/>
            <rFont val="宋体"/>
            <charset val="134"/>
          </rPr>
          <t>Administrator:</t>
        </r>
        <r>
          <rPr>
            <sz val="9"/>
            <rFont val="宋体"/>
            <charset val="134"/>
          </rPr>
          <t xml:space="preserve">
4000605 8/19 504pcs华3A13</t>
        </r>
      </text>
    </comment>
    <comment ref="AI303" authorId="0">
      <text>
        <r>
          <rPr>
            <b/>
            <sz val="9"/>
            <rFont val="宋体"/>
            <charset val="134"/>
          </rPr>
          <t>Administrator:</t>
        </r>
        <r>
          <rPr>
            <sz val="9"/>
            <rFont val="宋体"/>
            <charset val="134"/>
          </rPr>
          <t xml:space="preserve">
8/3 上UPC/进口商贴纸504pcs</t>
        </r>
      </text>
    </comment>
    <comment ref="AG304" authorId="0">
      <text>
        <r>
          <rPr>
            <b/>
            <sz val="9"/>
            <rFont val="宋体"/>
            <charset val="134"/>
          </rPr>
          <t>Administrator:</t>
        </r>
        <r>
          <rPr>
            <sz val="9"/>
            <rFont val="宋体"/>
            <charset val="134"/>
          </rPr>
          <t xml:space="preserve">
4000597 8/19 900pcs
华3B8</t>
        </r>
      </text>
    </comment>
    <comment ref="AI304" authorId="0">
      <text>
        <r>
          <rPr>
            <b/>
            <sz val="9"/>
            <rFont val="宋体"/>
            <charset val="134"/>
          </rPr>
          <t>Administrator:</t>
        </r>
        <r>
          <rPr>
            <sz val="9"/>
            <rFont val="宋体"/>
            <charset val="134"/>
          </rPr>
          <t xml:space="preserve">
7/25 上进口商贴纸 900pcs
     上产品贴纸 900pcs
     上WEEE说明书纸（法语）900pcs </t>
        </r>
      </text>
    </comment>
    <comment ref="AG305" authorId="0">
      <text>
        <r>
          <rPr>
            <b/>
            <sz val="9"/>
            <rFont val="宋体"/>
            <charset val="134"/>
          </rPr>
          <t>Administrator:</t>
        </r>
        <r>
          <rPr>
            <sz val="9"/>
            <rFont val="宋体"/>
            <charset val="134"/>
          </rPr>
          <t xml:space="preserve">
4000592 8/18 1200pcs华3B1</t>
        </r>
      </text>
    </comment>
    <comment ref="AI305" authorId="0">
      <text>
        <r>
          <rPr>
            <b/>
            <sz val="9"/>
            <rFont val="宋体"/>
            <charset val="134"/>
          </rPr>
          <t>Administrator:</t>
        </r>
        <r>
          <rPr>
            <sz val="9"/>
            <rFont val="宋体"/>
            <charset val="134"/>
          </rPr>
          <t xml:space="preserve">
7/29 上WEEE不带电池 走货说明书1800pcs
客人款号带EAN条码贴纸1200pcs</t>
        </r>
      </text>
    </comment>
    <comment ref="AG306" authorId="0">
      <text>
        <r>
          <rPr>
            <b/>
            <sz val="9"/>
            <rFont val="宋体"/>
            <charset val="134"/>
          </rPr>
          <t>Administrator:</t>
        </r>
        <r>
          <rPr>
            <sz val="9"/>
            <rFont val="宋体"/>
            <charset val="134"/>
          </rPr>
          <t xml:space="preserve">
3001259 8/13 1899pcs
新仓1-A7</t>
        </r>
      </text>
    </comment>
    <comment ref="AI306" authorId="0">
      <text>
        <r>
          <rPr>
            <b/>
            <sz val="9"/>
            <rFont val="宋体"/>
            <charset val="134"/>
          </rPr>
          <t>Administrator:</t>
        </r>
        <r>
          <rPr>
            <sz val="9"/>
            <rFont val="宋体"/>
            <charset val="134"/>
          </rPr>
          <t xml:space="preserve">
7/24 上UPC贴纸 1899pcs</t>
        </r>
      </text>
    </comment>
    <comment ref="AG307" authorId="0">
      <text>
        <r>
          <rPr>
            <b/>
            <sz val="9"/>
            <rFont val="宋体"/>
            <charset val="134"/>
          </rPr>
          <t>Administrator:</t>
        </r>
        <r>
          <rPr>
            <sz val="9"/>
            <rFont val="宋体"/>
            <charset val="134"/>
          </rPr>
          <t xml:space="preserve">
4000646 8/20 1008pcs莫4C6
4000649 8/22 594pcs莫海军</t>
        </r>
      </text>
    </comment>
    <comment ref="AI307" authorId="0">
      <text>
        <r>
          <rPr>
            <b/>
            <sz val="9"/>
            <rFont val="宋体"/>
            <charset val="134"/>
          </rPr>
          <t>Administrator:</t>
        </r>
        <r>
          <rPr>
            <sz val="9"/>
            <rFont val="宋体"/>
            <charset val="134"/>
          </rPr>
          <t xml:space="preserve">
7/8 上B版 WEEE30L通用不带电池说明书1602pcs
7/11 上客人款号EAN条码贴纸 1602pcs
8/12 上客人款EAN条码贴纸1602pcs</t>
        </r>
      </text>
    </comment>
    <comment ref="AG308" authorId="0">
      <text>
        <r>
          <rPr>
            <b/>
            <sz val="9"/>
            <rFont val="宋体"/>
            <charset val="134"/>
          </rPr>
          <t>Administrator:</t>
        </r>
        <r>
          <rPr>
            <sz val="9"/>
            <rFont val="宋体"/>
            <charset val="134"/>
          </rPr>
          <t xml:space="preserve">
4000623 8/20 300pcs
新仓1-B6
4000639 8/20 300pcs新仓1-B6</t>
        </r>
      </text>
    </comment>
    <comment ref="AI308" authorId="0">
      <text>
        <r>
          <rPr>
            <b/>
            <sz val="9"/>
            <rFont val="宋体"/>
            <charset val="134"/>
          </rPr>
          <t>Administrator:</t>
        </r>
        <r>
          <rPr>
            <sz val="9"/>
            <rFont val="宋体"/>
            <charset val="134"/>
          </rPr>
          <t xml:space="preserve">
8/3 上可移动材质价格贴纸600pcs</t>
        </r>
      </text>
    </comment>
    <comment ref="AG309" authorId="0">
      <text>
        <r>
          <rPr>
            <b/>
            <sz val="9"/>
            <rFont val="宋体"/>
            <charset val="134"/>
          </rPr>
          <t>Administrator:</t>
        </r>
        <r>
          <rPr>
            <sz val="9"/>
            <rFont val="宋体"/>
            <charset val="134"/>
          </rPr>
          <t xml:space="preserve">
3001246 8/12 1218pcs新仓1-A5</t>
        </r>
      </text>
    </comment>
    <comment ref="AG310" authorId="0">
      <text>
        <r>
          <rPr>
            <b/>
            <sz val="9"/>
            <rFont val="宋体"/>
            <charset val="134"/>
          </rPr>
          <t>Administrator:</t>
        </r>
        <r>
          <rPr>
            <sz val="9"/>
            <rFont val="宋体"/>
            <charset val="134"/>
          </rPr>
          <t xml:space="preserve">
3001246 8/12 762pcs新仓1-A5</t>
        </r>
      </text>
    </comment>
    <comment ref="AG311" authorId="0">
      <text>
        <r>
          <rPr>
            <b/>
            <sz val="9"/>
            <rFont val="宋体"/>
            <charset val="134"/>
          </rPr>
          <t>Administrator:</t>
        </r>
        <r>
          <rPr>
            <sz val="9"/>
            <rFont val="宋体"/>
            <charset val="134"/>
          </rPr>
          <t xml:space="preserve">
4000237 8/21 246pcs莫4A6</t>
        </r>
      </text>
    </comment>
    <comment ref="AG312" authorId="0">
      <text>
        <r>
          <rPr>
            <b/>
            <sz val="9"/>
            <rFont val="宋体"/>
            <charset val="134"/>
          </rPr>
          <t>Administrator:</t>
        </r>
        <r>
          <rPr>
            <sz val="9"/>
            <rFont val="宋体"/>
            <charset val="134"/>
          </rPr>
          <t xml:space="preserve">
4000194 8/25 1197pcs华3a4</t>
        </r>
      </text>
    </comment>
    <comment ref="AI312" authorId="0">
      <text>
        <r>
          <rPr>
            <b/>
            <sz val="9"/>
            <rFont val="宋体"/>
            <charset val="134"/>
          </rPr>
          <t>Administrator:</t>
        </r>
        <r>
          <rPr>
            <sz val="9"/>
            <rFont val="宋体"/>
            <charset val="134"/>
          </rPr>
          <t xml:space="preserve">
7/28 上客供RFID贴纸1197pcs</t>
        </r>
      </text>
    </comment>
    <comment ref="AG313" authorId="0">
      <text>
        <r>
          <rPr>
            <b/>
            <sz val="9"/>
            <rFont val="宋体"/>
            <charset val="134"/>
          </rPr>
          <t>Administrator:</t>
        </r>
        <r>
          <rPr>
            <sz val="9"/>
            <rFont val="宋体"/>
            <charset val="134"/>
          </rPr>
          <t xml:space="preserve">
4000194 8/25 1671pcs
华3A4</t>
        </r>
      </text>
    </comment>
    <comment ref="AI313" authorId="0">
      <text>
        <r>
          <rPr>
            <b/>
            <sz val="9"/>
            <rFont val="宋体"/>
            <charset val="134"/>
          </rPr>
          <t>Administrator:</t>
        </r>
        <r>
          <rPr>
            <sz val="9"/>
            <rFont val="宋体"/>
            <charset val="134"/>
          </rPr>
          <t xml:space="preserve">
7/28 上客供RFID贴纸1671pcs
</t>
        </r>
      </text>
    </comment>
    <comment ref="AG314" authorId="0">
      <text>
        <r>
          <rPr>
            <b/>
            <sz val="9"/>
            <rFont val="宋体"/>
            <charset val="134"/>
          </rPr>
          <t>Administrator:</t>
        </r>
        <r>
          <rPr>
            <sz val="9"/>
            <rFont val="宋体"/>
            <charset val="134"/>
          </rPr>
          <t xml:space="preserve">
4000194 8/25 1077pcs
华3a4</t>
        </r>
      </text>
    </comment>
    <comment ref="AI314" authorId="0">
      <text>
        <r>
          <rPr>
            <b/>
            <sz val="9"/>
            <rFont val="宋体"/>
            <charset val="134"/>
          </rPr>
          <t>Administrator:</t>
        </r>
        <r>
          <rPr>
            <sz val="9"/>
            <rFont val="宋体"/>
            <charset val="134"/>
          </rPr>
          <t xml:space="preserve">
7/28 上客供RFID贴纸1077pcs
</t>
        </r>
      </text>
    </comment>
    <comment ref="AG315" authorId="0">
      <text>
        <r>
          <rPr>
            <b/>
            <sz val="9"/>
            <rFont val="宋体"/>
            <charset val="134"/>
          </rPr>
          <t>Administrator:</t>
        </r>
        <r>
          <rPr>
            <sz val="9"/>
            <rFont val="宋体"/>
            <charset val="134"/>
          </rPr>
          <t xml:space="preserve">
4000194 8/25 1875pcs
华3a4</t>
        </r>
      </text>
    </comment>
    <comment ref="AI315" authorId="0">
      <text>
        <r>
          <rPr>
            <b/>
            <sz val="9"/>
            <rFont val="宋体"/>
            <charset val="134"/>
          </rPr>
          <t>Administrator:</t>
        </r>
        <r>
          <rPr>
            <sz val="9"/>
            <rFont val="宋体"/>
            <charset val="134"/>
          </rPr>
          <t xml:space="preserve">
7/28 上客供RFID贴纸1875pcs
</t>
        </r>
      </text>
    </comment>
    <comment ref="AG317" authorId="0">
      <text>
        <r>
          <rPr>
            <b/>
            <sz val="9"/>
            <rFont val="宋体"/>
            <charset val="134"/>
          </rPr>
          <t>Administrator:</t>
        </r>
        <r>
          <rPr>
            <sz val="9"/>
            <rFont val="宋体"/>
            <charset val="134"/>
          </rPr>
          <t xml:space="preserve">
4000153 8/27 498PCS
华3b15</t>
        </r>
      </text>
    </comment>
    <comment ref="AI317" authorId="0">
      <text>
        <r>
          <rPr>
            <b/>
            <sz val="9"/>
            <rFont val="宋体"/>
            <charset val="134"/>
          </rPr>
          <t>Administrator:</t>
        </r>
        <r>
          <rPr>
            <sz val="9"/>
            <rFont val="宋体"/>
            <charset val="134"/>
          </rPr>
          <t xml:space="preserve">
7/29 上UPC/环保标贴纸996pcs
两个同PO共用
WEEE电子产品说明书996pcs
两个同PO共用
7/31 亚马逊外箱贴纸166pcs</t>
        </r>
      </text>
    </comment>
    <comment ref="AG318" authorId="0">
      <text>
        <r>
          <rPr>
            <b/>
            <sz val="9"/>
            <rFont val="宋体"/>
            <charset val="134"/>
          </rPr>
          <t>Administrator:</t>
        </r>
        <r>
          <rPr>
            <sz val="9"/>
            <rFont val="宋体"/>
            <charset val="134"/>
          </rPr>
          <t xml:space="preserve">
4000153 8/27 498PCS
华3b15
</t>
        </r>
      </text>
    </comment>
    <comment ref="AG322" authorId="0">
      <text>
        <r>
          <rPr>
            <b/>
            <sz val="9"/>
            <rFont val="宋体"/>
            <charset val="134"/>
          </rPr>
          <t>Administrator:</t>
        </r>
        <r>
          <rPr>
            <sz val="9"/>
            <rFont val="宋体"/>
            <charset val="134"/>
          </rPr>
          <t xml:space="preserve">
</t>
        </r>
      </text>
    </comment>
    <comment ref="AG324" authorId="0">
      <text>
        <r>
          <rPr>
            <b/>
            <sz val="9"/>
            <rFont val="宋体"/>
            <charset val="134"/>
          </rPr>
          <t>Administrator:</t>
        </r>
        <r>
          <rPr>
            <sz val="9"/>
            <rFont val="宋体"/>
            <charset val="134"/>
          </rPr>
          <t xml:space="preserve">
4000075 9/3 1242pcs 华3A21
4000072 9/2 504pcs 华3A21
</t>
        </r>
      </text>
    </comment>
    <comment ref="AI324" authorId="0">
      <text>
        <r>
          <rPr>
            <b/>
            <sz val="9"/>
            <rFont val="宋体"/>
            <charset val="134"/>
          </rPr>
          <t>Administrator:</t>
        </r>
        <r>
          <rPr>
            <sz val="9"/>
            <rFont val="宋体"/>
            <charset val="134"/>
          </rPr>
          <t xml:space="preserve">
8/14 上客供外箱条码贴纸294pcs
</t>
        </r>
      </text>
    </comment>
    <comment ref="AG325" authorId="0">
      <text>
        <r>
          <rPr>
            <b/>
            <sz val="9"/>
            <rFont val="宋体"/>
            <charset val="134"/>
          </rPr>
          <t>Administrator:</t>
        </r>
        <r>
          <rPr>
            <sz val="9"/>
            <rFont val="宋体"/>
            <charset val="134"/>
          </rPr>
          <t xml:space="preserve">
4000075 9/3 204pcs 华3A11
4000049 9/2 6pcs 华3A11
4000072 9/2 10278pcs 华3A11
</t>
        </r>
      </text>
    </comment>
    <comment ref="AI325" authorId="0">
      <text>
        <r>
          <rPr>
            <b/>
            <sz val="9"/>
            <rFont val="宋体"/>
            <charset val="134"/>
          </rPr>
          <t>Administrator:</t>
        </r>
        <r>
          <rPr>
            <sz val="9"/>
            <rFont val="宋体"/>
            <charset val="134"/>
          </rPr>
          <t xml:space="preserve">
8/14 上客供外箱条码贴纸1765pcs</t>
        </r>
      </text>
    </comment>
    <comment ref="AG326" authorId="0">
      <text>
        <r>
          <rPr>
            <b/>
            <sz val="9"/>
            <rFont val="宋体"/>
            <charset val="134"/>
          </rPr>
          <t>Administrator:</t>
        </r>
        <r>
          <rPr>
            <sz val="9"/>
            <rFont val="宋体"/>
            <charset val="134"/>
          </rPr>
          <t xml:space="preserve">
4000075 9/2 1506PCS
华3B1
4000049 9/2 582PCS
华3B1</t>
        </r>
      </text>
    </comment>
    <comment ref="AI326" authorId="0">
      <text>
        <r>
          <rPr>
            <b/>
            <sz val="9"/>
            <rFont val="宋体"/>
            <charset val="134"/>
          </rPr>
          <t>Administrator:</t>
        </r>
        <r>
          <rPr>
            <sz val="9"/>
            <rFont val="宋体"/>
            <charset val="134"/>
          </rPr>
          <t xml:space="preserve">
8/18 上客供外箱条码贴纸351pcs</t>
        </r>
      </text>
    </comment>
    <comment ref="AG327" authorId="0">
      <text>
        <r>
          <rPr>
            <b/>
            <sz val="9"/>
            <rFont val="宋体"/>
            <charset val="134"/>
          </rPr>
          <t>Administrator:</t>
        </r>
        <r>
          <rPr>
            <sz val="9"/>
            <rFont val="宋体"/>
            <charset val="134"/>
          </rPr>
          <t xml:space="preserve">
B栋四楼B4</t>
        </r>
      </text>
    </comment>
    <comment ref="AI327" authorId="0">
      <text>
        <r>
          <rPr>
            <b/>
            <sz val="9"/>
            <rFont val="宋体"/>
            <charset val="134"/>
          </rPr>
          <t>Administrator:</t>
        </r>
        <r>
          <rPr>
            <sz val="9"/>
            <rFont val="宋体"/>
            <charset val="134"/>
          </rPr>
          <t xml:space="preserve">
7/28 上客供RFID贴纸846pcs
</t>
        </r>
      </text>
    </comment>
    <comment ref="AG328" authorId="0">
      <text>
        <r>
          <rPr>
            <b/>
            <sz val="9"/>
            <rFont val="宋体"/>
            <charset val="134"/>
          </rPr>
          <t>Administrator:</t>
        </r>
        <r>
          <rPr>
            <sz val="9"/>
            <rFont val="宋体"/>
            <charset val="134"/>
          </rPr>
          <t xml:space="preserve">
B栋四楼B8</t>
        </r>
      </text>
    </comment>
    <comment ref="AI328" authorId="0">
      <text>
        <r>
          <rPr>
            <b/>
            <sz val="9"/>
            <rFont val="宋体"/>
            <charset val="134"/>
          </rPr>
          <t>Administrator:</t>
        </r>
        <r>
          <rPr>
            <sz val="9"/>
            <rFont val="宋体"/>
            <charset val="134"/>
          </rPr>
          <t xml:space="preserve">
7/28 上客供RFID贴纸513pcs
</t>
        </r>
      </text>
    </comment>
    <comment ref="AG329" authorId="0">
      <text>
        <r>
          <rPr>
            <b/>
            <sz val="9"/>
            <rFont val="宋体"/>
            <charset val="134"/>
          </rPr>
          <t>Administrator:</t>
        </r>
        <r>
          <rPr>
            <sz val="9"/>
            <rFont val="宋体"/>
            <charset val="134"/>
          </rPr>
          <t xml:space="preserve">
4000072 9/2 840pcs 华3B4
</t>
        </r>
      </text>
    </comment>
    <comment ref="AI329" authorId="0">
      <text>
        <r>
          <rPr>
            <b/>
            <sz val="9"/>
            <rFont val="宋体"/>
            <charset val="134"/>
          </rPr>
          <t>Administrator:</t>
        </r>
        <r>
          <rPr>
            <sz val="9"/>
            <rFont val="宋体"/>
            <charset val="134"/>
          </rPr>
          <t xml:space="preserve">
7/28 上客供RFID贴纸840pcs
</t>
        </r>
      </text>
    </comment>
    <comment ref="AG330" authorId="0">
      <text>
        <r>
          <rPr>
            <b/>
            <sz val="9"/>
            <rFont val="宋体"/>
            <charset val="134"/>
          </rPr>
          <t>Administrator:</t>
        </r>
        <r>
          <rPr>
            <sz val="9"/>
            <rFont val="宋体"/>
            <charset val="134"/>
          </rPr>
          <t xml:space="preserve">
4000385 9/4 2384pcs 华3A26
3002585 9/5 232pcs 莫华兴</t>
        </r>
      </text>
    </comment>
    <comment ref="AG331" authorId="0">
      <text>
        <r>
          <rPr>
            <b/>
            <sz val="9"/>
            <rFont val="宋体"/>
            <charset val="134"/>
          </rPr>
          <t>Administrator:</t>
        </r>
        <r>
          <rPr>
            <sz val="9"/>
            <rFont val="宋体"/>
            <charset val="134"/>
          </rPr>
          <t xml:space="preserve">
4000072 9/2 150pcs华3B11</t>
        </r>
      </text>
    </comment>
    <comment ref="AI331" authorId="0">
      <text>
        <r>
          <rPr>
            <b/>
            <sz val="9"/>
            <rFont val="宋体"/>
            <charset val="134"/>
          </rPr>
          <t>Administrator:</t>
        </r>
        <r>
          <rPr>
            <sz val="9"/>
            <rFont val="宋体"/>
            <charset val="134"/>
          </rPr>
          <t xml:space="preserve">
8/18 上客供RFID贴纸150pcs</t>
        </r>
      </text>
    </comment>
    <comment ref="J332" authorId="0">
      <text>
        <r>
          <rPr>
            <b/>
            <sz val="9"/>
            <rFont val="宋体"/>
            <charset val="134"/>
          </rPr>
          <t>Administrator:</t>
        </r>
        <r>
          <rPr>
            <sz val="9"/>
            <rFont val="宋体"/>
            <charset val="134"/>
          </rPr>
          <t xml:space="preserve">
</t>
        </r>
      </text>
    </comment>
    <comment ref="AG332" authorId="0">
      <text>
        <r>
          <rPr>
            <b/>
            <sz val="9"/>
            <rFont val="宋体"/>
            <charset val="134"/>
          </rPr>
          <t>Administrator:</t>
        </r>
        <r>
          <rPr>
            <sz val="9"/>
            <rFont val="宋体"/>
            <charset val="134"/>
          </rPr>
          <t xml:space="preserve">
4000072 9/2 414pcs 华3B5</t>
        </r>
      </text>
    </comment>
    <comment ref="AI332" authorId="0">
      <text>
        <r>
          <rPr>
            <b/>
            <sz val="9"/>
            <rFont val="宋体"/>
            <charset val="134"/>
          </rPr>
          <t>Administrator:</t>
        </r>
        <r>
          <rPr>
            <sz val="9"/>
            <rFont val="宋体"/>
            <charset val="134"/>
          </rPr>
          <t xml:space="preserve">
8/18 上客供RFID贴纸414pcs
</t>
        </r>
      </text>
    </comment>
    <comment ref="AG333" authorId="0">
      <text>
        <r>
          <rPr>
            <b/>
            <sz val="9"/>
            <rFont val="宋体"/>
            <charset val="134"/>
          </rPr>
          <t>Administrator:</t>
        </r>
        <r>
          <rPr>
            <sz val="9"/>
            <rFont val="宋体"/>
            <charset val="134"/>
          </rPr>
          <t xml:space="preserve">
4000072 9/2 276pcs 华3B5
</t>
        </r>
      </text>
    </comment>
    <comment ref="AI333" authorId="0">
      <text>
        <r>
          <rPr>
            <b/>
            <sz val="9"/>
            <rFont val="宋体"/>
            <charset val="134"/>
          </rPr>
          <t>Administrator:</t>
        </r>
        <r>
          <rPr>
            <sz val="9"/>
            <rFont val="宋体"/>
            <charset val="134"/>
          </rPr>
          <t xml:space="preserve">
8/18 上客供RFID贴纸276pcs
</t>
        </r>
      </text>
    </comment>
    <comment ref="AG334" authorId="0">
      <text>
        <r>
          <rPr>
            <b/>
            <sz val="9"/>
            <rFont val="宋体"/>
            <charset val="134"/>
          </rPr>
          <t>Administrator:</t>
        </r>
        <r>
          <rPr>
            <sz val="9"/>
            <rFont val="宋体"/>
            <charset val="134"/>
          </rPr>
          <t xml:space="preserve">
4000072 9/2 162pcs 华3B4
</t>
        </r>
      </text>
    </comment>
    <comment ref="AI334" authorId="0">
      <text>
        <r>
          <rPr>
            <b/>
            <sz val="9"/>
            <rFont val="宋体"/>
            <charset val="134"/>
          </rPr>
          <t>Administrator:</t>
        </r>
        <r>
          <rPr>
            <sz val="9"/>
            <rFont val="宋体"/>
            <charset val="134"/>
          </rPr>
          <t xml:space="preserve">
8/18 上客供RFID贴纸162pcs
</t>
        </r>
      </text>
    </comment>
    <comment ref="AG335" authorId="0">
      <text>
        <r>
          <rPr>
            <b/>
            <sz val="9"/>
            <rFont val="宋体"/>
            <charset val="134"/>
          </rPr>
          <t>Administrator:</t>
        </r>
        <r>
          <rPr>
            <sz val="9"/>
            <rFont val="宋体"/>
            <charset val="134"/>
          </rPr>
          <t xml:space="preserve">
4000385 9/4 1296pcs 华3B9
3002585 9/5 108pcs 莫华兴</t>
        </r>
      </text>
    </comment>
    <comment ref="AI335" authorId="0">
      <text>
        <r>
          <rPr>
            <b/>
            <sz val="9"/>
            <rFont val="宋体"/>
            <charset val="134"/>
          </rPr>
          <t>Administrator:</t>
        </r>
        <r>
          <rPr>
            <sz val="9"/>
            <rFont val="宋体"/>
            <charset val="134"/>
          </rPr>
          <t xml:space="preserve">
7/21 上UPC贴纸1404pcs</t>
        </r>
      </text>
    </comment>
    <comment ref="AG336" authorId="0">
      <text>
        <r>
          <rPr>
            <b/>
            <sz val="9"/>
            <rFont val="宋体"/>
            <charset val="134"/>
          </rPr>
          <t>Administrator:</t>
        </r>
        <r>
          <rPr>
            <sz val="9"/>
            <rFont val="宋体"/>
            <charset val="134"/>
          </rPr>
          <t xml:space="preserve">
3002585 9/5 960pcs 莫b3走货
</t>
        </r>
      </text>
    </comment>
    <comment ref="AG337" authorId="0">
      <text>
        <r>
          <rPr>
            <b/>
            <sz val="9"/>
            <rFont val="宋体"/>
            <charset val="134"/>
          </rPr>
          <t>Administrator:</t>
        </r>
        <r>
          <rPr>
            <sz val="9"/>
            <rFont val="宋体"/>
            <charset val="134"/>
          </rPr>
          <t xml:space="preserve">
4000385 9/4 1440PCS
华直走</t>
        </r>
      </text>
    </comment>
    <comment ref="AI337" authorId="0">
      <text>
        <r>
          <rPr>
            <b/>
            <sz val="9"/>
            <rFont val="宋体"/>
            <charset val="134"/>
          </rPr>
          <t>Administrator:</t>
        </r>
        <r>
          <rPr>
            <sz val="9"/>
            <rFont val="宋体"/>
            <charset val="134"/>
          </rPr>
          <t xml:space="preserve">
8/8 上客人通用进口商贴纸1440pcs</t>
        </r>
      </text>
    </comment>
    <comment ref="AG338" authorId="0">
      <text>
        <r>
          <rPr>
            <b/>
            <sz val="9"/>
            <rFont val="宋体"/>
            <charset val="134"/>
          </rPr>
          <t>Administrator:</t>
        </r>
        <r>
          <rPr>
            <sz val="9"/>
            <rFont val="宋体"/>
            <charset val="134"/>
          </rPr>
          <t xml:space="preserve">
3001356 9/6 1170pcs 莫4B10</t>
        </r>
      </text>
    </comment>
    <comment ref="AG339" authorId="0">
      <text>
        <r>
          <rPr>
            <b/>
            <sz val="9"/>
            <rFont val="宋体"/>
            <charset val="134"/>
          </rPr>
          <t>Administrator:</t>
        </r>
        <r>
          <rPr>
            <sz val="9"/>
            <rFont val="宋体"/>
            <charset val="134"/>
          </rPr>
          <t xml:space="preserve">
400515 9/8 2916pcs</t>
        </r>
      </text>
    </comment>
    <comment ref="AI339" authorId="0">
      <text>
        <r>
          <rPr>
            <b/>
            <sz val="9"/>
            <rFont val="宋体"/>
            <charset val="134"/>
          </rPr>
          <t>Administrator:</t>
        </r>
        <r>
          <rPr>
            <sz val="9"/>
            <rFont val="宋体"/>
            <charset val="134"/>
          </rPr>
          <t xml:space="preserve">
8/21  上客供外箱条码贴纸491pcs</t>
        </r>
      </text>
    </comment>
    <comment ref="AG340" authorId="0">
      <text>
        <r>
          <rPr>
            <b/>
            <sz val="9"/>
            <rFont val="宋体"/>
            <charset val="134"/>
          </rPr>
          <t>Administrator:</t>
        </r>
        <r>
          <rPr>
            <sz val="9"/>
            <rFont val="宋体"/>
            <charset val="134"/>
          </rPr>
          <t xml:space="preserve">
400458 9/10 294pcs 华3b11
4000505 9/9 1206pcs
</t>
        </r>
      </text>
    </comment>
    <comment ref="AI340" authorId="0">
      <text>
        <r>
          <rPr>
            <b/>
            <sz val="9"/>
            <rFont val="宋体"/>
            <charset val="134"/>
          </rPr>
          <t>Administrator:</t>
        </r>
        <r>
          <rPr>
            <sz val="9"/>
            <rFont val="宋体"/>
            <charset val="134"/>
          </rPr>
          <t xml:space="preserve">
8/13 上意大利环保标贴纸1500pcs
 WEEE不带电池出货欧洲通用30L说明书B版 1500pcs
</t>
        </r>
      </text>
    </comment>
    <comment ref="AG341" authorId="0">
      <text>
        <r>
          <rPr>
            <b/>
            <sz val="9"/>
            <rFont val="宋体"/>
            <charset val="134"/>
          </rPr>
          <t>Administrator:</t>
        </r>
        <r>
          <rPr>
            <sz val="9"/>
            <rFont val="宋体"/>
            <charset val="134"/>
          </rPr>
          <t xml:space="preserve">
4000431 9/10 1659pcs
华3b6</t>
        </r>
      </text>
    </comment>
    <comment ref="AG342" authorId="0">
      <text>
        <r>
          <rPr>
            <b/>
            <sz val="9"/>
            <rFont val="宋体"/>
            <charset val="134"/>
          </rPr>
          <t>Administrator:</t>
        </r>
        <r>
          <rPr>
            <sz val="9"/>
            <rFont val="宋体"/>
            <charset val="134"/>
          </rPr>
          <t xml:space="preserve">
4000432 9/10 501pcs
华3b1</t>
        </r>
      </text>
    </comment>
    <comment ref="AI342" authorId="0">
      <text>
        <r>
          <rPr>
            <b/>
            <sz val="9"/>
            <rFont val="宋体"/>
            <charset val="134"/>
          </rPr>
          <t>Administrator:</t>
        </r>
        <r>
          <rPr>
            <sz val="9"/>
            <rFont val="宋体"/>
            <charset val="134"/>
          </rPr>
          <t xml:space="preserve">
9/12 客供FID贴纸 501pcs</t>
        </r>
      </text>
    </comment>
    <comment ref="AG343" authorId="0">
      <text>
        <r>
          <rPr>
            <b/>
            <sz val="9"/>
            <rFont val="宋体"/>
            <charset val="134"/>
          </rPr>
          <t>Administrator:</t>
        </r>
        <r>
          <rPr>
            <sz val="9"/>
            <rFont val="宋体"/>
            <charset val="134"/>
          </rPr>
          <t xml:space="preserve">
4000432 9/10 864pcs华3a15
4000451 9/11 978pcs华3a10</t>
        </r>
      </text>
    </comment>
    <comment ref="AG344" authorId="0">
      <text>
        <r>
          <rPr>
            <b/>
            <sz val="9"/>
            <rFont val="宋体"/>
            <charset val="134"/>
          </rPr>
          <t>Administrator:</t>
        </r>
        <r>
          <rPr>
            <sz val="9"/>
            <rFont val="宋体"/>
            <charset val="134"/>
          </rPr>
          <t xml:space="preserve">
4000432 9/10 501pcs
华3a10</t>
        </r>
      </text>
    </comment>
    <comment ref="AJ344" authorId="0">
      <text>
        <r>
          <rPr>
            <b/>
            <sz val="9"/>
            <rFont val="宋体"/>
            <charset val="134"/>
          </rPr>
          <t>Administrator:</t>
        </r>
        <r>
          <rPr>
            <sz val="9"/>
            <rFont val="宋体"/>
            <charset val="134"/>
          </rPr>
          <t xml:space="preserve">
9/12 客供FID贴纸 501pcs
</t>
        </r>
      </text>
    </comment>
    <comment ref="AG345" authorId="0">
      <text>
        <r>
          <rPr>
            <b/>
            <sz val="9"/>
            <rFont val="宋体"/>
            <charset val="134"/>
          </rPr>
          <t>Administrator:</t>
        </r>
        <r>
          <rPr>
            <sz val="9"/>
            <rFont val="宋体"/>
            <charset val="134"/>
          </rPr>
          <t xml:space="preserve">
4000462 9/15 450pcs
华3b12
5000098 9/16 1350pcs</t>
        </r>
      </text>
    </comment>
    <comment ref="AG346" authorId="0">
      <text>
        <r>
          <rPr>
            <b/>
            <sz val="9"/>
            <rFont val="宋体"/>
            <charset val="134"/>
          </rPr>
          <t>Administrator:</t>
        </r>
        <r>
          <rPr>
            <sz val="9"/>
            <rFont val="宋体"/>
            <charset val="134"/>
          </rPr>
          <t xml:space="preserve">
4000462 9/15 150pcs
华3b14</t>
        </r>
      </text>
    </comment>
    <comment ref="AI346" authorId="0">
      <text>
        <r>
          <rPr>
            <b/>
            <sz val="9"/>
            <rFont val="宋体"/>
            <charset val="134"/>
          </rPr>
          <t>Administrator:</t>
        </r>
        <r>
          <rPr>
            <sz val="9"/>
            <rFont val="宋体"/>
            <charset val="134"/>
          </rPr>
          <t xml:space="preserve">
8/18 上进口商贴纸150pcs</t>
        </r>
      </text>
    </comment>
    <comment ref="AI347" authorId="0">
      <text>
        <r>
          <rPr>
            <b/>
            <sz val="9"/>
            <rFont val="宋体"/>
            <charset val="134"/>
          </rPr>
          <t>Administrator:</t>
        </r>
        <r>
          <rPr>
            <sz val="9"/>
            <rFont val="宋体"/>
            <charset val="134"/>
          </rPr>
          <t xml:space="preserve">
7/28 上客供RFID贴纸504pcs
</t>
        </r>
      </text>
    </comment>
    <comment ref="AI348" authorId="0">
      <text>
        <r>
          <rPr>
            <b/>
            <sz val="9"/>
            <rFont val="宋体"/>
            <charset val="134"/>
          </rPr>
          <t>Administrator:</t>
        </r>
        <r>
          <rPr>
            <sz val="9"/>
            <rFont val="宋体"/>
            <charset val="134"/>
          </rPr>
          <t xml:space="preserve">
7/28 上客供RFID贴纸1113pcs
</t>
        </r>
      </text>
    </comment>
    <comment ref="AI349" authorId="0">
      <text>
        <r>
          <rPr>
            <b/>
            <sz val="9"/>
            <rFont val="宋体"/>
            <charset val="134"/>
          </rPr>
          <t>Administrator:</t>
        </r>
        <r>
          <rPr>
            <sz val="9"/>
            <rFont val="宋体"/>
            <charset val="134"/>
          </rPr>
          <t xml:space="preserve">
7/28 上客供RFID贴纸501pcs
</t>
        </r>
      </text>
    </comment>
    <comment ref="AG350" authorId="0">
      <text>
        <r>
          <rPr>
            <b/>
            <sz val="9"/>
            <rFont val="宋体"/>
            <charset val="134"/>
          </rPr>
          <t>Administrator:</t>
        </r>
        <r>
          <rPr>
            <sz val="9"/>
            <rFont val="宋体"/>
            <charset val="134"/>
          </rPr>
          <t xml:space="preserve">
5000119 9/16 336pcs</t>
        </r>
      </text>
    </comment>
    <comment ref="AH351" authorId="0">
      <text>
        <r>
          <rPr>
            <b/>
            <sz val="9"/>
            <rFont val="宋体"/>
            <charset val="134"/>
          </rPr>
          <t>Administrator:</t>
        </r>
        <r>
          <rPr>
            <sz val="9"/>
            <rFont val="宋体"/>
            <charset val="134"/>
          </rPr>
          <t xml:space="preserve">
5000119 9/16 336pcs
</t>
        </r>
      </text>
    </comment>
    <comment ref="AG352" authorId="0">
      <text>
        <r>
          <rPr>
            <b/>
            <sz val="9"/>
            <rFont val="宋体"/>
            <charset val="134"/>
          </rPr>
          <t>Administrator:</t>
        </r>
        <r>
          <rPr>
            <sz val="9"/>
            <rFont val="宋体"/>
            <charset val="134"/>
          </rPr>
          <t xml:space="preserve">
5000264 9/18 2220pcs直走</t>
        </r>
      </text>
    </comment>
    <comment ref="AI352" authorId="0">
      <text>
        <r>
          <rPr>
            <b/>
            <sz val="9"/>
            <rFont val="宋体"/>
            <charset val="134"/>
          </rPr>
          <t>Administrator:</t>
        </r>
        <r>
          <rPr>
            <sz val="9"/>
            <rFont val="宋体"/>
            <charset val="134"/>
          </rPr>
          <t xml:space="preserve">
8/27 上下面韩语贴纸2220pcs
底部韩语贴纸2220pcs</t>
        </r>
      </text>
    </comment>
    <comment ref="AG353" authorId="0">
      <text>
        <r>
          <rPr>
            <b/>
            <sz val="9"/>
            <rFont val="宋体"/>
            <charset val="134"/>
          </rPr>
          <t>Administrator:</t>
        </r>
        <r>
          <rPr>
            <sz val="9"/>
            <rFont val="宋体"/>
            <charset val="134"/>
          </rPr>
          <t xml:space="preserve">
5000304 9/19 932pcs
华3b11
</t>
        </r>
      </text>
    </comment>
    <comment ref="AG354" authorId="0">
      <text>
        <r>
          <rPr>
            <b/>
            <sz val="9"/>
            <rFont val="宋体"/>
            <charset val="134"/>
          </rPr>
          <t>Administrator:</t>
        </r>
        <r>
          <rPr>
            <sz val="9"/>
            <rFont val="宋体"/>
            <charset val="134"/>
          </rPr>
          <t xml:space="preserve">
5000304 9/19 572pcs
华3b14
</t>
        </r>
      </text>
    </comment>
    <comment ref="AG355" authorId="0">
      <text>
        <r>
          <rPr>
            <b/>
            <sz val="9"/>
            <rFont val="宋体"/>
            <charset val="134"/>
          </rPr>
          <t>Administrator:</t>
        </r>
        <r>
          <rPr>
            <sz val="9"/>
            <rFont val="宋体"/>
            <charset val="134"/>
          </rPr>
          <t xml:space="preserve">
5000310 9/20 648pcs
华4b7</t>
        </r>
      </text>
    </comment>
    <comment ref="AG356" authorId="0">
      <text>
        <r>
          <rPr>
            <b/>
            <sz val="9"/>
            <rFont val="宋体"/>
            <charset val="134"/>
          </rPr>
          <t>Administrator:</t>
        </r>
        <r>
          <rPr>
            <sz val="9"/>
            <rFont val="宋体"/>
            <charset val="134"/>
          </rPr>
          <t xml:space="preserve">
5000310 9/20 216pcs
华4c4</t>
        </r>
      </text>
    </comment>
    <comment ref="AG357" authorId="0">
      <text>
        <r>
          <rPr>
            <b/>
            <sz val="9"/>
            <rFont val="宋体"/>
            <charset val="134"/>
          </rPr>
          <t>Administrator:</t>
        </r>
        <r>
          <rPr>
            <sz val="9"/>
            <rFont val="宋体"/>
            <charset val="134"/>
          </rPr>
          <t xml:space="preserve">
5000304 9/19 300pcs华3b14</t>
        </r>
      </text>
    </comment>
    <comment ref="AG358" authorId="0">
      <text>
        <r>
          <rPr>
            <b/>
            <sz val="9"/>
            <rFont val="宋体"/>
            <charset val="134"/>
          </rPr>
          <t>Administrator:</t>
        </r>
        <r>
          <rPr>
            <sz val="9"/>
            <rFont val="宋体"/>
            <charset val="134"/>
          </rPr>
          <t xml:space="preserve">
5000310 9/20 1002pcs华4a4</t>
        </r>
      </text>
    </comment>
    <comment ref="AI358" authorId="0">
      <text>
        <r>
          <rPr>
            <b/>
            <sz val="9"/>
            <rFont val="宋体"/>
            <charset val="134"/>
          </rPr>
          <t>Administrator:</t>
        </r>
        <r>
          <rPr>
            <sz val="9"/>
            <rFont val="宋体"/>
            <charset val="134"/>
          </rPr>
          <t xml:space="preserve">
9/11 进口商贴纸 1002pcs
9/12 进口商贴纸 1002pcs</t>
        </r>
      </text>
    </comment>
    <comment ref="AG359" authorId="0">
      <text>
        <r>
          <rPr>
            <b/>
            <sz val="9"/>
            <rFont val="宋体"/>
            <charset val="134"/>
          </rPr>
          <t>Administrator:</t>
        </r>
        <r>
          <rPr>
            <sz val="9"/>
            <rFont val="宋体"/>
            <charset val="134"/>
          </rPr>
          <t xml:space="preserve">
5000292 9/20 600pcs
华4a5</t>
        </r>
      </text>
    </comment>
    <comment ref="AI359" authorId="0">
      <text>
        <r>
          <rPr>
            <b/>
            <sz val="9"/>
            <rFont val="宋体"/>
            <charset val="134"/>
          </rPr>
          <t>Administrator:</t>
        </r>
        <r>
          <rPr>
            <sz val="9"/>
            <rFont val="宋体"/>
            <charset val="134"/>
          </rPr>
          <t xml:space="preserve">
8/21 上客版（PL+CZ+SK+HU+RO)说明书600pcs</t>
        </r>
      </text>
    </comment>
    <comment ref="AG360" authorId="0">
      <text>
        <r>
          <rPr>
            <b/>
            <sz val="9"/>
            <rFont val="宋体"/>
            <charset val="134"/>
          </rPr>
          <t>Administrator:</t>
        </r>
        <r>
          <rPr>
            <sz val="9"/>
            <rFont val="宋体"/>
            <charset val="134"/>
          </rPr>
          <t xml:space="preserve">
5000313 9/23 150pcs
莫b4</t>
        </r>
      </text>
    </comment>
    <comment ref="AI360" authorId="0">
      <text>
        <r>
          <rPr>
            <b/>
            <sz val="9"/>
            <rFont val="宋体"/>
            <charset val="134"/>
          </rPr>
          <t>Administrator:</t>
        </r>
        <r>
          <rPr>
            <sz val="9"/>
            <rFont val="宋体"/>
            <charset val="134"/>
          </rPr>
          <t xml:space="preserve">
9/5 进口商贴纸 150PCS</t>
        </r>
      </text>
    </comment>
    <comment ref="AG361" authorId="0">
      <text>
        <r>
          <rPr>
            <b/>
            <sz val="9"/>
            <rFont val="宋体"/>
            <charset val="134"/>
          </rPr>
          <t>Administrator:</t>
        </r>
        <r>
          <rPr>
            <sz val="9"/>
            <rFont val="宋体"/>
            <charset val="134"/>
          </rPr>
          <t xml:space="preserve">
5000313 9/23 342pcs莫b3
5000351 9/24 12pcs莫4b3</t>
        </r>
      </text>
    </comment>
    <comment ref="AI361" authorId="0">
      <text>
        <r>
          <rPr>
            <b/>
            <sz val="9"/>
            <rFont val="宋体"/>
            <charset val="134"/>
          </rPr>
          <t>Administrator:</t>
        </r>
        <r>
          <rPr>
            <sz val="9"/>
            <rFont val="宋体"/>
            <charset val="134"/>
          </rPr>
          <t xml:space="preserve">
9/5 进口商贴纸 354PCS
</t>
        </r>
      </text>
    </comment>
    <comment ref="AG362" authorId="0">
      <text>
        <r>
          <rPr>
            <b/>
            <sz val="9"/>
            <rFont val="宋体"/>
            <charset val="134"/>
          </rPr>
          <t>Administrator:</t>
        </r>
        <r>
          <rPr>
            <sz val="9"/>
            <rFont val="宋体"/>
            <charset val="134"/>
          </rPr>
          <t xml:space="preserve">
5000292 9/20 504pcs华4a5</t>
        </r>
      </text>
    </comment>
    <comment ref="AG363" authorId="0">
      <text>
        <r>
          <rPr>
            <b/>
            <sz val="9"/>
            <rFont val="宋体"/>
            <charset val="134"/>
          </rPr>
          <t>Administrator:</t>
        </r>
        <r>
          <rPr>
            <sz val="9"/>
            <rFont val="宋体"/>
            <charset val="134"/>
          </rPr>
          <t xml:space="preserve">
3001947 120pcs华3B14直走</t>
        </r>
      </text>
    </comment>
    <comment ref="AI363" authorId="0">
      <text>
        <r>
          <rPr>
            <b/>
            <sz val="9"/>
            <rFont val="宋体"/>
            <charset val="134"/>
          </rPr>
          <t>Administrator:</t>
        </r>
        <r>
          <rPr>
            <sz val="9"/>
            <rFont val="宋体"/>
            <charset val="134"/>
          </rPr>
          <t xml:space="preserve">
7/25 上UPC贴纸 120pcs</t>
        </r>
      </text>
    </comment>
    <comment ref="AG364" authorId="0">
      <text>
        <r>
          <rPr>
            <b/>
            <sz val="9"/>
            <rFont val="宋体"/>
            <charset val="134"/>
          </rPr>
          <t>Administrator:</t>
        </r>
        <r>
          <rPr>
            <sz val="9"/>
            <rFont val="宋体"/>
            <charset val="134"/>
          </rPr>
          <t xml:space="preserve">
5000334 9/23 501pcs莫4a2</t>
        </r>
      </text>
    </comment>
    <comment ref="AI364" authorId="0">
      <text>
        <r>
          <rPr>
            <b/>
            <sz val="9"/>
            <rFont val="宋体"/>
            <charset val="134"/>
          </rPr>
          <t>Administrator:</t>
        </r>
        <r>
          <rPr>
            <sz val="9"/>
            <rFont val="宋体"/>
            <charset val="134"/>
          </rPr>
          <t xml:space="preserve">
8/29 客供RFID贴 501pcs
</t>
        </r>
      </text>
    </comment>
    <comment ref="AG365" authorId="0">
      <text>
        <r>
          <rPr>
            <b/>
            <sz val="9"/>
            <rFont val="宋体"/>
            <charset val="134"/>
          </rPr>
          <t>Administrator:</t>
        </r>
        <r>
          <rPr>
            <sz val="9"/>
            <rFont val="宋体"/>
            <charset val="134"/>
          </rPr>
          <t xml:space="preserve">
5000334 9/23 501pcs
莫4b3</t>
        </r>
      </text>
    </comment>
    <comment ref="AI365" authorId="0">
      <text>
        <r>
          <rPr>
            <b/>
            <sz val="9"/>
            <rFont val="宋体"/>
            <charset val="134"/>
          </rPr>
          <t>Administrator:</t>
        </r>
        <r>
          <rPr>
            <sz val="9"/>
            <rFont val="宋体"/>
            <charset val="134"/>
          </rPr>
          <t xml:space="preserve">
8/29 客供RFID贴 501pcs
</t>
        </r>
      </text>
    </comment>
    <comment ref="AG366" authorId="0">
      <text>
        <r>
          <rPr>
            <b/>
            <sz val="9"/>
            <rFont val="宋体"/>
            <charset val="134"/>
          </rPr>
          <t>Administrator:</t>
        </r>
        <r>
          <rPr>
            <sz val="9"/>
            <rFont val="宋体"/>
            <charset val="134"/>
          </rPr>
          <t xml:space="preserve">
5000334 9/23 501pcs
莫4a2</t>
        </r>
      </text>
    </comment>
    <comment ref="AI366" authorId="0">
      <text>
        <r>
          <rPr>
            <b/>
            <sz val="9"/>
            <rFont val="宋体"/>
            <charset val="134"/>
          </rPr>
          <t>Administrator:</t>
        </r>
        <r>
          <rPr>
            <sz val="9"/>
            <rFont val="宋体"/>
            <charset val="134"/>
          </rPr>
          <t xml:space="preserve">
8/29 客供RFID贴 501pc</t>
        </r>
      </text>
    </comment>
    <comment ref="AG367" authorId="0">
      <text>
        <r>
          <rPr>
            <b/>
            <sz val="9"/>
            <rFont val="宋体"/>
            <charset val="134"/>
          </rPr>
          <t>Administrator:</t>
        </r>
        <r>
          <rPr>
            <sz val="9"/>
            <rFont val="宋体"/>
            <charset val="134"/>
          </rPr>
          <t xml:space="preserve">
5000334 9/23 501pcs
莫4a2
</t>
        </r>
      </text>
    </comment>
    <comment ref="AI367" authorId="0">
      <text>
        <r>
          <rPr>
            <b/>
            <sz val="9"/>
            <rFont val="宋体"/>
            <charset val="134"/>
          </rPr>
          <t>Administrator:</t>
        </r>
        <r>
          <rPr>
            <sz val="9"/>
            <rFont val="宋体"/>
            <charset val="134"/>
          </rPr>
          <t xml:space="preserve">
8/29 客供RFID贴 501pc</t>
        </r>
      </text>
    </comment>
    <comment ref="AG368" authorId="0">
      <text>
        <r>
          <rPr>
            <b/>
            <sz val="9"/>
            <rFont val="宋体"/>
            <charset val="134"/>
          </rPr>
          <t>Administrator:</t>
        </r>
        <r>
          <rPr>
            <sz val="9"/>
            <rFont val="宋体"/>
            <charset val="134"/>
          </rPr>
          <t xml:space="preserve">
5000292 9/20 156pcs华n4a7</t>
        </r>
      </text>
    </comment>
    <comment ref="AG369" authorId="0">
      <text>
        <r>
          <rPr>
            <b/>
            <sz val="9"/>
            <rFont val="宋体"/>
            <charset val="134"/>
          </rPr>
          <t>Administrator:</t>
        </r>
        <r>
          <rPr>
            <sz val="9"/>
            <rFont val="宋体"/>
            <charset val="134"/>
          </rPr>
          <t xml:space="preserve">
5000334 9/23 501pcs
莫4a2
</t>
        </r>
      </text>
    </comment>
    <comment ref="AG370" authorId="0">
      <text>
        <r>
          <rPr>
            <b/>
            <sz val="9"/>
            <rFont val="宋体"/>
            <charset val="134"/>
          </rPr>
          <t>Administrator:</t>
        </r>
        <r>
          <rPr>
            <sz val="9"/>
            <rFont val="宋体"/>
            <charset val="134"/>
          </rPr>
          <t xml:space="preserve">
5000334 9/23 501pcs
莫4a2
</t>
        </r>
      </text>
    </comment>
    <comment ref="AG371" authorId="0">
      <text>
        <r>
          <rPr>
            <b/>
            <sz val="9"/>
            <rFont val="宋体"/>
            <charset val="134"/>
          </rPr>
          <t>Administrator:</t>
        </r>
        <r>
          <rPr>
            <sz val="9"/>
            <rFont val="宋体"/>
            <charset val="134"/>
          </rPr>
          <t xml:space="preserve">
3001361 504pcs 华3B8</t>
        </r>
      </text>
    </comment>
    <comment ref="AG372" authorId="0">
      <text>
        <r>
          <rPr>
            <b/>
            <sz val="9"/>
            <rFont val="宋体"/>
            <charset val="134"/>
          </rPr>
          <t>Administrator:</t>
        </r>
        <r>
          <rPr>
            <sz val="9"/>
            <rFont val="宋体"/>
            <charset val="134"/>
          </rPr>
          <t xml:space="preserve">
5000436 9/30 4608pcs华4a4
5000437 9/30 4386pcs
5000432 9/29 1008pcs 华4a4</t>
        </r>
      </text>
    </comment>
    <comment ref="AI372" authorId="0">
      <text>
        <r>
          <rPr>
            <b/>
            <sz val="9"/>
            <rFont val="宋体"/>
            <charset val="134"/>
          </rPr>
          <t>Administrator:</t>
        </r>
        <r>
          <rPr>
            <sz val="9"/>
            <rFont val="宋体"/>
            <charset val="134"/>
          </rPr>
          <t xml:space="preserve">
9/12 客供外箱条码贴 纸 1684pcs</t>
        </r>
      </text>
    </comment>
    <comment ref="AG373" authorId="0">
      <text>
        <r>
          <rPr>
            <b/>
            <sz val="9"/>
            <rFont val="宋体"/>
            <charset val="134"/>
          </rPr>
          <t>Administrator:</t>
        </r>
        <r>
          <rPr>
            <sz val="9"/>
            <rFont val="宋体"/>
            <charset val="134"/>
          </rPr>
          <t xml:space="preserve">
5000467 10/8 501pcs莫4a5</t>
        </r>
      </text>
    </comment>
    <comment ref="AI373" authorId="0">
      <text>
        <r>
          <rPr>
            <b/>
            <sz val="9"/>
            <rFont val="宋体"/>
            <charset val="134"/>
          </rPr>
          <t>Administrator:</t>
        </r>
        <r>
          <rPr>
            <sz val="9"/>
            <rFont val="宋体"/>
            <charset val="134"/>
          </rPr>
          <t xml:space="preserve">
8/29 客供RFID贴 501pc</t>
        </r>
      </text>
    </comment>
    <comment ref="AG374" authorId="0">
      <text>
        <r>
          <rPr>
            <b/>
            <sz val="9"/>
            <rFont val="宋体"/>
            <charset val="134"/>
          </rPr>
          <t>Administrator:</t>
        </r>
        <r>
          <rPr>
            <sz val="9"/>
            <rFont val="宋体"/>
            <charset val="134"/>
          </rPr>
          <t xml:space="preserve">
5000467 10/8 501pcs
莫4a5</t>
        </r>
      </text>
    </comment>
    <comment ref="AI374" authorId="0">
      <text>
        <r>
          <rPr>
            <b/>
            <sz val="9"/>
            <rFont val="宋体"/>
            <charset val="134"/>
          </rPr>
          <t>Administrator:</t>
        </r>
        <r>
          <rPr>
            <sz val="9"/>
            <rFont val="宋体"/>
            <charset val="134"/>
          </rPr>
          <t xml:space="preserve">
8/29 客供RFID贴 501pc</t>
        </r>
      </text>
    </comment>
    <comment ref="AG375" authorId="0">
      <text>
        <r>
          <rPr>
            <b/>
            <sz val="9"/>
            <rFont val="宋体"/>
            <charset val="134"/>
          </rPr>
          <t>Administrator:</t>
        </r>
        <r>
          <rPr>
            <sz val="9"/>
            <rFont val="宋体"/>
            <charset val="134"/>
          </rPr>
          <t xml:space="preserve">
5000467 10/8 501pcs
莫4a5</t>
        </r>
      </text>
    </comment>
    <comment ref="AI375" authorId="0">
      <text>
        <r>
          <rPr>
            <b/>
            <sz val="9"/>
            <rFont val="宋体"/>
            <charset val="134"/>
          </rPr>
          <t>Administrator:</t>
        </r>
        <r>
          <rPr>
            <sz val="9"/>
            <rFont val="宋体"/>
            <charset val="134"/>
          </rPr>
          <t xml:space="preserve">
8/29 客供RFID贴 501pc</t>
        </r>
      </text>
    </comment>
    <comment ref="AG376" authorId="0">
      <text>
        <r>
          <rPr>
            <b/>
            <sz val="9"/>
            <rFont val="宋体"/>
            <charset val="134"/>
          </rPr>
          <t>Administrator:</t>
        </r>
        <r>
          <rPr>
            <sz val="9"/>
            <rFont val="宋体"/>
            <charset val="134"/>
          </rPr>
          <t xml:space="preserve">
5000467 10/8 501pcs
莫4a5</t>
        </r>
      </text>
    </comment>
    <comment ref="AI376" authorId="0">
      <text>
        <r>
          <rPr>
            <b/>
            <sz val="9"/>
            <rFont val="宋体"/>
            <charset val="134"/>
          </rPr>
          <t>Administrator:</t>
        </r>
        <r>
          <rPr>
            <sz val="9"/>
            <rFont val="宋体"/>
            <charset val="134"/>
          </rPr>
          <t xml:space="preserve">
8/29 客供RFID贴 501pc</t>
        </r>
      </text>
    </comment>
    <comment ref="AG377" authorId="0">
      <text>
        <r>
          <rPr>
            <b/>
            <sz val="9"/>
            <rFont val="宋体"/>
            <charset val="134"/>
          </rPr>
          <t>Administrator:</t>
        </r>
        <r>
          <rPr>
            <sz val="9"/>
            <rFont val="宋体"/>
            <charset val="134"/>
          </rPr>
          <t xml:space="preserve">
5000368 9/26 618pcs</t>
        </r>
      </text>
    </comment>
    <comment ref="AI377" authorId="0">
      <text>
        <r>
          <rPr>
            <b/>
            <sz val="9"/>
            <rFont val="宋体"/>
            <charset val="134"/>
          </rPr>
          <t>Administrator:</t>
        </r>
        <r>
          <rPr>
            <sz val="9"/>
            <rFont val="宋体"/>
            <charset val="134"/>
          </rPr>
          <t xml:space="preserve">
8/26 上进口商贴纸1596pcs
四个同PO共用</t>
        </r>
      </text>
    </comment>
    <comment ref="AG378" authorId="0">
      <text>
        <r>
          <rPr>
            <b/>
            <sz val="9"/>
            <rFont val="宋体"/>
            <charset val="134"/>
          </rPr>
          <t>Administrator:</t>
        </r>
        <r>
          <rPr>
            <sz val="9"/>
            <rFont val="宋体"/>
            <charset val="134"/>
          </rPr>
          <t xml:space="preserve">
5000368 9/26 462pcs
</t>
        </r>
      </text>
    </comment>
    <comment ref="AG379" authorId="0">
      <text>
        <r>
          <rPr>
            <b/>
            <sz val="9"/>
            <rFont val="宋体"/>
            <charset val="134"/>
          </rPr>
          <t>Administrator:</t>
        </r>
        <r>
          <rPr>
            <sz val="9"/>
            <rFont val="宋体"/>
            <charset val="134"/>
          </rPr>
          <t xml:space="preserve">
5000461 9/30 504pcs华3a16</t>
        </r>
      </text>
    </comment>
    <comment ref="AG380" authorId="0">
      <text>
        <r>
          <rPr>
            <b/>
            <sz val="9"/>
            <rFont val="宋体"/>
            <charset val="134"/>
          </rPr>
          <t>Administrator:</t>
        </r>
        <r>
          <rPr>
            <sz val="9"/>
            <rFont val="宋体"/>
            <charset val="134"/>
          </rPr>
          <t xml:space="preserve">
5000437 9/30 1032pcs华4b4
5000461 9/30 972pcs华4b4</t>
        </r>
      </text>
    </comment>
    <comment ref="AI380" authorId="0">
      <text>
        <r>
          <rPr>
            <b/>
            <sz val="9"/>
            <rFont val="宋体"/>
            <charset val="134"/>
          </rPr>
          <t>Administrator:</t>
        </r>
        <r>
          <rPr>
            <sz val="9"/>
            <rFont val="宋体"/>
            <charset val="134"/>
          </rPr>
          <t xml:space="preserve">
9/23 客供外箱条码贴纸 337pcs</t>
        </r>
      </text>
    </comment>
    <comment ref="AG381" authorId="0">
      <text>
        <r>
          <rPr>
            <b/>
            <sz val="9"/>
            <rFont val="宋体"/>
            <charset val="134"/>
          </rPr>
          <t>Administrator:</t>
        </r>
        <r>
          <rPr>
            <sz val="9"/>
            <rFont val="宋体"/>
            <charset val="134"/>
          </rPr>
          <t xml:space="preserve">
5000461 9/30 384pcs华3b8</t>
        </r>
      </text>
    </comment>
    <comment ref="AG382" authorId="0">
      <text>
        <r>
          <rPr>
            <b/>
            <sz val="9"/>
            <rFont val="宋体"/>
            <charset val="134"/>
          </rPr>
          <t>Administrator:</t>
        </r>
        <r>
          <rPr>
            <sz val="9"/>
            <rFont val="宋体"/>
            <charset val="134"/>
          </rPr>
          <t xml:space="preserve">
5000412 9/27 1056pcs</t>
        </r>
      </text>
    </comment>
    <comment ref="AI382" authorId="0">
      <text>
        <r>
          <rPr>
            <b/>
            <sz val="9"/>
            <rFont val="宋体"/>
            <charset val="134"/>
          </rPr>
          <t>Administrator:</t>
        </r>
        <r>
          <rPr>
            <sz val="9"/>
            <rFont val="宋体"/>
            <charset val="134"/>
          </rPr>
          <t xml:space="preserve">
9/9 进口商贴纸 1056pcs
</t>
        </r>
      </text>
    </comment>
    <comment ref="AG383" authorId="0">
      <text>
        <r>
          <rPr>
            <b/>
            <sz val="9"/>
            <rFont val="宋体"/>
            <charset val="134"/>
          </rPr>
          <t>Administrator:</t>
        </r>
        <r>
          <rPr>
            <sz val="9"/>
            <rFont val="宋体"/>
            <charset val="134"/>
          </rPr>
          <t xml:space="preserve">
5000412 9/27 558pcs </t>
        </r>
      </text>
    </comment>
    <comment ref="AI383" authorId="0">
      <text>
        <r>
          <rPr>
            <b/>
            <sz val="9"/>
            <rFont val="宋体"/>
            <charset val="134"/>
          </rPr>
          <t>Administrator:</t>
        </r>
        <r>
          <rPr>
            <sz val="9"/>
            <rFont val="宋体"/>
            <charset val="134"/>
          </rPr>
          <t xml:space="preserve">
9/9 进口商贴纸 558pcs</t>
        </r>
      </text>
    </comment>
    <comment ref="AG384" authorId="0">
      <text>
        <r>
          <rPr>
            <b/>
            <sz val="9"/>
            <rFont val="宋体"/>
            <charset val="134"/>
          </rPr>
          <t>Administrator:</t>
        </r>
        <r>
          <rPr>
            <sz val="9"/>
            <rFont val="宋体"/>
            <charset val="134"/>
          </rPr>
          <t xml:space="preserve">
5000366 9/25 160pcs莫4b10</t>
        </r>
      </text>
    </comment>
    <comment ref="AG385" authorId="0">
      <text>
        <r>
          <rPr>
            <b/>
            <sz val="9"/>
            <rFont val="宋体"/>
            <charset val="134"/>
          </rPr>
          <t>Administrator:</t>
        </r>
        <r>
          <rPr>
            <sz val="9"/>
            <rFont val="宋体"/>
            <charset val="134"/>
          </rPr>
          <t xml:space="preserve">
5000368 9/25 800pcs华1f4</t>
        </r>
      </text>
    </comment>
    <comment ref="AG386" authorId="0">
      <text>
        <r>
          <rPr>
            <b/>
            <sz val="9"/>
            <rFont val="宋体"/>
            <charset val="134"/>
          </rPr>
          <t>Administrator:</t>
        </r>
        <r>
          <rPr>
            <sz val="9"/>
            <rFont val="宋体"/>
            <charset val="134"/>
          </rPr>
          <t xml:space="preserve">
5000500 10/10 564pcs华3a20</t>
        </r>
      </text>
    </comment>
    <comment ref="AG387" authorId="0">
      <text>
        <r>
          <rPr>
            <b/>
            <sz val="9"/>
            <rFont val="宋体"/>
            <charset val="134"/>
          </rPr>
          <t>Administrator:</t>
        </r>
        <r>
          <rPr>
            <sz val="9"/>
            <rFont val="宋体"/>
            <charset val="134"/>
          </rPr>
          <t xml:space="preserve">
5000500 10/10 564pcs
华3a20
</t>
        </r>
      </text>
    </comment>
    <comment ref="AG388" authorId="0">
      <text>
        <r>
          <rPr>
            <b/>
            <sz val="9"/>
            <rFont val="宋体"/>
            <charset val="134"/>
          </rPr>
          <t>Administrator:</t>
        </r>
        <r>
          <rPr>
            <sz val="9"/>
            <rFont val="宋体"/>
            <charset val="134"/>
          </rPr>
          <t xml:space="preserve">
5000500 10/10 564pcs
华3a20
</t>
        </r>
      </text>
    </comment>
    <comment ref="AG389" authorId="0">
      <text>
        <r>
          <rPr>
            <b/>
            <sz val="9"/>
            <rFont val="宋体"/>
            <charset val="134"/>
          </rPr>
          <t>Administrator:</t>
        </r>
        <r>
          <rPr>
            <sz val="9"/>
            <rFont val="宋体"/>
            <charset val="134"/>
          </rPr>
          <t xml:space="preserve">
5000500 10/10 564pcs
华3a20
</t>
        </r>
      </text>
    </comment>
    <comment ref="S390" authorId="0">
      <text>
        <r>
          <rPr>
            <b/>
            <sz val="9"/>
            <rFont val="宋体"/>
            <charset val="134"/>
          </rPr>
          <t>Administrator:</t>
        </r>
        <r>
          <rPr>
            <sz val="9"/>
            <rFont val="宋体"/>
            <charset val="134"/>
          </rPr>
          <t xml:space="preserve">
</t>
        </r>
      </text>
    </comment>
    <comment ref="AG390" authorId="0">
      <text>
        <r>
          <rPr>
            <b/>
            <sz val="9"/>
            <rFont val="宋体"/>
            <charset val="134"/>
          </rPr>
          <t>Administrator:</t>
        </r>
        <r>
          <rPr>
            <sz val="9"/>
            <rFont val="宋体"/>
            <charset val="134"/>
          </rPr>
          <t xml:space="preserve">
5000548 10/14 2808pcs华3a23</t>
        </r>
      </text>
    </comment>
    <comment ref="AI390" authorId="0">
      <text>
        <r>
          <rPr>
            <b/>
            <sz val="9"/>
            <rFont val="宋体"/>
            <charset val="134"/>
          </rPr>
          <t>Administrator:</t>
        </r>
        <r>
          <rPr>
            <sz val="9"/>
            <rFont val="宋体"/>
            <charset val="134"/>
          </rPr>
          <t xml:space="preserve">
9/23 WEEE 不带电池走货_说明书 2808pcs
10-8 大白方防盗贴纸 2808pcs
10/8 小黄圆防盗贴纸 2808pcs</t>
        </r>
      </text>
    </comment>
    <comment ref="AG391" authorId="0">
      <text>
        <r>
          <rPr>
            <b/>
            <sz val="9"/>
            <rFont val="宋体"/>
            <charset val="134"/>
          </rPr>
          <t>Administrator:</t>
        </r>
        <r>
          <rPr>
            <sz val="9"/>
            <rFont val="宋体"/>
            <charset val="134"/>
          </rPr>
          <t xml:space="preserve">
5000515 10/11 720pcs</t>
        </r>
      </text>
    </comment>
    <comment ref="AI391" authorId="0">
      <text>
        <r>
          <rPr>
            <b/>
            <sz val="9"/>
            <rFont val="宋体"/>
            <charset val="134"/>
          </rPr>
          <t>Administrator:</t>
        </r>
        <r>
          <rPr>
            <sz val="9"/>
            <rFont val="宋体"/>
            <charset val="134"/>
          </rPr>
          <t xml:space="preserve">
9/25 进口商贴纸 720pcs
9/25 客版说明书720pcs</t>
        </r>
      </text>
    </comment>
    <comment ref="S392" authorId="0">
      <text>
        <r>
          <rPr>
            <b/>
            <sz val="9"/>
            <rFont val="宋体"/>
            <charset val="134"/>
          </rPr>
          <t>Administrator:</t>
        </r>
        <r>
          <rPr>
            <sz val="9"/>
            <rFont val="宋体"/>
            <charset val="134"/>
          </rPr>
          <t xml:space="preserve">
</t>
        </r>
      </text>
    </comment>
    <comment ref="AG392" authorId="0">
      <text>
        <r>
          <rPr>
            <b/>
            <sz val="9"/>
            <rFont val="宋体"/>
            <charset val="134"/>
          </rPr>
          <t>Administrator:</t>
        </r>
        <r>
          <rPr>
            <sz val="9"/>
            <rFont val="宋体"/>
            <charset val="134"/>
          </rPr>
          <t xml:space="preserve">
5000160 10/23 444pcS
华1f3
5000165 10/24 756pcs
1f3</t>
        </r>
      </text>
    </comment>
    <comment ref="AI392" authorId="0">
      <text>
        <r>
          <rPr>
            <b/>
            <sz val="9"/>
            <rFont val="宋体"/>
            <charset val="134"/>
          </rPr>
          <t>Administrator:</t>
        </r>
        <r>
          <rPr>
            <sz val="9"/>
            <rFont val="宋体"/>
            <charset val="134"/>
          </rPr>
          <t xml:space="preserve">
9/23 中文3C贴纸 1200pcs
10/17 客供防窜码贴纸1拖61200pcs</t>
        </r>
      </text>
    </comment>
    <comment ref="AG393" authorId="0">
      <text>
        <r>
          <rPr>
            <b/>
            <sz val="9"/>
            <rFont val="宋体"/>
            <charset val="134"/>
          </rPr>
          <t>Administrator:</t>
        </r>
        <r>
          <rPr>
            <sz val="9"/>
            <rFont val="宋体"/>
            <charset val="134"/>
          </rPr>
          <t xml:space="preserve">
5000147 10/22 1548pcs
华3a125000160 10/23 804pcs
5000134 10/22 5652pcs 华3b6</t>
        </r>
      </text>
    </comment>
    <comment ref="AI393" authorId="0">
      <text>
        <r>
          <rPr>
            <b/>
            <sz val="9"/>
            <rFont val="宋体"/>
            <charset val="134"/>
          </rPr>
          <t>Administrator:</t>
        </r>
        <r>
          <rPr>
            <sz val="9"/>
            <rFont val="宋体"/>
            <charset val="134"/>
          </rPr>
          <t xml:space="preserve">
Administrator:
10/8 客供外箱条码贴纸 1347pcs
</t>
        </r>
      </text>
    </comment>
    <comment ref="AG394" authorId="0">
      <text>
        <r>
          <rPr>
            <b/>
            <sz val="9"/>
            <rFont val="宋体"/>
            <charset val="134"/>
          </rPr>
          <t>Administrator:</t>
        </r>
        <r>
          <rPr>
            <sz val="9"/>
            <rFont val="宋体"/>
            <charset val="134"/>
          </rPr>
          <t xml:space="preserve">
5000618 10/18 501pcs华3b7</t>
        </r>
      </text>
    </comment>
    <comment ref="AI394" authorId="0">
      <text>
        <r>
          <rPr>
            <b/>
            <sz val="9"/>
            <rFont val="宋体"/>
            <charset val="134"/>
          </rPr>
          <t>Administrator:</t>
        </r>
        <r>
          <rPr>
            <sz val="9"/>
            <rFont val="宋体"/>
            <charset val="134"/>
          </rPr>
          <t xml:space="preserve">
9/12 客供FID贴纸 501pcs
</t>
        </r>
      </text>
    </comment>
    <comment ref="AG395" authorId="0">
      <text>
        <r>
          <rPr>
            <b/>
            <sz val="9"/>
            <rFont val="宋体"/>
            <charset val="134"/>
          </rPr>
          <t>Administrator:</t>
        </r>
        <r>
          <rPr>
            <sz val="9"/>
            <rFont val="宋体"/>
            <charset val="134"/>
          </rPr>
          <t xml:space="preserve">
5000147 10/22 1602pcs 华3a25</t>
        </r>
      </text>
    </comment>
    <comment ref="AG396" authorId="0">
      <text>
        <r>
          <rPr>
            <b/>
            <sz val="9"/>
            <rFont val="宋体"/>
            <charset val="134"/>
          </rPr>
          <t>Administrator:</t>
        </r>
        <r>
          <rPr>
            <sz val="9"/>
            <rFont val="宋体"/>
            <charset val="134"/>
          </rPr>
          <t xml:space="preserve">
5000136 10/22 501pcs 华3b9</t>
        </r>
      </text>
    </comment>
    <comment ref="AI396" authorId="0">
      <text>
        <r>
          <rPr>
            <b/>
            <sz val="9"/>
            <rFont val="宋体"/>
            <charset val="134"/>
          </rPr>
          <t>Administrator:</t>
        </r>
        <r>
          <rPr>
            <sz val="9"/>
            <rFont val="宋体"/>
            <charset val="134"/>
          </rPr>
          <t xml:space="preserve">
9/12 客供FID贴纸 501pcs
</t>
        </r>
      </text>
    </comment>
    <comment ref="AG397" authorId="0">
      <text>
        <r>
          <rPr>
            <b/>
            <sz val="9"/>
            <rFont val="宋体"/>
            <charset val="134"/>
          </rPr>
          <t>Administrator:</t>
        </r>
        <r>
          <rPr>
            <sz val="9"/>
            <rFont val="宋体"/>
            <charset val="134"/>
          </rPr>
          <t xml:space="preserve">
5000136 10/22 501pcs 华3b9
</t>
        </r>
      </text>
    </comment>
    <comment ref="AG399" authorId="0">
      <text>
        <r>
          <rPr>
            <b/>
            <sz val="9"/>
            <rFont val="宋体"/>
            <charset val="134"/>
          </rPr>
          <t>Administrator:</t>
        </r>
        <r>
          <rPr>
            <sz val="9"/>
            <rFont val="宋体"/>
            <charset val="134"/>
          </rPr>
          <t xml:space="preserve">
4000410 9/13 120pcs
A栋1楼</t>
        </r>
      </text>
    </comment>
    <comment ref="AG400" authorId="0">
      <text>
        <r>
          <rPr>
            <b/>
            <sz val="9"/>
            <rFont val="宋体"/>
            <charset val="134"/>
          </rPr>
          <t>Administrator:</t>
        </r>
        <r>
          <rPr>
            <sz val="9"/>
            <rFont val="宋体"/>
            <charset val="134"/>
          </rPr>
          <t xml:space="preserve">
5000246 10/30 384pcs</t>
        </r>
      </text>
    </comment>
    <comment ref="AI400" authorId="0">
      <text>
        <r>
          <rPr>
            <b/>
            <sz val="9"/>
            <rFont val="宋体"/>
            <charset val="134"/>
          </rPr>
          <t>Administrator:</t>
        </r>
        <r>
          <rPr>
            <sz val="9"/>
            <rFont val="宋体"/>
            <charset val="134"/>
          </rPr>
          <t xml:space="preserve">
10/13 WEEE不带电池走货欧洲30语 384pcs</t>
        </r>
      </text>
    </comment>
    <comment ref="AG401" authorId="0">
      <text>
        <r>
          <rPr>
            <b/>
            <sz val="9"/>
            <rFont val="宋体"/>
            <charset val="134"/>
          </rPr>
          <t>Administrator:</t>
        </r>
        <r>
          <rPr>
            <sz val="9"/>
            <rFont val="宋体"/>
            <charset val="134"/>
          </rPr>
          <t xml:space="preserve">
5000184 10/25 228pcs
华3a7
</t>
        </r>
      </text>
    </comment>
    <comment ref="AG402" authorId="0">
      <text>
        <r>
          <rPr>
            <b/>
            <sz val="9"/>
            <rFont val="宋体"/>
            <charset val="134"/>
          </rPr>
          <t>Administrator:</t>
        </r>
        <r>
          <rPr>
            <sz val="9"/>
            <rFont val="宋体"/>
            <charset val="134"/>
          </rPr>
          <t xml:space="preserve">
5000184 10/25 336pcs
华3a7
</t>
        </r>
      </text>
    </comment>
    <comment ref="AG403" authorId="0">
      <text>
        <r>
          <rPr>
            <b/>
            <sz val="9"/>
            <rFont val="宋体"/>
            <charset val="134"/>
          </rPr>
          <t>Administrator:</t>
        </r>
        <r>
          <rPr>
            <sz val="9"/>
            <rFont val="宋体"/>
            <charset val="134"/>
          </rPr>
          <t xml:space="preserve">
5000184 10/25 246pcs
华3a7
</t>
        </r>
      </text>
    </comment>
    <comment ref="AG404" authorId="0">
      <text>
        <r>
          <rPr>
            <b/>
            <sz val="9"/>
            <rFont val="宋体"/>
            <charset val="134"/>
          </rPr>
          <t>Administrator:</t>
        </r>
        <r>
          <rPr>
            <sz val="9"/>
            <rFont val="宋体"/>
            <charset val="134"/>
          </rPr>
          <t xml:space="preserve">
5000184 10/25 228pcs
华3a7
</t>
        </r>
      </text>
    </comment>
    <comment ref="AG405" authorId="0">
      <text>
        <r>
          <rPr>
            <b/>
            <sz val="9"/>
            <rFont val="宋体"/>
            <charset val="134"/>
          </rPr>
          <t>Administrator:</t>
        </r>
        <r>
          <rPr>
            <sz val="9"/>
            <rFont val="宋体"/>
            <charset val="134"/>
          </rPr>
          <t xml:space="preserve">
5000184 10/25 816pcs
华3a7
</t>
        </r>
      </text>
    </comment>
    <comment ref="AG406" authorId="0">
      <text>
        <r>
          <rPr>
            <b/>
            <sz val="9"/>
            <rFont val="宋体"/>
            <charset val="134"/>
          </rPr>
          <t>Administrator:</t>
        </r>
        <r>
          <rPr>
            <sz val="9"/>
            <rFont val="宋体"/>
            <charset val="134"/>
          </rPr>
          <t xml:space="preserve">
5000184 10/25 150pcs
华3a7
</t>
        </r>
      </text>
    </comment>
    <comment ref="AG407" authorId="0">
      <text>
        <r>
          <rPr>
            <b/>
            <sz val="9"/>
            <rFont val="宋体"/>
            <charset val="134"/>
          </rPr>
          <t>Administrator:</t>
        </r>
        <r>
          <rPr>
            <sz val="9"/>
            <rFont val="宋体"/>
            <charset val="134"/>
          </rPr>
          <t xml:space="preserve">
5000184 10/25 144pcs华3a7
</t>
        </r>
      </text>
    </comment>
    <comment ref="AG408" authorId="0">
      <text>
        <r>
          <rPr>
            <b/>
            <sz val="9"/>
            <rFont val="宋体"/>
            <charset val="134"/>
          </rPr>
          <t>Administrator:</t>
        </r>
        <r>
          <rPr>
            <sz val="9"/>
            <rFont val="宋体"/>
            <charset val="134"/>
          </rPr>
          <t xml:space="preserve">
5000184 10/25 102pcs
华3a7
</t>
        </r>
      </text>
    </comment>
    <comment ref="AG409" authorId="0">
      <text>
        <r>
          <rPr>
            <b/>
            <sz val="9"/>
            <rFont val="宋体"/>
            <charset val="134"/>
          </rPr>
          <t>Administrator:</t>
        </r>
        <r>
          <rPr>
            <sz val="9"/>
            <rFont val="宋体"/>
            <charset val="134"/>
          </rPr>
          <t xml:space="preserve">
5000184 10/25 468pcs
华3a7
</t>
        </r>
      </text>
    </comment>
    <comment ref="AG410" authorId="0">
      <text>
        <r>
          <rPr>
            <b/>
            <sz val="9"/>
            <rFont val="宋体"/>
            <charset val="134"/>
          </rPr>
          <t>Administrator:</t>
        </r>
        <r>
          <rPr>
            <sz val="9"/>
            <rFont val="宋体"/>
            <charset val="134"/>
          </rPr>
          <t xml:space="preserve">
5000184 10/25 384pcs
华3a7
</t>
        </r>
      </text>
    </comment>
    <comment ref="AG411" authorId="0">
      <text>
        <r>
          <rPr>
            <b/>
            <sz val="9"/>
            <rFont val="宋体"/>
            <charset val="134"/>
          </rPr>
          <t>Administrator:</t>
        </r>
        <r>
          <rPr>
            <sz val="9"/>
            <rFont val="宋体"/>
            <charset val="134"/>
          </rPr>
          <t xml:space="preserve">
5000184 10/25 966pcs
华3a7
</t>
        </r>
      </text>
    </comment>
    <comment ref="AG412" authorId="0">
      <text>
        <r>
          <rPr>
            <b/>
            <sz val="9"/>
            <rFont val="宋体"/>
            <charset val="134"/>
          </rPr>
          <t>Administrator:</t>
        </r>
        <r>
          <rPr>
            <sz val="9"/>
            <rFont val="宋体"/>
            <charset val="134"/>
          </rPr>
          <t xml:space="preserve">
5000184 10/25 234pcs
华3a7
</t>
        </r>
      </text>
    </comment>
    <comment ref="AG413" authorId="0">
      <text>
        <r>
          <rPr>
            <b/>
            <sz val="9"/>
            <rFont val="宋体"/>
            <charset val="134"/>
          </rPr>
          <t>Administrator:</t>
        </r>
        <r>
          <rPr>
            <sz val="9"/>
            <rFont val="宋体"/>
            <charset val="134"/>
          </rPr>
          <t xml:space="preserve">
5000184 10/25 168pcs
华3a7
</t>
        </r>
      </text>
    </comment>
    <comment ref="AG414" authorId="0">
      <text>
        <r>
          <rPr>
            <b/>
            <sz val="9"/>
            <rFont val="宋体"/>
            <charset val="134"/>
          </rPr>
          <t>Administrator:</t>
        </r>
        <r>
          <rPr>
            <sz val="9"/>
            <rFont val="宋体"/>
            <charset val="134"/>
          </rPr>
          <t xml:space="preserve">
</t>
        </r>
        <r>
          <rPr>
            <sz val="10"/>
            <rFont val="宋体"/>
            <charset val="134"/>
          </rPr>
          <t>5000205 10/28 1728pcs
华3a265000209 10/28 2274pcs华3a26</t>
        </r>
      </text>
    </comment>
    <comment ref="AI414" authorId="0">
      <text>
        <r>
          <rPr>
            <b/>
            <sz val="9"/>
            <rFont val="宋体"/>
            <charset val="134"/>
          </rPr>
          <t>Administrator:</t>
        </r>
        <r>
          <rPr>
            <sz val="9"/>
            <rFont val="宋体"/>
            <charset val="134"/>
          </rPr>
          <t xml:space="preserve">
10/9 客人白色Cat.label 4002pcs
10/9 B版WEEE不带电池走货说明书 4002pcs</t>
        </r>
      </text>
    </comment>
    <comment ref="AG415" authorId="0">
      <text>
        <r>
          <rPr>
            <b/>
            <sz val="9"/>
            <rFont val="宋体"/>
            <charset val="134"/>
          </rPr>
          <t>Administrator:</t>
        </r>
        <r>
          <rPr>
            <sz val="9"/>
            <rFont val="宋体"/>
            <charset val="134"/>
          </rPr>
          <t xml:space="preserve">
1200264 10/31 6000pcs
</t>
        </r>
      </text>
    </comment>
    <comment ref="AI415" authorId="0">
      <text>
        <r>
          <rPr>
            <b/>
            <sz val="9"/>
            <rFont val="宋体"/>
            <charset val="134"/>
          </rPr>
          <t>Administrator:</t>
        </r>
        <r>
          <rPr>
            <sz val="9"/>
            <rFont val="宋体"/>
            <charset val="134"/>
          </rPr>
          <t xml:space="preserve">
欧洲30语 384pcs
10/13 WEEE不带电池走货欧洲30语 6000pcs
</t>
        </r>
      </text>
    </comment>
    <comment ref="AG416" authorId="0">
      <text>
        <r>
          <rPr>
            <b/>
            <sz val="9"/>
            <rFont val="宋体"/>
            <charset val="134"/>
          </rPr>
          <t>Administrator:</t>
        </r>
        <r>
          <rPr>
            <sz val="9"/>
            <rFont val="宋体"/>
            <charset val="134"/>
          </rPr>
          <t xml:space="preserve">
1200295 11/3 501pcs华3b7</t>
        </r>
      </text>
    </comment>
    <comment ref="AI416" authorId="0">
      <text>
        <r>
          <rPr>
            <b/>
            <sz val="9"/>
            <rFont val="宋体"/>
            <charset val="134"/>
          </rPr>
          <t>Administrator:</t>
        </r>
        <r>
          <rPr>
            <sz val="9"/>
            <rFont val="宋体"/>
            <charset val="134"/>
          </rPr>
          <t xml:space="preserve">
9/29 客供RFID贴纸 501pcs
</t>
        </r>
      </text>
    </comment>
    <comment ref="AG417" authorId="0">
      <text>
        <r>
          <rPr>
            <b/>
            <sz val="9"/>
            <rFont val="宋体"/>
            <charset val="134"/>
          </rPr>
          <t>Administrator:</t>
        </r>
        <r>
          <rPr>
            <sz val="9"/>
            <rFont val="宋体"/>
            <charset val="134"/>
          </rPr>
          <t xml:space="preserve">
1200268 11/1 504pcs王付键 4b8</t>
        </r>
      </text>
    </comment>
    <comment ref="AI417" authorId="0">
      <text>
        <r>
          <rPr>
            <b/>
            <sz val="9"/>
            <rFont val="宋体"/>
            <charset val="134"/>
          </rPr>
          <t>Administrator:</t>
        </r>
        <r>
          <rPr>
            <sz val="9"/>
            <rFont val="宋体"/>
            <charset val="134"/>
          </rPr>
          <t xml:space="preserve">
10/13 WEEE不带电池走货欧洲30语 504pcs</t>
        </r>
      </text>
    </comment>
    <comment ref="AG418" authorId="0">
      <text>
        <r>
          <rPr>
            <b/>
            <sz val="9"/>
            <rFont val="宋体"/>
            <charset val="134"/>
          </rPr>
          <t>Administrator:</t>
        </r>
        <r>
          <rPr>
            <sz val="9"/>
            <rFont val="宋体"/>
            <charset val="134"/>
          </rPr>
          <t xml:space="preserve">
1200295 11/3 498pcs华3b14</t>
        </r>
      </text>
    </comment>
    <comment ref="AI418" authorId="0">
      <text>
        <r>
          <rPr>
            <b/>
            <sz val="9"/>
            <rFont val="宋体"/>
            <charset val="134"/>
          </rPr>
          <t>Administrator:</t>
        </r>
        <r>
          <rPr>
            <sz val="9"/>
            <rFont val="宋体"/>
            <charset val="134"/>
          </rPr>
          <t xml:space="preserve">
10/14 WEEE电子产品说明书30L不498pcs
10/14 UPC/环保标贴纸41*56mm 498pcs
10/28 亚马逊外箱贴纸 83pcs
</t>
        </r>
      </text>
    </comment>
    <comment ref="AG419" authorId="0">
      <text>
        <r>
          <rPr>
            <b/>
            <sz val="9"/>
            <rFont val="宋体"/>
            <charset val="134"/>
          </rPr>
          <t>Administrator:</t>
        </r>
        <r>
          <rPr>
            <sz val="9"/>
            <rFont val="宋体"/>
            <charset val="134"/>
          </rPr>
          <t xml:space="preserve">
1200295 11/3 501pcs
华3b7</t>
        </r>
      </text>
    </comment>
    <comment ref="AI419" authorId="0">
      <text>
        <r>
          <rPr>
            <b/>
            <sz val="9"/>
            <rFont val="宋体"/>
            <charset val="134"/>
          </rPr>
          <t>Administrator:</t>
        </r>
        <r>
          <rPr>
            <sz val="9"/>
            <rFont val="宋体"/>
            <charset val="134"/>
          </rPr>
          <t xml:space="preserve">
9/29 客供RFID贴纸 501pcs
</t>
        </r>
      </text>
    </comment>
    <comment ref="AG420" authorId="0">
      <text>
        <r>
          <rPr>
            <b/>
            <sz val="9"/>
            <rFont val="宋体"/>
            <charset val="134"/>
          </rPr>
          <t>Administrator:</t>
        </r>
        <r>
          <rPr>
            <sz val="9"/>
            <rFont val="宋体"/>
            <charset val="134"/>
          </rPr>
          <t xml:space="preserve">
1200295 11/3 501pcs
华3b7
</t>
        </r>
      </text>
    </comment>
    <comment ref="AI420" authorId="0">
      <text>
        <r>
          <rPr>
            <b/>
            <sz val="9"/>
            <rFont val="宋体"/>
            <charset val="134"/>
          </rPr>
          <t>Administrator:</t>
        </r>
        <r>
          <rPr>
            <sz val="9"/>
            <rFont val="宋体"/>
            <charset val="134"/>
          </rPr>
          <t xml:space="preserve">
9/29 客供RFID贴纸 501pcs
</t>
        </r>
      </text>
    </comment>
    <comment ref="AG421" authorId="0">
      <text>
        <r>
          <rPr>
            <b/>
            <sz val="9"/>
            <rFont val="宋体"/>
            <charset val="134"/>
          </rPr>
          <t>Administrator:</t>
        </r>
        <r>
          <rPr>
            <sz val="9"/>
            <rFont val="宋体"/>
            <charset val="134"/>
          </rPr>
          <t xml:space="preserve">
1200359 11/11 1500pcs 华3b16</t>
        </r>
      </text>
    </comment>
    <comment ref="AI421" authorId="0">
      <text>
        <r>
          <rPr>
            <b/>
            <sz val="9"/>
            <rFont val="宋体"/>
            <charset val="134"/>
          </rPr>
          <t>Administrator:</t>
        </r>
        <r>
          <rPr>
            <sz val="9"/>
            <rFont val="宋体"/>
            <charset val="134"/>
          </rPr>
          <t xml:space="preserve">
10/25 意大利环保标贴纸 1500pcs
10/25 WEEE不带电池出货欧洲通用 1500pcs
</t>
        </r>
      </text>
    </comment>
    <comment ref="AG422" authorId="0">
      <text>
        <r>
          <rPr>
            <b/>
            <sz val="9"/>
            <rFont val="宋体"/>
            <charset val="134"/>
          </rPr>
          <t>Administrator:</t>
        </r>
        <r>
          <rPr>
            <sz val="9"/>
            <rFont val="宋体"/>
            <charset val="134"/>
          </rPr>
          <t xml:space="preserve">
1200402 11/14 300PCS
华3b8</t>
        </r>
      </text>
    </comment>
    <comment ref="AG423" authorId="0">
      <text>
        <r>
          <rPr>
            <b/>
            <sz val="9"/>
            <rFont val="宋体"/>
            <charset val="134"/>
          </rPr>
          <t>Administrator:</t>
        </r>
        <r>
          <rPr>
            <sz val="9"/>
            <rFont val="宋体"/>
            <charset val="134"/>
          </rPr>
          <t xml:space="preserve">
1200409 11/15 384PCS
华3b14</t>
        </r>
      </text>
    </comment>
    <comment ref="AG424" authorId="0">
      <text>
        <r>
          <rPr>
            <b/>
            <sz val="9"/>
            <rFont val="宋体"/>
            <charset val="134"/>
          </rPr>
          <t>Administrator:</t>
        </r>
        <r>
          <rPr>
            <sz val="9"/>
            <rFont val="宋体"/>
            <charset val="134"/>
          </rPr>
          <t xml:space="preserve">
1200409 11/15 1968PCS
华3a241200415 11/15 1890PCs华3a24</t>
        </r>
      </text>
    </comment>
    <comment ref="AI424" authorId="0">
      <text>
        <r>
          <rPr>
            <b/>
            <sz val="9"/>
            <rFont val="宋体"/>
            <charset val="134"/>
          </rPr>
          <t>Administrator:</t>
        </r>
        <r>
          <rPr>
            <sz val="9"/>
            <rFont val="宋体"/>
            <charset val="134"/>
          </rPr>
          <t xml:space="preserve">
10/31 意大利环保标贴纸4200pcs
10/31 WEEE不带电池出货欧洲通用 4200pcs
</t>
        </r>
      </text>
    </comment>
    <comment ref="AG425" authorId="0">
      <text>
        <r>
          <rPr>
            <b/>
            <sz val="9"/>
            <rFont val="宋体"/>
            <charset val="134"/>
          </rPr>
          <t>Administrator:</t>
        </r>
        <r>
          <rPr>
            <sz val="9"/>
            <rFont val="宋体"/>
            <charset val="134"/>
          </rPr>
          <t xml:space="preserve">
1200409 11/15 612PCS
华3b9</t>
        </r>
      </text>
    </comment>
    <comment ref="AG426" authorId="0">
      <text>
        <r>
          <rPr>
            <b/>
            <sz val="9"/>
            <rFont val="宋体"/>
            <charset val="134"/>
          </rPr>
          <t>Administrator:</t>
        </r>
        <r>
          <rPr>
            <sz val="9"/>
            <rFont val="宋体"/>
            <charset val="134"/>
          </rPr>
          <t xml:space="preserve">
1200402 11/14 330PCS
华3a16</t>
        </r>
      </text>
    </comment>
    <comment ref="AI426" authorId="0">
      <text>
        <r>
          <rPr>
            <b/>
            <sz val="9"/>
            <rFont val="宋体"/>
            <charset val="134"/>
          </rPr>
          <t>Administrator:</t>
        </r>
        <r>
          <rPr>
            <sz val="9"/>
            <rFont val="宋体"/>
            <charset val="134"/>
          </rPr>
          <t xml:space="preserve">
10/21 说明书贴纸159*65.5mm 330pcs</t>
        </r>
      </text>
    </comment>
    <comment ref="AG427" authorId="0">
      <text>
        <r>
          <rPr>
            <b/>
            <sz val="9"/>
            <rFont val="宋体"/>
            <charset val="134"/>
          </rPr>
          <t>Administrator</t>
        </r>
        <r>
          <rPr>
            <sz val="9"/>
            <rFont val="宋体"/>
            <charset val="134"/>
          </rPr>
          <t xml:space="preserve"> 1200420 11/17 840ps华1f4</t>
        </r>
      </text>
    </comment>
    <comment ref="AG428" authorId="0">
      <text>
        <r>
          <rPr>
            <b/>
            <sz val="9"/>
            <rFont val="宋体"/>
            <charset val="134"/>
          </rPr>
          <t>Administrator:</t>
        </r>
        <r>
          <rPr>
            <sz val="9"/>
            <rFont val="宋体"/>
            <charset val="134"/>
          </rPr>
          <t xml:space="preserve">
1200420 11/17 492ps
华1f4
</t>
        </r>
      </text>
    </comment>
    <comment ref="AG429" authorId="0">
      <text>
        <r>
          <rPr>
            <b/>
            <sz val="9"/>
            <rFont val="宋体"/>
            <charset val="134"/>
          </rPr>
          <t>Administrator:</t>
        </r>
        <r>
          <rPr>
            <sz val="9"/>
            <rFont val="宋体"/>
            <charset val="134"/>
          </rPr>
          <t xml:space="preserve">
1200409 11/15 501PCS华3b15</t>
        </r>
      </text>
    </comment>
    <comment ref="AI429" authorId="0">
      <text>
        <r>
          <rPr>
            <b/>
            <sz val="9"/>
            <rFont val="宋体"/>
            <charset val="134"/>
          </rPr>
          <t>Administrator:</t>
        </r>
        <r>
          <rPr>
            <sz val="9"/>
            <rFont val="宋体"/>
            <charset val="134"/>
          </rPr>
          <t xml:space="preserve">
9/29 客供RFID贴纸 501pcs
</t>
        </r>
      </text>
    </comment>
    <comment ref="AG430" authorId="0">
      <text>
        <r>
          <rPr>
            <b/>
            <sz val="9"/>
            <rFont val="宋体"/>
            <charset val="134"/>
          </rPr>
          <t>Administrator:</t>
        </r>
        <r>
          <rPr>
            <sz val="9"/>
            <rFont val="宋体"/>
            <charset val="134"/>
          </rPr>
          <t xml:space="preserve">
1200409 11/15 501PCS
华3b15</t>
        </r>
      </text>
    </comment>
    <comment ref="AI430" authorId="0">
      <text>
        <r>
          <rPr>
            <b/>
            <sz val="9"/>
            <rFont val="宋体"/>
            <charset val="134"/>
          </rPr>
          <t>Administrator:</t>
        </r>
        <r>
          <rPr>
            <sz val="9"/>
            <rFont val="宋体"/>
            <charset val="134"/>
          </rPr>
          <t xml:space="preserve">
9/29 客供RFID贴纸 501pcs
</t>
        </r>
      </text>
    </comment>
    <comment ref="AG431" authorId="0">
      <text>
        <r>
          <rPr>
            <b/>
            <sz val="9"/>
            <rFont val="宋体"/>
            <charset val="134"/>
          </rPr>
          <t>Administrator:</t>
        </r>
        <r>
          <rPr>
            <sz val="9"/>
            <rFont val="宋体"/>
            <charset val="134"/>
          </rPr>
          <t xml:space="preserve">
1200415 11/15 576PCS
华1f3</t>
        </r>
      </text>
    </comment>
    <comment ref="AI431" authorId="0">
      <text>
        <r>
          <rPr>
            <b/>
            <sz val="9"/>
            <rFont val="宋体"/>
            <charset val="134"/>
          </rPr>
          <t>Administrator:</t>
        </r>
        <r>
          <rPr>
            <sz val="9"/>
            <rFont val="宋体"/>
            <charset val="134"/>
          </rPr>
          <t xml:space="preserve">
11/5 客供RFID贴纸 576pcs</t>
        </r>
      </text>
    </comment>
    <comment ref="AG432" authorId="0">
      <text>
        <r>
          <rPr>
            <b/>
            <sz val="9"/>
            <rFont val="宋体"/>
            <charset val="134"/>
          </rPr>
          <t>Administrator:</t>
        </r>
        <r>
          <rPr>
            <sz val="9"/>
            <rFont val="宋体"/>
            <charset val="134"/>
          </rPr>
          <t xml:space="preserve">
1200442 11/19 501pcs华3a27</t>
        </r>
      </text>
    </comment>
    <comment ref="AI432" authorId="0">
      <text>
        <r>
          <rPr>
            <b/>
            <sz val="9"/>
            <rFont val="宋体"/>
            <charset val="134"/>
          </rPr>
          <t>Administrator:</t>
        </r>
        <r>
          <rPr>
            <sz val="9"/>
            <rFont val="宋体"/>
            <charset val="134"/>
          </rPr>
          <t xml:space="preserve">
9/29 客供RFID贴纸 501pcs
</t>
        </r>
      </text>
    </comment>
    <comment ref="AG433" authorId="0">
      <text>
        <r>
          <rPr>
            <b/>
            <sz val="9"/>
            <rFont val="宋体"/>
            <charset val="134"/>
          </rPr>
          <t>Administrator:</t>
        </r>
        <r>
          <rPr>
            <sz val="9"/>
            <rFont val="宋体"/>
            <charset val="134"/>
          </rPr>
          <t xml:space="preserve">
1200442 11/19 501pcs
华3a27
</t>
        </r>
      </text>
    </comment>
    <comment ref="AI433" authorId="0">
      <text>
        <r>
          <rPr>
            <b/>
            <sz val="9"/>
            <rFont val="宋体"/>
            <charset val="134"/>
          </rPr>
          <t>Administrator:</t>
        </r>
        <r>
          <rPr>
            <sz val="9"/>
            <rFont val="宋体"/>
            <charset val="134"/>
          </rPr>
          <t xml:space="preserve">
9/29 客供RFID贴纸 501pcs
 </t>
        </r>
      </text>
    </comment>
    <comment ref="AG434" authorId="0">
      <text>
        <r>
          <rPr>
            <b/>
            <sz val="9"/>
            <rFont val="宋体"/>
            <charset val="134"/>
          </rPr>
          <t>Administrator:</t>
        </r>
        <r>
          <rPr>
            <sz val="9"/>
            <rFont val="宋体"/>
            <charset val="134"/>
          </rPr>
          <t xml:space="preserve">
1200442 11/19 300pcs
华3a27</t>
        </r>
      </text>
    </comment>
    <comment ref="AI434" authorId="0">
      <text>
        <r>
          <rPr>
            <b/>
            <sz val="9"/>
            <rFont val="宋体"/>
            <charset val="134"/>
          </rPr>
          <t>Administrator:</t>
        </r>
        <r>
          <rPr>
            <sz val="9"/>
            <rFont val="宋体"/>
            <charset val="134"/>
          </rPr>
          <t xml:space="preserve">
11/2 不带电池出货版本WEEE说明 300pcs</t>
        </r>
      </text>
    </comment>
    <comment ref="AG435" authorId="0">
      <text>
        <r>
          <rPr>
            <b/>
            <sz val="9"/>
            <rFont val="宋体"/>
            <charset val="134"/>
          </rPr>
          <t>Administrator:</t>
        </r>
        <r>
          <rPr>
            <sz val="9"/>
            <rFont val="宋体"/>
            <charset val="134"/>
          </rPr>
          <t xml:space="preserve">
1200494 12/25 300pcs</t>
        </r>
      </text>
    </comment>
    <comment ref="AI435" authorId="0">
      <text>
        <r>
          <rPr>
            <b/>
            <sz val="9"/>
            <rFont val="宋体"/>
            <charset val="134"/>
          </rPr>
          <t>Administrator:</t>
        </r>
        <r>
          <rPr>
            <sz val="9"/>
            <rFont val="宋体"/>
            <charset val="134"/>
          </rPr>
          <t xml:space="preserve">
10/31 WEEE B 30L 通用不带电池出 300pcs
11/4 黑白简易说明书 300pcs
11/12 地址贴纸 300PCS
</t>
        </r>
      </text>
    </comment>
    <comment ref="AG436" authorId="0">
      <text>
        <r>
          <rPr>
            <b/>
            <sz val="9"/>
            <rFont val="宋体"/>
            <charset val="134"/>
          </rPr>
          <t>Administrator:</t>
        </r>
        <r>
          <rPr>
            <sz val="9"/>
            <rFont val="宋体"/>
            <charset val="134"/>
          </rPr>
          <t xml:space="preserve">
1200485 11/22 600pcs华3a16</t>
        </r>
      </text>
    </comment>
    <comment ref="AG437" authorId="0">
      <text>
        <r>
          <rPr>
            <b/>
            <sz val="9"/>
            <rFont val="宋体"/>
            <charset val="134"/>
          </rPr>
          <t>Administrator:</t>
        </r>
        <r>
          <rPr>
            <sz val="9"/>
            <rFont val="宋体"/>
            <charset val="134"/>
          </rPr>
          <t xml:space="preserve">
1200522 11/26 252pcs华3b13</t>
        </r>
      </text>
    </comment>
    <comment ref="AI437" authorId="0">
      <text>
        <r>
          <rPr>
            <b/>
            <sz val="9"/>
            <rFont val="宋体"/>
            <charset val="134"/>
          </rPr>
          <t>Administrator:</t>
        </r>
        <r>
          <rPr>
            <sz val="9"/>
            <rFont val="宋体"/>
            <charset val="134"/>
          </rPr>
          <t xml:space="preserve">
11/14 进口商贴纸92*57.5mm 252PCS
11/19 QR code贴纸30*30mm 252pcs</t>
        </r>
      </text>
    </comment>
    <comment ref="AG438" authorId="0">
      <text>
        <r>
          <rPr>
            <b/>
            <sz val="9"/>
            <rFont val="宋体"/>
            <charset val="134"/>
          </rPr>
          <t>Administrator:</t>
        </r>
        <r>
          <rPr>
            <sz val="9"/>
            <rFont val="宋体"/>
            <charset val="134"/>
          </rPr>
          <t xml:space="preserve">
1200510 11/25 501pcs</t>
        </r>
      </text>
    </comment>
    <comment ref="AI438" authorId="0">
      <text>
        <r>
          <rPr>
            <b/>
            <sz val="9"/>
            <rFont val="宋体"/>
            <charset val="134"/>
          </rPr>
          <t>Administrator:</t>
        </r>
        <r>
          <rPr>
            <sz val="9"/>
            <rFont val="宋体"/>
            <charset val="134"/>
          </rPr>
          <t xml:space="preserve">
9/29 客供RFID贴纸 501pcs</t>
        </r>
      </text>
    </comment>
    <comment ref="AG439" authorId="0">
      <text>
        <r>
          <rPr>
            <b/>
            <sz val="9"/>
            <rFont val="宋体"/>
            <charset val="134"/>
          </rPr>
          <t>Administrator:</t>
        </r>
        <r>
          <rPr>
            <sz val="9"/>
            <rFont val="宋体"/>
            <charset val="134"/>
          </rPr>
          <t xml:space="preserve">
1200515 11/26 2304pcs
华3a251200533 11/26 3096pcs华3a25</t>
        </r>
      </text>
    </comment>
    <comment ref="AI439" authorId="0">
      <text>
        <r>
          <rPr>
            <b/>
            <sz val="9"/>
            <rFont val="宋体"/>
            <charset val="134"/>
          </rPr>
          <t>Administrator:</t>
        </r>
        <r>
          <rPr>
            <sz val="9"/>
            <rFont val="宋体"/>
            <charset val="134"/>
          </rPr>
          <t xml:space="preserve">
11/4 WEEE 不带电池走货欧洲30L 5400pcs</t>
        </r>
      </text>
    </comment>
    <comment ref="AG440" authorId="0">
      <text>
        <r>
          <rPr>
            <b/>
            <sz val="9"/>
            <rFont val="宋体"/>
            <charset val="134"/>
          </rPr>
          <t>Administrator:</t>
        </r>
        <r>
          <rPr>
            <sz val="9"/>
            <rFont val="宋体"/>
            <charset val="134"/>
          </rPr>
          <t xml:space="preserve">
1200178 11/29 240pcs
华3b13</t>
        </r>
      </text>
    </comment>
    <comment ref="AI440" authorId="0">
      <text>
        <r>
          <rPr>
            <b/>
            <sz val="9"/>
            <rFont val="宋体"/>
            <charset val="134"/>
          </rPr>
          <t>Administrator:</t>
        </r>
        <r>
          <rPr>
            <sz val="9"/>
            <rFont val="宋体"/>
            <charset val="134"/>
          </rPr>
          <t xml:space="preserve">
11/4 WEEE 不带电池走货欧洲30L 240pcs</t>
        </r>
      </text>
    </comment>
    <comment ref="AG441" authorId="0">
      <text>
        <r>
          <rPr>
            <b/>
            <sz val="9"/>
            <rFont val="宋体"/>
            <charset val="134"/>
          </rPr>
          <t>Administrator:</t>
        </r>
        <r>
          <rPr>
            <sz val="9"/>
            <rFont val="宋体"/>
            <charset val="134"/>
          </rPr>
          <t xml:space="preserve">
1200178 11/29 756pcs华3b12</t>
        </r>
      </text>
    </comment>
    <comment ref="AG442" authorId="0">
      <text>
        <r>
          <rPr>
            <b/>
            <sz val="9"/>
            <rFont val="宋体"/>
            <charset val="134"/>
          </rPr>
          <t>Administrator:</t>
        </r>
        <r>
          <rPr>
            <sz val="9"/>
            <rFont val="宋体"/>
            <charset val="134"/>
          </rPr>
          <t xml:space="preserve">
1200178 11/29 444pcs
华3b8</t>
        </r>
      </text>
    </comment>
    <comment ref="AG443" authorId="0">
      <text>
        <r>
          <rPr>
            <b/>
            <sz val="9"/>
            <rFont val="宋体"/>
            <charset val="134"/>
          </rPr>
          <t>Administrator:</t>
        </r>
        <r>
          <rPr>
            <sz val="9"/>
            <rFont val="宋体"/>
            <charset val="134"/>
          </rPr>
          <t xml:space="preserve">
</t>
        </r>
        <r>
          <rPr>
            <sz val="10"/>
            <rFont val="宋体"/>
            <charset val="134"/>
          </rPr>
          <t>1</t>
        </r>
        <r>
          <rPr>
            <sz val="12"/>
            <rFont val="宋体"/>
            <charset val="134"/>
          </rPr>
          <t>200222 12/9 2880pcs
华3a281200227 12/9 120pcs 华3a28</t>
        </r>
      </text>
    </comment>
    <comment ref="AI443" authorId="0">
      <text>
        <r>
          <rPr>
            <b/>
            <sz val="9"/>
            <rFont val="宋体"/>
            <charset val="134"/>
          </rPr>
          <t>Administrator:</t>
        </r>
        <r>
          <rPr>
            <sz val="9"/>
            <rFont val="宋体"/>
            <charset val="134"/>
          </rPr>
          <t xml:space="preserve">
11/21 客供外箱条码贴纸 516pcs
12/8 客供外箱条码贴纸 170pcs</t>
        </r>
      </text>
    </comment>
    <comment ref="AG444" authorId="0">
      <text>
        <r>
          <rPr>
            <b/>
            <sz val="9"/>
            <rFont val="宋体"/>
            <charset val="134"/>
          </rPr>
          <t>Administrator:</t>
        </r>
        <r>
          <rPr>
            <sz val="9"/>
            <rFont val="宋体"/>
            <charset val="134"/>
          </rPr>
          <t xml:space="preserve">
1200190 12/6 138pcs
本厂
1200197 12/6 1062cs王华4a2
</t>
        </r>
      </text>
    </comment>
    <comment ref="AI444" authorId="0">
      <text>
        <r>
          <rPr>
            <b/>
            <sz val="9"/>
            <rFont val="宋体"/>
            <charset val="134"/>
          </rPr>
          <t>Administrator:</t>
        </r>
        <r>
          <rPr>
            <sz val="9"/>
            <rFont val="宋体"/>
            <charset val="134"/>
          </rPr>
          <t xml:space="preserve">
11/18 环保标含UPC贴纸41*56mm 1200pcs
11/20 亚马逊外箱贴纸4*6200pcs</t>
        </r>
      </text>
    </comment>
    <comment ref="AG445" authorId="0">
      <text>
        <r>
          <rPr>
            <b/>
            <sz val="9"/>
            <rFont val="宋体"/>
            <charset val="134"/>
          </rPr>
          <t>Administrator:</t>
        </r>
        <r>
          <rPr>
            <sz val="9"/>
            <rFont val="宋体"/>
            <charset val="134"/>
          </rPr>
          <t xml:space="preserve">
1200197 12/6 498pcs
王华4b1</t>
        </r>
      </text>
    </comment>
    <comment ref="AI445" authorId="0">
      <text>
        <r>
          <rPr>
            <b/>
            <sz val="9"/>
            <rFont val="宋体"/>
            <charset val="134"/>
          </rPr>
          <t>Administrator:</t>
        </r>
        <r>
          <rPr>
            <sz val="9"/>
            <rFont val="宋体"/>
            <charset val="134"/>
          </rPr>
          <t xml:space="preserve">
11/18 环保标含UPC贴纸41*56mm 1200pcs
11/20 亚马逊外箱贴纸4*6 83pcs
</t>
        </r>
      </text>
    </comment>
    <comment ref="AG446" authorId="0">
      <text>
        <r>
          <rPr>
            <b/>
            <sz val="9"/>
            <rFont val="宋体"/>
            <charset val="134"/>
          </rPr>
          <t>Administrator:</t>
        </r>
        <r>
          <rPr>
            <sz val="9"/>
            <rFont val="宋体"/>
            <charset val="134"/>
          </rPr>
          <t xml:space="preserve">
1200227 12/9 2658cs
华1f5</t>
        </r>
      </text>
    </comment>
    <comment ref="AI446" authorId="0">
      <text>
        <r>
          <rPr>
            <b/>
            <sz val="9"/>
            <rFont val="宋体"/>
            <charset val="134"/>
          </rPr>
          <t>Administrator:</t>
        </r>
        <r>
          <rPr>
            <sz val="9"/>
            <rFont val="宋体"/>
            <charset val="134"/>
          </rPr>
          <t xml:space="preserve">
11/27 大白方防盗贴纸 2658pcs
12/1 小黄圆防盜贴纸 2658pcs</t>
        </r>
      </text>
    </comment>
    <comment ref="AG447" authorId="0">
      <text>
        <r>
          <rPr>
            <b/>
            <sz val="9"/>
            <rFont val="宋体"/>
            <charset val="134"/>
          </rPr>
          <t>Administrator:</t>
        </r>
        <r>
          <rPr>
            <sz val="9"/>
            <rFont val="宋体"/>
            <charset val="134"/>
          </rPr>
          <t xml:space="preserve">
1200178 11/29 120pcs兴信a栋1楼</t>
        </r>
      </text>
    </comment>
    <comment ref="AG448" authorId="0">
      <text>
        <r>
          <rPr>
            <b/>
            <sz val="9"/>
            <rFont val="宋体"/>
            <charset val="134"/>
          </rPr>
          <t>Administrator:</t>
        </r>
        <r>
          <rPr>
            <sz val="9"/>
            <rFont val="宋体"/>
            <charset val="134"/>
          </rPr>
          <t xml:space="preserve">
1200957 12/16 768pcs华3a27</t>
        </r>
      </text>
    </comment>
    <comment ref="AG449" authorId="0">
      <text>
        <r>
          <rPr>
            <b/>
            <sz val="9"/>
            <rFont val="宋体"/>
            <charset val="134"/>
          </rPr>
          <t>Administrator:</t>
        </r>
        <r>
          <rPr>
            <sz val="9"/>
            <rFont val="宋体"/>
            <charset val="134"/>
          </rPr>
          <t xml:space="preserve">
1200957 12/16 1200pcs 直走</t>
        </r>
      </text>
    </comment>
    <comment ref="AG450" authorId="0">
      <text>
        <r>
          <rPr>
            <b/>
            <sz val="9"/>
            <rFont val="宋体"/>
            <charset val="134"/>
          </rPr>
          <t>Administrator:</t>
        </r>
        <r>
          <rPr>
            <sz val="9"/>
            <rFont val="宋体"/>
            <charset val="134"/>
          </rPr>
          <t xml:space="preserve">
1200920 12/15 2754pcs王1</t>
        </r>
      </text>
    </comment>
    <comment ref="AI450" authorId="0">
      <text>
        <r>
          <rPr>
            <b/>
            <sz val="9"/>
            <rFont val="宋体"/>
            <charset val="134"/>
          </rPr>
          <t>Administrator:</t>
        </r>
        <r>
          <rPr>
            <sz val="9"/>
            <rFont val="宋体"/>
            <charset val="134"/>
          </rPr>
          <t xml:space="preserve">
11/14 客户EAN条码贴40.5*23mm 2754PCS
</t>
        </r>
      </text>
    </comment>
    <comment ref="AG451" authorId="0">
      <text>
        <r>
          <rPr>
            <b/>
            <sz val="9"/>
            <rFont val="宋体"/>
            <charset val="134"/>
          </rPr>
          <t>Administrator:</t>
        </r>
        <r>
          <rPr>
            <sz val="9"/>
            <rFont val="宋体"/>
            <charset val="134"/>
          </rPr>
          <t xml:space="preserve">
1200939 12/16 1002pcs 华3b14</t>
        </r>
      </text>
    </comment>
    <comment ref="AI451" authorId="0">
      <text>
        <r>
          <rPr>
            <b/>
            <sz val="9"/>
            <rFont val="宋体"/>
            <charset val="134"/>
          </rPr>
          <t>Administrator:</t>
        </r>
        <r>
          <rPr>
            <sz val="9"/>
            <rFont val="宋体"/>
            <charset val="134"/>
          </rPr>
          <t xml:space="preserve">
11/27 客供外箱条码贴纸 169pcs</t>
        </r>
      </text>
    </comment>
    <comment ref="AG452" authorId="0">
      <text>
        <r>
          <rPr>
            <b/>
            <sz val="9"/>
            <rFont val="宋体"/>
            <charset val="134"/>
          </rPr>
          <t>Administrator:</t>
        </r>
        <r>
          <rPr>
            <sz val="9"/>
            <rFont val="宋体"/>
            <charset val="134"/>
          </rPr>
          <t xml:space="preserve">
3000574 12/18 1344pcs
王4a4</t>
        </r>
      </text>
    </comment>
    <comment ref="AG453" authorId="0">
      <text>
        <r>
          <rPr>
            <b/>
            <sz val="9"/>
            <rFont val="宋体"/>
            <charset val="134"/>
          </rPr>
          <t>Administrator:</t>
        </r>
        <r>
          <rPr>
            <sz val="9"/>
            <rFont val="宋体"/>
            <charset val="134"/>
          </rPr>
          <t xml:space="preserve">
3000574 12/18 576pcs
王4a5</t>
        </r>
      </text>
    </comment>
    <comment ref="AG454" authorId="0">
      <text>
        <r>
          <rPr>
            <b/>
            <sz val="9"/>
            <rFont val="宋体"/>
            <charset val="134"/>
          </rPr>
          <t>Administrator:</t>
        </r>
        <r>
          <rPr>
            <sz val="9"/>
            <rFont val="宋体"/>
            <charset val="134"/>
          </rPr>
          <t xml:space="preserve">
1200972 12/16 1920pcs王4a5
3000574 12/18 1536pcs王4a5</t>
        </r>
      </text>
    </comment>
    <comment ref="AG455" authorId="0">
      <text>
        <r>
          <rPr>
            <b/>
            <sz val="9"/>
            <rFont val="宋体"/>
            <charset val="134"/>
          </rPr>
          <t>Administrator:</t>
        </r>
        <r>
          <rPr>
            <sz val="9"/>
            <rFont val="宋体"/>
            <charset val="134"/>
          </rPr>
          <t xml:space="preserve">
3000574 12/18 576pcs
王4c4</t>
        </r>
      </text>
    </comment>
    <comment ref="AG456" authorId="0">
      <text>
        <r>
          <rPr>
            <b/>
            <sz val="9"/>
            <rFont val="宋体"/>
            <charset val="134"/>
          </rPr>
          <t>Administrator:</t>
        </r>
        <r>
          <rPr>
            <sz val="9"/>
            <rFont val="宋体"/>
            <charset val="134"/>
          </rPr>
          <t xml:space="preserve">
3000574 12/18 960pcs
王4c4</t>
        </r>
      </text>
    </comment>
    <comment ref="AG457" authorId="0">
      <text>
        <r>
          <rPr>
            <b/>
            <sz val="9"/>
            <rFont val="宋体"/>
            <charset val="134"/>
          </rPr>
          <t>Administrator:</t>
        </r>
        <r>
          <rPr>
            <sz val="9"/>
            <rFont val="宋体"/>
            <charset val="134"/>
          </rPr>
          <t xml:space="preserve">
3000574 12/18 148pcs 王4b6</t>
        </r>
      </text>
    </comment>
    <comment ref="AG458" authorId="0">
      <text>
        <r>
          <rPr>
            <b/>
            <sz val="9"/>
            <rFont val="宋体"/>
            <charset val="134"/>
          </rPr>
          <t>Administrator:</t>
        </r>
        <r>
          <rPr>
            <sz val="9"/>
            <rFont val="宋体"/>
            <charset val="134"/>
          </rPr>
          <t xml:space="preserve">
3000574 12/18 380pcs
王4a8</t>
        </r>
      </text>
    </comment>
    <comment ref="AG459" authorId="0">
      <text>
        <r>
          <rPr>
            <b/>
            <sz val="9"/>
            <rFont val="宋体"/>
            <charset val="134"/>
          </rPr>
          <t>Administrator:</t>
        </r>
        <r>
          <rPr>
            <sz val="9"/>
            <rFont val="宋体"/>
            <charset val="134"/>
          </rPr>
          <t xml:space="preserve">
1201001 12/18 216pcs
华3a32</t>
        </r>
      </text>
    </comment>
    <comment ref="AG460" authorId="0">
      <text>
        <r>
          <rPr>
            <b/>
            <sz val="9"/>
            <rFont val="宋体"/>
            <charset val="134"/>
          </rPr>
          <t>Administrator:</t>
        </r>
        <r>
          <rPr>
            <sz val="9"/>
            <rFont val="宋体"/>
            <charset val="134"/>
          </rPr>
          <t xml:space="preserve">
1600029 12/22 2004pcs
直走
</t>
        </r>
      </text>
    </comment>
    <comment ref="AI460" authorId="0">
      <text>
        <r>
          <rPr>
            <b/>
            <sz val="9"/>
            <rFont val="宋体"/>
            <charset val="134"/>
          </rPr>
          <t>Administrator:</t>
        </r>
        <r>
          <rPr>
            <sz val="9"/>
            <rFont val="宋体"/>
            <charset val="134"/>
          </rPr>
          <t xml:space="preserve">
11/18 客人白色Cat.label 43.7*23mm 2004pcs</t>
        </r>
      </text>
    </comment>
    <comment ref="AG461" authorId="0">
      <text>
        <r>
          <rPr>
            <b/>
            <sz val="9"/>
            <rFont val="宋体"/>
            <charset val="134"/>
          </rPr>
          <t>Administrator:</t>
        </r>
        <r>
          <rPr>
            <sz val="9"/>
            <rFont val="宋体"/>
            <charset val="134"/>
          </rPr>
          <t xml:space="preserve">
1200159 12/19 516PCS王4c3 
1201030 12/20 444pcs王4c3</t>
        </r>
      </text>
    </comment>
    <comment ref="AI461" authorId="0">
      <text>
        <r>
          <rPr>
            <b/>
            <sz val="9"/>
            <rFont val="宋体"/>
            <charset val="134"/>
          </rPr>
          <t>Administrator:</t>
        </r>
        <r>
          <rPr>
            <sz val="9"/>
            <rFont val="宋体"/>
            <charset val="134"/>
          </rPr>
          <t xml:space="preserve">
12/3 进口商贴纸 960pcs
SSCC外箱贴纸 160pcs</t>
        </r>
      </text>
    </comment>
    <comment ref="AG462" authorId="0">
      <text>
        <r>
          <rPr>
            <b/>
            <sz val="9"/>
            <rFont val="宋体"/>
            <charset val="134"/>
          </rPr>
          <t>Administrator:</t>
        </r>
        <r>
          <rPr>
            <sz val="9"/>
            <rFont val="宋体"/>
            <charset val="134"/>
          </rPr>
          <t xml:space="preserve">
12/16号送回</t>
        </r>
      </text>
    </comment>
    <comment ref="AG463" authorId="0">
      <text>
        <r>
          <rPr>
            <b/>
            <sz val="9"/>
            <rFont val="宋体"/>
            <charset val="134"/>
          </rPr>
          <t>Administrator:</t>
        </r>
        <r>
          <rPr>
            <sz val="9"/>
            <rFont val="宋体"/>
            <charset val="134"/>
          </rPr>
          <t xml:space="preserve">
1600037 12/23 1500pcs王4b10</t>
        </r>
      </text>
    </comment>
    <comment ref="AI463" authorId="0">
      <text>
        <r>
          <rPr>
            <b/>
            <sz val="9"/>
            <rFont val="宋体"/>
            <charset val="134"/>
          </rPr>
          <t>Administrator:</t>
        </r>
        <r>
          <rPr>
            <sz val="9"/>
            <rFont val="宋体"/>
            <charset val="134"/>
          </rPr>
          <t xml:space="preserve">
12/1 客供价格贴纸 1575pcs</t>
        </r>
      </text>
    </comment>
    <comment ref="AG464" authorId="0">
      <text>
        <r>
          <rPr>
            <b/>
            <sz val="9"/>
            <rFont val="宋体"/>
            <charset val="134"/>
          </rPr>
          <t>Administrator:</t>
        </r>
        <r>
          <rPr>
            <sz val="9"/>
            <rFont val="宋体"/>
            <charset val="134"/>
          </rPr>
          <t xml:space="preserve">
1600037 12/23 1404pcs 王4b10</t>
        </r>
      </text>
    </comment>
    <comment ref="AI464" authorId="0">
      <text>
        <r>
          <rPr>
            <b/>
            <sz val="9"/>
            <rFont val="宋体"/>
            <charset val="134"/>
          </rPr>
          <t>Administrator:</t>
        </r>
        <r>
          <rPr>
            <sz val="9"/>
            <rFont val="宋体"/>
            <charset val="134"/>
          </rPr>
          <t xml:space="preserve">
11/27 大白方防盗贴纸 1404pcs
12/1 小黄圆防盗贴纸 1404pcs</t>
        </r>
      </text>
    </comment>
    <comment ref="AG465" authorId="0">
      <text>
        <r>
          <rPr>
            <b/>
            <sz val="9"/>
            <rFont val="宋体"/>
            <charset val="134"/>
          </rPr>
          <t>Administrator:</t>
        </r>
        <r>
          <rPr>
            <sz val="9"/>
            <rFont val="宋体"/>
            <charset val="134"/>
          </rPr>
          <t xml:space="preserve">
1600029 12/22 432pcs华五车间
1600031 12/22 432pcs王4b4
1600037 12/23 336pcs王4b4</t>
        </r>
      </text>
    </comment>
    <comment ref="AI465" authorId="0">
      <text>
        <r>
          <rPr>
            <b/>
            <sz val="9"/>
            <rFont val="宋体"/>
            <charset val="134"/>
          </rPr>
          <t>Administrator:</t>
        </r>
        <r>
          <rPr>
            <sz val="9"/>
            <rFont val="宋体"/>
            <charset val="134"/>
          </rPr>
          <t xml:space="preserve">
12/9 UPC贴纸 1200pcs</t>
        </r>
      </text>
    </comment>
    <comment ref="AG466" authorId="0">
      <text>
        <r>
          <rPr>
            <b/>
            <sz val="9"/>
            <rFont val="宋体"/>
            <charset val="134"/>
          </rPr>
          <t>Administrator:</t>
        </r>
        <r>
          <rPr>
            <sz val="9"/>
            <rFont val="宋体"/>
            <charset val="134"/>
          </rPr>
          <t xml:space="preserve">
1600029 12/22 48pcs
华3b13</t>
        </r>
      </text>
    </comment>
    <comment ref="AG467" authorId="0">
      <text>
        <r>
          <rPr>
            <b/>
            <sz val="9"/>
            <rFont val="宋体"/>
            <charset val="134"/>
          </rPr>
          <t>Administrator:</t>
        </r>
        <r>
          <rPr>
            <sz val="9"/>
            <rFont val="宋体"/>
            <charset val="134"/>
          </rPr>
          <t xml:space="preserve">
1201004 12/19 1800PCS 王4a4</t>
        </r>
      </text>
    </comment>
    <comment ref="AI467" authorId="0">
      <text>
        <r>
          <rPr>
            <b/>
            <sz val="9"/>
            <rFont val="宋体"/>
            <charset val="134"/>
          </rPr>
          <t>Administrator:</t>
        </r>
        <r>
          <rPr>
            <sz val="9"/>
            <rFont val="宋体"/>
            <charset val="134"/>
          </rPr>
          <t xml:space="preserve">
12/3 客户EAN条码贴纸 1800pcs</t>
        </r>
      </text>
    </comment>
    <comment ref="AG470" authorId="0">
      <text>
        <r>
          <rPr>
            <b/>
            <sz val="9"/>
            <rFont val="宋体"/>
            <charset val="134"/>
          </rPr>
          <t>Administrator:</t>
        </r>
        <r>
          <rPr>
            <sz val="9"/>
            <rFont val="宋体"/>
            <charset val="134"/>
          </rPr>
          <t xml:space="preserve">
1900062 12/25 1920pcs 华3b9\10</t>
        </r>
      </text>
    </comment>
    <comment ref="AI470" authorId="0">
      <text>
        <r>
          <rPr>
            <b/>
            <sz val="9"/>
            <rFont val="宋体"/>
            <charset val="134"/>
          </rPr>
          <t>Administrator:</t>
        </r>
        <r>
          <rPr>
            <sz val="9"/>
            <rFont val="宋体"/>
            <charset val="134"/>
          </rPr>
          <t xml:space="preserve">
12/15 客供价格贴纸 1920pcs
华39.10</t>
        </r>
      </text>
    </comment>
    <comment ref="AG471" authorId="0">
      <text>
        <r>
          <rPr>
            <b/>
            <sz val="9"/>
            <rFont val="宋体"/>
            <charset val="134"/>
          </rPr>
          <t>Administrator:</t>
        </r>
        <r>
          <rPr>
            <sz val="9"/>
            <rFont val="宋体"/>
            <charset val="134"/>
          </rPr>
          <t xml:space="preserve">
1900062 12/25 1920pcs
华3b9\10
</t>
        </r>
      </text>
    </comment>
    <comment ref="AI471" authorId="0">
      <text>
        <r>
          <rPr>
            <b/>
            <sz val="9"/>
            <rFont val="宋体"/>
            <charset val="134"/>
          </rPr>
          <t>Administrator:</t>
        </r>
        <r>
          <rPr>
            <sz val="9"/>
            <rFont val="宋体"/>
            <charset val="134"/>
          </rPr>
          <t xml:space="preserve">
12/15 客供价格贴纸 1920pcs华39.10
</t>
        </r>
      </text>
    </comment>
    <comment ref="AG472" authorId="0">
      <text>
        <r>
          <rPr>
            <b/>
            <sz val="9"/>
            <rFont val="宋体"/>
            <charset val="134"/>
          </rPr>
          <t>Administrator:</t>
        </r>
        <r>
          <rPr>
            <sz val="9"/>
            <rFont val="宋体"/>
            <charset val="134"/>
          </rPr>
          <t xml:space="preserve">
160079 12/26 2160pcs王4a3</t>
        </r>
      </text>
    </comment>
    <comment ref="AI472" authorId="0">
      <text>
        <r>
          <rPr>
            <b/>
            <sz val="9"/>
            <rFont val="宋体"/>
            <charset val="134"/>
          </rPr>
          <t>Administrator:</t>
        </r>
        <r>
          <rPr>
            <sz val="9"/>
            <rFont val="宋体"/>
            <charset val="134"/>
          </rPr>
          <t xml:space="preserve">
12/8 价掐条码贴纸 2160pcs</t>
        </r>
      </text>
    </comment>
    <comment ref="AG473" authorId="0">
      <text>
        <r>
          <rPr>
            <b/>
            <sz val="9"/>
            <rFont val="宋体"/>
            <charset val="134"/>
          </rPr>
          <t>Administrator:</t>
        </r>
        <r>
          <rPr>
            <sz val="9"/>
            <rFont val="宋体"/>
            <charset val="134"/>
          </rPr>
          <t xml:space="preserve">
1601005 1/5 2250pcs 庞3a23
1601002 1/6 3150PCS 华3a23</t>
        </r>
      </text>
    </comment>
    <comment ref="AG474" authorId="0">
      <text>
        <r>
          <rPr>
            <b/>
            <sz val="9"/>
            <rFont val="宋体"/>
            <charset val="134"/>
          </rPr>
          <t>Administrator:</t>
        </r>
        <r>
          <rPr>
            <sz val="9"/>
            <rFont val="宋体"/>
            <charset val="134"/>
          </rPr>
          <t xml:space="preserve">
1600079 12/26 1200pcs王4c9</t>
        </r>
      </text>
    </comment>
    <comment ref="AG475" authorId="0">
      <text>
        <r>
          <rPr>
            <b/>
            <sz val="9"/>
            <rFont val="宋体"/>
            <charset val="134"/>
          </rPr>
          <t>Administrator:</t>
        </r>
        <r>
          <rPr>
            <sz val="9"/>
            <rFont val="宋体"/>
            <charset val="134"/>
          </rPr>
          <t xml:space="preserve">
1600165 12/31 504pc王4a7</t>
        </r>
      </text>
    </comment>
    <comment ref="AG476" authorId="0">
      <text>
        <r>
          <rPr>
            <b/>
            <sz val="9"/>
            <rFont val="宋体"/>
            <charset val="134"/>
          </rPr>
          <t>Administrator:</t>
        </r>
        <r>
          <rPr>
            <sz val="9"/>
            <rFont val="宋体"/>
            <charset val="134"/>
          </rPr>
          <t xml:space="preserve">
1600157 12/30 1149pcs
华3a21
1600163 12/31 3pcs 庞3a20</t>
        </r>
      </text>
    </comment>
    <comment ref="AI476" authorId="0">
      <text>
        <r>
          <rPr>
            <b/>
            <sz val="9"/>
            <rFont val="宋体"/>
            <charset val="134"/>
          </rPr>
          <t>Administra1
12/15 客供RFID贴纸 1152pcs</t>
        </r>
      </text>
    </comment>
    <comment ref="AG477" authorId="0">
      <text>
        <r>
          <rPr>
            <b/>
            <sz val="9"/>
            <rFont val="宋体"/>
            <charset val="134"/>
          </rPr>
          <t>Administrator:</t>
        </r>
        <r>
          <rPr>
            <sz val="9"/>
            <rFont val="宋体"/>
            <charset val="134"/>
          </rPr>
          <t xml:space="preserve">
1600157 12/30 960pcs
华3a21</t>
        </r>
      </text>
    </comment>
    <comment ref="AI477" authorId="0">
      <text>
        <r>
          <rPr>
            <b/>
            <sz val="9"/>
            <rFont val="宋体"/>
            <charset val="134"/>
          </rPr>
          <t>Administrator:</t>
        </r>
        <r>
          <rPr>
            <sz val="9"/>
            <rFont val="宋体"/>
            <charset val="134"/>
          </rPr>
          <t xml:space="preserve">
12/15 客供RFID贴纸 960pcs</t>
        </r>
      </text>
    </comment>
    <comment ref="AG478" authorId="0">
      <text>
        <r>
          <rPr>
            <b/>
            <sz val="9"/>
            <rFont val="宋体"/>
            <charset val="134"/>
          </rPr>
          <t>Administrator:</t>
        </r>
        <r>
          <rPr>
            <sz val="9"/>
            <rFont val="宋体"/>
            <charset val="134"/>
          </rPr>
          <t xml:space="preserve">
1600970 1/3 1152pcs 王4a3</t>
        </r>
      </text>
    </comment>
    <comment ref="AI478" authorId="0">
      <text>
        <r>
          <rPr>
            <b/>
            <sz val="9"/>
            <rFont val="宋体"/>
            <charset val="134"/>
          </rPr>
          <t>Administrator:</t>
        </r>
        <r>
          <rPr>
            <sz val="9"/>
            <rFont val="宋体"/>
            <charset val="134"/>
          </rPr>
          <t xml:space="preserve">
12/15 客供RFID贴纸 1152pcs</t>
        </r>
      </text>
    </comment>
    <comment ref="AG479" authorId="0">
      <text>
        <r>
          <rPr>
            <b/>
            <sz val="9"/>
            <rFont val="宋体"/>
            <charset val="134"/>
          </rPr>
          <t>Administrator:</t>
        </r>
        <r>
          <rPr>
            <sz val="9"/>
            <rFont val="宋体"/>
            <charset val="134"/>
          </rPr>
          <t xml:space="preserve">
1600157 12/30 2685pcs
华3a201600163 12/31 3pcs
庞3a20</t>
        </r>
      </text>
    </comment>
    <comment ref="AI479" authorId="0">
      <text>
        <r>
          <rPr>
            <b/>
            <sz val="9"/>
            <rFont val="宋体"/>
            <charset val="134"/>
          </rPr>
          <t>Administrator:</t>
        </r>
        <r>
          <rPr>
            <sz val="9"/>
            <rFont val="宋体"/>
            <charset val="134"/>
          </rPr>
          <t xml:space="preserve">
12/15 客供RFID贴纸 2688pcs</t>
        </r>
      </text>
    </comment>
    <comment ref="AG480" authorId="0">
      <text>
        <r>
          <rPr>
            <b/>
            <sz val="9"/>
            <rFont val="宋体"/>
            <charset val="134"/>
          </rPr>
          <t>Administrator:</t>
        </r>
        <r>
          <rPr>
            <sz val="9"/>
            <rFont val="宋体"/>
            <charset val="134"/>
          </rPr>
          <t xml:space="preserve">
1600157 12/30 1152pcs
华3a21</t>
        </r>
      </text>
    </comment>
    <comment ref="AI480" authorId="0">
      <text>
        <r>
          <rPr>
            <b/>
            <sz val="9"/>
            <rFont val="宋体"/>
            <charset val="134"/>
          </rPr>
          <t>Administrator:</t>
        </r>
        <r>
          <rPr>
            <sz val="9"/>
            <rFont val="宋体"/>
            <charset val="134"/>
          </rPr>
          <t xml:space="preserve">
12/15 客供RFID贴纸 1152pcs</t>
        </r>
      </text>
    </comment>
    <comment ref="AG481" authorId="0">
      <text>
        <r>
          <rPr>
            <b/>
            <sz val="9"/>
            <rFont val="宋体"/>
            <charset val="134"/>
          </rPr>
          <t>Administrator:</t>
        </r>
        <r>
          <rPr>
            <sz val="9"/>
            <rFont val="宋体"/>
            <charset val="134"/>
          </rPr>
          <t xml:space="preserve">
1600165 12/31 1800pcs 王4b9</t>
        </r>
      </text>
    </comment>
    <comment ref="AG482" authorId="0">
      <text>
        <r>
          <rPr>
            <b/>
            <sz val="9"/>
            <rFont val="宋体"/>
            <charset val="134"/>
          </rPr>
          <t>Administrator:</t>
        </r>
        <r>
          <rPr>
            <sz val="9"/>
            <rFont val="宋体"/>
            <charset val="134"/>
          </rPr>
          <t xml:space="preserve">
1600970 1/3 1002pcs
王4a3</t>
        </r>
      </text>
    </comment>
    <comment ref="AI482" authorId="0">
      <text>
        <r>
          <rPr>
            <b/>
            <sz val="9"/>
            <rFont val="宋体"/>
            <charset val="134"/>
          </rPr>
          <t>Administrator:</t>
        </r>
        <r>
          <rPr>
            <sz val="9"/>
            <rFont val="宋体"/>
            <charset val="134"/>
          </rPr>
          <t xml:space="preserve">
12/15 客供外箱条码贴纸 169pcs</t>
        </r>
      </text>
    </comment>
    <comment ref="AG483" authorId="0">
      <text>
        <r>
          <rPr>
            <b/>
            <sz val="9"/>
            <rFont val="宋体"/>
            <charset val="134"/>
          </rPr>
          <t>Administrator:</t>
        </r>
        <r>
          <rPr>
            <sz val="9"/>
            <rFont val="宋体"/>
            <charset val="134"/>
          </rPr>
          <t xml:space="preserve">
1600980 1/23 360pcs庞3a15</t>
        </r>
      </text>
    </comment>
    <comment ref="AI483" authorId="0">
      <text>
        <r>
          <rPr>
            <b/>
            <sz val="9"/>
            <rFont val="宋体"/>
            <charset val="134"/>
          </rPr>
          <t>Administrator:</t>
        </r>
        <r>
          <rPr>
            <sz val="9"/>
            <rFont val="宋体"/>
            <charset val="134"/>
          </rPr>
          <t xml:space="preserve">
12/15 客户进口商内容贴纸 360pcs</t>
        </r>
      </text>
    </comment>
    <comment ref="AG484" authorId="0">
      <text>
        <r>
          <rPr>
            <b/>
            <sz val="9"/>
            <rFont val="宋体"/>
            <charset val="134"/>
          </rPr>
          <t>Administrator:</t>
        </r>
        <r>
          <rPr>
            <sz val="9"/>
            <rFont val="宋体"/>
            <charset val="134"/>
          </rPr>
          <t xml:space="preserve">
1600965 1/3 2004pcs
庞3a31</t>
        </r>
      </text>
    </comment>
    <comment ref="AI484" authorId="0">
      <text>
        <r>
          <rPr>
            <b/>
            <sz val="9"/>
            <rFont val="宋体"/>
            <charset val="134"/>
          </rPr>
          <t>Administrator:</t>
        </r>
        <r>
          <rPr>
            <sz val="9"/>
            <rFont val="宋体"/>
            <charset val="134"/>
          </rPr>
          <t xml:space="preserve">
12/18 客人自色Cat.label 2004pcs</t>
        </r>
      </text>
    </comment>
    <comment ref="AG485" authorId="0">
      <text>
        <r>
          <rPr>
            <b/>
            <sz val="9"/>
            <rFont val="宋体"/>
            <charset val="134"/>
          </rPr>
          <t>Administrator:</t>
        </r>
        <r>
          <rPr>
            <sz val="9"/>
            <rFont val="宋体"/>
            <charset val="134"/>
          </rPr>
          <t xml:space="preserve">
1600965 1/3 1200pcs
庞3a31</t>
        </r>
      </text>
    </comment>
    <comment ref="AI485" authorId="0">
      <text>
        <r>
          <rPr>
            <b/>
            <sz val="9"/>
            <rFont val="宋体"/>
            <charset val="134"/>
          </rPr>
          <t>Administrator:</t>
        </r>
        <r>
          <rPr>
            <sz val="9"/>
            <rFont val="宋体"/>
            <charset val="134"/>
          </rPr>
          <t xml:space="preserve">
12/22 UPC贴纸 1200pcs</t>
        </r>
      </text>
    </comment>
    <comment ref="AG486" authorId="0">
      <text>
        <r>
          <rPr>
            <b/>
            <sz val="9"/>
            <rFont val="宋体"/>
            <charset val="134"/>
          </rPr>
          <t>Administrator:</t>
        </r>
        <r>
          <rPr>
            <sz val="9"/>
            <rFont val="宋体"/>
            <charset val="134"/>
          </rPr>
          <t xml:space="preserve">
1601112 1/13 600pcs
走货</t>
        </r>
      </text>
    </comment>
    <comment ref="AI486" authorId="0">
      <text>
        <r>
          <rPr>
            <b/>
            <sz val="9"/>
            <rFont val="宋体"/>
            <charset val="134"/>
          </rPr>
          <t>Administrator:</t>
        </r>
        <r>
          <rPr>
            <sz val="9"/>
            <rFont val="宋体"/>
            <charset val="134"/>
          </rPr>
          <t xml:space="preserve">
12/16 进口商贴纸 600pcs</t>
        </r>
      </text>
    </comment>
    <comment ref="AG487" authorId="0">
      <text>
        <r>
          <rPr>
            <b/>
            <sz val="9"/>
            <rFont val="宋体"/>
            <charset val="134"/>
          </rPr>
          <t>Administrator:</t>
        </r>
        <r>
          <rPr>
            <sz val="9"/>
            <rFont val="宋体"/>
            <charset val="134"/>
          </rPr>
          <t xml:space="preserve">
1600965 1/3 288pcs 庞3b11</t>
        </r>
      </text>
    </comment>
    <comment ref="AI487" authorId="0">
      <text>
        <r>
          <rPr>
            <b/>
            <sz val="9"/>
            <rFont val="宋体"/>
            <charset val="134"/>
          </rPr>
          <t>Administrator:</t>
        </r>
        <r>
          <rPr>
            <sz val="9"/>
            <rFont val="宋体"/>
            <charset val="134"/>
          </rPr>
          <t xml:space="preserve">
12/15 UPC/进口商贴纸 288pcs</t>
        </r>
      </text>
    </comment>
    <comment ref="AG488" authorId="0">
      <text>
        <r>
          <rPr>
            <b/>
            <sz val="9"/>
            <rFont val="宋体"/>
            <charset val="134"/>
          </rPr>
          <t>Administrator:</t>
        </r>
        <r>
          <rPr>
            <sz val="9"/>
            <rFont val="宋体"/>
            <charset val="134"/>
          </rPr>
          <t xml:space="preserve">
1600980 1/23 6pcs
庞3b14</t>
        </r>
      </text>
    </comment>
    <comment ref="AI488" authorId="0">
      <text>
        <r>
          <rPr>
            <b/>
            <sz val="9"/>
            <rFont val="宋体"/>
            <charset val="134"/>
          </rPr>
          <t>Administrator:</t>
        </r>
        <r>
          <rPr>
            <sz val="9"/>
            <rFont val="宋体"/>
            <charset val="134"/>
          </rPr>
          <t xml:space="preserve">
12/23 客供亚马逊外箱贴纸
UPC贴纸 6pcs</t>
        </r>
      </text>
    </comment>
    <comment ref="AG489" authorId="0">
      <text>
        <r>
          <rPr>
            <b/>
            <sz val="9"/>
            <rFont val="宋体"/>
            <charset val="134"/>
          </rPr>
          <t>Administrator:</t>
        </r>
        <r>
          <rPr>
            <sz val="9"/>
            <rFont val="宋体"/>
            <charset val="134"/>
          </rPr>
          <t xml:space="preserve">
1601053 1/9 576pcs庞3b9</t>
        </r>
      </text>
    </comment>
    <comment ref="AI489" authorId="0">
      <text>
        <r>
          <rPr>
            <b/>
            <sz val="9"/>
            <rFont val="宋体"/>
            <charset val="134"/>
          </rPr>
          <t>Administrator:</t>
        </r>
        <r>
          <rPr>
            <sz val="9"/>
            <rFont val="宋体"/>
            <charset val="134"/>
          </rPr>
          <t xml:space="preserve">
12/16 客供RFID贴纸 576ocs
</t>
        </r>
      </text>
    </comment>
    <comment ref="AG490" authorId="0">
      <text>
        <r>
          <rPr>
            <b/>
            <sz val="9"/>
            <rFont val="宋体"/>
            <charset val="134"/>
          </rPr>
          <t>Administrator:</t>
        </r>
        <r>
          <rPr>
            <sz val="9"/>
            <rFont val="宋体"/>
            <charset val="134"/>
          </rPr>
          <t xml:space="preserve">
1601053 1/9 576pcs
3b9
</t>
        </r>
      </text>
    </comment>
    <comment ref="AI490" authorId="0">
      <text>
        <r>
          <rPr>
            <b/>
            <sz val="9"/>
            <rFont val="宋体"/>
            <charset val="134"/>
          </rPr>
          <t>Administrator:</t>
        </r>
        <r>
          <rPr>
            <sz val="9"/>
            <rFont val="宋体"/>
            <charset val="134"/>
          </rPr>
          <t xml:space="preserve">
12/16 客供RFID贴纸 576ocs</t>
        </r>
      </text>
    </comment>
    <comment ref="AG491" authorId="0">
      <text>
        <r>
          <rPr>
            <b/>
            <sz val="9"/>
            <rFont val="宋体"/>
            <charset val="134"/>
          </rPr>
          <t>Administrator:</t>
        </r>
        <r>
          <rPr>
            <sz val="9"/>
            <rFont val="宋体"/>
            <charset val="134"/>
          </rPr>
          <t xml:space="preserve">
1601053 1/9 1536pcs
3a26</t>
        </r>
      </text>
    </comment>
    <comment ref="AI491" authorId="0">
      <text>
        <r>
          <rPr>
            <b/>
            <sz val="9"/>
            <rFont val="宋体"/>
            <charset val="134"/>
          </rPr>
          <t>Administrator:</t>
        </r>
        <r>
          <rPr>
            <sz val="9"/>
            <rFont val="宋体"/>
            <charset val="134"/>
          </rPr>
          <t xml:space="preserve">
12/16 客供RFID贴纸1536ocs</t>
        </r>
      </text>
    </comment>
    <comment ref="AG492" authorId="0">
      <text>
        <r>
          <rPr>
            <b/>
            <sz val="9"/>
            <rFont val="宋体"/>
            <charset val="134"/>
          </rPr>
          <t>Administrator:</t>
        </r>
        <r>
          <rPr>
            <sz val="9"/>
            <rFont val="宋体"/>
            <charset val="134"/>
          </rPr>
          <t xml:space="preserve">
1601053 1/9 1344pcs
3a26
</t>
        </r>
      </text>
    </comment>
    <comment ref="AI492" authorId="0">
      <text>
        <r>
          <rPr>
            <b/>
            <sz val="9"/>
            <rFont val="宋体"/>
            <charset val="134"/>
          </rPr>
          <t>Administrator:</t>
        </r>
        <r>
          <rPr>
            <sz val="9"/>
            <rFont val="宋体"/>
            <charset val="134"/>
          </rPr>
          <t xml:space="preserve">
12/16 客供RFID贴纸 5344ocs</t>
        </r>
      </text>
    </comment>
    <comment ref="AG493" authorId="0">
      <text>
        <r>
          <rPr>
            <b/>
            <sz val="9"/>
            <rFont val="宋体"/>
            <charset val="134"/>
          </rPr>
          <t>Administrator:</t>
        </r>
        <r>
          <rPr>
            <sz val="9"/>
            <rFont val="宋体"/>
            <charset val="134"/>
          </rPr>
          <t xml:space="preserve">
1601053 1/9 2304pcs
3a26</t>
        </r>
      </text>
    </comment>
    <comment ref="AI493" authorId="0">
      <text>
        <r>
          <rPr>
            <b/>
            <sz val="9"/>
            <rFont val="宋体"/>
            <charset val="134"/>
          </rPr>
          <t>Administrator:</t>
        </r>
        <r>
          <rPr>
            <sz val="9"/>
            <rFont val="宋体"/>
            <charset val="134"/>
          </rPr>
          <t xml:space="preserve">
12/16 客供RFID贴纸 2304ocs</t>
        </r>
      </text>
    </comment>
    <comment ref="AG494" authorId="0">
      <text>
        <r>
          <rPr>
            <b/>
            <sz val="9"/>
            <rFont val="宋体"/>
            <charset val="134"/>
          </rPr>
          <t>Administrator:</t>
        </r>
        <r>
          <rPr>
            <sz val="9"/>
            <rFont val="宋体"/>
            <charset val="134"/>
          </rPr>
          <t xml:space="preserve">
1601018 1/7 1536pcs 王4c7</t>
        </r>
      </text>
    </comment>
    <comment ref="AG495" authorId="0">
      <text>
        <r>
          <rPr>
            <b/>
            <sz val="9"/>
            <rFont val="宋体"/>
            <charset val="134"/>
          </rPr>
          <t>Administrator:</t>
        </r>
        <r>
          <rPr>
            <sz val="9"/>
            <rFont val="宋体"/>
            <charset val="134"/>
          </rPr>
          <t xml:space="preserve">
16101024 1/7 354pcs王4a4</t>
        </r>
      </text>
    </comment>
    <comment ref="AI495" authorId="0">
      <text>
        <r>
          <rPr>
            <b/>
            <sz val="9"/>
            <rFont val="宋体"/>
            <charset val="134"/>
          </rPr>
          <t>Administrator:</t>
        </r>
        <r>
          <rPr>
            <sz val="9"/>
            <rFont val="宋体"/>
            <charset val="134"/>
          </rPr>
          <t xml:space="preserve">
12/25 进口商贴纸 354pcs</t>
        </r>
      </text>
    </comment>
    <comment ref="AG496" authorId="0">
      <text>
        <r>
          <rPr>
            <b/>
            <sz val="9"/>
            <rFont val="宋体"/>
            <charset val="134"/>
          </rPr>
          <t>Administrator:</t>
        </r>
        <r>
          <rPr>
            <sz val="9"/>
            <rFont val="宋体"/>
            <charset val="134"/>
          </rPr>
          <t xml:space="preserve">
16101024 1/7 432pcs王4a4
</t>
        </r>
      </text>
    </comment>
    <comment ref="AI496" authorId="0">
      <text>
        <r>
          <rPr>
            <b/>
            <sz val="9"/>
            <rFont val="宋体"/>
            <charset val="134"/>
          </rPr>
          <t>Administrator:</t>
        </r>
        <r>
          <rPr>
            <sz val="9"/>
            <rFont val="宋体"/>
            <charset val="134"/>
          </rPr>
          <t xml:space="preserve">
12/25 进口商贴纸 354pcs
</t>
        </r>
      </text>
    </comment>
    <comment ref="AG497" authorId="0">
      <text>
        <r>
          <rPr>
            <b/>
            <sz val="9"/>
            <rFont val="宋体"/>
            <charset val="134"/>
          </rPr>
          <t>Administrator:</t>
        </r>
        <r>
          <rPr>
            <sz val="9"/>
            <rFont val="宋体"/>
            <charset val="134"/>
          </rPr>
          <t xml:space="preserve">
16101024 1/7 714pcs王4a4
</t>
        </r>
      </text>
    </comment>
    <comment ref="AI497" authorId="0">
      <text>
        <r>
          <rPr>
            <b/>
            <sz val="9"/>
            <rFont val="宋体"/>
            <charset val="134"/>
          </rPr>
          <t>Administrator:</t>
        </r>
        <r>
          <rPr>
            <sz val="9"/>
            <rFont val="宋体"/>
            <charset val="134"/>
          </rPr>
          <t xml:space="preserve">
12/25 进口商贴纸 354pcs
</t>
        </r>
      </text>
    </comment>
    <comment ref="AG498" authorId="0">
      <text>
        <r>
          <rPr>
            <b/>
            <sz val="9"/>
            <rFont val="宋体"/>
            <charset val="134"/>
          </rPr>
          <t>Administrator:</t>
        </r>
        <r>
          <rPr>
            <sz val="9"/>
            <rFont val="宋体"/>
            <charset val="134"/>
          </rPr>
          <t xml:space="preserve">
1601025 1/7 420pcs 华3b14</t>
        </r>
      </text>
    </comment>
    <comment ref="AI498" authorId="0">
      <text>
        <r>
          <rPr>
            <b/>
            <sz val="9"/>
            <rFont val="宋体"/>
            <charset val="134"/>
          </rPr>
          <t>Administrator:</t>
        </r>
        <r>
          <rPr>
            <sz val="9"/>
            <rFont val="宋体"/>
            <charset val="134"/>
          </rPr>
          <t xml:space="preserve">
12/29 客供外箱条码贴纸 71pcs</t>
        </r>
      </text>
    </comment>
    <comment ref="AG499" authorId="0">
      <text>
        <r>
          <rPr>
            <b/>
            <sz val="9"/>
            <rFont val="宋体"/>
            <charset val="134"/>
          </rPr>
          <t>Administrator:</t>
        </r>
        <r>
          <rPr>
            <sz val="9"/>
            <rFont val="宋体"/>
            <charset val="134"/>
          </rPr>
          <t xml:space="preserve">
1601112 1/13 2220pcs庞3a13</t>
        </r>
      </text>
    </comment>
    <comment ref="AI499" authorId="0">
      <text>
        <r>
          <rPr>
            <b/>
            <sz val="9"/>
            <rFont val="宋体"/>
            <charset val="134"/>
          </rPr>
          <t>Administrator:</t>
        </r>
        <r>
          <rPr>
            <sz val="9"/>
            <rFont val="宋体"/>
            <charset val="134"/>
          </rPr>
          <t xml:space="preserve">
12/23 韩语贴纸(正面 2200pcs
韩语贴紙(㡳部 ) 2200pcs</t>
        </r>
      </text>
    </comment>
    <comment ref="AG500" authorId="0">
      <text>
        <r>
          <rPr>
            <b/>
            <sz val="9"/>
            <rFont val="宋体"/>
            <charset val="134"/>
          </rPr>
          <t>Administrator:</t>
        </r>
        <r>
          <rPr>
            <sz val="9"/>
            <rFont val="宋体"/>
            <charset val="134"/>
          </rPr>
          <t xml:space="preserve">
1601158 1/15 1260pcs
庞3b13</t>
        </r>
      </text>
    </comment>
    <comment ref="AI500" authorId="0">
      <text>
        <r>
          <rPr>
            <b/>
            <sz val="9"/>
            <rFont val="宋体"/>
            <charset val="134"/>
          </rPr>
          <t>Administrator:</t>
        </r>
        <r>
          <rPr>
            <sz val="9"/>
            <rFont val="宋体"/>
            <charset val="134"/>
          </rPr>
          <t xml:space="preserve">
12/15 客户EAN条码贴纸 1260pcs</t>
        </r>
      </text>
    </comment>
    <comment ref="AG501" authorId="0">
      <text>
        <r>
          <rPr>
            <b/>
            <sz val="9"/>
            <rFont val="宋体"/>
            <charset val="134"/>
          </rPr>
          <t>Administrator:</t>
        </r>
        <r>
          <rPr>
            <sz val="9"/>
            <rFont val="宋体"/>
            <charset val="134"/>
          </rPr>
          <t xml:space="preserve">
1601025 1/7 1002pcs
 华3b9</t>
        </r>
      </text>
    </comment>
    <comment ref="AI501" authorId="0">
      <text>
        <r>
          <rPr>
            <b/>
            <sz val="9"/>
            <rFont val="宋体"/>
            <charset val="134"/>
          </rPr>
          <t>Administrator:</t>
        </r>
        <r>
          <rPr>
            <sz val="9"/>
            <rFont val="宋体"/>
            <charset val="134"/>
          </rPr>
          <t xml:space="preserve">
12/29 客供外箱条码贴纸 169pcs</t>
        </r>
      </text>
    </comment>
    <comment ref="AG502" authorId="0">
      <text>
        <r>
          <rPr>
            <b/>
            <sz val="9"/>
            <rFont val="宋体"/>
            <charset val="134"/>
          </rPr>
          <t>Administrator:</t>
        </r>
        <r>
          <rPr>
            <sz val="9"/>
            <rFont val="宋体"/>
            <charset val="134"/>
          </rPr>
          <t xml:space="preserve">
1601158 1/15 2010pcs庞3a21</t>
        </r>
      </text>
    </comment>
    <comment ref="AI502" authorId="0">
      <text>
        <r>
          <rPr>
            <b/>
            <sz val="9"/>
            <rFont val="宋体"/>
            <charset val="134"/>
          </rPr>
          <t>Administrator:</t>
        </r>
        <r>
          <rPr>
            <sz val="9"/>
            <rFont val="宋体"/>
            <charset val="134"/>
          </rPr>
          <t xml:space="preserve">
1/4 客户EAN条码贴纸 2010pcs </t>
        </r>
      </text>
    </comment>
    <comment ref="AG503" authorId="0">
      <text>
        <r>
          <rPr>
            <b/>
            <sz val="9"/>
            <rFont val="宋体"/>
            <charset val="134"/>
          </rPr>
          <t>Administrator:</t>
        </r>
        <r>
          <rPr>
            <sz val="9"/>
            <rFont val="宋体"/>
            <charset val="134"/>
          </rPr>
          <t xml:space="preserve">
1601186 1/17 270pcs庞3a16</t>
        </r>
      </text>
    </comment>
    <comment ref="AG504" authorId="0">
      <text>
        <r>
          <rPr>
            <b/>
            <sz val="9"/>
            <rFont val="宋体"/>
            <charset val="134"/>
          </rPr>
          <t>Administrator:</t>
        </r>
        <r>
          <rPr>
            <sz val="9"/>
            <rFont val="宋体"/>
            <charset val="134"/>
          </rPr>
          <t xml:space="preserve">
1601163 1/15 330pcs王4b9</t>
        </r>
      </text>
    </comment>
    <comment ref="AG505" authorId="0">
      <text>
        <r>
          <rPr>
            <b/>
            <sz val="9"/>
            <rFont val="宋体"/>
            <charset val="134"/>
          </rPr>
          <t>Administrator:</t>
        </r>
        <r>
          <rPr>
            <sz val="9"/>
            <rFont val="宋体"/>
            <charset val="134"/>
          </rPr>
          <t xml:space="preserve">
1601163 1/15 504pcs
王4b9</t>
        </r>
      </text>
    </comment>
    <comment ref="AI505" authorId="0">
      <text>
        <r>
          <rPr>
            <b/>
            <sz val="9"/>
            <rFont val="宋体"/>
            <charset val="134"/>
          </rPr>
          <t>Administrator:</t>
        </r>
        <r>
          <rPr>
            <sz val="9"/>
            <rFont val="宋体"/>
            <charset val="134"/>
          </rPr>
          <t xml:space="preserve">
12/15 进口商贴纸2 504pcs</t>
        </r>
      </text>
    </comment>
    <comment ref="AG506" authorId="0">
      <text>
        <r>
          <rPr>
            <b/>
            <sz val="9"/>
            <rFont val="宋体"/>
            <charset val="134"/>
          </rPr>
          <t>Administrator:</t>
        </r>
        <r>
          <rPr>
            <sz val="9"/>
            <rFont val="宋体"/>
            <charset val="134"/>
          </rPr>
          <t xml:space="preserve">
1601276 1/23 498pcs庞3b14</t>
        </r>
      </text>
    </comment>
    <comment ref="AI506" authorId="0">
      <text>
        <r>
          <rPr>
            <b/>
            <sz val="9"/>
            <rFont val="宋体"/>
            <charset val="134"/>
          </rPr>
          <t>Administrator:</t>
        </r>
        <r>
          <rPr>
            <sz val="9"/>
            <rFont val="宋体"/>
            <charset val="134"/>
          </rPr>
          <t xml:space="preserve">
12/22 亚马逊外箱贴纸 498pcs
1/4 环保标含UPC贴纸 492pcs </t>
        </r>
      </text>
    </comment>
    <comment ref="AG507" authorId="0">
      <text>
        <r>
          <rPr>
            <b/>
            <sz val="9"/>
            <rFont val="宋体"/>
            <charset val="134"/>
          </rPr>
          <t>Administrator:</t>
        </r>
        <r>
          <rPr>
            <sz val="9"/>
            <rFont val="宋体"/>
            <charset val="134"/>
          </rPr>
          <t xml:space="preserve">
1601276 1/23 582pcs
庞3b14
</t>
        </r>
      </text>
    </comment>
    <comment ref="AI507" authorId="0">
      <text>
        <r>
          <rPr>
            <b/>
            <sz val="9"/>
            <rFont val="宋体"/>
            <charset val="134"/>
          </rPr>
          <t>Administrator:</t>
        </r>
        <r>
          <rPr>
            <sz val="9"/>
            <rFont val="宋体"/>
            <charset val="134"/>
          </rPr>
          <t xml:space="preserve">
 1/15 客供外箱条码贴纸 98pcs
 </t>
        </r>
      </text>
    </comment>
    <comment ref="AG508" authorId="0">
      <text>
        <r>
          <rPr>
            <b/>
            <sz val="9"/>
            <rFont val="宋体"/>
            <charset val="134"/>
          </rPr>
          <t>Administrator:</t>
        </r>
        <r>
          <rPr>
            <sz val="9"/>
            <rFont val="宋体"/>
            <charset val="134"/>
          </rPr>
          <t xml:space="preserve">
1601181 1/17 1500pcs庞登3楼</t>
        </r>
      </text>
    </comment>
    <comment ref="AI508" authorId="0">
      <text>
        <r>
          <rPr>
            <b/>
            <sz val="9"/>
            <rFont val="宋体"/>
            <charset val="134"/>
          </rPr>
          <t>Administrator:</t>
        </r>
        <r>
          <rPr>
            <sz val="9"/>
            <rFont val="宋体"/>
            <charset val="134"/>
          </rPr>
          <t xml:space="preserve">
12/15 客供价格贴纸 1575pcs</t>
        </r>
      </text>
    </comment>
    <comment ref="AG509" authorId="0">
      <text>
        <r>
          <rPr>
            <b/>
            <sz val="9"/>
            <rFont val="宋体"/>
            <charset val="134"/>
          </rPr>
          <t>Administrator:</t>
        </r>
        <r>
          <rPr>
            <sz val="9"/>
            <rFont val="宋体"/>
            <charset val="134"/>
          </rPr>
          <t xml:space="preserve">
1601276 1/23 240pcs
庞3b14
</t>
        </r>
      </text>
    </comment>
    <comment ref="AI509" authorId="0">
      <text>
        <r>
          <rPr>
            <b/>
            <sz val="9"/>
            <rFont val="宋体"/>
            <charset val="134"/>
          </rPr>
          <t>Administrator:</t>
        </r>
        <r>
          <rPr>
            <sz val="9"/>
            <rFont val="宋体"/>
            <charset val="134"/>
          </rPr>
          <t xml:space="preserve">
1/9 UPC贴纸 240pcs
</t>
        </r>
      </text>
    </comment>
    <comment ref="AG510" authorId="0">
      <text>
        <r>
          <rPr>
            <b/>
            <sz val="9"/>
            <rFont val="宋体"/>
            <charset val="134"/>
          </rPr>
          <t>Administrator:</t>
        </r>
        <r>
          <rPr>
            <sz val="9"/>
            <rFont val="宋体"/>
            <charset val="134"/>
          </rPr>
          <t xml:space="preserve">
1601276 1/23 240pcs
庞3b14
</t>
        </r>
      </text>
    </comment>
    <comment ref="AI510" authorId="0">
      <text>
        <r>
          <rPr>
            <b/>
            <sz val="9"/>
            <rFont val="宋体"/>
            <charset val="134"/>
          </rPr>
          <t>Administrator:</t>
        </r>
        <r>
          <rPr>
            <sz val="9"/>
            <rFont val="宋体"/>
            <charset val="134"/>
          </rPr>
          <t xml:space="preserve">
1/9 UPC贴纸 240pcs</t>
        </r>
      </text>
    </comment>
    <comment ref="AG511" authorId="0">
      <text>
        <r>
          <rPr>
            <b/>
            <sz val="9"/>
            <rFont val="宋体"/>
            <charset val="134"/>
          </rPr>
          <t>Administrator:</t>
        </r>
        <r>
          <rPr>
            <sz val="9"/>
            <rFont val="宋体"/>
            <charset val="134"/>
          </rPr>
          <t xml:space="preserve">
1601276 1/23 120pcs
庞3b14
</t>
        </r>
      </text>
    </comment>
    <comment ref="AI511" authorId="0">
      <text>
        <r>
          <rPr>
            <b/>
            <sz val="9"/>
            <rFont val="宋体"/>
            <charset val="134"/>
          </rPr>
          <t>Administrator:</t>
        </r>
        <r>
          <rPr>
            <sz val="9"/>
            <rFont val="宋体"/>
            <charset val="134"/>
          </rPr>
          <t xml:space="preserve">
1/9 UPC贴纸 120pcs
</t>
        </r>
      </text>
    </comment>
    <comment ref="AG512" authorId="0">
      <text>
        <r>
          <rPr>
            <b/>
            <sz val="9"/>
            <rFont val="宋体"/>
            <charset val="134"/>
          </rPr>
          <t>Administrator:</t>
        </r>
        <r>
          <rPr>
            <sz val="9"/>
            <rFont val="宋体"/>
            <charset val="134"/>
          </rPr>
          <t xml:space="preserve">
1601134 1/24 204pcs
庞3b12
</t>
        </r>
      </text>
    </comment>
    <comment ref="AI512" authorId="0">
      <text>
        <r>
          <rPr>
            <b/>
            <sz val="9"/>
            <rFont val="宋体"/>
            <charset val="134"/>
          </rPr>
          <t>Administrator:</t>
        </r>
        <r>
          <rPr>
            <sz val="9"/>
            <rFont val="宋体"/>
            <charset val="134"/>
          </rPr>
          <t xml:space="preserve">
1/12 UPC/进口商贴纸 204pcs
保证书 204pcs</t>
        </r>
      </text>
    </comment>
    <comment ref="AG513" authorId="0">
      <text>
        <r>
          <rPr>
            <b/>
            <sz val="9"/>
            <rFont val="宋体"/>
            <charset val="134"/>
          </rPr>
          <t>Administrator:</t>
        </r>
        <r>
          <rPr>
            <sz val="9"/>
            <rFont val="宋体"/>
            <charset val="134"/>
          </rPr>
          <t xml:space="preserve">
1405664 2/3 6pcs
庞3b13</t>
        </r>
      </text>
    </comment>
    <comment ref="AI513" authorId="0">
      <text>
        <r>
          <rPr>
            <b/>
            <sz val="9"/>
            <rFont val="宋体"/>
            <charset val="134"/>
          </rPr>
          <t>Administrator:</t>
        </r>
        <r>
          <rPr>
            <sz val="9"/>
            <rFont val="宋体"/>
            <charset val="134"/>
          </rPr>
          <t xml:space="preserve">
1/19 UPC贴纸 6pcs
1/28 客供亚马逊外箱贴纸 1pcs
</t>
        </r>
      </text>
    </comment>
    <comment ref="AI514" authorId="0">
      <text>
        <r>
          <rPr>
            <b/>
            <sz val="9"/>
            <rFont val="宋体"/>
            <charset val="134"/>
          </rPr>
          <t>Administrator:</t>
        </r>
        <r>
          <rPr>
            <sz val="9"/>
            <rFont val="宋体"/>
            <charset val="134"/>
          </rPr>
          <t xml:space="preserve">
2/5 大白方防盗贴纸 1410pcs
小黄圆防盜贴纸 1410pcs</t>
        </r>
      </text>
    </comment>
    <comment ref="AG515" authorId="0">
      <text>
        <r>
          <rPr>
            <b/>
            <sz val="9"/>
            <rFont val="宋体"/>
            <charset val="134"/>
          </rPr>
          <t>Administrator:</t>
        </r>
        <r>
          <rPr>
            <sz val="9"/>
            <rFont val="宋体"/>
            <charset val="134"/>
          </rPr>
          <t xml:space="preserve">
1405512pcs 2/9 762pcs 庞3a16
</t>
        </r>
      </text>
    </comment>
    <comment ref="AI515" authorId="0">
      <text>
        <r>
          <rPr>
            <b/>
            <sz val="9"/>
            <rFont val="宋体"/>
            <charset val="134"/>
          </rPr>
          <t>Administrator:</t>
        </r>
        <r>
          <rPr>
            <sz val="9"/>
            <rFont val="宋体"/>
            <charset val="134"/>
          </rPr>
          <t xml:space="preserve">
12/31 环保标含UPC贴 762pcs
12/23 亚马逊外箱贴纸 127pcs
1/28 洗涤说明贴纸 762pcs</t>
        </r>
      </text>
    </comment>
    <comment ref="AG516" authorId="0">
      <text>
        <r>
          <rPr>
            <b/>
            <sz val="9"/>
            <rFont val="宋体"/>
            <charset val="134"/>
          </rPr>
          <t>Administrator:</t>
        </r>
        <r>
          <rPr>
            <sz val="9"/>
            <rFont val="宋体"/>
            <charset val="134"/>
          </rPr>
          <t xml:space="preserve">
1405570 2/7 498pcs
王4b6</t>
        </r>
      </text>
    </comment>
    <comment ref="AI516" authorId="0">
      <text>
        <r>
          <rPr>
            <b/>
            <sz val="9"/>
            <rFont val="宋体"/>
            <charset val="134"/>
          </rPr>
          <t>Administrator:</t>
        </r>
        <r>
          <rPr>
            <sz val="9"/>
            <rFont val="宋体"/>
            <charset val="134"/>
          </rPr>
          <t xml:space="preserve">
12/31 环保标含UPC贴 498pcs
12/23 亚马逊外箱贴纸 83pcs
</t>
        </r>
      </text>
    </comment>
    <comment ref="AG517" authorId="0">
      <text>
        <r>
          <rPr>
            <b/>
            <sz val="9"/>
            <rFont val="宋体"/>
            <charset val="134"/>
          </rPr>
          <t>Administrator:</t>
        </r>
        <r>
          <rPr>
            <sz val="9"/>
            <rFont val="宋体"/>
            <charset val="134"/>
          </rPr>
          <t xml:space="preserve">
1405594 2/5 420pcs王4b1</t>
        </r>
      </text>
    </comment>
    <comment ref="AI517" authorId="0">
      <text>
        <r>
          <rPr>
            <b/>
            <sz val="9"/>
            <rFont val="宋体"/>
            <charset val="134"/>
          </rPr>
          <t>Administrator:</t>
        </r>
        <r>
          <rPr>
            <sz val="9"/>
            <rFont val="宋体"/>
            <charset val="134"/>
          </rPr>
          <t xml:space="preserve">
1/26 客供外箱条码贴纸 71pcs</t>
        </r>
      </text>
    </comment>
    <comment ref="AG518" authorId="0">
      <text>
        <r>
          <rPr>
            <b/>
            <sz val="9"/>
            <rFont val="宋体"/>
            <charset val="134"/>
          </rPr>
          <t>Administrator:</t>
        </r>
        <r>
          <rPr>
            <sz val="9"/>
            <rFont val="宋体"/>
            <charset val="134"/>
          </rPr>
          <t xml:space="preserve">
1405616 2/4 1722pcs
庞3b14
1405594 2/5 24pcs 王4b3</t>
        </r>
      </text>
    </comment>
    <comment ref="AI518" authorId="0">
      <text>
        <r>
          <rPr>
            <b/>
            <sz val="9"/>
            <rFont val="宋体"/>
            <charset val="134"/>
          </rPr>
          <t>Administrator:</t>
        </r>
        <r>
          <rPr>
            <sz val="9"/>
            <rFont val="宋体"/>
            <charset val="134"/>
          </rPr>
          <t xml:space="preserve">
1/26  客供外箱条码贴纸 294pcs</t>
        </r>
      </text>
    </comment>
    <comment ref="AG519" authorId="0">
      <text>
        <r>
          <rPr>
            <b/>
            <sz val="9"/>
            <rFont val="宋体"/>
            <charset val="134"/>
          </rPr>
          <t>Administrator:</t>
        </r>
        <r>
          <rPr>
            <sz val="9"/>
            <rFont val="宋体"/>
            <charset val="134"/>
          </rPr>
          <t xml:space="preserve">
1405570 2/7 174pcs王4b5</t>
        </r>
      </text>
    </comment>
    <comment ref="AI519" authorId="0">
      <text>
        <r>
          <rPr>
            <b/>
            <sz val="9"/>
            <rFont val="宋体"/>
            <charset val="134"/>
          </rPr>
          <t>Administrator:</t>
        </r>
        <r>
          <rPr>
            <sz val="9"/>
            <rFont val="宋体"/>
            <charset val="134"/>
          </rPr>
          <t xml:space="preserve">
1/21 进口商贴纸 174pcs</t>
        </r>
      </text>
    </comment>
    <comment ref="AG520" authorId="0">
      <text>
        <r>
          <rPr>
            <b/>
            <sz val="9"/>
            <rFont val="宋体"/>
            <charset val="134"/>
          </rPr>
          <t>Administrator:</t>
        </r>
        <r>
          <rPr>
            <sz val="9"/>
            <rFont val="宋体"/>
            <charset val="134"/>
          </rPr>
          <t xml:space="preserve">
1405512pcs 2/9 804pcs庞3a16</t>
        </r>
      </text>
    </comment>
    <comment ref="AI520" authorId="0">
      <text>
        <r>
          <rPr>
            <b/>
            <sz val="9"/>
            <rFont val="宋体"/>
            <charset val="134"/>
          </rPr>
          <t>Administrator:</t>
        </r>
        <r>
          <rPr>
            <sz val="9"/>
            <rFont val="宋体"/>
            <charset val="134"/>
          </rPr>
          <t xml:space="preserve">
1/21 进口商贴纸 1804pcs
</t>
        </r>
      </text>
    </comment>
    <comment ref="AG521" authorId="0">
      <text>
        <r>
          <rPr>
            <b/>
            <sz val="9"/>
            <rFont val="宋体"/>
            <charset val="134"/>
          </rPr>
          <t>Administrator:</t>
        </r>
        <r>
          <rPr>
            <sz val="9"/>
            <rFont val="宋体"/>
            <charset val="134"/>
          </rPr>
          <t xml:space="preserve">
1405569 2/6 534pcs庞3a27</t>
        </r>
      </text>
    </comment>
    <comment ref="AI521" authorId="0">
      <text>
        <r>
          <rPr>
            <b/>
            <sz val="9"/>
            <rFont val="宋体"/>
            <charset val="134"/>
          </rPr>
          <t>Administrator:</t>
        </r>
        <r>
          <rPr>
            <sz val="9"/>
            <rFont val="宋体"/>
            <charset val="134"/>
          </rPr>
          <t xml:space="preserve">
1/21 进口商贴纸 534pcs
</t>
        </r>
      </text>
    </comment>
    <comment ref="AG522" authorId="0">
      <text>
        <r>
          <rPr>
            <b/>
            <sz val="9"/>
            <rFont val="宋体"/>
            <charset val="134"/>
          </rPr>
          <t>Administrator:</t>
        </r>
        <r>
          <rPr>
            <sz val="9"/>
            <rFont val="宋体"/>
            <charset val="134"/>
          </rPr>
          <t xml:space="preserve">
1405569 2/6 498pcs
3a27
</t>
        </r>
      </text>
    </comment>
    <comment ref="AI522" authorId="0">
      <text>
        <r>
          <rPr>
            <b/>
            <sz val="9"/>
            <rFont val="宋体"/>
            <charset val="134"/>
          </rPr>
          <t>Administrator:</t>
        </r>
        <r>
          <rPr>
            <sz val="9"/>
            <rFont val="宋体"/>
            <charset val="134"/>
          </rPr>
          <t xml:space="preserve">
1/21 进口商贴纸 1498pcs
</t>
        </r>
      </text>
    </comment>
    <comment ref="AI524" authorId="0">
      <text>
        <r>
          <rPr>
            <b/>
            <sz val="9"/>
            <rFont val="宋体"/>
            <charset val="134"/>
          </rPr>
          <t>Administrator:</t>
        </r>
        <r>
          <rPr>
            <sz val="9"/>
            <rFont val="宋体"/>
            <charset val="134"/>
          </rPr>
          <t xml:space="preserve">
1/23 黑白5L 78pcs</t>
        </r>
      </text>
    </comment>
    <comment ref="AI525" authorId="0">
      <text>
        <r>
          <rPr>
            <b/>
            <sz val="9"/>
            <rFont val="宋体"/>
            <charset val="134"/>
          </rPr>
          <t>Administrator:</t>
        </r>
        <r>
          <rPr>
            <sz val="9"/>
            <rFont val="宋体"/>
            <charset val="134"/>
          </rPr>
          <t xml:space="preserve">
1/26 客供外箱条码贴纸 98pcs</t>
        </r>
      </text>
    </comment>
    <comment ref="AI528" authorId="0">
      <text>
        <r>
          <rPr>
            <b/>
            <sz val="9"/>
            <rFont val="宋体"/>
            <charset val="134"/>
          </rPr>
          <t>Administrator:</t>
        </r>
        <r>
          <rPr>
            <sz val="9"/>
            <rFont val="宋体"/>
            <charset val="134"/>
          </rPr>
          <t xml:space="preserve">
2/3 客供外箱条码贴纸 2020pcs</t>
        </r>
      </text>
    </comment>
    <comment ref="AI534" authorId="0">
      <text>
        <r>
          <rPr>
            <b/>
            <sz val="9"/>
            <rFont val="宋体"/>
            <charset val="134"/>
          </rPr>
          <t>Administrator:</t>
        </r>
        <r>
          <rPr>
            <sz val="9"/>
            <rFont val="宋体"/>
            <charset val="134"/>
          </rPr>
          <t xml:space="preserve">
2/5 UPC/进口商贴纸 240pcs
</t>
        </r>
      </text>
    </comment>
  </commentList>
</comments>
</file>

<file path=xl/comments2.xml><?xml version="1.0" encoding="utf-8"?>
<comments xmlns="http://schemas.openxmlformats.org/spreadsheetml/2006/main">
  <authors>
    <author>Administrator</author>
  </authors>
  <commentList>
    <comment ref="AG2" authorId="0">
      <text>
        <r>
          <rPr>
            <b/>
            <sz val="9"/>
            <rFont val="宋体"/>
            <charset val="134"/>
          </rPr>
          <t>Administrator:</t>
        </r>
        <r>
          <rPr>
            <sz val="9"/>
            <rFont val="宋体"/>
            <charset val="134"/>
          </rPr>
          <t xml:space="preserve">
3/25 上进口商贴纸2220pcs
彩色贴纸2220pcs
</t>
        </r>
      </text>
    </comment>
    <comment ref="AG3" authorId="0">
      <text>
        <r>
          <rPr>
            <b/>
            <sz val="9"/>
            <rFont val="宋体"/>
            <charset val="134"/>
          </rPr>
          <t>Administrator:</t>
        </r>
        <r>
          <rPr>
            <sz val="9"/>
            <rFont val="宋体"/>
            <charset val="134"/>
          </rPr>
          <t xml:space="preserve">
3/10 上进口商贴纸600pcs
EAN条码贴纸600pcs
</t>
        </r>
      </text>
    </comment>
    <comment ref="AH4" authorId="0">
      <text>
        <r>
          <rPr>
            <b/>
            <sz val="9"/>
            <rFont val="宋体"/>
            <charset val="134"/>
          </rPr>
          <t>Administrator:</t>
        </r>
        <r>
          <rPr>
            <sz val="9"/>
            <rFont val="宋体"/>
            <charset val="134"/>
          </rPr>
          <t xml:space="preserve">
5/27 意大利环保标贴纸990pcs
WEEE电池垃圾桶的回收声明说明书990pcs</t>
        </r>
      </text>
    </comment>
    <comment ref="AH5" authorId="0">
      <text>
        <r>
          <rPr>
            <b/>
            <sz val="9"/>
            <rFont val="宋体"/>
            <charset val="134"/>
          </rPr>
          <t>Administrator:</t>
        </r>
        <r>
          <rPr>
            <sz val="9"/>
            <rFont val="宋体"/>
            <charset val="134"/>
          </rPr>
          <t xml:space="preserve">
5/14 上粉色贴纸2734pcs
三个同PO共用</t>
        </r>
      </text>
    </comment>
    <comment ref="AH8" authorId="0">
      <text>
        <r>
          <rPr>
            <b/>
            <sz val="9"/>
            <rFont val="宋体"/>
            <charset val="134"/>
          </rPr>
          <t>Administrator:</t>
        </r>
        <r>
          <rPr>
            <sz val="9"/>
            <rFont val="宋体"/>
            <charset val="134"/>
          </rPr>
          <t xml:space="preserve">
5/24 上粉色贴纸1368pcs</t>
        </r>
      </text>
    </comment>
    <comment ref="AH9" authorId="0">
      <text>
        <r>
          <rPr>
            <b/>
            <sz val="9"/>
            <rFont val="宋体"/>
            <charset val="134"/>
          </rPr>
          <t>Administrator:</t>
        </r>
        <r>
          <rPr>
            <sz val="9"/>
            <rFont val="宋体"/>
            <charset val="134"/>
          </rPr>
          <t xml:space="preserve">
5/24 上粉色贴纸1198pcs
</t>
        </r>
      </text>
    </comment>
    <comment ref="AH10" authorId="0">
      <text>
        <r>
          <rPr>
            <b/>
            <sz val="9"/>
            <rFont val="宋体"/>
            <charset val="134"/>
          </rPr>
          <t>Administrator:</t>
        </r>
        <r>
          <rPr>
            <sz val="9"/>
            <rFont val="宋体"/>
            <charset val="134"/>
          </rPr>
          <t xml:space="preserve">
5/24 上粉色贴纸976pcs
</t>
        </r>
      </text>
    </comment>
    <comment ref="AH11" authorId="0">
      <text>
        <r>
          <rPr>
            <b/>
            <sz val="9"/>
            <rFont val="宋体"/>
            <charset val="134"/>
          </rPr>
          <t>Administrator:</t>
        </r>
        <r>
          <rPr>
            <sz val="9"/>
            <rFont val="宋体"/>
            <charset val="134"/>
          </rPr>
          <t xml:space="preserve">
5/24 上粉色贴纸922pcs
</t>
        </r>
      </text>
    </comment>
    <comment ref="AF33" authorId="0">
      <text>
        <r>
          <rPr>
            <b/>
            <sz val="9"/>
            <rFont val="宋体"/>
            <charset val="134"/>
          </rPr>
          <t>Administrator:</t>
        </r>
        <r>
          <rPr>
            <sz val="9"/>
            <rFont val="宋体"/>
            <charset val="134"/>
          </rPr>
          <t xml:space="preserve">
2001232 5/15 816pcs
华3A12</t>
        </r>
      </text>
    </comment>
    <comment ref="AH33" authorId="0">
      <text>
        <r>
          <rPr>
            <b/>
            <sz val="9"/>
            <rFont val="宋体"/>
            <charset val="134"/>
          </rPr>
          <t>Administrator:</t>
        </r>
        <r>
          <rPr>
            <sz val="9"/>
            <rFont val="宋体"/>
            <charset val="134"/>
          </rPr>
          <t xml:space="preserve">
4/15 上客供RFID贴纸816pcs
</t>
        </r>
      </text>
    </comment>
    <comment ref="AF34" authorId="0">
      <text>
        <r>
          <rPr>
            <b/>
            <sz val="9"/>
            <rFont val="宋体"/>
            <charset val="134"/>
          </rPr>
          <t>Administrator:</t>
        </r>
        <r>
          <rPr>
            <sz val="9"/>
            <rFont val="宋体"/>
            <charset val="134"/>
          </rPr>
          <t xml:space="preserve">
2001000 5/21 501pcs华3B8</t>
        </r>
      </text>
    </comment>
    <comment ref="AH34" authorId="0">
      <text>
        <r>
          <rPr>
            <b/>
            <sz val="9"/>
            <rFont val="宋体"/>
            <charset val="134"/>
          </rPr>
          <t>Administrator:</t>
        </r>
        <r>
          <rPr>
            <sz val="9"/>
            <rFont val="宋体"/>
            <charset val="134"/>
          </rPr>
          <t xml:space="preserve">
4/15 上客供RFID贴纸501pcs
</t>
        </r>
      </text>
    </comment>
    <comment ref="AF35" authorId="0">
      <text>
        <r>
          <rPr>
            <b/>
            <sz val="9"/>
            <rFont val="宋体"/>
            <charset val="134"/>
          </rPr>
          <t>Administrator:</t>
        </r>
        <r>
          <rPr>
            <sz val="9"/>
            <rFont val="宋体"/>
            <charset val="134"/>
          </rPr>
          <t xml:space="preserve">
0001409 5/23 774pcs
华3B7</t>
        </r>
      </text>
    </comment>
    <comment ref="AH35" authorId="0">
      <text>
        <r>
          <rPr>
            <b/>
            <sz val="9"/>
            <rFont val="宋体"/>
            <charset val="134"/>
          </rPr>
          <t>Administrator:</t>
        </r>
        <r>
          <rPr>
            <sz val="9"/>
            <rFont val="宋体"/>
            <charset val="134"/>
          </rPr>
          <t xml:space="preserve">
4/15 上客供RFID贴纸774pcs</t>
        </r>
      </text>
    </comment>
    <comment ref="AH36" authorId="0">
      <text>
        <r>
          <rPr>
            <b/>
            <sz val="9"/>
            <rFont val="宋体"/>
            <charset val="134"/>
          </rPr>
          <t>Administrator:</t>
        </r>
        <r>
          <rPr>
            <sz val="9"/>
            <rFont val="宋体"/>
            <charset val="134"/>
          </rPr>
          <t xml:space="preserve">
3/10 上进口商贴纸3246pcs
EAN条码贴纸3246pcs
</t>
        </r>
      </text>
    </comment>
    <comment ref="AH37" authorId="0">
      <text>
        <r>
          <rPr>
            <b/>
            <sz val="9"/>
            <rFont val="宋体"/>
            <charset val="134"/>
          </rPr>
          <t>Administrator:</t>
        </r>
        <r>
          <rPr>
            <sz val="9"/>
            <rFont val="宋体"/>
            <charset val="134"/>
          </rPr>
          <t xml:space="preserve">
3/10 上进口商贴纸4134pcs
EAN条码贴纸4134pcs
</t>
        </r>
      </text>
    </comment>
    <comment ref="AH38" authorId="0">
      <text>
        <r>
          <rPr>
            <b/>
            <sz val="9"/>
            <rFont val="宋体"/>
            <charset val="134"/>
          </rPr>
          <t>Administrator:</t>
        </r>
        <r>
          <rPr>
            <sz val="9"/>
            <rFont val="宋体"/>
            <charset val="134"/>
          </rPr>
          <t xml:space="preserve">
10/24 葡萄牙语说明书纸 402pcs</t>
        </r>
      </text>
    </comment>
    <comment ref="AG39" authorId="0">
      <text>
        <r>
          <rPr>
            <b/>
            <sz val="9"/>
            <rFont val="宋体"/>
            <charset val="134"/>
          </rPr>
          <t>Administrator:</t>
        </r>
        <r>
          <rPr>
            <sz val="9"/>
            <rFont val="宋体"/>
            <charset val="134"/>
          </rPr>
          <t xml:space="preserve">
1200913 12/15 600pcs 华3b14</t>
        </r>
      </text>
    </comment>
    <comment ref="AI39" authorId="0">
      <text>
        <r>
          <rPr>
            <b/>
            <sz val="9"/>
            <rFont val="宋体"/>
            <charset val="134"/>
          </rPr>
          <t>Administrator:</t>
        </r>
        <r>
          <rPr>
            <sz val="9"/>
            <rFont val="宋体"/>
            <charset val="134"/>
          </rPr>
          <t xml:space="preserve">
12/1 进口商贴纸67*29mm 600pcs
12/1 说明书贴纸 600pcs</t>
        </r>
      </text>
    </comment>
  </commentList>
</comments>
</file>

<file path=xl/sharedStrings.xml><?xml version="1.0" encoding="utf-8"?>
<sst xmlns="http://schemas.openxmlformats.org/spreadsheetml/2006/main" count="10539" uniqueCount="3054">
  <si>
    <r>
      <rPr>
        <b/>
        <sz val="16"/>
        <rFont val="Arial"/>
        <charset val="0"/>
      </rPr>
      <t xml:space="preserve">ZURU  Rainbocorn </t>
    </r>
    <r>
      <rPr>
        <b/>
        <sz val="16"/>
        <rFont val="宋体"/>
        <charset val="134"/>
      </rPr>
      <t>樣板訂單</t>
    </r>
  </si>
  <si>
    <r>
      <rPr>
        <b/>
        <sz val="20"/>
        <color indexed="39"/>
        <rFont val="Arial"/>
        <charset val="0"/>
      </rPr>
      <t>1</t>
    </r>
    <r>
      <rPr>
        <b/>
        <sz val="20"/>
        <color indexed="39"/>
        <rFont val="宋体"/>
        <charset val="134"/>
      </rPr>
      <t>代珠片公仔</t>
    </r>
    <r>
      <rPr>
        <b/>
        <sz val="20"/>
        <color indexed="39"/>
        <rFont val="Arial"/>
        <charset val="0"/>
      </rPr>
      <t>#9201</t>
    </r>
  </si>
  <si>
    <r>
      <rPr>
        <b/>
        <sz val="20"/>
        <color indexed="10"/>
        <rFont val="宋体"/>
        <charset val="134"/>
      </rPr>
      <t>2代珠片公仔</t>
    </r>
    <r>
      <rPr>
        <b/>
        <sz val="20"/>
        <color indexed="10"/>
        <rFont val="Arial"/>
        <charset val="0"/>
      </rPr>
      <t>#9202</t>
    </r>
  </si>
  <si>
    <t>#9204</t>
  </si>
  <si>
    <t>#9214</t>
  </si>
  <si>
    <t>#9209</t>
  </si>
  <si>
    <t>#9202</t>
  </si>
  <si>
    <r>
      <rPr>
        <b/>
        <sz val="16"/>
        <rFont val="Arial"/>
        <charset val="0"/>
      </rPr>
      <t>#9214</t>
    </r>
    <r>
      <rPr>
        <b/>
        <sz val="16"/>
        <rFont val="宋体"/>
        <charset val="134"/>
      </rPr>
      <t>（第二代）</t>
    </r>
  </si>
  <si>
    <t>#9215</t>
  </si>
  <si>
    <t>#9212</t>
  </si>
  <si>
    <t>#9213</t>
  </si>
  <si>
    <t>#9207</t>
  </si>
  <si>
    <t>#9208</t>
  </si>
  <si>
    <t>收縮膜</t>
  </si>
  <si>
    <t>說明書</t>
  </si>
  <si>
    <r>
      <rPr>
        <b/>
        <sz val="11"/>
        <color indexed="39"/>
        <rFont val="Arial"/>
        <charset val="0"/>
      </rPr>
      <t>A</t>
    </r>
    <r>
      <rPr>
        <b/>
        <sz val="11"/>
        <color indexed="39"/>
        <rFont val="宋体"/>
        <charset val="134"/>
      </rPr>
      <t>版本</t>
    </r>
  </si>
  <si>
    <r>
      <rPr>
        <b/>
        <sz val="11"/>
        <color indexed="39"/>
        <rFont val="Arial"/>
        <charset val="0"/>
      </rPr>
      <t>B</t>
    </r>
    <r>
      <rPr>
        <b/>
        <sz val="11"/>
        <color indexed="39"/>
        <rFont val="宋体"/>
        <charset val="134"/>
      </rPr>
      <t>版本</t>
    </r>
  </si>
  <si>
    <t>香港接单日期</t>
  </si>
  <si>
    <r>
      <rPr>
        <b/>
        <sz val="11"/>
        <rFont val="Arial"/>
        <charset val="0"/>
      </rPr>
      <t xml:space="preserve">ZURU </t>
    </r>
    <r>
      <rPr>
        <b/>
        <sz val="11"/>
        <rFont val="宋体"/>
        <charset val="134"/>
      </rPr>
      <t>跟单</t>
    </r>
  </si>
  <si>
    <t>ZURU PO NO#</t>
  </si>
  <si>
    <r>
      <rPr>
        <b/>
        <sz val="11"/>
        <rFont val="Arial"/>
        <charset val="0"/>
      </rPr>
      <t>第三方客户</t>
    </r>
    <r>
      <rPr>
        <b/>
        <sz val="11"/>
        <rFont val="Arial"/>
        <charset val="0"/>
      </rPr>
      <t xml:space="preserve">
 PO NO#</t>
    </r>
  </si>
  <si>
    <t>第三方客户名称</t>
  </si>
  <si>
    <t>ITEM#</t>
  </si>
  <si>
    <t>中文名</t>
  </si>
  <si>
    <r>
      <rPr>
        <b/>
        <sz val="10"/>
        <rFont val="Arial"/>
        <charset val="0"/>
      </rPr>
      <t>PO</t>
    </r>
    <r>
      <rPr>
        <b/>
        <sz val="10"/>
        <rFont val="宋体"/>
        <charset val="134"/>
      </rPr>
      <t>数量</t>
    </r>
    <r>
      <rPr>
        <b/>
        <sz val="10"/>
        <rFont val="Arial"/>
        <charset val="0"/>
      </rPr>
      <t xml:space="preserve">
(pcs)</t>
    </r>
  </si>
  <si>
    <r>
      <rPr>
        <b/>
        <sz val="10"/>
        <rFont val="Arial"/>
        <charset val="0"/>
      </rPr>
      <t>内箱装箱数量</t>
    </r>
    <r>
      <rPr>
        <b/>
        <sz val="10"/>
        <rFont val="Arial"/>
        <charset val="0"/>
      </rPr>
      <t>(pcs)</t>
    </r>
  </si>
  <si>
    <r>
      <rPr>
        <b/>
        <sz val="11"/>
        <rFont val="Arial"/>
        <charset val="0"/>
      </rPr>
      <t>外箱装箱数量</t>
    </r>
    <r>
      <rPr>
        <b/>
        <sz val="11"/>
        <rFont val="Arial"/>
        <charset val="0"/>
      </rPr>
      <t>(pcs)</t>
    </r>
  </si>
  <si>
    <t>总箱数</t>
  </si>
  <si>
    <r>
      <rPr>
        <b/>
        <sz val="11"/>
        <rFont val="Arial"/>
        <charset val="0"/>
      </rPr>
      <t>单价</t>
    </r>
    <r>
      <rPr>
        <b/>
        <sz val="11"/>
        <rFont val="Arial"/>
        <charset val="0"/>
      </rPr>
      <t>USD</t>
    </r>
  </si>
  <si>
    <r>
      <rPr>
        <b/>
        <sz val="11"/>
        <rFont val="Arial"/>
        <charset val="0"/>
      </rPr>
      <t>金额</t>
    </r>
    <r>
      <rPr>
        <b/>
        <sz val="11"/>
        <rFont val="Arial"/>
        <charset val="0"/>
      </rPr>
      <t>USD</t>
    </r>
  </si>
  <si>
    <r>
      <rPr>
        <b/>
        <sz val="11"/>
        <rFont val="Arial"/>
        <charset val="0"/>
      </rPr>
      <t>ZURU</t>
    </r>
    <r>
      <rPr>
        <b/>
        <sz val="11"/>
        <rFont val="宋体"/>
        <charset val="134"/>
      </rPr>
      <t>验货</t>
    </r>
    <r>
      <rPr>
        <b/>
        <sz val="11"/>
        <rFont val="Arial"/>
        <charset val="0"/>
      </rPr>
      <t xml:space="preserve">
</t>
    </r>
    <r>
      <rPr>
        <b/>
        <sz val="11"/>
        <rFont val="宋体"/>
        <charset val="134"/>
      </rPr>
      <t>日期</t>
    </r>
  </si>
  <si>
    <t>驗貨結果</t>
  </si>
  <si>
    <t>第三方客户公证行验货</t>
  </si>
  <si>
    <r>
      <rPr>
        <b/>
        <sz val="11"/>
        <rFont val="Arial"/>
        <charset val="0"/>
      </rPr>
      <t>ZURU</t>
    </r>
    <r>
      <rPr>
        <b/>
        <sz val="11"/>
        <rFont val="宋体"/>
        <charset val="134"/>
      </rPr>
      <t>订单走货日期</t>
    </r>
  </si>
  <si>
    <r>
      <rPr>
        <b/>
        <sz val="11"/>
        <rFont val="Arial"/>
        <charset val="0"/>
      </rPr>
      <t>ZURU</t>
    </r>
    <r>
      <rPr>
        <b/>
        <sz val="11"/>
        <rFont val="宋体"/>
        <charset val="134"/>
      </rPr>
      <t>确认走货日期</t>
    </r>
  </si>
  <si>
    <r>
      <rPr>
        <b/>
        <sz val="11"/>
        <rFont val="Arial"/>
        <charset val="0"/>
      </rPr>
      <t>箱唛资料</t>
    </r>
    <r>
      <rPr>
        <b/>
        <sz val="11"/>
        <rFont val="Arial"/>
        <charset val="0"/>
      </rPr>
      <t>(</t>
    </r>
    <r>
      <rPr>
        <b/>
        <sz val="11"/>
        <rFont val="宋体"/>
        <charset val="134"/>
      </rPr>
      <t>收到日期</t>
    </r>
    <r>
      <rPr>
        <b/>
        <sz val="11"/>
        <rFont val="Arial"/>
        <charset val="0"/>
      </rPr>
      <t>)</t>
    </r>
  </si>
  <si>
    <r>
      <rPr>
        <b/>
        <sz val="11"/>
        <rFont val="Arial"/>
        <charset val="0"/>
      </rPr>
      <t>箱唛资料</t>
    </r>
    <r>
      <rPr>
        <b/>
        <sz val="11"/>
        <rFont val="Arial"/>
        <charset val="0"/>
      </rPr>
      <t>(确认日期)</t>
    </r>
  </si>
  <si>
    <r>
      <rPr>
        <b/>
        <sz val="11"/>
        <rFont val="Arial"/>
        <charset val="0"/>
      </rPr>
      <t>客供贴纸</t>
    </r>
    <r>
      <rPr>
        <b/>
        <sz val="11"/>
        <rFont val="Arial"/>
        <charset val="0"/>
      </rPr>
      <t>AI(</t>
    </r>
    <r>
      <rPr>
        <b/>
        <sz val="11"/>
        <rFont val="宋体"/>
        <charset val="134"/>
      </rPr>
      <t>收到日期</t>
    </r>
    <r>
      <rPr>
        <b/>
        <sz val="11"/>
        <rFont val="Arial"/>
        <charset val="0"/>
      </rPr>
      <t>)</t>
    </r>
  </si>
  <si>
    <r>
      <rPr>
        <b/>
        <sz val="11"/>
        <color indexed="39"/>
        <rFont val="Arial"/>
        <charset val="0"/>
      </rPr>
      <t>MA  1</t>
    </r>
    <r>
      <rPr>
        <b/>
        <sz val="11"/>
        <color indexed="39"/>
        <rFont val="宋体"/>
        <charset val="134"/>
      </rPr>
      <t>語收縮膜</t>
    </r>
  </si>
  <si>
    <r>
      <rPr>
        <b/>
        <sz val="11"/>
        <color indexed="39"/>
        <rFont val="Arial"/>
        <charset val="0"/>
      </rPr>
      <t>MA 3</t>
    </r>
    <r>
      <rPr>
        <b/>
        <sz val="11"/>
        <color indexed="39"/>
        <rFont val="宋体"/>
        <charset val="134"/>
      </rPr>
      <t>語收縮膜</t>
    </r>
  </si>
  <si>
    <t>客版收縮膜</t>
  </si>
  <si>
    <r>
      <rPr>
        <b/>
        <sz val="11"/>
        <color indexed="39"/>
        <rFont val="Arial"/>
        <charset val="0"/>
      </rPr>
      <t>MA 1</t>
    </r>
    <r>
      <rPr>
        <b/>
        <sz val="11"/>
        <color indexed="39"/>
        <rFont val="宋体"/>
        <charset val="134"/>
      </rPr>
      <t>語说明书
A版本</t>
    </r>
  </si>
  <si>
    <r>
      <rPr>
        <b/>
        <sz val="11"/>
        <color indexed="39"/>
        <rFont val="Arial"/>
        <charset val="0"/>
      </rPr>
      <t>MA 1</t>
    </r>
    <r>
      <rPr>
        <b/>
        <sz val="11"/>
        <color indexed="39"/>
        <rFont val="宋体"/>
        <charset val="134"/>
      </rPr>
      <t>語说明书</t>
    </r>
    <r>
      <rPr>
        <b/>
        <sz val="11"/>
        <color indexed="39"/>
        <rFont val="Arial"/>
        <charset val="0"/>
      </rPr>
      <t xml:space="preserve">
B版本</t>
    </r>
  </si>
  <si>
    <r>
      <rPr>
        <b/>
        <sz val="11"/>
        <color indexed="39"/>
        <rFont val="Arial"/>
        <charset val="0"/>
      </rPr>
      <t>MA 3</t>
    </r>
    <r>
      <rPr>
        <b/>
        <sz val="11"/>
        <color indexed="39"/>
        <rFont val="宋体"/>
        <charset val="134"/>
      </rPr>
      <t>語說明書</t>
    </r>
    <r>
      <rPr>
        <b/>
        <sz val="11"/>
        <color indexed="39"/>
        <rFont val="Arial"/>
        <charset val="0"/>
      </rPr>
      <t xml:space="preserve">
A版本</t>
    </r>
  </si>
  <si>
    <r>
      <rPr>
        <b/>
        <sz val="11"/>
        <color indexed="39"/>
        <rFont val="Arial"/>
        <charset val="0"/>
      </rPr>
      <t>MA 3</t>
    </r>
    <r>
      <rPr>
        <b/>
        <sz val="11"/>
        <color indexed="39"/>
        <rFont val="宋体"/>
        <charset val="134"/>
      </rPr>
      <t>語說明書</t>
    </r>
    <r>
      <rPr>
        <b/>
        <sz val="11"/>
        <color indexed="39"/>
        <rFont val="Arial"/>
        <charset val="0"/>
      </rPr>
      <t xml:space="preserve">
B</t>
    </r>
    <r>
      <rPr>
        <b/>
        <sz val="11"/>
        <color indexed="39"/>
        <rFont val="宋体"/>
        <charset val="134"/>
      </rPr>
      <t>版本</t>
    </r>
  </si>
  <si>
    <t>客版說明書</t>
  </si>
  <si>
    <t>布標</t>
  </si>
  <si>
    <r>
      <rPr>
        <b/>
        <sz val="11"/>
        <color indexed="10"/>
        <rFont val="Arial"/>
        <charset val="0"/>
      </rPr>
      <t>MA  1</t>
    </r>
    <r>
      <rPr>
        <b/>
        <sz val="11"/>
        <color indexed="10"/>
        <rFont val="宋体"/>
        <charset val="134"/>
      </rPr>
      <t>語收縮膜</t>
    </r>
  </si>
  <si>
    <r>
      <rPr>
        <b/>
        <sz val="11"/>
        <color indexed="10"/>
        <rFont val="Arial"/>
        <charset val="0"/>
      </rPr>
      <t>MA 3</t>
    </r>
    <r>
      <rPr>
        <b/>
        <sz val="11"/>
        <color indexed="10"/>
        <rFont val="宋体"/>
        <charset val="134"/>
      </rPr>
      <t>語收縮膜</t>
    </r>
  </si>
  <si>
    <r>
      <rPr>
        <b/>
        <sz val="11"/>
        <color indexed="10"/>
        <rFont val="Arial"/>
        <charset val="0"/>
      </rPr>
      <t>MA 1</t>
    </r>
    <r>
      <rPr>
        <b/>
        <sz val="11"/>
        <color indexed="10"/>
        <rFont val="宋体"/>
        <charset val="134"/>
      </rPr>
      <t>語说明书</t>
    </r>
    <r>
      <rPr>
        <b/>
        <sz val="11"/>
        <color indexed="10"/>
        <rFont val="Arial"/>
        <charset val="0"/>
      </rPr>
      <t xml:space="preserve">
A</t>
    </r>
    <r>
      <rPr>
        <b/>
        <sz val="11"/>
        <color indexed="10"/>
        <rFont val="宋体"/>
        <charset val="134"/>
      </rPr>
      <t>版本</t>
    </r>
  </si>
  <si>
    <r>
      <rPr>
        <b/>
        <sz val="11"/>
        <color indexed="10"/>
        <rFont val="Arial"/>
        <charset val="0"/>
      </rPr>
      <t>MA 1</t>
    </r>
    <r>
      <rPr>
        <b/>
        <sz val="11"/>
        <color indexed="10"/>
        <rFont val="宋体"/>
        <charset val="134"/>
      </rPr>
      <t>語说明书</t>
    </r>
    <r>
      <rPr>
        <b/>
        <sz val="11"/>
        <color indexed="10"/>
        <rFont val="Arial"/>
        <charset val="0"/>
      </rPr>
      <t xml:space="preserve">
B版本</t>
    </r>
  </si>
  <si>
    <r>
      <rPr>
        <b/>
        <sz val="11"/>
        <color indexed="10"/>
        <rFont val="Arial"/>
        <charset val="0"/>
      </rPr>
      <t>MA 3</t>
    </r>
    <r>
      <rPr>
        <b/>
        <sz val="11"/>
        <color indexed="10"/>
        <rFont val="宋体"/>
        <charset val="134"/>
      </rPr>
      <t>語說明書</t>
    </r>
    <r>
      <rPr>
        <b/>
        <sz val="11"/>
        <color indexed="10"/>
        <rFont val="Arial"/>
        <charset val="0"/>
      </rPr>
      <t xml:space="preserve">
A版本</t>
    </r>
  </si>
  <si>
    <r>
      <rPr>
        <b/>
        <sz val="11"/>
        <color indexed="10"/>
        <rFont val="Arial"/>
        <charset val="0"/>
      </rPr>
      <t>MA 3</t>
    </r>
    <r>
      <rPr>
        <b/>
        <sz val="11"/>
        <color indexed="10"/>
        <rFont val="宋体"/>
        <charset val="134"/>
      </rPr>
      <t>語說明書
B版本</t>
    </r>
  </si>
  <si>
    <t>MA 1語收縮膜</t>
  </si>
  <si>
    <t>MA 1語說明書</t>
  </si>
  <si>
    <t>MA 2語收縮膜（加拿大版本）</t>
  </si>
  <si>
    <t>MA 2語說明書（加拿大版本）</t>
  </si>
  <si>
    <t>落加拿大
棉花泥</t>
  </si>
  <si>
    <t>9201SQ1</t>
  </si>
  <si>
    <t>9204UQ1</t>
  </si>
  <si>
    <r>
      <rPr>
        <sz val="10"/>
        <rFont val="Arial"/>
        <charset val="0"/>
      </rPr>
      <t>MA 1</t>
    </r>
    <r>
      <rPr>
        <sz val="10"/>
        <rFont val="宋体"/>
        <charset val="134"/>
      </rPr>
      <t>語收縮膜</t>
    </r>
    <r>
      <rPr>
        <sz val="10"/>
        <rFont val="Arial"/>
        <charset val="0"/>
      </rPr>
      <t xml:space="preserve">
A</t>
    </r>
  </si>
  <si>
    <r>
      <rPr>
        <sz val="10"/>
        <rFont val="Arial"/>
        <charset val="0"/>
      </rPr>
      <t>MA 1</t>
    </r>
    <r>
      <rPr>
        <sz val="10"/>
        <rFont val="宋体"/>
        <charset val="134"/>
      </rPr>
      <t>語收縮膜
B</t>
    </r>
  </si>
  <si>
    <r>
      <rPr>
        <sz val="10"/>
        <rFont val="Arial"/>
        <charset val="0"/>
      </rPr>
      <t>MA 1</t>
    </r>
    <r>
      <rPr>
        <sz val="10"/>
        <rFont val="宋体"/>
        <charset val="134"/>
      </rPr>
      <t>語說明書</t>
    </r>
    <r>
      <rPr>
        <sz val="10"/>
        <rFont val="Arial"/>
        <charset val="0"/>
      </rPr>
      <t xml:space="preserve">
A</t>
    </r>
  </si>
  <si>
    <r>
      <rPr>
        <sz val="10"/>
        <rFont val="Arial"/>
        <charset val="0"/>
      </rPr>
      <t>MA 1</t>
    </r>
    <r>
      <rPr>
        <sz val="10"/>
        <rFont val="宋体"/>
        <charset val="134"/>
      </rPr>
      <t>語說明書
B</t>
    </r>
  </si>
  <si>
    <r>
      <rPr>
        <sz val="10"/>
        <rFont val="Arial"/>
        <charset val="0"/>
      </rPr>
      <t>MA</t>
    </r>
    <r>
      <rPr>
        <sz val="10"/>
        <rFont val="宋体"/>
        <charset val="134"/>
      </rPr>
      <t>领养卡</t>
    </r>
  </si>
  <si>
    <r>
      <rPr>
        <sz val="10"/>
        <rFont val="Arial"/>
        <charset val="0"/>
      </rPr>
      <t>9214SQ1
MA PDQ</t>
    </r>
    <r>
      <rPr>
        <sz val="10"/>
        <rFont val="宋体"/>
        <charset val="134"/>
      </rPr>
      <t>盒</t>
    </r>
  </si>
  <si>
    <r>
      <rPr>
        <sz val="10"/>
        <rFont val="Arial"/>
        <charset val="0"/>
      </rPr>
      <t xml:space="preserve">9214UQ1
</t>
    </r>
    <r>
      <rPr>
        <sz val="10"/>
        <rFont val="宋体"/>
        <charset val="134"/>
      </rPr>
      <t>客办</t>
    </r>
    <r>
      <rPr>
        <sz val="10"/>
        <rFont val="Arial"/>
        <charset val="0"/>
      </rPr>
      <t>PDQ盒</t>
    </r>
  </si>
  <si>
    <r>
      <rPr>
        <b/>
        <sz val="11"/>
        <color indexed="10"/>
        <rFont val="Arial"/>
        <charset val="0"/>
      </rPr>
      <t>MA 1</t>
    </r>
    <r>
      <rPr>
        <b/>
        <sz val="11"/>
        <color indexed="10"/>
        <rFont val="宋体"/>
        <charset val="134"/>
      </rPr>
      <t>語收縮膜</t>
    </r>
  </si>
  <si>
    <r>
      <rPr>
        <b/>
        <sz val="11"/>
        <color indexed="10"/>
        <rFont val="Arial"/>
        <charset val="0"/>
      </rPr>
      <t>MA 1</t>
    </r>
    <r>
      <rPr>
        <b/>
        <sz val="11"/>
        <color indexed="10"/>
        <rFont val="宋体"/>
        <charset val="134"/>
      </rPr>
      <t>語說明書</t>
    </r>
  </si>
  <si>
    <r>
      <rPr>
        <b/>
        <sz val="11"/>
        <color indexed="10"/>
        <rFont val="Arial"/>
        <charset val="0"/>
      </rPr>
      <t>MA 3</t>
    </r>
    <r>
      <rPr>
        <b/>
        <sz val="11"/>
        <color indexed="10"/>
        <rFont val="宋体"/>
        <charset val="134"/>
      </rPr>
      <t>語說明書</t>
    </r>
  </si>
  <si>
    <t>發票號</t>
  </si>
  <si>
    <r>
      <rPr>
        <b/>
        <sz val="11"/>
        <color indexed="39"/>
        <rFont val="宋体"/>
        <charset val="134"/>
      </rPr>
      <t>玫紅猴子</t>
    </r>
    <r>
      <rPr>
        <b/>
        <sz val="11"/>
        <color indexed="39"/>
        <rFont val="Arial"/>
        <charset val="0"/>
      </rPr>
      <t xml:space="preserve">
Monkey（A）</t>
    </r>
  </si>
  <si>
    <r>
      <rPr>
        <b/>
        <sz val="11"/>
        <color indexed="39"/>
        <rFont val="宋体"/>
        <charset val="134"/>
      </rPr>
      <t>黃色猴子</t>
    </r>
    <r>
      <rPr>
        <b/>
        <sz val="11"/>
        <color indexed="39"/>
        <rFont val="Arial"/>
        <charset val="0"/>
      </rPr>
      <t xml:space="preserve">
Monkey</t>
    </r>
    <r>
      <rPr>
        <b/>
        <sz val="11"/>
        <color indexed="39"/>
        <rFont val="宋体"/>
        <charset val="134"/>
      </rPr>
      <t>（B）</t>
    </r>
  </si>
  <si>
    <r>
      <rPr>
        <b/>
        <sz val="11"/>
        <color indexed="39"/>
        <rFont val="宋体"/>
        <charset val="134"/>
      </rPr>
      <t>粉紅貓</t>
    </r>
    <r>
      <rPr>
        <b/>
        <sz val="11"/>
        <color indexed="39"/>
        <rFont val="Arial"/>
        <charset val="0"/>
      </rPr>
      <t xml:space="preserve">
Kitty
</t>
    </r>
    <r>
      <rPr>
        <b/>
        <sz val="11"/>
        <color indexed="39"/>
        <rFont val="宋体"/>
        <charset val="134"/>
      </rPr>
      <t>（A）</t>
    </r>
  </si>
  <si>
    <r>
      <rPr>
        <b/>
        <sz val="11"/>
        <color indexed="39"/>
        <rFont val="宋体"/>
        <charset val="134"/>
      </rPr>
      <t>玫紅貓</t>
    </r>
    <r>
      <rPr>
        <b/>
        <sz val="11"/>
        <color indexed="39"/>
        <rFont val="Arial"/>
        <charset val="0"/>
      </rPr>
      <t xml:space="preserve">
Kitty
</t>
    </r>
    <r>
      <rPr>
        <b/>
        <sz val="11"/>
        <color indexed="39"/>
        <rFont val="宋体"/>
        <charset val="134"/>
      </rPr>
      <t>（B）</t>
    </r>
  </si>
  <si>
    <r>
      <rPr>
        <b/>
        <sz val="11"/>
        <color indexed="39"/>
        <rFont val="宋体"/>
        <charset val="134"/>
      </rPr>
      <t>白色兔子</t>
    </r>
    <r>
      <rPr>
        <b/>
        <sz val="11"/>
        <color indexed="39"/>
        <rFont val="Arial"/>
        <charset val="0"/>
      </rPr>
      <t xml:space="preserve">
Rabbit
</t>
    </r>
    <r>
      <rPr>
        <b/>
        <sz val="11"/>
        <color indexed="39"/>
        <rFont val="宋体"/>
        <charset val="134"/>
      </rPr>
      <t>（</t>
    </r>
    <r>
      <rPr>
        <b/>
        <sz val="11"/>
        <color indexed="39"/>
        <rFont val="Arial"/>
        <charset val="0"/>
      </rPr>
      <t>A）</t>
    </r>
  </si>
  <si>
    <r>
      <rPr>
        <b/>
        <sz val="11"/>
        <color indexed="39"/>
        <rFont val="宋体"/>
        <charset val="134"/>
      </rPr>
      <t>玫紅兔子</t>
    </r>
    <r>
      <rPr>
        <b/>
        <sz val="11"/>
        <color indexed="39"/>
        <rFont val="Arial"/>
        <charset val="0"/>
      </rPr>
      <t xml:space="preserve">
Rabbit
（B）</t>
    </r>
  </si>
  <si>
    <r>
      <rPr>
        <b/>
        <sz val="11"/>
        <color indexed="39"/>
        <rFont val="宋体"/>
        <charset val="134"/>
      </rPr>
      <t>白色獨角獸</t>
    </r>
    <r>
      <rPr>
        <b/>
        <sz val="11"/>
        <color indexed="39"/>
        <rFont val="Arial"/>
        <charset val="0"/>
      </rPr>
      <t xml:space="preserve">
Unicorn
</t>
    </r>
    <r>
      <rPr>
        <b/>
        <sz val="11"/>
        <color indexed="39"/>
        <rFont val="宋体"/>
        <charset val="134"/>
      </rPr>
      <t>（A）</t>
    </r>
  </si>
  <si>
    <r>
      <rPr>
        <b/>
        <sz val="11"/>
        <color indexed="39"/>
        <rFont val="宋体"/>
        <charset val="134"/>
      </rPr>
      <t>玫紅獨角獸</t>
    </r>
    <r>
      <rPr>
        <b/>
        <sz val="11"/>
        <color indexed="39"/>
        <rFont val="Arial"/>
        <charset val="0"/>
      </rPr>
      <t xml:space="preserve">
Unicorn
</t>
    </r>
    <r>
      <rPr>
        <b/>
        <sz val="11"/>
        <color indexed="39"/>
        <rFont val="宋体"/>
        <charset val="134"/>
      </rPr>
      <t>（B）</t>
    </r>
  </si>
  <si>
    <r>
      <rPr>
        <b/>
        <sz val="11"/>
        <color indexed="39"/>
        <rFont val="宋体"/>
        <charset val="134"/>
      </rPr>
      <t>紫色小狗</t>
    </r>
    <r>
      <rPr>
        <b/>
        <sz val="11"/>
        <color indexed="39"/>
        <rFont val="Arial"/>
        <charset val="0"/>
      </rPr>
      <t xml:space="preserve">
Puppy
（A）</t>
    </r>
  </si>
  <si>
    <r>
      <rPr>
        <b/>
        <sz val="11"/>
        <color indexed="39"/>
        <rFont val="宋体"/>
        <charset val="134"/>
      </rPr>
      <t>藍色小狗</t>
    </r>
    <r>
      <rPr>
        <b/>
        <sz val="11"/>
        <color indexed="39"/>
        <rFont val="Arial"/>
        <charset val="0"/>
      </rPr>
      <t xml:space="preserve">
Puppy
</t>
    </r>
    <r>
      <rPr>
        <b/>
        <sz val="11"/>
        <color indexed="39"/>
        <rFont val="宋体"/>
        <charset val="134"/>
      </rPr>
      <t>（B）</t>
    </r>
  </si>
  <si>
    <r>
      <rPr>
        <b/>
        <sz val="11"/>
        <color indexed="39"/>
        <rFont val="宋体"/>
        <charset val="134"/>
      </rPr>
      <t>粉色倉鼠</t>
    </r>
    <r>
      <rPr>
        <b/>
        <sz val="11"/>
        <color indexed="39"/>
        <rFont val="Arial"/>
        <charset val="0"/>
      </rPr>
      <t xml:space="preserve">
Hamster
（A）</t>
    </r>
  </si>
  <si>
    <r>
      <rPr>
        <b/>
        <sz val="11"/>
        <color indexed="39"/>
        <rFont val="宋体"/>
        <charset val="134"/>
      </rPr>
      <t>橙色倉鼠</t>
    </r>
    <r>
      <rPr>
        <b/>
        <sz val="11"/>
        <color indexed="39"/>
        <rFont val="Arial"/>
        <charset val="0"/>
      </rPr>
      <t xml:space="preserve">
Hamster
（B）</t>
    </r>
  </si>
  <si>
    <t>羊駝
Llama（白色）</t>
  </si>
  <si>
    <t>羊駝
Llama（紫色）</t>
  </si>
  <si>
    <t>火烈鳥
Flamingo
（玫紅色）</t>
  </si>
  <si>
    <t>火烈鳥
Flamingo
（彩虹色）</t>
  </si>
  <si>
    <t>火烈鳥
Flamingo
（金色）</t>
  </si>
  <si>
    <t>熊貓
Panda
（黑白色）</t>
  </si>
  <si>
    <t>熊貓
Panda
（粉紅色）</t>
  </si>
  <si>
    <t>貓頭鷹
OWL
（紫色）</t>
  </si>
  <si>
    <t>貓頭鷹
OWL
（白色）</t>
  </si>
  <si>
    <t>獨角獸
Unicorn
（白色）</t>
  </si>
  <si>
    <t>獨角獸
Unicorn
（紫色）</t>
  </si>
  <si>
    <t>獅子
Lion
（粉紅色）</t>
  </si>
  <si>
    <t>獅子
Lion
（黃色）</t>
  </si>
  <si>
    <t xml:space="preserve">白色獨角獸
Unicorn </t>
  </si>
  <si>
    <t>枚红色火烈鸟
Flamingo</t>
  </si>
  <si>
    <t>白色羊驼
Llama</t>
  </si>
  <si>
    <t>粉红色猫
Kitty</t>
  </si>
  <si>
    <t>紫色兔子
Bunny</t>
  </si>
  <si>
    <t>蓝色小狗
Puppy</t>
  </si>
  <si>
    <t>白色猫头鹰
White Owl</t>
  </si>
  <si>
    <t>粉色狮子
Pink Lion</t>
  </si>
  <si>
    <t>黄色猴子
Yellow Monkey</t>
  </si>
  <si>
    <t>紫色独角兽
Purple Unicorn</t>
  </si>
  <si>
    <t>白色熊猫
White Panda</t>
  </si>
  <si>
    <t>彩色火烈鸟
Colour Flamingo</t>
  </si>
  <si>
    <t xml:space="preserve">獨角獸
Unicorn </t>
  </si>
  <si>
    <t>孔雀
Peacock</t>
  </si>
  <si>
    <t>火烈鸟
Toucan</t>
  </si>
  <si>
    <t>树懒
Sloth</t>
  </si>
  <si>
    <t>大象
Elephant</t>
  </si>
  <si>
    <t>老虎
Tiger</t>
  </si>
  <si>
    <t>梅花鹿
Giraffe</t>
  </si>
  <si>
    <t>斑马
Zebra</t>
  </si>
  <si>
    <r>
      <rPr>
        <sz val="11"/>
        <color indexed="39"/>
        <rFont val="宋体"/>
        <charset val="134"/>
      </rPr>
      <t>兔子</t>
    </r>
    <r>
      <rPr>
        <sz val="11"/>
        <color indexed="39"/>
        <rFont val="Arial"/>
        <charset val="0"/>
      </rPr>
      <t xml:space="preserve">
Bunny
</t>
    </r>
    <r>
      <rPr>
        <sz val="11"/>
        <color indexed="39"/>
        <rFont val="宋体"/>
        <charset val="134"/>
      </rPr>
      <t>含海绵</t>
    </r>
  </si>
  <si>
    <r>
      <rPr>
        <sz val="11"/>
        <color indexed="39"/>
        <rFont val="宋体"/>
        <charset val="134"/>
      </rPr>
      <t>小狗</t>
    </r>
    <r>
      <rPr>
        <sz val="11"/>
        <color indexed="39"/>
        <rFont val="Arial"/>
        <charset val="0"/>
      </rPr>
      <t xml:space="preserve">
Puppy</t>
    </r>
  </si>
  <si>
    <r>
      <rPr>
        <sz val="11"/>
        <color indexed="39"/>
        <rFont val="宋体"/>
        <charset val="134"/>
      </rPr>
      <t>羊驼</t>
    </r>
    <r>
      <rPr>
        <sz val="11"/>
        <color indexed="39"/>
        <rFont val="Arial"/>
        <charset val="0"/>
      </rPr>
      <t xml:space="preserve"> 
Llama</t>
    </r>
  </si>
  <si>
    <r>
      <rPr>
        <sz val="11"/>
        <color indexed="39"/>
        <rFont val="宋体"/>
        <charset val="134"/>
      </rPr>
      <t>小猫</t>
    </r>
    <r>
      <rPr>
        <sz val="11"/>
        <color indexed="39"/>
        <rFont val="Arial"/>
        <charset val="0"/>
      </rPr>
      <t xml:space="preserve">
Kitty
</t>
    </r>
    <r>
      <rPr>
        <sz val="11"/>
        <color indexed="39"/>
        <rFont val="宋体"/>
        <charset val="134"/>
      </rPr>
      <t>含海绵</t>
    </r>
  </si>
  <si>
    <r>
      <rPr>
        <sz val="11"/>
        <color indexed="39"/>
        <rFont val="宋体"/>
        <charset val="134"/>
      </rPr>
      <t>独角兽</t>
    </r>
    <r>
      <rPr>
        <sz val="11"/>
        <color indexed="39"/>
        <rFont val="Arial"/>
        <charset val="0"/>
      </rPr>
      <t xml:space="preserve">
Unicorn</t>
    </r>
  </si>
  <si>
    <r>
      <rPr>
        <sz val="11"/>
        <color indexed="39"/>
        <rFont val="宋体"/>
        <charset val="134"/>
      </rPr>
      <t>猴子</t>
    </r>
    <r>
      <rPr>
        <sz val="11"/>
        <color indexed="39"/>
        <rFont val="Arial"/>
        <charset val="0"/>
      </rPr>
      <t xml:space="preserve">
Monkey</t>
    </r>
  </si>
  <si>
    <t>小猫
Kitten</t>
  </si>
  <si>
    <t>独角兽
Unicorn</t>
  </si>
  <si>
    <t>大嘴鸟
Toucan</t>
  </si>
  <si>
    <t>2PK超小蛋殼公仔</t>
  </si>
  <si>
    <t>4PK超小蛋殼公仔</t>
  </si>
  <si>
    <t>Binnie</t>
  </si>
  <si>
    <t>ZMPO18068</t>
  </si>
  <si>
    <t>9201-S001</t>
  </si>
  <si>
    <t>珠片公仔</t>
  </si>
  <si>
    <t>MA布標</t>
  </si>
  <si>
    <t>Amanda</t>
  </si>
  <si>
    <t>ZMPO18078</t>
  </si>
  <si>
    <t>Angela</t>
  </si>
  <si>
    <t>簽板</t>
  </si>
  <si>
    <t>Lingly</t>
  </si>
  <si>
    <r>
      <rPr>
        <sz val="12"/>
        <rFont val="Arial"/>
        <charset val="0"/>
      </rPr>
      <t>GP</t>
    </r>
    <r>
      <rPr>
        <sz val="12"/>
        <rFont val="宋体"/>
        <charset val="134"/>
      </rPr>
      <t>測試版</t>
    </r>
  </si>
  <si>
    <t>Holly</t>
  </si>
  <si>
    <t>寄客版</t>
  </si>
  <si>
    <t>Sara</t>
  </si>
  <si>
    <t>郵件</t>
  </si>
  <si>
    <t>Candide客户样品</t>
  </si>
  <si>
    <t>WABRO</t>
  </si>
  <si>
    <t>Tiffany</t>
  </si>
  <si>
    <t>大貨簽板</t>
  </si>
  <si>
    <t>EURO TOYS EUROPE BV</t>
  </si>
  <si>
    <t>Lucky</t>
  </si>
  <si>
    <t>產前測試</t>
  </si>
  <si>
    <t>CENCOSUD CHILE</t>
  </si>
  <si>
    <t>年齡評估樣品</t>
  </si>
  <si>
    <t>ZMPO18086</t>
  </si>
  <si>
    <t>丹麥布標</t>
  </si>
  <si>
    <t>GP FRANCE</t>
  </si>
  <si>
    <t>法國布標</t>
  </si>
  <si>
    <t>GP ITALY</t>
  </si>
  <si>
    <t>意大利布標</t>
  </si>
  <si>
    <t>TOY TRIANGLE CO.W.L.L</t>
  </si>
  <si>
    <t>Express Gifts Ltd</t>
  </si>
  <si>
    <t>9201-S006</t>
  </si>
  <si>
    <t>P.M.I TRADING &amp; ENTERPRISE LTS34</t>
  </si>
  <si>
    <t>TOYS kingdom</t>
  </si>
  <si>
    <t>CANDIDE IND E COM LTDA</t>
  </si>
  <si>
    <t>巴西布標</t>
  </si>
  <si>
    <t>WAL-MART.COM</t>
  </si>
  <si>
    <t>大貨版、簽板</t>
  </si>
  <si>
    <t>GP SPAIN</t>
  </si>
  <si>
    <t>西班牙布標</t>
  </si>
  <si>
    <t>GP TURKEY</t>
  </si>
  <si>
    <t>土耳其布標</t>
  </si>
  <si>
    <t>MA 3語簽板</t>
  </si>
  <si>
    <t>360 SALES SOLUTIONS INC</t>
  </si>
  <si>
    <t>大貨樣板</t>
  </si>
  <si>
    <t>B&amp;M RETAIL LIMITED</t>
  </si>
  <si>
    <t>9201-S003</t>
  </si>
  <si>
    <t>Intek 客户样品</t>
  </si>
  <si>
    <t>ZMPO18108</t>
  </si>
  <si>
    <t>TARGET US</t>
  </si>
  <si>
    <t>DISTRIBUIDORA JUGUETRON S.A DE C.V</t>
  </si>
  <si>
    <t>抽版</t>
  </si>
  <si>
    <t>粉紅色獨角獸</t>
  </si>
  <si>
    <t>大貨版</t>
  </si>
  <si>
    <t>GP法國</t>
  </si>
  <si>
    <t>ZMPO18123</t>
  </si>
  <si>
    <t>樣品訂單</t>
  </si>
  <si>
    <t>ZMPO18131</t>
  </si>
  <si>
    <t>Emily</t>
  </si>
  <si>
    <t>測試樣品</t>
  </si>
  <si>
    <t>C/Sam's club</t>
  </si>
  <si>
    <t>MO 20181120</t>
  </si>
  <si>
    <t>WMCA</t>
  </si>
  <si>
    <t>Ever</t>
  </si>
  <si>
    <r>
      <rPr>
        <sz val="11"/>
        <rFont val="Arial"/>
        <charset val="0"/>
      </rPr>
      <t>GP</t>
    </r>
    <r>
      <rPr>
        <sz val="11"/>
        <rFont val="宋体"/>
        <charset val="134"/>
      </rPr>
      <t>法國</t>
    </r>
  </si>
  <si>
    <r>
      <rPr>
        <sz val="11"/>
        <rFont val="Arial"/>
        <charset val="0"/>
      </rPr>
      <t>GP</t>
    </r>
    <r>
      <rPr>
        <sz val="11"/>
        <rFont val="宋体"/>
        <charset val="134"/>
      </rPr>
      <t>西班牙</t>
    </r>
  </si>
  <si>
    <t>GP西班牙</t>
  </si>
  <si>
    <t>Aimee</t>
  </si>
  <si>
    <t>ZY#5700005</t>
  </si>
  <si>
    <t>筑愉</t>
  </si>
  <si>
    <t>9201EC-S002</t>
  </si>
  <si>
    <t>空展示櫃</t>
  </si>
  <si>
    <t>SAM’S CLUB US</t>
  </si>
  <si>
    <t>9201PL-S002</t>
  </si>
  <si>
    <t>Ada</t>
  </si>
  <si>
    <t>ZMPO18162</t>
  </si>
  <si>
    <t>庫有</t>
  </si>
  <si>
    <t>廣州ITS測試版</t>
  </si>
  <si>
    <t>holly</t>
  </si>
  <si>
    <t>Elaine</t>
  </si>
  <si>
    <t>測試版</t>
  </si>
  <si>
    <t>RELIANCE LIFESTYLE HOLDINGS LIMITED</t>
  </si>
  <si>
    <t>Christal</t>
  </si>
  <si>
    <t>WM簽板</t>
  </si>
  <si>
    <t>WAL-MART STORES INC.USA</t>
  </si>
  <si>
    <t>9201PL-S003</t>
  </si>
  <si>
    <t>GP Spain</t>
  </si>
  <si>
    <t>大貨樣品</t>
  </si>
  <si>
    <t>EUROPRIS</t>
  </si>
  <si>
    <t>Tony</t>
  </si>
  <si>
    <t>BV測試版</t>
  </si>
  <si>
    <t>GP</t>
  </si>
  <si>
    <t>GP測試版</t>
  </si>
  <si>
    <t>9202-S001</t>
  </si>
  <si>
    <t>2代珠片公仔</t>
  </si>
  <si>
    <t>ASDA STORES LTD</t>
  </si>
  <si>
    <t>9202-WMUS-S001</t>
  </si>
  <si>
    <t>Maria</t>
  </si>
  <si>
    <t>TARGET AUSTRALIA PTY LTD</t>
  </si>
  <si>
    <t>QA測試版</t>
  </si>
  <si>
    <t>Bella</t>
  </si>
  <si>
    <t>9202-S005</t>
  </si>
  <si>
    <t>GRUPO RUZ</t>
  </si>
  <si>
    <t>1代珠片公仔</t>
  </si>
  <si>
    <t>小蛋殼毛絨公仔</t>
  </si>
  <si>
    <t>9204UQ3-S001</t>
  </si>
  <si>
    <t>Target US</t>
  </si>
  <si>
    <t>9202-S002</t>
  </si>
  <si>
    <t>9204UQ1-S002</t>
  </si>
  <si>
    <t>Hailey</t>
  </si>
  <si>
    <t>DOLLAR GENERAL CORPORATION</t>
  </si>
  <si>
    <t>9204-S004</t>
  </si>
  <si>
    <t>小蛋殼毛絨公仔
PDQ裝</t>
  </si>
  <si>
    <t>Victoria</t>
  </si>
  <si>
    <t>WM CA</t>
  </si>
  <si>
    <t>WM US</t>
  </si>
  <si>
    <t>測試樣+大貨樣</t>
  </si>
  <si>
    <t>bella</t>
  </si>
  <si>
    <t>B&amp;M</t>
  </si>
  <si>
    <t>9204SQ1-S001</t>
  </si>
  <si>
    <t>Ann</t>
  </si>
  <si>
    <t>Toy triangle</t>
  </si>
  <si>
    <t>樣板</t>
  </si>
  <si>
    <t>harmony</t>
  </si>
  <si>
    <t>邮件</t>
  </si>
  <si>
    <t>广告样品</t>
  </si>
  <si>
    <t>estate</t>
  </si>
  <si>
    <t>产前测试版</t>
  </si>
  <si>
    <t>9209-S001</t>
  </si>
  <si>
    <t>超大蛋壳</t>
  </si>
  <si>
    <t>Lori</t>
  </si>
  <si>
    <t>TOY TRIANGLE COMPANY(UAE)</t>
  </si>
  <si>
    <t>大货样板</t>
  </si>
  <si>
    <t>Vivian</t>
  </si>
  <si>
    <t>KC测试样品需求</t>
  </si>
  <si>
    <t>Monica</t>
  </si>
  <si>
    <t>Sam's</t>
  </si>
  <si>
    <t>见客版</t>
  </si>
  <si>
    <t>Andy</t>
  </si>
  <si>
    <t>Colony Brands</t>
  </si>
  <si>
    <t>测试样板</t>
  </si>
  <si>
    <t>9209A-S001</t>
  </si>
  <si>
    <t>火烈鸟</t>
  </si>
  <si>
    <t>Daisy</t>
  </si>
  <si>
    <t>TOYS R US JAPAN LTD</t>
  </si>
  <si>
    <t>Estate</t>
  </si>
  <si>
    <t>签版</t>
  </si>
  <si>
    <t>测试办</t>
  </si>
  <si>
    <t>GSS</t>
  </si>
  <si>
    <t>产前办</t>
  </si>
  <si>
    <t>小蛋壳毛絨公仔</t>
  </si>
  <si>
    <t>产中抽板</t>
  </si>
  <si>
    <t>签办</t>
  </si>
  <si>
    <t>Kalyn</t>
  </si>
  <si>
    <t>G.T. WHOLESALE LIMITED</t>
  </si>
  <si>
    <t>大货办</t>
  </si>
  <si>
    <t>9202-S009</t>
  </si>
  <si>
    <t>Abbey</t>
  </si>
  <si>
    <t>THE FARMERS'TRADING COMPANY LIMITE</t>
  </si>
  <si>
    <t>Kate</t>
  </si>
  <si>
    <t>筑愉（深圳）贸易有限公司</t>
  </si>
  <si>
    <t>IDA LI</t>
  </si>
  <si>
    <t>Lois</t>
  </si>
  <si>
    <t xml:space="preserve"> A.S. WATSON RETAIL (HK) LIMITED
</t>
  </si>
  <si>
    <t>9204SQ1-S002</t>
  </si>
  <si>
    <t>ORBICO SP.Z O O</t>
  </si>
  <si>
    <t>筑愉(深圳）贸易有限公司</t>
  </si>
  <si>
    <r>
      <rPr>
        <sz val="11"/>
        <rFont val="Arial"/>
        <charset val="0"/>
      </rPr>
      <t>9202-S007
(A</t>
    </r>
    <r>
      <rPr>
        <sz val="11"/>
        <rFont val="宋体"/>
        <charset val="134"/>
      </rPr>
      <t>款）</t>
    </r>
  </si>
  <si>
    <t>Sherry</t>
  </si>
  <si>
    <t>Smyths Toys HQ UC</t>
  </si>
  <si>
    <t>9209B-S001</t>
  </si>
  <si>
    <t>羊駝</t>
  </si>
  <si>
    <t>Angel</t>
  </si>
  <si>
    <t>WAL-MART CANADA CORP</t>
  </si>
  <si>
    <t>9202A</t>
  </si>
  <si>
    <t>Jannie</t>
  </si>
  <si>
    <t>LINIEX Aps</t>
  </si>
  <si>
    <r>
      <rPr>
        <sz val="10"/>
        <rFont val="Arial"/>
        <charset val="0"/>
      </rPr>
      <t>14</t>
    </r>
    <r>
      <rPr>
        <sz val="10"/>
        <rFont val="宋体"/>
        <charset val="134"/>
      </rPr>
      <t>寸蛋壳公仔</t>
    </r>
  </si>
  <si>
    <t>9202L</t>
  </si>
  <si>
    <t>Allyson</t>
  </si>
  <si>
    <t>COLRUYT GROUP-DREAMLAND</t>
  </si>
  <si>
    <t>Kiann</t>
  </si>
  <si>
    <t>Hester</t>
  </si>
  <si>
    <t>Blokker B.V</t>
  </si>
  <si>
    <t>9202-S010</t>
  </si>
  <si>
    <t>Sun, Ling</t>
  </si>
  <si>
    <t>SAM'S CLUB US</t>
  </si>
  <si>
    <t>9202PL-S006</t>
  </si>
  <si>
    <t>2代珠片公仔展示柜装</t>
  </si>
  <si>
    <t>9209-S003</t>
  </si>
  <si>
    <t>贴纸测试办</t>
  </si>
  <si>
    <t>Sarah</t>
  </si>
  <si>
    <t>EUROPRIS AS</t>
  </si>
  <si>
    <t>Judy</t>
  </si>
  <si>
    <t>样板</t>
  </si>
  <si>
    <t>14寸蛋壳公仔</t>
  </si>
  <si>
    <t>Shirley</t>
  </si>
  <si>
    <t>CONCENTRA-PRODUTOS PARA CRIANCAS</t>
  </si>
  <si>
    <t>GLOBAL SOURCING SERVICES LIMITED</t>
  </si>
  <si>
    <t>Icy</t>
  </si>
  <si>
    <t>PDQ样板</t>
  </si>
  <si>
    <t>9204SQ1</t>
  </si>
  <si>
    <t>Megan</t>
  </si>
  <si>
    <t>POPTOYS DE MEXICO</t>
  </si>
  <si>
    <t>Gama Brands S.M.P.C</t>
  </si>
  <si>
    <t>Amy</t>
  </si>
  <si>
    <r>
      <rPr>
        <sz val="9"/>
        <rFont val="宋体"/>
        <charset val="134"/>
      </rPr>
      <t>筑愉</t>
    </r>
    <r>
      <rPr>
        <sz val="9"/>
        <rFont val="Arial"/>
        <charset val="0"/>
      </rPr>
      <t>(</t>
    </r>
    <r>
      <rPr>
        <sz val="9"/>
        <rFont val="宋体"/>
        <charset val="134"/>
      </rPr>
      <t>深圳</t>
    </r>
    <r>
      <rPr>
        <sz val="9"/>
        <rFont val="Arial"/>
        <charset val="0"/>
      </rPr>
      <t>)贸易有限公司</t>
    </r>
  </si>
  <si>
    <t>MA</t>
  </si>
  <si>
    <t>Sunday</t>
  </si>
  <si>
    <t>Eudora</t>
  </si>
  <si>
    <t>LINIEX ApS</t>
  </si>
  <si>
    <t>Marcia</t>
  </si>
  <si>
    <t>筑愉(深圳)贸易有限公司</t>
  </si>
  <si>
    <t>Winnie</t>
  </si>
  <si>
    <t>DAS Companies Inc</t>
  </si>
  <si>
    <t>9204UQ1-S002-CA</t>
  </si>
  <si>
    <t>9204-S001</t>
  </si>
  <si>
    <t>PAKA SA</t>
  </si>
  <si>
    <t>ROFU KINDERLAND</t>
  </si>
  <si>
    <t>Susan</t>
  </si>
  <si>
    <t>carstensen</t>
  </si>
  <si>
    <t>Agnes</t>
  </si>
  <si>
    <t>AMAZON .COM</t>
  </si>
  <si>
    <r>
      <rPr>
        <sz val="10"/>
        <rFont val="Arial"/>
        <charset val="0"/>
      </rPr>
      <t>14</t>
    </r>
    <r>
      <rPr>
        <sz val="10"/>
        <rFont val="宋体"/>
        <charset val="134"/>
      </rPr>
      <t>寸蛋壳公仔邮包盒装</t>
    </r>
  </si>
  <si>
    <t>Sheba</t>
  </si>
  <si>
    <t>9214UQ1-S002
9214SLB-S001</t>
  </si>
  <si>
    <t>2代小蛋壳
PDQ盒装牛皮纸托盘</t>
  </si>
  <si>
    <t>9214SQ1-S001</t>
  </si>
  <si>
    <t>JAnnie</t>
  </si>
  <si>
    <t>TOYROCK OY</t>
  </si>
  <si>
    <t>9214SQ1-S00</t>
  </si>
  <si>
    <t>9202PL-S004</t>
  </si>
  <si>
    <t xml:space="preserve">TOY TRIANGLE COMPANY (UAE)
</t>
  </si>
  <si>
    <t>9214SQ1-S002</t>
  </si>
  <si>
    <t>I-VISION TOYS.INC</t>
  </si>
  <si>
    <t>WAL MART.COM</t>
  </si>
  <si>
    <t>9214-S001</t>
  </si>
  <si>
    <t>Ms.Yan Meng</t>
  </si>
  <si>
    <t>9214SQ1</t>
  </si>
  <si>
    <t>BARNES &amp; NOBLE PURCHASING,  INC.</t>
  </si>
  <si>
    <t>Harmony</t>
  </si>
  <si>
    <t>船头办</t>
  </si>
  <si>
    <t>A.S. WATSON RETAIL (HK)  LIMITED</t>
  </si>
  <si>
    <t>Shabalin Kirill</t>
  </si>
  <si>
    <t>ALISA</t>
  </si>
  <si>
    <t>9214-S002</t>
  </si>
  <si>
    <t>光身</t>
  </si>
  <si>
    <t>9215-WMUS-004</t>
  </si>
  <si>
    <t>中蛋殼毛絨公仔</t>
  </si>
  <si>
    <t>Coral</t>
  </si>
  <si>
    <t>DANIEL&amp;CO.(0/B D&amp;G ENTERPRISES LTD</t>
  </si>
  <si>
    <t>推销办</t>
  </si>
  <si>
    <t>9215-S001</t>
  </si>
  <si>
    <t>DAS Companies,Inc</t>
  </si>
  <si>
    <t>AMY ZHANG</t>
  </si>
  <si>
    <r>
      <rPr>
        <sz val="11"/>
        <rFont val="宋体"/>
        <charset val="134"/>
      </rPr>
      <t>筑愉</t>
    </r>
    <r>
      <rPr>
        <sz val="11"/>
        <rFont val="Arial"/>
        <charset val="0"/>
      </rPr>
      <t>(</t>
    </r>
    <r>
      <rPr>
        <sz val="11"/>
        <rFont val="宋体"/>
        <charset val="134"/>
      </rPr>
      <t>深圳）贸易有限公司</t>
    </r>
  </si>
  <si>
    <t>参考办</t>
  </si>
  <si>
    <t>9215-WMUS-S004</t>
  </si>
  <si>
    <t>Vicky Wu</t>
  </si>
  <si>
    <r>
      <rPr>
        <sz val="11"/>
        <rFont val="Arial"/>
        <charset val="0"/>
      </rPr>
      <t>MA B</t>
    </r>
    <r>
      <rPr>
        <sz val="11"/>
        <rFont val="宋体"/>
        <charset val="134"/>
      </rPr>
      <t>版本</t>
    </r>
  </si>
  <si>
    <t>WM TEAM</t>
  </si>
  <si>
    <t>产前测试办</t>
  </si>
  <si>
    <t>9212-WMUS-S002</t>
  </si>
  <si>
    <t>奖杯公仔</t>
  </si>
  <si>
    <t>LINIEX APS</t>
  </si>
  <si>
    <t>样办</t>
  </si>
  <si>
    <t>9215-S001-CA</t>
  </si>
  <si>
    <t>TOYS "R" US(CANADA)LTD</t>
  </si>
  <si>
    <t>Ruby Lan</t>
  </si>
  <si>
    <t>内销单</t>
  </si>
  <si>
    <t xml:space="preserve">补办                                       </t>
  </si>
  <si>
    <t>9215-WMUS-S001</t>
  </si>
  <si>
    <t>QA办</t>
  </si>
  <si>
    <t>9207TQ1</t>
  </si>
  <si>
    <t>9208TQ1</t>
  </si>
  <si>
    <t>DANIEL&amp;CO (0/B ENTERPRISES LTD</t>
  </si>
  <si>
    <t>KC测试办</t>
  </si>
  <si>
    <t>9214UQ2</t>
  </si>
  <si>
    <t>4PK超小蛋壳公仔</t>
  </si>
  <si>
    <t>Emma</t>
  </si>
  <si>
    <t>PJSC&lt;&lt;Detskymir&gt;&gt;</t>
  </si>
  <si>
    <t>开会办</t>
  </si>
  <si>
    <t>Irene</t>
  </si>
  <si>
    <t>韩国KC</t>
  </si>
  <si>
    <t>JANNIE</t>
  </si>
  <si>
    <t>Sam's Club US</t>
  </si>
  <si>
    <t>Laura</t>
  </si>
  <si>
    <t>Dirk Rossmann GmbH</t>
  </si>
  <si>
    <t>2PK超小蛋壳公仔</t>
  </si>
  <si>
    <t>BARNES &amp; NOBLE PURCHASING.INC</t>
  </si>
  <si>
    <t>BV测试办</t>
  </si>
  <si>
    <t>SUSAN</t>
  </si>
  <si>
    <t>REAL,SB-WARENHAUS GMBH(MGB)</t>
  </si>
  <si>
    <t>BIG  W</t>
  </si>
  <si>
    <t>SAM'S CLUB US DOT.COM</t>
  </si>
  <si>
    <t>BIG W</t>
  </si>
  <si>
    <t>大蛋殼毛絨公仔</t>
  </si>
  <si>
    <t>中文内销单</t>
  </si>
  <si>
    <t>TOYS "R" US(CANADA) LTD</t>
  </si>
  <si>
    <t>LINIES APS</t>
  </si>
  <si>
    <t>改PET签办</t>
  </si>
  <si>
    <t>ALBERTSONS LLC</t>
  </si>
  <si>
    <t xml:space="preserve">Daisy </t>
  </si>
  <si>
    <t>Aldi,Inc</t>
  </si>
  <si>
    <r>
      <rPr>
        <sz val="11"/>
        <rFont val="Arial"/>
        <charset val="0"/>
      </rPr>
      <t>QA</t>
    </r>
    <r>
      <rPr>
        <sz val="11"/>
        <rFont val="宋体"/>
        <charset val="134"/>
      </rPr>
      <t>办</t>
    </r>
  </si>
  <si>
    <t>Aubrey</t>
  </si>
  <si>
    <t>见客办</t>
  </si>
  <si>
    <t>MEGAN</t>
  </si>
  <si>
    <t>I-VISION TOYS .INC</t>
  </si>
  <si>
    <t>9214SQ1-S004</t>
  </si>
  <si>
    <t>9215-S007</t>
  </si>
  <si>
    <t>4500031762</t>
  </si>
  <si>
    <t>9212-S001</t>
  </si>
  <si>
    <t>Amazon US</t>
  </si>
  <si>
    <t>小蛋壳毛绒公仔</t>
  </si>
  <si>
    <t>超大蛋毛绒公仔</t>
  </si>
  <si>
    <t>Lydia</t>
  </si>
  <si>
    <t>ZUFU France</t>
  </si>
  <si>
    <t>4500033659</t>
  </si>
  <si>
    <t xml:space="preserve"> STUDIO RETAIL LTD</t>
  </si>
  <si>
    <t>A.S WATSON RETAIL (HK) LIMITED</t>
  </si>
  <si>
    <t>4500033736</t>
  </si>
  <si>
    <t>DAVID LOWE &amp; CO LTD</t>
  </si>
  <si>
    <t>SHOPPER'S DRUGMART</t>
  </si>
  <si>
    <t>4500033542</t>
  </si>
  <si>
    <t>4500033596</t>
  </si>
  <si>
    <t>4500031801</t>
  </si>
  <si>
    <t>4500032893</t>
  </si>
  <si>
    <t>4500033943</t>
  </si>
  <si>
    <t>AMAZON UK</t>
  </si>
  <si>
    <t>9215B</t>
  </si>
  <si>
    <t>4500032716</t>
  </si>
  <si>
    <t>PRICE SMART INC</t>
  </si>
  <si>
    <t>4500033224</t>
  </si>
  <si>
    <t>4500029405</t>
  </si>
  <si>
    <t>IDEN HAMBURG GMBH</t>
  </si>
  <si>
    <t>9215-TGUS-S003</t>
  </si>
  <si>
    <t>9207TQ3-S002</t>
  </si>
  <si>
    <t>9208TQ4-S001</t>
  </si>
  <si>
    <t>4500032688</t>
  </si>
  <si>
    <t>4500033217</t>
  </si>
  <si>
    <t>俄罗斯</t>
  </si>
  <si>
    <t>4500028065</t>
  </si>
  <si>
    <t>Maggie</t>
  </si>
  <si>
    <t>4500034461</t>
  </si>
  <si>
    <t>G.T WHOLESALE LIMITED</t>
  </si>
  <si>
    <t>Kmart</t>
  </si>
  <si>
    <t>超大蛋壳毛绒公仔</t>
  </si>
  <si>
    <t>4500033222</t>
  </si>
  <si>
    <t>4500033553</t>
  </si>
  <si>
    <t>WOOLWORTHS LTD</t>
  </si>
  <si>
    <t>4500033074</t>
  </si>
  <si>
    <t>AMAZON.COM.DEDC,LLC</t>
  </si>
  <si>
    <t>4500031109</t>
  </si>
  <si>
    <t>4500030141</t>
  </si>
  <si>
    <t>Liniex Aps</t>
  </si>
  <si>
    <t>4500029422</t>
  </si>
  <si>
    <t>UPD,INC</t>
  </si>
  <si>
    <t>4500035722</t>
  </si>
  <si>
    <t>4500033144</t>
  </si>
  <si>
    <t>THE FARMERS' TRADING COMPANY LIMITE</t>
  </si>
  <si>
    <t>4500035469</t>
  </si>
  <si>
    <t>4500032866</t>
  </si>
  <si>
    <t>GLOBUS Logistik GmbH &amp;Co KG</t>
  </si>
  <si>
    <t>Angel/Belle</t>
  </si>
  <si>
    <t>TRU CA</t>
  </si>
  <si>
    <t>Doris</t>
  </si>
  <si>
    <t>4500035520</t>
  </si>
  <si>
    <t>ITM ALIMENTAIRE INTERNATIONAL</t>
  </si>
  <si>
    <t>3L</t>
  </si>
  <si>
    <t>4500032575</t>
  </si>
  <si>
    <r>
      <rPr>
        <sz val="9"/>
        <rFont val="宋体"/>
        <charset val="134"/>
      </rPr>
      <t>筑恰</t>
    </r>
    <r>
      <rPr>
        <sz val="9"/>
        <rFont val="Arial"/>
        <charset val="0"/>
      </rPr>
      <t>(</t>
    </r>
    <r>
      <rPr>
        <sz val="9"/>
        <rFont val="宋体"/>
        <charset val="134"/>
      </rPr>
      <t>深圳）贸易有限公司</t>
    </r>
  </si>
  <si>
    <t>4500035040</t>
  </si>
  <si>
    <t>KIK Textilien und Non-Food GmbH</t>
  </si>
  <si>
    <t>4500032114</t>
  </si>
  <si>
    <t>TOYS "R" US IBERIA</t>
  </si>
  <si>
    <t>GLOBUS Logistik GmbH &amp; CO KG</t>
  </si>
  <si>
    <t>Total:</t>
  </si>
  <si>
    <t>（黃色表示更改或增加）</t>
  </si>
  <si>
    <t>（蓝色表示已完货）</t>
  </si>
  <si>
    <t>（綠色表示調整貨期）</t>
  </si>
  <si>
    <t>是否需要样板</t>
  </si>
  <si>
    <t>彩盒</t>
  </si>
  <si>
    <t>收藏指南</t>
  </si>
  <si>
    <t>展示架</t>
  </si>
  <si>
    <t>接单日期</t>
  </si>
  <si>
    <t>国家</t>
  </si>
  <si>
    <r>
      <rPr>
        <b/>
        <sz val="11"/>
        <rFont val="Arial"/>
        <charset val="0"/>
      </rPr>
      <t>PO</t>
    </r>
    <r>
      <rPr>
        <b/>
        <sz val="11"/>
        <rFont val="宋体"/>
        <charset val="0"/>
      </rPr>
      <t>号</t>
    </r>
  </si>
  <si>
    <r>
      <rPr>
        <b/>
        <sz val="11"/>
        <rFont val="宋体"/>
        <charset val="0"/>
      </rPr>
      <t>客</t>
    </r>
    <r>
      <rPr>
        <b/>
        <sz val="11"/>
        <rFont val="Arial"/>
        <charset val="0"/>
      </rPr>
      <t>PO</t>
    </r>
    <r>
      <rPr>
        <b/>
        <sz val="11"/>
        <rFont val="宋体"/>
        <charset val="0"/>
      </rPr>
      <t>号</t>
    </r>
  </si>
  <si>
    <t>SKU</t>
  </si>
  <si>
    <t>系统货号</t>
  </si>
  <si>
    <r>
      <rPr>
        <b/>
        <sz val="10"/>
        <rFont val="Arial"/>
        <charset val="0"/>
      </rPr>
      <t>PO</t>
    </r>
    <r>
      <rPr>
        <b/>
        <sz val="10"/>
        <rFont val="宋体"/>
        <charset val="0"/>
      </rPr>
      <t>数量</t>
    </r>
    <r>
      <rPr>
        <b/>
        <sz val="10"/>
        <rFont val="Arial"/>
        <charset val="0"/>
      </rPr>
      <t xml:space="preserve">
(pcs)</t>
    </r>
  </si>
  <si>
    <t>内箱装箱数量(pcs)</t>
  </si>
  <si>
    <t>外箱装箱数量(pcs)</t>
  </si>
  <si>
    <r>
      <rPr>
        <b/>
        <sz val="11"/>
        <rFont val="宋体"/>
        <charset val="0"/>
      </rPr>
      <t>客</t>
    </r>
    <r>
      <rPr>
        <b/>
        <sz val="11"/>
        <rFont val="Arial"/>
        <charset val="0"/>
      </rPr>
      <t>PO</t>
    </r>
    <r>
      <rPr>
        <b/>
        <sz val="11"/>
        <rFont val="宋体"/>
        <charset val="0"/>
      </rPr>
      <t>期</t>
    </r>
  </si>
  <si>
    <t>验货期</t>
  </si>
  <si>
    <t>第三方验货期</t>
  </si>
  <si>
    <r>
      <rPr>
        <b/>
        <sz val="11"/>
        <rFont val="宋体"/>
        <charset val="0"/>
      </rPr>
      <t>船期</t>
    </r>
    <r>
      <rPr>
        <b/>
        <sz val="11"/>
        <rFont val="Arial"/>
        <charset val="0"/>
      </rPr>
      <t>SO</t>
    </r>
  </si>
  <si>
    <t>贴纸情况</t>
  </si>
  <si>
    <r>
      <rPr>
        <b/>
        <sz val="11"/>
        <color rgb="FF0000FF"/>
        <rFont val="宋体"/>
        <charset val="0"/>
      </rPr>
      <t xml:space="preserve">蓝色表示已寄
</t>
    </r>
    <r>
      <rPr>
        <b/>
        <sz val="11"/>
        <color rgb="FFFF0000"/>
        <rFont val="宋体"/>
        <charset val="0"/>
      </rPr>
      <t>黄色表示出单</t>
    </r>
  </si>
  <si>
    <t>箱唛资料（收到箱唛日期）</t>
  </si>
  <si>
    <t>外箱贴纸</t>
  </si>
  <si>
    <t>客贴纸资料</t>
  </si>
  <si>
    <t>客版资料</t>
  </si>
  <si>
    <t>日期码</t>
  </si>
  <si>
    <t>备注</t>
  </si>
  <si>
    <t>ZURU 跟单</t>
  </si>
  <si>
    <t>单价USD</t>
  </si>
  <si>
    <t>金额USD</t>
  </si>
  <si>
    <t>是否入系统</t>
  </si>
  <si>
    <t>装配采购单</t>
  </si>
  <si>
    <t>已送数量</t>
  </si>
  <si>
    <t>欠数</t>
  </si>
  <si>
    <t>贴纸信息</t>
  </si>
  <si>
    <r>
      <rPr>
        <b/>
        <sz val="11"/>
        <rFont val="Arial"/>
        <charset val="0"/>
      </rPr>
      <t>MA  1</t>
    </r>
    <r>
      <rPr>
        <b/>
        <sz val="11"/>
        <rFont val="宋体"/>
        <charset val="0"/>
      </rPr>
      <t>语彩盒</t>
    </r>
    <r>
      <rPr>
        <b/>
        <sz val="11"/>
        <rFont val="Arial"/>
        <charset val="0"/>
      </rPr>
      <t xml:space="preserve">
A</t>
    </r>
    <r>
      <rPr>
        <b/>
        <sz val="11"/>
        <rFont val="宋体"/>
        <charset val="0"/>
      </rPr>
      <t>版本</t>
    </r>
  </si>
  <si>
    <r>
      <rPr>
        <b/>
        <sz val="11"/>
        <rFont val="Arial"/>
        <charset val="0"/>
      </rPr>
      <t xml:space="preserve">MA  1L </t>
    </r>
    <r>
      <rPr>
        <b/>
        <sz val="11"/>
        <rFont val="宋体"/>
        <charset val="0"/>
      </rPr>
      <t>彩盒</t>
    </r>
    <r>
      <rPr>
        <b/>
        <sz val="11"/>
        <rFont val="Arial"/>
        <charset val="0"/>
      </rPr>
      <t>B</t>
    </r>
    <r>
      <rPr>
        <b/>
        <sz val="11"/>
        <rFont val="宋体"/>
        <charset val="0"/>
      </rPr>
      <t>版本</t>
    </r>
  </si>
  <si>
    <r>
      <rPr>
        <b/>
        <sz val="11"/>
        <rFont val="Arial"/>
        <charset val="0"/>
      </rPr>
      <t>MA  3L</t>
    </r>
    <r>
      <rPr>
        <b/>
        <sz val="11"/>
        <rFont val="宋体"/>
        <charset val="0"/>
      </rPr>
      <t>彩盒</t>
    </r>
    <r>
      <rPr>
        <b/>
        <sz val="11"/>
        <rFont val="Arial"/>
        <charset val="0"/>
      </rPr>
      <t xml:space="preserve">
A</t>
    </r>
    <r>
      <rPr>
        <b/>
        <sz val="11"/>
        <rFont val="宋体"/>
        <charset val="0"/>
      </rPr>
      <t>版本</t>
    </r>
  </si>
  <si>
    <t>客版彩盒</t>
  </si>
  <si>
    <r>
      <rPr>
        <b/>
        <sz val="11"/>
        <rFont val="Arial"/>
        <charset val="0"/>
      </rPr>
      <t>MA 5</t>
    </r>
    <r>
      <rPr>
        <b/>
        <sz val="11"/>
        <rFont val="宋体"/>
        <charset val="0"/>
      </rPr>
      <t>说明书</t>
    </r>
  </si>
  <si>
    <r>
      <rPr>
        <b/>
        <sz val="11"/>
        <rFont val="Arial"/>
        <charset val="0"/>
      </rPr>
      <t xml:space="preserve">MA 5L </t>
    </r>
    <r>
      <rPr>
        <b/>
        <sz val="11"/>
        <rFont val="宋体"/>
        <charset val="0"/>
      </rPr>
      <t>说明书</t>
    </r>
    <r>
      <rPr>
        <b/>
        <sz val="11"/>
        <rFont val="Arial"/>
        <charset val="0"/>
      </rPr>
      <t>B</t>
    </r>
    <r>
      <rPr>
        <b/>
        <sz val="11"/>
        <rFont val="宋体"/>
        <charset val="0"/>
      </rPr>
      <t>版</t>
    </r>
  </si>
  <si>
    <t>客版说明书</t>
  </si>
  <si>
    <t>EC展示架</t>
  </si>
  <si>
    <t>合计数量</t>
  </si>
  <si>
    <t>累计数量</t>
  </si>
  <si>
    <t>ZPO2411014</t>
  </si>
  <si>
    <t>*</t>
  </si>
  <si>
    <t>71152-S001</t>
  </si>
  <si>
    <t>机械速龙</t>
  </si>
  <si>
    <t>PASS</t>
  </si>
  <si>
    <t>STD PP 产品 500 件金印测试样品 2x 主箱开发实验室外测试-10套(如果FEP中未提供)商品团队:1套(Phoenix/Selina)客户化团队:1套(Sharon)
生产计划:1套(Tracy)设计/品牌团队:1套(Gretta/Amy)销售团队:4箱至4SR办公室。签署样品:4套。(5套用于I/H)
产用(用于QA/QC)个用于包装设计用于营销
个用于新产品开发和产品设计(用于 I/H 研发
剩余数量:营销样品
准:PP产品500件散装和250件套装。PP工艺中将包含A11标准SKU。
PD团队将协调PP支持卡材料的交货时间以及付款。                                                                                                                             请注意，其中200pcs需在PP后空运至新西兰进行上架测试，务必保证功能外观都没问题</t>
  </si>
  <si>
    <t>THE WAREHOUSE LIMITED</t>
  </si>
  <si>
    <t>新西兰</t>
  </si>
  <si>
    <t>4500157534-20</t>
  </si>
  <si>
    <t>4/3入仓</t>
  </si>
  <si>
    <t>加水贴纸</t>
  </si>
  <si>
    <t xml:space="preserve">日期码格式：ZURU INC(BVI) 标准格式 日期：按实际生产日期 </t>
  </si>
  <si>
    <t>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77685GQ1: 要加UPC贴纸
77673：包装正面和说明书都需要加电池警告语贴纸（法规要求）
所有外箱上都要贴一张大黄贴："ZURU Product for NZ test "
Remark:
71152：2PCS AAA BATTERIES(NOT INCLUDED)</t>
  </si>
  <si>
    <t>Abby Liang</t>
  </si>
  <si>
    <t>94695-4.3</t>
  </si>
  <si>
    <t>已入</t>
  </si>
  <si>
    <t>PT.MAP Aktif Adiperkasa, Tbk</t>
  </si>
  <si>
    <t>印度尼西亚</t>
  </si>
  <si>
    <t>241227-2MAAJKTQ225-ZURU</t>
  </si>
  <si>
    <t>4500155574-50</t>
  </si>
  <si>
    <t>无</t>
  </si>
  <si>
    <t>2/6 进口商贴纸</t>
  </si>
  <si>
    <t>日期码格式：ZURU INC(BVI) 标准格式 日期：按实际生产日期 
Packaging Info: MA UPC包装（优先1L)+1张进口商贴纸,
 所有item使用含电池信息的进口商贴纸，贴纸待提供
 1.可能会被抽大货样做测试，请多备料，CRD前半个月会通知是否有抽到该订单中的item。
2.此订单送普通仓，送仓后会有第三方验货，所以需要按CRD准时完货。
Remark: 
 9561-3pcs LR41 Batteries（included）</t>
  </si>
  <si>
    <t>Emma Wu</t>
  </si>
  <si>
    <t>94672-3.29</t>
  </si>
  <si>
    <t>ALL BRANDS TOYS PTY LTD</t>
  </si>
  <si>
    <t>澳大利亚</t>
  </si>
  <si>
    <t>4500156597-10</t>
  </si>
  <si>
    <t>通用进口商贴纸</t>
  </si>
  <si>
    <t>日期码格式：ZURU INC(BVI) 标准格式 日期：按实际生产日期
Packaging Info: 71152： MA_UPC版本包装（收缩膜/彩卡和说明书, MA首选1L，如无1L可用多语且含英语的配套多语UPC包装）+ 1张客人通用进口商贴纸
Remark: 1.按实际生产日期;
2.出澳大利亚，请按照相应标准生产;</t>
  </si>
  <si>
    <t>Lydia Wu</t>
  </si>
  <si>
    <t>94724-4.8</t>
  </si>
  <si>
    <t>Smyths Toys EU HQ UC</t>
  </si>
  <si>
    <t>德国</t>
  </si>
  <si>
    <t>4500157159-10</t>
  </si>
  <si>
    <t>71152-S001-1</t>
  </si>
  <si>
    <t>客版WEEE声明说明书纸(不带电池)+产品贴纸（翻450
0064042 ）</t>
  </si>
  <si>
    <t>客版彩盒翻4500156690</t>
  </si>
  <si>
    <t>日期码格式：ZURU INC(BVI) 标准格式 日期：按实际生产日期
Packaging Info: 71152: 客版彩盒(3L 英法德callout+EAN条码+法国回收logo) 翻UK单#4500156690 + MA 5L-9L Warning说明书+客版WEEE声明说明书纸(不带电池)+产品贴纸（翻450
0064042 ）
Remark: 1. 此单出德国，需要满足Zuru Standard欧洲标准测试要求；
2. 请准时出货，推期会有罚款；
3. 出口欧洲，微塑料需符合法规；
4. 所有电子产品身上需要加字唛，为ZURU FRANCE 地址 (如无电子产品，或者产品布标有此地址，可忽略此信息)
ZURU France 1/3, Rue d'Argenteuil 95210 SAINT-GRATIEN, FRANCE
5. 所有出往德国订单的电子产品需增加一张客版WEEE声明说明书纸，区分带电池和不带电池版本, 如已做客版说明书可忽略此要求。
6. 标准配比</t>
  </si>
  <si>
    <t>Shirley Zhou</t>
  </si>
  <si>
    <t>94725-4.8</t>
  </si>
  <si>
    <t>ZURU LLC</t>
  </si>
  <si>
    <t>美国</t>
  </si>
  <si>
    <t>4500157378-10</t>
  </si>
  <si>
    <t>71152-S001-MTS</t>
  </si>
  <si>
    <t>日期码格式：ZURU INC(BVI) 标准格式 日期：按实际生产日期 
Packaging Info: #71152 MA UPC版 (1L或3L都可)
Remark: 1.Amazon domestic 订单。出口美国。外箱最长边不能超过25" （超过了，case pack只能为1），不符合要求的大货，一律不接受。
 2.无第三方验货/测试要求。
 3.日期码使用ZURU标准版本。</t>
  </si>
  <si>
    <t>SD24</t>
  </si>
  <si>
    <t>ZB00056</t>
  </si>
  <si>
    <t>Multihexa Sdn Bhd</t>
  </si>
  <si>
    <t>马来西亚</t>
  </si>
  <si>
    <t>4500158287-10</t>
  </si>
  <si>
    <t>3/23送货到新益豪</t>
  </si>
  <si>
    <t>2/281张进口商贴纸</t>
  </si>
  <si>
    <r>
      <rPr>
        <sz val="11"/>
        <color rgb="FF2727F0"/>
        <rFont val="宋体"/>
        <charset val="0"/>
      </rPr>
      <t>日期码格式：</t>
    </r>
    <r>
      <rPr>
        <sz val="11"/>
        <color rgb="FF2727F0"/>
        <rFont val="Arial"/>
        <charset val="0"/>
      </rPr>
      <t xml:space="preserve">ZURU INC(BVI) </t>
    </r>
    <r>
      <rPr>
        <sz val="11"/>
        <color rgb="FF2727F0"/>
        <rFont val="宋体"/>
        <charset val="0"/>
      </rPr>
      <t>标准格式</t>
    </r>
    <r>
      <rPr>
        <sz val="11"/>
        <color rgb="FF2727F0"/>
        <rFont val="Arial"/>
        <charset val="0"/>
      </rPr>
      <t xml:space="preserve"> </t>
    </r>
    <r>
      <rPr>
        <sz val="11"/>
        <color rgb="FF2727F0"/>
        <rFont val="宋体"/>
        <charset val="0"/>
      </rPr>
      <t>日期：按实际生产日期</t>
    </r>
    <r>
      <rPr>
        <sz val="11"/>
        <color rgb="FF2727F0"/>
        <rFont val="Arial"/>
        <charset val="0"/>
      </rPr>
      <t xml:space="preserve"> 
Packaging Info: 1.</t>
    </r>
    <r>
      <rPr>
        <sz val="11"/>
        <color rgb="FF2727F0"/>
        <rFont val="宋体"/>
        <charset val="0"/>
      </rPr>
      <t>此单走</t>
    </r>
    <r>
      <rPr>
        <sz val="11"/>
        <color rgb="FF2727F0"/>
        <rFont val="Arial"/>
        <charset val="0"/>
      </rPr>
      <t>20GP</t>
    </r>
    <r>
      <rPr>
        <sz val="11"/>
        <color rgb="FF2727F0"/>
        <rFont val="宋体"/>
        <charset val="0"/>
      </rPr>
      <t>，因系统未维护暂时开</t>
    </r>
    <r>
      <rPr>
        <sz val="11"/>
        <color rgb="FF2727F0"/>
        <rFont val="Arial"/>
        <charset val="0"/>
      </rPr>
      <t>15706UQ2</t>
    </r>
    <r>
      <rPr>
        <sz val="11"/>
        <color rgb="FF2727F0"/>
        <rFont val="宋体"/>
        <charset val="0"/>
      </rPr>
      <t>的装运类型为</t>
    </r>
    <r>
      <rPr>
        <sz val="11"/>
        <color rgb="FF2727F0"/>
        <rFont val="Arial"/>
        <charset val="0"/>
      </rPr>
      <t>40GP</t>
    </r>
    <r>
      <rPr>
        <sz val="11"/>
        <color rgb="FF2727F0"/>
        <rFont val="宋体"/>
        <charset val="0"/>
      </rPr>
      <t>，后续会更改过来</t>
    </r>
    <r>
      <rPr>
        <sz val="11"/>
        <color rgb="FF2727F0"/>
        <rFont val="Arial"/>
        <charset val="0"/>
      </rPr>
      <t xml:space="preserve">
 2.MA UPC</t>
    </r>
    <r>
      <rPr>
        <sz val="11"/>
        <color rgb="FF2727F0"/>
        <rFont val="宋体"/>
        <charset val="0"/>
      </rPr>
      <t>包装（优先</t>
    </r>
    <r>
      <rPr>
        <sz val="11"/>
        <color rgb="FF2727F0"/>
        <rFont val="Arial"/>
        <charset val="0"/>
      </rPr>
      <t>1L)+1</t>
    </r>
    <r>
      <rPr>
        <sz val="11"/>
        <color rgb="FF2727F0"/>
        <rFont val="宋体"/>
        <charset val="0"/>
      </rPr>
      <t>张进口商贴纸</t>
    </r>
    <r>
      <rPr>
        <sz val="11"/>
        <color rgb="FF2727F0"/>
        <rFont val="Arial"/>
        <charset val="0"/>
      </rPr>
      <t xml:space="preserve">
Remark: 71152-2PCS AAA BATTERIES(NOT INCLUDED)</t>
    </r>
  </si>
  <si>
    <t>94658-3.28</t>
  </si>
  <si>
    <t>PPTOYS PTE LTD (SG)</t>
  </si>
  <si>
    <t>新加坡</t>
  </si>
  <si>
    <t>ZU25012002SG</t>
  </si>
  <si>
    <t>4500157618-10</t>
  </si>
  <si>
    <t>2/27进口商贴纸</t>
  </si>
  <si>
    <t>日期码格式：ZURU INC(BVI) 标准格式 日期：按实际生产日期
Packaging Info: MA UPC包装（优先1L)+1张进口商贴纸
71152-贴纸AW、位置图待提供
此客人用的贴纸内容都是一样的，个别item可能存在尺寸差别，收到贴纸后如果尺寸没差别，请都统一订购节省成本
Remark: 71152-2PCS AAA BATTERIES(NOT INCLUDED)</t>
  </si>
  <si>
    <t>94603-3.21</t>
  </si>
  <si>
    <t>FYE</t>
  </si>
  <si>
    <t>4500155999-10</t>
  </si>
  <si>
    <t>1/26客版可移动价格贴纸(贴纸AWS 跟单提供)</t>
  </si>
  <si>
    <t>日期码格式：ZURU INC(BVI) 标准格式 日期：按实际生产日期
Packaging Info: 1.ZURU MA UPC 包装(优先使用最新版本1L) + 客版可移动价格贴纸(贴纸AWS 跟单提供), 工厂自行订购, 出口美国。
 2.ZURU标准日期码格式,所有产品及包装都必须带有日期码，日期码必须一致(但日期不可为周末)。
Remark: 1.ZURU MA UPC 包装(优先使用最新版本1L) +客版可移动价格贴纸(贴纸AWS 跟单提供), 工厂自行订购, 出口美国。
 2.ZURU标准日期码格式,所有产品及包装都必须带有日期码，日期码必须一致(但日期不可为周末)。
 3.此单外箱不可有水贴纸。
4.可移价贴需贴在产品包装背面右下角的位置（位置图跟单提供）。
 All Pre Price Tickets should be placed on the back of the product
 located in the lower right hand corner of the package
 #71152-S001 $14.99
 5.出货配比：
 #71152-S001-ROBO ALIVE-DINOSAUR-SERIES 1-RAPTOR-WINDOW BOX,6PCS/CTN
 6. 外箱packing slip:
 按客户最新要求， 每款产品的尾箱上或者内，需要附上packing slip (文件有跟单提供，工厂帮打印)。
 若附在外箱上，需要用信封透明袋装住packing slip， 并贴在外箱一面正唛上。
 若附在尾箱箱内，外箱正唛上需要贴有"packing slip enclosed" 标识。
 工厂可以选择以上任意一种方式。</t>
  </si>
  <si>
    <t>Hailey Yu</t>
  </si>
  <si>
    <t>ZB00042</t>
  </si>
  <si>
    <t>BRICKLAND LLC</t>
  </si>
  <si>
    <t>蒙古</t>
  </si>
  <si>
    <t>Zuru2025Q1(addon)</t>
  </si>
  <si>
    <t>4500158223-10</t>
  </si>
  <si>
    <t>2/28 1张进口商贴纸</t>
  </si>
  <si>
    <t>日期码格式：ZURU INC(BVI) 标准格式 日期：按实际生产日期 
Packaging Info: MA UPC包装(优先1L)+1张进口商贴纸,贴纸图稿及位置图待提供;
Remark:</t>
  </si>
  <si>
    <t>94746-4.10</t>
  </si>
  <si>
    <t>Smyths Toys HQ UC UK</t>
  </si>
  <si>
    <t>英国</t>
  </si>
  <si>
    <t>4400462625</t>
  </si>
  <si>
    <t>4500156690-10</t>
  </si>
  <si>
    <t>日期码格式：ZURU INC(BVI) 标准格式 日期：按实际生产日期
Packaging Info: 71152：客版彩卡(3L callout+EAN条码+法国回收logo)+MA 5L-9L Warning说明书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3）订单必须经过ZURU QC验货并且通过后方可出货
4) 需要完全符合欧洲标准(符合微塑料法规)，否则不合法规会有客诉产生</t>
  </si>
  <si>
    <t>May Wu</t>
  </si>
  <si>
    <t>94641-3.26</t>
  </si>
  <si>
    <t>Smyths Toys HQ UC IE</t>
  </si>
  <si>
    <t>爱尔兰</t>
  </si>
  <si>
    <t>PO4400465271</t>
  </si>
  <si>
    <t>4500156692-10</t>
  </si>
  <si>
    <t>3/29出盐田</t>
  </si>
  <si>
    <t>日期码格式：ZURU INC(BVI) 标准格式 日期：按实际生产日期
Packaging Info: 71152：客版彩卡(英法德3L callout+EAN条码+法国回收logo，翻4500156690)+MA 5L-9L Warning说明书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3）订单必须经过ZURU QC验货并且通过后方可出货
4) 需要完全符合欧洲标准(符合微塑料法规)，否则不合法规会有客诉产生</t>
  </si>
  <si>
    <t>94666-3.29</t>
  </si>
  <si>
    <t>SMYTHS TOYS HQ UC</t>
  </si>
  <si>
    <t>法国</t>
  </si>
  <si>
    <t>4500156997-10</t>
  </si>
  <si>
    <t>日期码格式：ZURU INC(BVI) 标准格式 日期：按实际生产日期
Packaging Info: 71152:客版彩卡翻4500156690+MA 5L(9L Warning)说明书
Remark: 1. 此单出法国，所有包装都需要含有法语，需要满足Zuru Standard欧洲标准测试要求；
 2. 请准时出货，推期会有罚款；
 3. 所有出口法国的产品, 法规规定禁止在包装和共公众用的印刷品中使用矿物油中含有的物质, 包装印刷油墨中含有的MOAH/MOSH的质量浓度不能超过1%, 否则出
 货到法国被抽检出现问题, 供应商需要对此负责;</t>
  </si>
  <si>
    <t>Ula Zhao</t>
  </si>
  <si>
    <t>94661-3.28</t>
  </si>
  <si>
    <t>MTA Trade</t>
  </si>
  <si>
    <t>哈萨克斯坦</t>
  </si>
  <si>
    <t>4500158182-30</t>
  </si>
  <si>
    <t>3/10进口商贴纸</t>
  </si>
  <si>
    <t>日期码格式：ZURU INC(BVI) 标准格式 日期：按实际生产日期 
Packaging Info: 
 71152 ： 1L MA 包装 + 进口商贴纸， MA 指南 /说明书（如有）；
Remark: 整单货期4月1
 标准配比</t>
  </si>
  <si>
    <t>Ann Zhang</t>
  </si>
  <si>
    <t>94763-4.14</t>
  </si>
  <si>
    <t>DIAMANT TOYS LTD</t>
  </si>
  <si>
    <t>以色列</t>
  </si>
  <si>
    <t>56053</t>
  </si>
  <si>
    <t>4500153742-20</t>
  </si>
  <si>
    <t>3/17进口商贴纸+彩色贴纸</t>
  </si>
  <si>
    <t xml:space="preserve">日期码格式：ZURU INC(BVI) 标准格式 日期：按实际生产日期 
Packaging Info: 
 71152:1L MA 彩卡+进口商贴纸+彩色贴纸; MA说明书
Remark: </t>
  </si>
  <si>
    <t>Lena Huang</t>
  </si>
  <si>
    <t>94787-4.17</t>
  </si>
  <si>
    <t xml:space="preserve"> Amazon ES</t>
  </si>
  <si>
    <t>西班牙</t>
  </si>
  <si>
    <t>Amazon ES:
2ZNG9OOD</t>
  </si>
  <si>
    <t>4500159389-10</t>
  </si>
  <si>
    <t>71152-S001-3L</t>
  </si>
  <si>
    <t>空白外箱</t>
  </si>
  <si>
    <t>有3/17</t>
  </si>
  <si>
    <t>3/10贴纸(UPC#+IT环保标)</t>
  </si>
  <si>
    <t>日期码格式：ZURU INC(BVI) 标准格式 日期：按实际生产日期
Packaging Info: Amazon ES(71152)
1. 71152：6PCS WINDOW BOX/CTN; MA 3L(23L warning EAN#)A window box+1张贴纸(UPC#+IT环保标)+MA 5L(9L warning)A 说明书
2. 最迟验货不得晚于2025/4/11;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</si>
  <si>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 xml:space="preserve"> Mandy Hu</t>
  </si>
  <si>
    <t>94831-4.24</t>
  </si>
  <si>
    <t>Amazon
UK:4H6I8RZN</t>
  </si>
  <si>
    <t>4500159544-10</t>
  </si>
  <si>
    <t>空白外箱（加印带Zuru字样的最新logo，除了邮包盒直接做外箱的产品） + SSCC LABEL一张, 无箱唛，MADE IN CHINA 外箱只印一正一侧</t>
  </si>
  <si>
    <t>有</t>
  </si>
  <si>
    <t>1张贴纸(UPC#+IT环保标，参考翻单PO#4500159389)</t>
  </si>
  <si>
    <t>日期码格式：ZURU INC(BVI) 标准格式 日期：按实际生产日期
Packaging Info: Amazon UK(71152)/FR(71152)/DE(71152)
1. 71152：6PCS WINDOW BOX/CTN; MA 3L(23L warning EAN#)A window box+1张贴纸(UPC#+IT环保标，参考翻单PO#4500159389)+MA 5L(9L warning)A 说明书
2.最迟验货不得晚于2025/4/11;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</si>
  <si>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Crystal Chen</t>
  </si>
  <si>
    <t>94832-4.24</t>
  </si>
  <si>
    <t>Amazon
DE:5AMWB58X</t>
  </si>
  <si>
    <t>4500159544-20</t>
  </si>
  <si>
    <t>Amazon FR:
8X62JYRM</t>
  </si>
  <si>
    <t>4500159544-30</t>
  </si>
  <si>
    <t>ASIA GOAL LIMITED</t>
  </si>
  <si>
    <t>香港</t>
  </si>
  <si>
    <t>AG240425-HK</t>
  </si>
  <si>
    <t>4500160929-10</t>
  </si>
  <si>
    <t>日期码格式：ZURU INC(BVI) 标准格式 日期：按实际生产日期
Packaging Info: 71152：MA 1L PKG， MA 说明书+1张客供警语贴纸+1张客供电池警语贴纸+1张客供中文警语书
Remark: 此单出香港</t>
  </si>
  <si>
    <t>Doris Shou</t>
  </si>
  <si>
    <t>94777-4.16</t>
  </si>
  <si>
    <t>ZMPO250315</t>
  </si>
  <si>
    <t>Remark:大货最新版本/大货标准箱装箱/箱唛参照邮件附件;备注： 收到样品订单后尽快安排 ，此订单麻烦在外箱上备注是海运订单/注意样板品质质量要求要高于大货品质质量 ，送货时必须要附带送货单(没有送货单和QC检验合格报告的仓库一律拒绝收货)，请知悉，谢谢！</t>
  </si>
  <si>
    <t>Angus</t>
  </si>
  <si>
    <t>95176-5.30</t>
  </si>
  <si>
    <t>Walmart Central America-HN</t>
  </si>
  <si>
    <t>洪都拉斯</t>
  </si>
  <si>
    <t>4500158415-120</t>
  </si>
  <si>
    <t>UPC条码贴纸+进口商贴纸所有贴纸翻单PO4500158302</t>
  </si>
  <si>
    <t>日期码格式：ZURU INC(BVI) 标准格式 日期：按实际生产日期 
Packaging Info:
 10.71152：MA 3L EAN包装+UPC条码贴纸+MA 多语说明书+进口商贴纸+箱唛
 以上所有贴纸翻单PO4500158302
Remark: 1.使用双坑外箱
 2.请注意产品包装条形码必须是UPC
 3.无第三方验货
 15. 71152：2PCS AAA BATTERIES(NOT INCLUDED)</t>
  </si>
  <si>
    <t>Ever Li</t>
  </si>
  <si>
    <t>94891-4.30</t>
  </si>
  <si>
    <t>萨尔瓦多</t>
  </si>
  <si>
    <t>4500158302-180</t>
  </si>
  <si>
    <t>日期码格式：ZURU INC(BVI) 标准格式 日期：按实际生产日期 
Packaging Info: 
 10.71152：MA 3L EAN包装+UPC条码贴纸+MA 多语说明书+进口商贴纸+箱唛
Remark: 1.使用双坑外箱
 2.请注意产品包装条形码必须是UPC
 3.无第三方验货
 15. 71152：2PCS AAA BATTERIES(NOT INCLUDED)
 16. 71152：2PCS AAA BATTERIES(NOT INCLUDED)</t>
  </si>
  <si>
    <t>94865-4.28</t>
  </si>
  <si>
    <t>Walmart Central America-GT</t>
  </si>
  <si>
    <t>危地马拉</t>
  </si>
  <si>
    <t>4500158447-150</t>
  </si>
  <si>
    <t>日期码格式：ZURU INC(BVI) 标准格式 日期：按实际生产日期 
Packaging Info: 
 10.71152：MA 3L EAN包装+UPC条码贴纸+MA 多语说明书+进口商贴纸+箱唛
 以上所有贴纸翻单PO4500158302
Remark: 1.使用双坑外箱
 2.请注意产品包装条形码必须是UPC
 3.无第三方验货
 71152：2PCS AAA BATTERIES(NOT INCLUDED)</t>
  </si>
  <si>
    <t>94923-5.5</t>
  </si>
  <si>
    <t>Walmart Central America-CR</t>
  </si>
  <si>
    <t>哥斯达黎加</t>
  </si>
  <si>
    <t>4500158535-160</t>
  </si>
  <si>
    <t>日期码格式：ZURU INC(BVI) 标准格式 日期：按实际生产日期 
Packaging Info: 
 10.71152：MA 3L EAN包装+UPC条码贴纸+MA 多语说明书+进口商贴纸+箱唛
 以上贴纸翻单PO 4500158302
Remark: 1.使用双坑外箱
 2.请注意产品包装条形码必须是UPC
 3.无第三方验货
 71152：2PCS AAA BATTERIES(NOT INCLUDED)</t>
  </si>
  <si>
    <t>94882-4.29</t>
  </si>
  <si>
    <t>4500163062-20</t>
  </si>
  <si>
    <t>进口商贴纸(翻4500153742)+彩色贴纸(翻4500153742)</t>
  </si>
  <si>
    <t>日期码格式：ZURU INC(BVI) 标准格式 日期：按实际生产日期
Packaging Info: 
71152：1L MA包装+进口商贴纸(翻4500153742)+彩色贴纸(翻4500153742); MA说明书
Remark:</t>
  </si>
  <si>
    <t>94890-4.30</t>
  </si>
  <si>
    <t>HEB GROCERY COMPANY, LP</t>
  </si>
  <si>
    <t>PO#60X273616</t>
  </si>
  <si>
    <t>4500158419-20</t>
  </si>
  <si>
    <t>71152-S003</t>
  </si>
  <si>
    <t>日期码格式：ZURU INC(BVI) 标准格式 日期：按实际生产日期 
Packaging Info: 1. 包材：ZURU MA 1L UPC最新版本，出口美国:
Remark: 2. 日期跟踪码：ZURU标准格式日期码，产品包装及产品本身都必须有ZURU标准格式日期码，并且确保两者日期码的格式和时间保持一致(请自行调整具体年月日生
 产期，但不能为周末）
 3. 大货样
需4月15日前需寄出每款每色3套大货样板，样板须跟大货一模一样（含日期码）。
 样板一套将给到美国HEB，两套寄到以下深圳利丰地址，到时利丰会回签一套用于第三方100%大货验货。
 回签的样板工厂需要长期保存好，只要产品没更新每次的第三方验货都是用这套样板做参考不再走客户签样流程。
 * 一套样板寄到以下地址
 深圳雨禾伟业实业有限公司
地址：广东省深圳市罗湖区东门南路1006号文锦渡口岸大厦B栋7楼
 收件人：Elsa
 电话：0755 6688 1988 Ext3337
 *2套寄到以下地址（因是签样，样板需寄齐大货会出的所有产品，包括散件/配件）：
 Li Fung　
 深圳市福田区绒花路8号深福保大厦附楼3楼。
 收件人： Yoland Dai　电话：+0755 8825 3756
 4. 验货+ 抽板 （同一天进行）
 预约4月23日第三方（利丰）到工厂做100%大货现场验货和抽板，验货需打印EPM出来跟客户回签样板供第三方验货参考。
 PS:EPM是跟单提供。
 抽板：
 利丰验货员现场针对指定款随机抽板6PCS 成品， 工厂需把抽板寄到以下MTS地址做测试，测试通过后才能出货；如产品有油漆的工厂需额外准备5G/色的油漆涂在
 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
 #71152-S003-ROBO ALIVE-DINOSAUR-SERIES 1-RAPTOR-WINDOW BOX,4PCS/CTN
 6. ZURU QA验货时需拍齐每款角色的产品和产品包装上的日期码照片（供实验室review）</t>
  </si>
  <si>
    <t>Elsa Zheng</t>
  </si>
  <si>
    <t>ZB00763-7.17</t>
  </si>
  <si>
    <t>Babyhouse</t>
  </si>
  <si>
    <t>乌兹别克斯坦</t>
  </si>
  <si>
    <t>4500159866-90</t>
  </si>
  <si>
    <t>否</t>
  </si>
  <si>
    <t>3/14进口商贴纸</t>
  </si>
  <si>
    <t>日期码格式：ZURU INC(BVI) 标准格式 日期：按实际生产日期
Packaging Info: 
71152 : 1L MA 彩卡+ 进口商贴纸 ; MA 说明书/指南（如有）;
Remark: 标准配比</t>
  </si>
  <si>
    <t>94879-4.29</t>
  </si>
  <si>
    <t>4500160671-100</t>
  </si>
  <si>
    <t>进口商贴纸(翻PO4500158182)</t>
  </si>
  <si>
    <t>日期码格式：ZURU INC(BVI) 标准格式 日期：按实际生产日期
Packaging Info:
71152：MA UPC 彩卡+进口商贴纸(翻PO4500158182)；MA说明书
Remark: 
标准配比</t>
  </si>
  <si>
    <t>Cora Zhou</t>
  </si>
  <si>
    <t>94843-4.25</t>
  </si>
  <si>
    <t>ZURU Germany GMBH</t>
  </si>
  <si>
    <t>4500160629-10</t>
  </si>
  <si>
    <t>日期码格式：ZURU INC(BVI) 标准格式 日期：按实际生产日期 
Packaging Info: 71152: MA 3L_23L EAN 包装+意大利环保标贴纸 + 5L_9L MA说明书 +WEEE不带电池走货黑白说明书
 EAN#4894680042742
Remark: 1.德国内销单，需要通过ZURU 验货结果后才能出货 (工厂需要主动提前同ZURU QC预约验货避免延期出货造成不必要麻烦)；
 2. 若有特定款有特殊外箱条码要求时,需要明确列出产品款对应的具体外箱条码号码/条码类型 (若无,可以忽略此需求)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ZURU France 1/3, Rue d'Argenteuil 95210 SAINT-GRATIEN, FRANCE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</si>
  <si>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SD04</t>
  </si>
  <si>
    <t>94892-4.30</t>
  </si>
  <si>
    <t>THE ENTERTAINER</t>
  </si>
  <si>
    <t>4500160901-1:
FB12977</t>
  </si>
  <si>
    <t>4500160901-90</t>
  </si>
  <si>
    <t>是</t>
  </si>
  <si>
    <t>3/24一张2国语言电池说明书(英语+阿拉伯语)</t>
  </si>
  <si>
    <t>日期码格式：ZURU INC(BVI) 标准格式 日期：按实际生产日期
Packaging Info:
71152-S001: MA 最新1L UPC包装+一张2国语言电池说明书(英语+阿拉伯语); BARCODE: 193052079190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*条码以订单显示为准 ，请安排生产前先核对 ，有问题请提出。
*订单对应客户3个PO号 ，备注有显示 ，注意分开做货/验货/装柜 ，混装有罚款。
* 大货样： 请在4/10 前寄出每款1整套大货样到罗湖办公室7B Sandy Shao 收。</t>
  </si>
  <si>
    <t>Sandy Shao</t>
  </si>
  <si>
    <t>94866-4.28</t>
  </si>
  <si>
    <t>4500160901-2:
FB12978</t>
  </si>
  <si>
    <t>4500160901-180</t>
  </si>
  <si>
    <t>4500160901-3:
FB12979</t>
  </si>
  <si>
    <t>4500160901-270</t>
  </si>
  <si>
    <t>WAL-MART CANADA CORP.</t>
  </si>
  <si>
    <t>加拿大</t>
  </si>
  <si>
    <t>9900923487</t>
  </si>
  <si>
    <t>4500160504-10</t>
  </si>
  <si>
    <t>71152-S002</t>
  </si>
  <si>
    <t>3/16UPC贴纸(UPC:193052079190)</t>
  </si>
  <si>
    <t>日期码格式：ZURU INC(BVI) 标准格式 日期：按实际生产日期
Packaging Info: #71152：
MA3L彩盒+UPC贴纸(UPC:193052079190)+MA5L说明书(B版)
产品配比：
7 Assortment, Polar bear: Penguin: Walrus: Mammoth: Owl: Seal: Snow man=10:10:10:10:10:8:2. Snow man is the rare item.
Remark: 1. 此单有箱唛；
3. 此单有第三方验货，烦请多备包装物料；
4. #71152需于2025/4/18安排签版, 签样数量：大货样各3PCS；
8. #71152 需于2025/4/28安排抽办测试, 抽办数量：大货各4 pcs
11. UPC贴纸：必须在原来错误的条码上用黑色粗头笔涂黑直至不能扫描，再贴上正确的UPC;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</si>
  <si>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Monica Zhou</t>
  </si>
  <si>
    <t>95077R1-5.27</t>
  </si>
  <si>
    <t>AB Gee of Ripley Ltd.</t>
  </si>
  <si>
    <t>777 1MAY25</t>
  </si>
  <si>
    <t>4500161792-80</t>
  </si>
  <si>
    <t>ZURU地址贴纸</t>
  </si>
  <si>
    <t>日期码格式：ZURU INC(BVI) 标准格式 日期：按实际生产日期
Packaging Info: MA 最新UPC包装，各款的条码如下，请先检查条码是否正确再安排做货，如有问题请告知
71152-S001:193052079190
配比跟MA
Remark: 1.产品及包装需要印UKCA图标，包装需要有ZURU UK LTD/ZURU France地址信息，QC同事请核查，如有问题与跟单确认。
2. 需要符合欧洲标准不能含有闪粉和微塑料，否则不和法规会有客诉产生</t>
  </si>
  <si>
    <t>Yoga Huang</t>
  </si>
  <si>
    <t>94978-5.14</t>
  </si>
  <si>
    <t>T. PLANET SHOPS SL</t>
  </si>
  <si>
    <t>4500162134-30</t>
  </si>
  <si>
    <t>日期码格式：20250202 日期：
Packaging Info:
71152:MA A 3L彩盒含EAN条码+进口商贴纸+产品贴纸+MAB版5L+9L说明书
Remark: 1, 此货出西班牙，需满足EU测试标准要求&lt;(&gt;&amp;&lt;)&gt; 微塑料需符合法规。另外请确保所有包装都有西班牙环保标。
2，出货前两周需寄2-3套大货样品，请多备料
3, 此客人推期有罚款，请按时完货
4, 出货前要验货图片给客人确认OK后才出货
6. 其他款，若产品有比例使用ZURU STD 比例
8. 客户指定日期码码20250202，包装/产品/外箱需保持一致</t>
  </si>
  <si>
    <t>Mary Zhong</t>
  </si>
  <si>
    <t>95140-5.30</t>
  </si>
  <si>
    <t>WM MORRISON SUPERMARKET PLC</t>
  </si>
  <si>
    <t>4500159816-40</t>
  </si>
  <si>
    <t>5/7防盗贴纸</t>
  </si>
  <si>
    <t>日期码格式：ZURU INC(BVI) 标准格式 日期：按实际生产日期
Packaging Info: 
4.71152-S001:MA 1L 最新UPC包装+1张黄色小圆贴防盗贴纸(贴纸类型9472521: 18MM 18mm yellow EAS label)+1张白色长方形防盗贴（贴纸类型10111887：410 ECO
N），请工厂自行跟checkpoint供应商订购贴纸
UPC#193052079190，请先检查包装条码是否正确再安排做货
Remark: 1）外箱有条码要求，排版时请留意并请确保条码清晰可扫描（封箱胶不要黏到条码上), 否则客人会有罚款。
2) 订单出英国，产品及包装需要印UKCA图标，包装需要有ZURU UK LTD/ZURU France地址信息，QC同事请查核，如有问题与跟单确认。
3) 箱唛日期码与包装保持一致
4) 若外箱重量超过16KGS，请提前告知ZURU跟单，需要客人批准才能出货，并且外箱需要印2 man lift标志</t>
  </si>
  <si>
    <t>94975-5.12</t>
  </si>
  <si>
    <t>250218-3MAAJKTQ325-ZURU</t>
  </si>
  <si>
    <t>4500161027-80</t>
  </si>
  <si>
    <t>1张进口商贴纸贴纸AW、位置图翻单如下：
71152-4500155574</t>
  </si>
  <si>
    <t>日期码格式：ZURU INC(BVI) 标准格式 日期：按实际生产日期
Packaging Info: MA UPC包装（优先1L)+1张进口商贴纸
所有item使用含电池信息的进口商贴纸
贴纸AW、位置图翻单如下：
71152-4500155574
其他items贴纸AW、位置图待提供
1.可能会被抽大货样做测试，请多备料，CRD前半个月会通知是否有抽到该订单中的item。
2.此订单送仓，送仓后会有第三方验货，所以需要按CRD准时完货。
Remark:
71152-2PCS AAA BATTERIES(NOT INCLUDED)</t>
  </si>
  <si>
    <t>94972R1-5.12</t>
  </si>
  <si>
    <t>B0DRB9N8J4</t>
  </si>
  <si>
    <t>4500160498-40</t>
  </si>
  <si>
    <t>日期码格式：ZURU INC(BVI) 标准格式 日期：按实际生产日期
Packaging Info:
#71152 MA UPC版 (1L或3L都可)
Remark: 1.Amazon domestic 订单。出口美国。外箱最长边不能超过25" （超过了，case pack只能为1），不符合要求的大货，一律不接受。
2.无第三方验货/测试要求。
3.日期码使用ZURU标准版本。
4.邮包盒要印刷日期码。</t>
  </si>
  <si>
    <t>Kelly Shen/Mia Pan/P</t>
  </si>
  <si>
    <t>ZB00241-5.13</t>
  </si>
  <si>
    <t>ASIA GOAL LIMITED TAIWAN BRANCH (H.</t>
  </si>
  <si>
    <t>台湾</t>
  </si>
  <si>
    <t>AG240431-TW</t>
  </si>
  <si>
    <t>4500161426-30</t>
  </si>
  <si>
    <t>日期码格式：ZURU INC(BVI) 标准格式 日期：按实际生产日期
Packaging Info: 
71152： MA 1L PKG+1张警语贴纸， MA 说明书
Remark: 此单出TW</t>
  </si>
  <si>
    <t>95068-5.26</t>
  </si>
  <si>
    <t>ARGOS LIMITED</t>
  </si>
  <si>
    <t>240291</t>
  </si>
  <si>
    <t>4500163082-10</t>
  </si>
  <si>
    <t>日期码格式：ZURU INC(BVI) 标准格式 日期：按实际生产日期
Packaging Info: 71152：MA -1L UPC包装+客人白色Cat.label 1张覆盖ZURU条码
注意Cat.label (要求易撕类贴纸，但是粘性不能过低），同时此贴纸每个订单都是不相同的(会显示客户对应的订单号），切勿翻旧订单购买，该贴纸由工厂自行
购买。
Remark: *MA包装按最新版本安排即可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*所有产品按符合欧洲标准走货，微塑料需合规。
*涉及到硼的，需要符合欧洲标准
*客户不接受PVC材质包装
*外箱不得使用带金属夹子或带扣</t>
  </si>
  <si>
    <t>95021-5.19</t>
  </si>
  <si>
    <t>9900923488</t>
  </si>
  <si>
    <t>4500160504-20</t>
  </si>
  <si>
    <t>外箱四面须加一张黄色贴纸</t>
  </si>
  <si>
    <t>日期码格式：ZURU INC(BVI) 标准格式 日期：2025-04-28</t>
  </si>
  <si>
    <t>日期码格式：ZURU INC(BVI) 标准格式 日期：按实际生产日期
Packaging Info: #71152：
MA3L彩盒+UPC贴纸(UPC:193052079190)+MA5L说明书(B版)
产品配比：
7 Assortment, Polar bear: Penguin: Walrus: Mammoth: Owl: Seal: Snow man=10:10:10:10:10:8:2. Snow man is the rare item.
Remark: 1. 此单有箱唛；
2. 9900923488单为ECOM订单，外箱四面须加一张黄色贴纸；
3. 此单有第三方验货，烦请多备包装物料；
4. #71152需于2025/4/18安排签版, 签样数量：大货样各3PCS；
8. #71152 需于2025/4/28安排抽办测试, 抽办数量：大货各4 pcs
11. UPC贴纸：必须在原来错误的条码上用黑色粗头笔涂黑直至不能扫描，再贴上正确的UPC;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</si>
  <si>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95066R1-5.26</t>
  </si>
  <si>
    <t>9900924299</t>
  </si>
  <si>
    <t>4500160504-30</t>
  </si>
  <si>
    <t>TAS IMPORT AS(Lekekassen)</t>
  </si>
  <si>
    <t>挪威</t>
  </si>
  <si>
    <t>4500161075-130</t>
  </si>
  <si>
    <t>71152-S001-3L-1</t>
  </si>
  <si>
    <t>日期码格式：ZURU INC(BVI) 标准格式 日期：按实际生产日期</t>
  </si>
  <si>
    <t>日期码格式：ZURU INC(BVI) 标准格式 日期：按实际生产日期
Packaging Info:
13. 71152: MA_A_3L(23L warning) EAN版收缩膜+客人进口商地址贴纸+客版说明书(英语/丹麦/瑞典/芬兰/挪威/爱沙尼亚语言)
16. 配比跟MA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6.产品/包装不含PFAS成分
7.产品条码如下: 请先检查条码是否正确再安排做货，如有问题请告知
ZURU ITEM#&lt;(&gt;&amp;&lt;)&gt;EAN
71152:4894680042742</t>
  </si>
  <si>
    <t>95091R1-5.28</t>
  </si>
  <si>
    <t>ZURU Denmark ApS</t>
  </si>
  <si>
    <t>丹麦</t>
  </si>
  <si>
    <t>5200006595</t>
  </si>
  <si>
    <t>4500163403-40</t>
  </si>
  <si>
    <t>客版说明书 + 北欧六语通用不带电池出货黑白电池说明书 （全部翻 4500162346）</t>
  </si>
  <si>
    <t>日期码格式：ZURU INC(BVI) 标准格式 日期：按实际生产日期
Packaging Info:
4.71152: MA 5L+23L警语 EAN A版包装 + 客版说明书 + 北欧六语通用不带电池出货黑白电池说明书 （全部翻 4500162346） EAN#4894680042742；
Remark: 1.北欧内销单，需要通过ZURU 验货结果后才能出货 (工厂需要主动提前同ZURU QC预约验货避免延期出货造成不必要麻烦)；
2. 产品如含有化学品，需要无硼无香，
3.包装不能含有PVC，使用PET
4. date code: 外箱日期码要晚于产品日期码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
9.ratio 同MA</t>
  </si>
  <si>
    <t>AMY XIAO</t>
  </si>
  <si>
    <t>95028-5.20</t>
  </si>
  <si>
    <t>巴西</t>
  </si>
  <si>
    <t>BR25882</t>
  </si>
  <si>
    <t>4500162877-30</t>
  </si>
  <si>
    <t>客版说明书4500162245</t>
  </si>
  <si>
    <t>日期码格式：ZURU INC(BVI) 标准格式 日期：按实际生产日期
Packaging Info:
 71152::MA 3L EAN包装+客户条码贴纸+进口商贴纸+箱唛+客版说明书，说明书翻单PO4500162245
Remark: 外箱胶带要用CANDIDE格式</t>
  </si>
  <si>
    <t>Ava Liang</t>
  </si>
  <si>
    <t>95020-5.19</t>
  </si>
  <si>
    <t>Outlet Drift AS</t>
  </si>
  <si>
    <t>4500162375-90</t>
  </si>
  <si>
    <t>客版说明书翻4500161075</t>
  </si>
  <si>
    <t>日期码格式：ZURU INC(BVI) 标准格式 日期：按实际生产日期
Packaging Info: 
 71152: 彩盒MA EAN 3L A+客版说明书（翻单4500161075）
Remark: 1/配比:
 2/产品和包装要求无硼无香，包装不能含有PVC
 3/如有微塑料，必须合规欧洲标准，闪粉也是微塑料的一种，目前仅接受三张方式1.去除，2.用可降解材料，和3.永久封印在固体。
4/带电池出货的产品，所用到的电池需要符合欧洲电池新规(EU)2023-1542</t>
  </si>
  <si>
    <t>Zoe Zhou</t>
  </si>
  <si>
    <t>95040R1-5.22</t>
  </si>
  <si>
    <t>2025ZURU17</t>
  </si>
  <si>
    <t>4500164965-10</t>
  </si>
  <si>
    <t>日期码格式：ZURU INC(BVI) 标准格式 日期：按实际生产日期
Packaging Info: 71152 MA 多语EAN+UPC贴纸，UPC号码 193052079190
Remark: 出加拿大
Zuru验货.日期跟踪码：产品外包装及产品本身都必须有日期跟踪码，ZURU标准格式日期码。（箱唛日期码按跟单提供格式）</t>
  </si>
  <si>
    <t>Summer Mo</t>
  </si>
  <si>
    <t>95056-5.24</t>
  </si>
  <si>
    <t>K􀃤rkk􀃤inen Oy /Centrawla rehouse</t>
  </si>
  <si>
    <t>芬兰</t>
  </si>
  <si>
    <t>4100411993</t>
  </si>
  <si>
    <t>4500161573-70</t>
  </si>
  <si>
    <t>日期码格式：ZURU INC(BVI) 标准格式 日期：按实际生产日期
Packaging Info:
7. 71152: MA_A_3L(23L warning) EAN版彩盒+客版说明书(英语/丹麦/瑞典/芬兰/挪威/爱沙尼亚语言)--客版说明书翻TAS PO#4500161075
2. 配比跟MA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6.产品/包装不含PFAS成分
7.产品条码如下: 请先检查条码是否正确再安排做货，如有问题请告知
ZURU ITEM#&lt;(&gt;&amp;&lt;)&gt;EAN:
71152:4894680042742</t>
  </si>
  <si>
    <t>95198-6.4</t>
  </si>
  <si>
    <t>TOYS "R" US (CANADA) LTD.</t>
  </si>
  <si>
    <t>4500161332-10</t>
  </si>
  <si>
    <t>5/23第三方</t>
  </si>
  <si>
    <t>日期码格式：ZURU INC(BVI) 标准格式 日期：按实际生产日期
Packaging Info: 1. 出口加拿大市场，MA UPC版本包装。
#71152：彩盒MA 3L+23K Warning EAN 版本+UPC 贴纸,说明书MA 5L+9L(warning), UPC#193052079190; 2PCS AAA BATTERIES(NOT INCLUDED);
2. 产品、包装、外箱上面tracking code的时间格式需要一致
Remark: 3. 需要第三方SGS验货，验货时间2025/05/19，每款每色请备1PC完整带包装样品供验货人员参考。用完后若无损坏可以放回大货里。</t>
  </si>
  <si>
    <t>Abby Mai,Lluvia Zeng</t>
  </si>
  <si>
    <t>95227R1-6.6</t>
  </si>
  <si>
    <t>5200006527</t>
  </si>
  <si>
    <t>4500162346-120</t>
  </si>
  <si>
    <t>客版说明书（翻单4500161075）</t>
  </si>
  <si>
    <t>日期码格式：ZURU INC(BVI) 标准格式 日期：按实际生产日期
Packaging Info:
71152: MA 5L+23L警语 EAN A版包装 + 客版说明书(翻单4500161075) + 北欧6语通用不带电池出货黑白电池说明书
Remark: 1.北欧内销单，需要通过ZURU 验货结果后才能出货 (工厂需要主动提前同ZURU QC预约验货避免延期出货造成不必要麻烦)；
2. 产品如含有化学品，需要无硼无香，
3.包装不能含有PVC，使用PET
4. date code: 外箱日期码要晚于产品日期码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
9.ratio 同MA</t>
  </si>
  <si>
    <t>94941-5.7</t>
  </si>
  <si>
    <t>47815487 SYD</t>
  </si>
  <si>
    <t>4500162809-10</t>
  </si>
  <si>
    <t>日期码格式：ZURU INC(BVI) 标准格式 日期：按实际生产日期
Packaging Info: 1. 包装：
71152-S001: MA UPC PKG+1张进口商贴纸
2. 进口商贴纸上已经去掉日期码，产品和包装上的日期码一致，请按要求在包装上打日期码（进口商贴纸不覆盖日期码）
3. 使用ZURU标准日期码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t>
  </si>
  <si>
    <t>Christine Liao</t>
  </si>
  <si>
    <t>95049-5.23</t>
  </si>
  <si>
    <t>47815488 BNE</t>
  </si>
  <si>
    <t>4500162809-20</t>
  </si>
  <si>
    <t>47824041 MEL</t>
  </si>
  <si>
    <t>4500162809-30</t>
  </si>
  <si>
    <t>95033--5.21</t>
  </si>
  <si>
    <t>47815490 FRE</t>
  </si>
  <si>
    <t>4500162809-40</t>
  </si>
  <si>
    <t>95005-5.17</t>
  </si>
  <si>
    <t>4400476746</t>
  </si>
  <si>
    <t>4500163031-10</t>
  </si>
  <si>
    <t>客版彩盒(3L 英法德callout+EAN条码+法国回收logo) 翻UK单#4500156690，客版WEEE声明说明书纸(不带电池，翻4500159614)</t>
  </si>
  <si>
    <t>日期码格式：ZURU INC(BVI) 标准格式 日期：按实际生产日期
Packaging Info: 71152:客版彩盒(3L 英法德callout+EAN条码+法国回收logo) 翻UK单#4500156690 + MA 5L-9L Warning说明书+客版WEEE声明说明书纸(不带电池，翻4500159614)+Z
URU FRANCE 地址贴纸（翻单4500064042）
EAN# 4894680042742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所有出往德国订单的电子产品需增加一张客版WEEE声明说明书，区分带电池和不带电池版本, 如已做客版说明书可忽略此要求。
6. 标准配比</t>
  </si>
  <si>
    <t>95062-5.26</t>
  </si>
  <si>
    <t>ZURU France</t>
  </si>
  <si>
    <t>5200006540</t>
  </si>
  <si>
    <t>4500162314-40</t>
  </si>
  <si>
    <t>日期码格式：ZURU INC(BVI) 标准格式 日期：按实际生产日期
Packaging Info: 
71152:最新MA 3L EAN（23L warning）彩盒+最新MA 5L说明书+ 一张意大利环保标贴纸+ 多语版WEEE电池垃圾桶的回收声明说明书（not included）,,
Remark: 1. 法国国家内销单，需要通过ZURU 验货结果后才能出货 (工厂需要主动提前同ZURU QC预约验货避免延期出货造成不必要麻烦)；
2. 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</si>
  <si>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Jade Wang</t>
  </si>
  <si>
    <t>95050-5.23</t>
  </si>
  <si>
    <t>FB12981</t>
  </si>
  <si>
    <t>4500161772-40</t>
  </si>
  <si>
    <t>一张2国语言电池说明书</t>
  </si>
  <si>
    <t>日期码格式：ZURU INC(BVI) 标准格式 日期：按实际生产日期
Packaging Info:
71152-S001 MA 最新1L UPC包装+一张2国语言电池说明书(英语+阿拉伯语); BARCODE: 193052079190
请核对订单条码：
71152-S001 193052079190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包装基础上额外添加一张英文+阿拉伯文电池说明书。
*订单对应客户4个PO号 ，备注有显示 ，注意分开做货/验货/装柜 ，混装有罚款。
* 大货样： 请在5/10 前寄出每款1整套大货样到罗湖办公室7B Sandy Shao 收。</t>
  </si>
  <si>
    <t>95074-5.27</t>
  </si>
  <si>
    <t>10001255937-0581</t>
  </si>
  <si>
    <t>4500159957-10</t>
  </si>
  <si>
    <t>外箱正唛左上角粘贴条码箱贴纸，外箱贴纸显示DPCI#087-02-9998，来料贴纸UPC显示10193052079197；
 4.外箱正唛右侧空白位置粘贴一张Event label 贴纸，由工厂自己订购。</t>
  </si>
  <si>
    <t>3/21外箱贴纸显示DPCI#087-02-9998，来料贴纸UPC显示10193052079197</t>
  </si>
  <si>
    <t>日期码格式：ZURU INC(BVI) 标准格式 日期：按实际生产日期
Packaging Info: MA 1L包装
Remark: 1. 71152-S001-ROBO ALIVE-DINOSAUR-SERIES 1-RAPTOR-WINDOW BOX,6PCS/CTN；
 2. MA 1L包装，UPC显示193052079190；
 3. 外箱正唛左上角粘贴条码箱贴纸，外箱贴纸显示DPCI#087-02-9998，来料贴纸UPC显示10193052079197；
 4.外箱正唛右侧空白位置粘贴一张Event label 贴纸，由工厂自己订购。
 5 产品和包装上要印刷tracking code信息，格式为ZURU常规；
 6 出货方式：货代自提</t>
  </si>
  <si>
    <t>Holly Zheng</t>
  </si>
  <si>
    <t>ZB00353-5.28</t>
  </si>
  <si>
    <t>Amazon
UK:31XGVX7Q</t>
  </si>
  <si>
    <t>4500159549-10</t>
  </si>
  <si>
    <t>1.空白外箱（加印带Zuru字样的最新logo，除了邮包盒直接做外箱的产品） + SSCC LABEL一张, 无箱唛，MADE IN CHINA 外箱只印一正一侧</t>
  </si>
  <si>
    <t>日期码格式：ZURU INC(BVI) 标准格式 日期：按实际生产日期
Packaging Info: Amazon UK(71152, 9561)/DE(71152, 9561)
1. 71152：6PCS WINDOW BOX/CTN; MA 3L(23L warning EAN#)A window box+1张贴纸(UPC#+IT环保标，参考翻单PO#4500159389)+MA 5L(9L warning)A 说明书
3. 最迟验货不得晚于2025/5/23;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</si>
  <si>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95063R1-5.26</t>
  </si>
  <si>
    <t>Amazon
DE:475LP6EN</t>
  </si>
  <si>
    <t>4500159549-20</t>
  </si>
  <si>
    <t>95225-6.6</t>
  </si>
  <si>
    <t>LLC SALUS</t>
  </si>
  <si>
    <t>俄罗斯联邦</t>
  </si>
  <si>
    <t>4500162283-50</t>
  </si>
  <si>
    <t>日期码格式：ZURU INC(BVI) 标准格式 日期：按实际生产日期
Packaging Info: 注意：
 1. QR code 贴纸需要含item和序列号 ， 二维码部分要求尺寸大于1CM （正方形边长间于1-1.5cm），强粘不易脱落 ， 材质同进口商贴纸 ，印刷质量不低于1.5c
 .
 2. 二维码贴纸位置要远离包装上的条码及其他二维码， 贴在背面。
 3. QR code贴纸（要求每1PCS 的QR 不一样 ， 无法通过扫描核实内容）;
 4. 包装上有两个条码： ZURU UPC 和 客户EAN条码 ， 不要覆盖MA 包装上的UPC 条码；
71152 ： 1L MA 包装+ 进口商贴纸（含客户EAN条码）+ QR code贴纸（要求每1PCS 的QR 不一样）， MA 说明书；
Remark: 标准配比，出厂价</t>
  </si>
  <si>
    <t>95114R1-5.29</t>
  </si>
  <si>
    <t>COOP NORGE HANDEL AS - DOM</t>
  </si>
  <si>
    <t>32578100</t>
  </si>
  <si>
    <t>4500162222-10</t>
  </si>
  <si>
    <t>日期码格式：ZURU INC(BVI) 标准格式 日期：按实际生产日期
Packaging Info: 1.71152:MA_A EAN 3L+23L彩盒 +挪威语警语贴纸+客版说明书（翻单4500161075）；
Remark: 1/产品和包装要求无硼无香，包装不能含有PVC；
2/如有微塑料，必须合规欧洲标准，闪粉也是微塑料的一种，目前仅接受三张方式1.去除，2.用可降解材料，和3.永久封印在固体；
3/此订单有第三方验货，请准备三套大货样并不迟于5-14寄出给ZURU 深圳办公室；
4/带电池出货的产品所用到的电池需要符合欧洲电池新规(EU)2023-1542；
5/工厂货号-客户货号彩盒条码-外箱条码：71152-7254580-4894680042742-10193052079197；
6/配比:</t>
  </si>
  <si>
    <t>95224R1-6.6</t>
  </si>
  <si>
    <t>Walmart Central America</t>
  </si>
  <si>
    <t>5907181238</t>
  </si>
  <si>
    <t>4500161312-110</t>
  </si>
  <si>
    <t>2025/4/21，用双坑</t>
  </si>
  <si>
    <t>UPC条码贴纸+进口商贴纸 翻单PO4500158302</t>
  </si>
  <si>
    <t>日期码格式：ZURU INC(BVI) 标准格式 日期：按实际生产日期
Packaging Info: 
8. 71152：MA 3L EAN包装+UPC条码贴纸+MA 多语说明书+进口商贴纸+箱唛，贴纸翻单PO4500158302
Remark: 1.使用双坑外箱
2.请注意产品包装条形码必须是UPC
3.无第三方验货
12. 71152：2PCS AAA BATTERIES(NOT INCLUDED)</t>
  </si>
  <si>
    <t>95361-6.9</t>
  </si>
  <si>
    <t>Coop Danmark A/S</t>
  </si>
  <si>
    <t>4508281081</t>
  </si>
  <si>
    <t>4500160515-20</t>
  </si>
  <si>
    <t>日期码格式：ZURU INC(BVI) 标准格式 日期：按实际生产日期
Packaging Info:
4. 71152:MA_A_3L(23L warning) EAN版收彩盒+客版说明书(英语/丹麦/瑞典/芬兰/挪威/爱沙尼亚语言--客版说明书翻TAS PO#4500161075)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ITEM-COOP ITEM-EAN-GTIN
71152-1000492500-4894680042742-10193052079197
8.比例：
9. 验货注意，警告语需要包含丹麦语
10，要求样品，寄出时间5/15前，
其它产品各2套</t>
  </si>
  <si>
    <t>Luna Lin</t>
  </si>
  <si>
    <t>95186-6.3</t>
  </si>
  <si>
    <t>AUCHAN FRANCE</t>
  </si>
  <si>
    <t>4500162030-10</t>
  </si>
  <si>
    <t>71152-S001-3</t>
  </si>
  <si>
    <t>5/27第三方</t>
  </si>
  <si>
    <t>客版彩卡 客版说明书(包装都翻4500160987)</t>
  </si>
  <si>
    <t xml:space="preserve">DG20250520 </t>
  </si>
  <si>
    <t>日期码格式：DG20250520 日期：
Packaging Info: 客版彩卡+客版说明书+1张30LWEEE声明书(不含电池版) - (包装都翻4500160987)
Remark: 1. 预计5/27第三方验货，请多备料1-2套大货样；
2. 指定日期码：包装上的日期码需打在条码上方; 产品上的日期码直接打印在产品上
3. 所有包装材料不能含PVC &lt;(&gt;&amp;&lt;)&gt; EPS材料，需改用PET，EPE，or EPP环保材料; 另外包装不要覆膜，如果一定要覆膜，就改水性光油; 表面处理，不使用 UV 清
漆，无覆膜层压，改用哑油。
4.有关胶水类的：不使用溶剂型粘合剂。
5.包装材料：需要使用FSC或PEFC认证纸张
6. 关于"包装新油墨规定"，根据法国新法规：禁止在包装印刷油墨中使用矿物油中含有的物质。
欧尚要求有关物质必须遵守以下限制:
-油墨中MOAH的质量浓度(1-7个芳香环之和)≤0.1%
-油墨中MOAH的质量浓度(3-7个芳香环之和)≤1PPM
- MOSH油墨中的质量浓度(16 ~ 35个碳原子的总和)≤0.1%
7. 对于包装印刷, Auchan要求使用植物油，而非矿物油
8. 客户会突击检查&lt;(&gt;&amp;&lt;)&gt;验厂，确保在本厂生产，禁止外包，一旦被发现，中止所有订单的合作
9.产品请确保符合EU微塑料法规</t>
  </si>
  <si>
    <t>95335-6.18</t>
  </si>
  <si>
    <t>5200006663</t>
  </si>
  <si>
    <t>4500164783-70</t>
  </si>
  <si>
    <t>1*黑白5L（PL+HU+CZ+SK+RO)说明书/WEEE声明30L说明书纸(不带电池）</t>
  </si>
  <si>
    <t>日期码格式：ZURU INC(BVI) 标准格式 日期：按实际生产日期
Packaging Info:
7.71152： MA3L-23LEAN彩盒 + MA 5L-9L Warning说明书+1*黑白5L（PL+HU+CZ+SK+RO)说明书/WEEE声明30L说明书纸(不带电池）；
Remark: 1.波兰内销单，需要通过ZURU 验货结果后才能出货 (工厂需要主动提前同ZURU QC预约验货避免延期出货造成不必要麻烦)；
2. 若有特定款有特殊外箱条码要求时,需要明确列出产品款对应的具体外箱条码号码/条码类型 (若无,可以忽略此需求)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ZURU France 1/3, Rue d'Argenteuil 95210 SAINT-GRATIEN, FRANCE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</si>
  <si>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Amy Xiao</t>
  </si>
  <si>
    <t>95149-5.30</t>
  </si>
  <si>
    <t>SAINSBURY'S SUPERMARKET LTD</t>
  </si>
  <si>
    <t>客户PO:待定</t>
  </si>
  <si>
    <t>4500164063-10</t>
  </si>
  <si>
    <t>日期码格式：ZURU INC(BVI) 标准格式 日期：按实际生产日期
Packaging Info: MA 1L UPC 彩卡；MA说明书
Remark: "*胶带最少宽度要保证6.0CM,厚度最少0.05毫米,外箱不可以打钉/扎带；以工字型封箱；
*如果重量超过5KGS，箱唛需加黄色警示图标志 ，有疑问请与ZURU跟单同事联系,十分重要！
*订单出英国，请注意检查产品及包装应带UKCA图标，包装需要显示ZURU UK LTD/ZURU France地址信息，QC同事请查核，如有问题与跟单确认。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
*外箱上的条码请确保清晰可扫描 ，左上角的条码格式是UPC-A格式，下面14位数的条码格式是ITF-14格式，否则到目的仓无法扫描入仓由工厂承担责任 。
*所有产品按符合欧洲标准走货，微塑料需合规 。
*涉及到硼的，需要符合欧洲标准
*客户不接受PVC材质
*外箱不得使用带金属夹子或带扣"</t>
  </si>
  <si>
    <t>CORA ZHOU</t>
  </si>
  <si>
    <t>95148-5.30</t>
  </si>
  <si>
    <t>客户PO:273714
0</t>
  </si>
  <si>
    <t>4500164063-20</t>
  </si>
  <si>
    <t>FAMILY DOLLAR SERVICES, INC,</t>
  </si>
  <si>
    <t>客户PO#375213
84</t>
  </si>
  <si>
    <t>4500159444-10</t>
  </si>
  <si>
    <t>外箱箱唛正侧相邻两面粘贴产品彩色贴纸+印刷黑色标，每箱两张彩色贴纸, 彩色产品贴纸待跟单提供</t>
  </si>
  <si>
    <t>客版价格贴</t>
  </si>
  <si>
    <t>日期码格式：ZURU INC(BVI) 标准格式 日期：2025-04-28
Packaging Info: 1)最新版ZURU MA UPC包装(去掉社交媒体标志，优先1L)，出口美国。如有说明书请使用ZURU MA说明书，优先放1L英语。4pcs/CTN。
2)可移动不粘胶价格贴＄15(需要贴在彩盒上，1盒贴1张），客版价格贴以及具体位置，待跟单提供。
3)ZURU标准日期码格式：工厂城市缩写+生产年月日。此单指定日期码：DG20250428。
4) 外箱箱唛正侧相邻两面粘贴产品彩色贴纸+印刷黑色标，每箱两张彩色贴纸, 彩色产品贴纸待跟单提供。如侧唛位置放不下彩贴和唛头信息，可改为放两个正唛。
无论是正唛+侧唛或者是两个正唛，唛头信息和彩贴需放在同一个面，需要工厂根据外箱尺寸建议预估的彩贴尺寸给跟单。箱唛需排版给跟单确认。
Remark: 客户PO#37521384
客户SKU# 1096197
1) Item#71152-S003
2) 样品
产前样5套：产前样5套要求在2025/04/08前寄给深圳办公室跟单Jenny Liu，需转寄给美国客户确认，客户确认了产前样之后，会寄回一套给工厂，工厂需按照已确
认的产前样安 排大货生产。做产前样前需和跟单确认产品包装日期码和产品上日期码的打码位置+格式，要求是和大货一样的日期码，指定大货日期码为：DG20250
428)。此单客版包材"可移动不粘胶价格贴"需等客户确认产前样后才可以开始大货印刷。
大货样2套：大货样2套需在大货物料到厂后开始上线第一天寄出给深圳办公室；大货样需要同大货一个产线， 所有东西完全同大货一样, 1套我们需转寄客人审批出
货；1套跟单需留样（请尽量安排早点寄出以便客人早点批出货！）
1套样板 =一个带完整包装的恐龙
注意：彩盒需要带价格贴和指定日期码。
3) 此单无第三方验货+抽样测试，ZURU QC验货PASS后，跟单得到客户的approval之后方可安排出货
4)大货外箱材积绝对不可大于下述数据，材积只接受3%的变小；重量正负不得超过以下列出数据的5%，接受外箱以印章方式印上实际毛重。
大货外箱尺寸请保持： 38.0 x 32.0 x 23.0 cm(即14.96 x 12.60 x 9.06 inch)，材积必须不能大于0.9877CubeFeet（即0.0280CBM); 外箱毛重 4.0 LBS（即1.80
81 KGS）。
5) 大货配比：
Item#71152-S003
S003-ROBO ALIVE-DINOSAUR-SERIES 1-RAPTOR-WINDOW BOX,4PCS/CTN
UPC: 193052079190
Product color: White
6) 客户Family Dollar不允许少数出货，必须按照PO上的数量出货，也不允许延期，否则会有罚款。
7) 客户要求:"产品和包装不能含有PFAS 物质以及1,4 dioxane",请确保产品可以过美国标准测试。
8) 任何产品包装和日期码的变更，在收到ZURU的订单后，不管是MA包装还是客版包装，都需要及时告知跟单并在生产前重新签板留样。ZURU验货员验货以Family D
ollar跟单寄给工厂的签板为准。如因工厂不及时告知变更而导致的无法出货，客诉或者罚款等，将保留对工厂追责的权利。请工厂务必重视和配合，避免任何额外
费用的产生。</t>
  </si>
  <si>
    <t>Jenny Liu/Shirley</t>
  </si>
  <si>
    <t>ZB00445-6.10</t>
  </si>
  <si>
    <t>CARREFOUR FRANCE</t>
  </si>
  <si>
    <t>43CHT25FRCA0392</t>
  </si>
  <si>
    <t>4500163115-10</t>
  </si>
  <si>
    <t>空白外箱，用双坑</t>
  </si>
  <si>
    <t>日期码格式：ZURU INC(BVI) 标准格式 日期：按实际生产日期
Packaging Info: 71152：MA A版3L+23L EAN彩盒, MA B版5L+9L说明书+WEEE_不带电池走货 _ 说明书欧洲EN+30L
Remark: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
7. 客人系统外箱尺寸: TY156268 71152-S001 31*28.8*42.1CM</t>
  </si>
  <si>
    <t>Amber Zhang</t>
  </si>
  <si>
    <t>95181-6.3</t>
  </si>
  <si>
    <t>THE KROGER CO.</t>
  </si>
  <si>
    <t>PO#500-17176</t>
  </si>
  <si>
    <t>4500163428-10</t>
  </si>
  <si>
    <t>日期码格式：ZURU INC(BVI) 标准格式 日期：按实际生产日期
Packaging Info: 1、包装方式: MA UPC 优先1L最新版，出口美国
Remark: 2、无测试无验货要求
3、纸箱4面印ZURU LOGO + 箱唛
4、日期码请按ZURU标准版执行即可
5、ZURU OQC验货</t>
  </si>
  <si>
    <t>ZB00668-7.7</t>
  </si>
  <si>
    <t>PO#600-55572</t>
  </si>
  <si>
    <t>4500163428-20</t>
  </si>
  <si>
    <t>ZB00686-7.8</t>
  </si>
  <si>
    <t>4500159444-20</t>
  </si>
  <si>
    <t>ZB00445-6.10/ZB00449-6.11/ZB00464-6.13</t>
  </si>
  <si>
    <t>43CHT25FRCA0399</t>
  </si>
  <si>
    <t>4500163123-10</t>
  </si>
  <si>
    <t>日期码格式：ZURU INC(BVI) 标准格式 日期：按实际生产日期
Packaging Info: 71152：MA A版3L+23LEAN彩盒, MA B版5L+9L说明书+WEEE_不带电池走货 _ 说明书欧洲EN+30L
Remark: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
7. 客人系统外箱尺寸: TY156268 71152-S001 31*28.8*42.1CM</t>
  </si>
  <si>
    <t>95303-6.14</t>
  </si>
  <si>
    <t>253912</t>
  </si>
  <si>
    <t>4500164539-50</t>
  </si>
  <si>
    <t>日期码格式：ZURU INC(BVI) 标准格式 日期：按实际生产日期
Packaging Info: 71152
1.MA 1L UPC 最新全套包装+客人白色Cat.label 1张覆盖ZURU条码+WEEE不带电池走货欧洲30语通用黑白说明书
2.注意Cat.label （要求易撕类贴纸，但是粘性不能过低），同时此贴纸每个订单都是不相同的（会显示客户对应的订单号），切勿翻旧订单购买。此贴纸由ZURU
提供贴纸图稿和贴纸位置图给工厂后，工厂自行购买。
3.请先检查条码是否正确再安排做，标签上的目录编号数字（5799598）高度必须至少为5mm （14.17pt）
71152条码扫描结果应为：7729528
-此订单对应客户5个PO号 ，备注有显示 ，注意分开做货/验货/装柜，混装有罚款。
Remark: *MA包装按最新版本安排即可(只要MA包装上含英文信息就可以)。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t>
  </si>
  <si>
    <t>Ina Song</t>
  </si>
  <si>
    <t>95285-6.12</t>
  </si>
  <si>
    <t>2924726-00</t>
  </si>
  <si>
    <t>4500165391-10</t>
  </si>
  <si>
    <t>日期码格式： 标准格式 日期：按实际生产日期
Packaging Info: 71152 MA 多语EAN+UPC贴纸，UPC号码 193052079190
Remark: 出口加拿大， 有 进口商贴纸
5/23前寄出大货样2套
Zuru验货 需要单个产品称重的图片和整箱产品称重的图片，还需要产品上made in China的晒字图片，包装上的警告语的清晰图片，以及单个产品的尺寸测量图片
和外箱的尺寸测量图片
日期跟踪码：产品外包装必须有日期跟踪码，ZURU标准格式日期码</t>
  </si>
  <si>
    <t>95223-6.6</t>
  </si>
  <si>
    <t>5200006584</t>
  </si>
  <si>
    <t>4500163334-40</t>
  </si>
  <si>
    <t xml:space="preserve"> 一张意大利环保标贴纸+ 多语版WEEE电池垃圾桶的回收声明说明书（not included）（贴纸和WEEE翻
 4500162314）</t>
  </si>
  <si>
    <t>日期码格式：ZURU INC(BVI) 标准格式 日期：按实际生产日期
Packaging Info:
71152:最新MA 3L EAN（23L warning）彩盒+最新MA 5L说明书+ 一张意大利环保标贴纸+ 多语版WEEE电池垃圾桶的回收声明说明书（not included）（贴纸和WEEE翻
4500162314）
Remark: 1. 法国国家内销单，需要通过ZURU 验货结果后才能出货 (工厂需要主动提前同ZURU QC预约验货避免延期出货造成不必要麻烦)；
2. 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</si>
  <si>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SD83</t>
  </si>
  <si>
    <t>95292-6.10</t>
  </si>
  <si>
    <t>MAGGIO 3 SRL</t>
  </si>
  <si>
    <t>意大利</t>
  </si>
  <si>
    <t>4500163950-60</t>
  </si>
  <si>
    <t>日期码格式：ZURU INC(BVI) 标准格式 日期：按实际生产日期
Packaging Info: 
71152:MA 最新 3L彩盒含EAN条码+进口商含意大利环保标贴纸+MA最新5L+9L说明书
Remark: 1.此单出意大利，需满足EU测试标准要求&lt;(&gt;&amp;&lt;)&gt; 微塑料需符合法规，如果有slime等化学品需要不含硼
2.需保证按期完货，延期罚款。
3.贴纸切勿盖住意大利警告语文字(QC 务必检查），特别是产品包装比较小的,如果会挡住产品上的警示语信息，在做大货前工厂需要提前告知跟单位置图是否OK，
需再次确认才能安排生产大货。
4. 标准配比
5. 需要ZURU OQC 验货， 需提供验货图片给到客户放货。</t>
  </si>
  <si>
    <t>95665-7.17</t>
  </si>
  <si>
    <t>NORWEGIAN TOY IMPORT AS - DOM</t>
  </si>
  <si>
    <t>14675.</t>
  </si>
  <si>
    <t>4500163205-110</t>
  </si>
  <si>
    <t>日期码格式：ZURU INC(BVI) 标准格式 日期：按实际生产日期
Packaging Info:
71152：MA-A EAN 3L+23L彩盒+进口商贴纸+客版说明书（翻单4500161075）
Remark: 1/配比：
2/产品和包装要求无硼无香，包装不能含有PVC;
如有微塑料，必须合规欧洲标准，闪粉也是微塑料的一种，目前仅接受三张方式1.去除，2.用可降解材料，和3. 永久封印在固体。
3/带电池出货的产品,电池需要符合欧洲电池新规(EU) 2023-1542.</t>
  </si>
  <si>
    <t>95231-6.6</t>
  </si>
  <si>
    <t>4500162014-10</t>
  </si>
  <si>
    <t>6/5第三方</t>
  </si>
  <si>
    <t>客版彩卡+客版说明书(包装都翻4500160987)</t>
  </si>
  <si>
    <t xml:space="preserve">DG20250527 </t>
  </si>
  <si>
    <t>日期码格式：DG20250527 日期：
Packaging Info: 客版彩卡+客版说明书+1张30LWEEE声明书(不含电池版) - (包装都翻4500160987)
Remark: 1. 预计6/5第三方验货，请多备料1-2套大货样；
2. 指定日期码：包装上的日期码需打在条码上方; 产品上的日期码直接打印在产品上
3. 所有包装材料不能含PVC &lt;(&gt;&amp;&lt;)&gt; EPS材料，需改用PET，EPE，or EPP环保材料; 另外包装不要覆膜，如果一定要覆膜，就改水性光油; 表面处理，不使用 UV 清
漆，无覆膜层压，改用哑油。
4.有关胶水类的：不使用溶剂型粘合剂。
5.包装材料：需要使用FSC或PEFC认证纸张
6. 关于"包装新油墨规定"，根据法国新法规：禁止在包装印刷油墨中使用矿物油中含有的物质。
欧尚要求有关物质必须遵守以下限制:
-油墨中MOAH的质量浓度(1-7个芳香环之和)≤0.1%
-油墨中MOAH的质量浓度(3-7个芳香环之和)≤1PPM
- MOSH油墨中的质量浓度(16 ~ 35个碳原子的总和)≤0.1%
7. 对于包装印刷, Auchan要求使用植物油，而非矿物油
8. 客户会突击检查&lt;(&gt;&amp;&lt;)&gt;验厂，确保在本厂生产，禁止外包，一旦被发现，中止所有订单的合作
9.产品请确保符合EU微塑料法规</t>
  </si>
  <si>
    <t>95334-6.18</t>
  </si>
  <si>
    <t>Jouets Broze Fils S.A.</t>
  </si>
  <si>
    <t>比利时</t>
  </si>
  <si>
    <t>ZURZUR0120250414</t>
  </si>
  <si>
    <t>4500164137-10</t>
  </si>
  <si>
    <t>日期码格式：ZURU INC(BVI) 标准格式 日期：按实际生产日期
Packaging Info: 71152：MA A版3L+23L EAN彩盒, MA B版5L+9L说明书+WEEE_不带电池走货 _ 说明书欧洲EN+30L
Remark: 1.大于10*10 cm的MA塑料袋必须有德语/法语/荷兰语/英语的警告语，印刷内容请与跟单确认(如MA包装没有塑料袋，可以忽略此点)
2.出欧洲，微塑料需合规（如item本身不含微塑料，则忽略此要求）
3.外箱需要印条码，请确保条码可以清晰扫描，且条码内容正确
4.STD配比
5.所有出往欧洲市场订单的电子产品需增加一张WEEE声明说明书，区分带电池和不带电池版本, 如已做客版说明书可忽略此要求。</t>
  </si>
  <si>
    <t>95235-6.7</t>
  </si>
  <si>
    <t>NORDIC TOY TEAM AS - DOM</t>
  </si>
  <si>
    <t>1310</t>
  </si>
  <si>
    <t>4500164402-10</t>
  </si>
  <si>
    <t>客版说明书（翻单4500161075</t>
  </si>
  <si>
    <t>日期码格式：ZURU INC(BVI) 标准格式 日期：按实际生产日期
Packaging Info: 71152: MA-A EAN 3L+23L彩盒+客版说明书(翻单4500161075)+进口商贴纸
Remark: 1/产品和包装要求无硼无香，包装不能含有PVC
2/如有微塑料，必须合规欧洲标准，闪粉也是微塑料的一种，目前仅接受三张方式1.去除，2.用可降解材料，和3.永久封印在固体。
3/带电池出货的产品，所用到的电池需要符合欧洲电池新规(EU)2023-1542
4/产品配比</t>
  </si>
  <si>
    <t>95230R1-6.6</t>
  </si>
  <si>
    <t>Indeks Retail A/S</t>
  </si>
  <si>
    <t>253501</t>
  </si>
  <si>
    <t>4500164118-20</t>
  </si>
  <si>
    <t>客版说明书翻TAS PO#4500161075)</t>
  </si>
  <si>
    <t>日期码格式：ZURU INC(BVI) 标准格式 日期：按实际生产日期
Packaging Info:
2. 71152-S001: MA_A_3L(23L warning) EAN版收缩膜+客版说明书(英语/丹麦/瑞典/芬兰/挪威/爱沙尼亚语言--客版说明书翻TAS PO#4500161075)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产品条码如下: 请先检查条码是否正确再安排做货，如有问题请告知:
71152-S001:4894680042742</t>
  </si>
  <si>
    <t>95319-6.16</t>
  </si>
  <si>
    <t>ESAL ENTERPRISES FZC</t>
  </si>
  <si>
    <t>卡塔尔</t>
  </si>
  <si>
    <t>QATAR</t>
  </si>
  <si>
    <t>4500162472-30</t>
  </si>
  <si>
    <t>日期码格式：ZURU INC(BVI) 标准格式 日期：按实际生产日期
Packaging Info:
 71152：MA+进口商贴纸+说明书（加贴纸）
Remark:</t>
  </si>
  <si>
    <t>95384-6.23</t>
  </si>
  <si>
    <t>ESAL TRADING L.L.C.</t>
  </si>
  <si>
    <t>阿拉伯联合酋长国</t>
  </si>
  <si>
    <t>4500162345-50</t>
  </si>
  <si>
    <t xml:space="preserve">日期码格式：ZURU INC(BVI) 标准格式 日期：按实际生产日期
Packaging Info: 
 71152：MA+进口商贴纸+说明书（加贴纸）
Remark: </t>
  </si>
  <si>
    <t>95349-6.19</t>
  </si>
  <si>
    <t xml:space="preserve"> Multihexa Sdn Bhd</t>
  </si>
  <si>
    <t>4500165640-10</t>
  </si>
  <si>
    <t>71152进口商贴纸图稿、位置图也翻单4500158287</t>
  </si>
  <si>
    <t>日期码格式：ZURU INC(BVI) 标准格式 日期：按实际生产日期
Packaging Info: 1.
 71152,77673-MA UPC包装（优先1L)+1张进口商贴纸。71152进口商贴纸图稿、位置图翻单4500158287.
 3.因为此客人进口商贴纸是通用的，只可能因为item不同尺寸会有差别，如果发现尺寸一样就请统一订购节省成本。
Remark: 71152-2PCS AAA BATTERIES(NOT INCLUDED)</t>
  </si>
  <si>
    <t xml:space="preserve"> Emma Wu</t>
  </si>
  <si>
    <t>95362R1-6.11</t>
  </si>
  <si>
    <t>MEIJER DISTRIBUTION, INC.</t>
  </si>
  <si>
    <t>客户PO#：2168
88486</t>
  </si>
  <si>
    <t>4500161410-20</t>
  </si>
  <si>
    <t>日期码格式：ZURU INC(BVI) 标准格式 日期：
Packaging Info: 1. MA 1L 包装
2. 客人指定箱唛排版
Remark: 出货前 Zuru QC 验货</t>
  </si>
  <si>
    <t>Cherie Li</t>
  </si>
  <si>
    <t>ZB00446-6.10</t>
  </si>
  <si>
    <t>客户PO#:21688
8488</t>
  </si>
  <si>
    <t>4500161411-20</t>
  </si>
  <si>
    <t>ZB00444-6.10</t>
  </si>
  <si>
    <t>MILLS FLEET FARM</t>
  </si>
  <si>
    <t>PO#4647603</t>
  </si>
  <si>
    <t>4500160726-220</t>
  </si>
  <si>
    <t>日期码格式：ZURU INC(BVI) 标准格式 日期：按实际生产日期 
Packaging Info: 1. 包材：ZURU 最新 MA 1L UPC 版本，出口美国;|
Remark: 2.日期跟踪码：产品包装及产品本身都必须有日期跟踪码，并且确保两者的日期跟踪码要一致；ZURU标准格式日期码(请自行调整具体年月日生产期，但不能为末).
 3. 此单不同客户PO对应不同交期，PO详情看侧边remark ，交期请看PO上面的delivery date；
 4. 外箱贴纸(请务必先发箱唛排版给跟单确认后再做印刷)
 5. 出货配比：ZURU 标版配比</t>
  </si>
  <si>
    <t>Mila Yao</t>
  </si>
  <si>
    <t>ZB00470R1-6.14</t>
  </si>
  <si>
    <t>4500161701-10</t>
  </si>
  <si>
    <t>6/10第三方+抽板</t>
  </si>
  <si>
    <t>DG20250522</t>
  </si>
  <si>
    <t>日期码格式：DG20250522 日期：05-22-2025
Packaging Info: 71152：客版彩卡+客版说明书+1张30LWEEE声明书(不含电池版) - (包装都翻4500160987)
Remark: 1. 预计6/10第三方验货+抽板测试，请多备料；
2. 日期码：包装上的日期码需打在条码上方; 产品上的日期码直接打印在产品上
3. 所有包装材料不能含PVC &lt;(&gt;&amp;&lt;)&gt; EPS材料，需改用PET，EPE，or EPP环保材料; 另外包装不要覆膜，如果一定要覆膜，就改水性光油; 表面处理，不使用 UV 清
漆，无覆膜层压，改用哑油。
4.有关胶水类的：不使用溶剂型粘合剂。
5.包装材料：需要使用FSC或PEFC认证纸张
6. 关于"包装新油墨规定"，根据法国新法规：禁止在包装印刷油墨中使用矿物油中含有的物质。
欧尚要求有关物质必须遵守以下限制:
-油墨中MOAH的质量浓度(1-7个芳香环之和)≤0.1%
-油墨中MOAH的质量浓度(3-7个芳香环之和)≤1PPM
- MOSH油墨中的质量浓度(16 ~ 35个碳原子的总和)≤0.1%
7. 对于包装印刷, Auchan要求使用植物油，而非矿物油
8. 客户会突击检查&lt;(&gt;&lt;&lt;)&gt;(&gt;&lt;(&gt;&amp;&lt;)&gt;&lt;(&gt;&lt;&lt;)&gt;)&gt;验厂，确保在本厂生产，禁止外包，一旦被发现，中止所有订单的合作</t>
  </si>
  <si>
    <t>95422-6.26</t>
  </si>
  <si>
    <t>4500160987-10</t>
  </si>
  <si>
    <t>日期码格式：DG20250522 日期：05-22-2025
Packaging Info: 客版彩卡+客版说明书+1张30LWEEE声明书(不含电池版) - (包装都翻4500160987)
Remark: 1. 预计6/10第三方验货+抽板测试，请多备料；
2. 日期码：包装上的日期码需打在条码上方; 产品上的日期码直接打印在产品上
3. 所有包装材料不能含PVC &lt;(&gt;&amp;&lt;)&gt; EPS材料，需改用PET，EPE，or EPP环保材料; 另外包装不要覆膜，如果一定要覆膜，就改水性光油; 表面处理，不使用 UV 清
漆，无覆膜层压，改用哑油。
4.有关胶水类的：不使用溶剂型粘合剂。
5.包装材料：需要使用FSC或PEFC认证纸张
6. 关于"包装新油墨规定"，根据法国新法规：禁止在包装印刷油墨中使用矿物油中含有的物质。
欧尚要求有关物质必须遵守以下限制:
-油墨中MOAH的质量浓度(1-7个芳香环之和)≤0.1%
-油墨中MOAH的质量浓度(3-7个芳香环之和)≤1PPM
- MOSH油墨中的质量浓度(16 ~ 35个碳原子的总和)≤0.1%
7. 对于包装印刷, Auchan要求使用植物油，而非矿物油
8. 客户会突击检查&lt;(&gt;&lt;&lt;)&gt;(&gt;&lt;(&gt;&amp;&lt;)&gt;&lt;(&gt;&lt;&lt;)&gt;)&gt;验厂，确保在本厂生产，禁止外包，一旦被发现，中止所有订单的合作</t>
  </si>
  <si>
    <t>95333-6.18</t>
  </si>
  <si>
    <t>864865</t>
  </si>
  <si>
    <t>4500161684-10</t>
  </si>
  <si>
    <t>95399-6.24</t>
  </si>
  <si>
    <t>3501527845</t>
  </si>
  <si>
    <t>4500164179-10</t>
  </si>
  <si>
    <t>6/11第三方</t>
  </si>
  <si>
    <t>日期码格式：ZURU INC(BVI) 标准格式 日期：按实际生产日期
Packaging Info: 1. 出口加拿大市场。
#71152: MA 3L EAN版本 + UPC贴纸；UPC#193052079190；2PCS AAA BATTERIES(NOT INCLUDED)
2. 产品、包装、外箱上面tracking code的时间格式需要一致，tracking code的时间为：DG20250526
Remark: 3. 需要第三方SGS验货，验货时间2025/06/09，每款每色请备1PC完整带包装样品供验货人员参考。用完后若无损坏可以放回大货里。</t>
  </si>
  <si>
    <t>95403-6.24</t>
  </si>
  <si>
    <t>UNFI WHOLESALE INC</t>
  </si>
  <si>
    <t>PO# 43359476</t>
  </si>
  <si>
    <t>4500165209-50</t>
  </si>
  <si>
    <t>日期码格式：ZURU INC(BVI) 标准格式 日期：按实际生产日期
Packaging Info: 优先ZURU MA 1L包装，显示ZURU UPC条码，出口美国
Remark: 1、无第三方测试和验货；Zuru QC 验货即可出货；
2、如果产品含塑胶袋，厚度小于1/1000 inch（0.0254 毫米），需印警告语</t>
  </si>
  <si>
    <t>Sia Liu</t>
  </si>
  <si>
    <t>ZB00564-6.24</t>
  </si>
  <si>
    <t>PO# 91157512</t>
  </si>
  <si>
    <t>4500165209-100</t>
  </si>
  <si>
    <t>PO# 96103059</t>
  </si>
  <si>
    <t>4500165209-150</t>
  </si>
  <si>
    <t>GEKAS ULLAREED AB</t>
  </si>
  <si>
    <t>瑞典</t>
  </si>
  <si>
    <t>4500160445-10</t>
  </si>
  <si>
    <t>日期码格式：ZURU INC(BVI) 标准格式 日期：按实际生产日期
Packaging Info: 71152-S001_3L EAN A版包装+客版说明书（翻单4500161075)+进口商贴纸
 北欧五语通用Slime黑白说明书
 带纽扣电池走货北欧六语通用黑白电池说明书
 上述贴纸翻单4500162375，之前已经安排MA 采购，请不要重复采购
Remark: "1. 包装如含PVC,请改为PET，此单出瑞典，需要瑞典语警告语和进口商信息（贴纸需要加上）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8. SKU-客户SKU-EAN-GTIN
 "
 71152-S001-4894680042742</t>
  </si>
  <si>
    <t>95343-6.18</t>
  </si>
  <si>
    <t>Meloman Home Video LLP</t>
  </si>
  <si>
    <t>4500164596-120</t>
  </si>
  <si>
    <t>日期码格式：ZURU INC(BVI) 标准格式 日期：按实际生产日期
Packaging Info: 1L MA UPC 包装+ 通用进口商贴纸， MA 指南/说明书（如果有的话）
Remark: 标准配比</t>
  </si>
  <si>
    <t xml:space="preserve"> Ann</t>
  </si>
  <si>
    <t>95344R1-6.18</t>
  </si>
  <si>
    <t>SUOMEN OSUUSKAUPPOJEN KESKUSKUNTA</t>
  </si>
  <si>
    <t>164147</t>
  </si>
  <si>
    <t>4500161056-10</t>
  </si>
  <si>
    <t>71152-S004</t>
  </si>
  <si>
    <t>6/11第三方验货</t>
  </si>
  <si>
    <t>日期码格式：ZURU INC(BVI) 标准格式 日期：按实际生产日期
Packaging Info: 1. 71152: MA_A_3L(23L warning) EAN版彩盒+爱沙尼亚警告语/MADE IN CHINA翻译成瑞典芬兰爱沙尼亚语做成一张贴纸+客版说明书(英语/丹麦/瑞典/芬兰/挪威/
爱沙尼亚语言--客版说明书翻TAS PO#4500161075)
Remark: *. 71152+15704UQ1 需要在6/11安排ITS第三方验货，请多备料
请在6/2之前各提供一套大货签板给我们签回供第三方验货用，签板必须跟大货完全一致，否则验货会不合格
*.71152+7166+15704UQ1+15733+15728新款: 请在6/2之前各提供两套大货样给我们寄给客人留底
*. 包装如含PVC,请改为PET并第一时间通知跟单
*. 产品/包装要求无硼无香，出欧洲，微塑料需合规。
*.带电池出货的产品所用到的电池需要符合欧洲电池新规(EU) 2023-1542
*.有胶袋的产品：要求产品的胶袋厚度要大于等于0.05mm
*.关于贴纸，如果贴纸位置图的包装版本与大货不一致，请工厂第一时间提前提出。跟单会重新调整确认是否更新贴纸或调整位置图
*.产品/包装不含PFAS成分
*.产品条码如下: 请先检查条码是否正确再安排做货，如有问题请告知
ZURU ITEM#&lt;(&gt;&amp;&lt;)&gt;EAN</t>
  </si>
  <si>
    <t>Sheba Ye</t>
  </si>
  <si>
    <t>95518-7.1</t>
  </si>
  <si>
    <t>CANADIAN TIRE</t>
  </si>
  <si>
    <t>09848926</t>
  </si>
  <si>
    <t>4500165230-30</t>
  </si>
  <si>
    <t>日期码格式：ZURU INC(BVI) 标准格式 日期：按实际生产日期
Packaging Info: 
71152：MA 3L 多语包装+UPC 贴纸 ， UPC 193052079190 ; 多语说明书
Remark: 出加拿大
Zuru验货.日期跟踪码：产品外包装及产品本身都必须有日期跟踪码，ZURU标准格式日期码</t>
  </si>
  <si>
    <t>95286R1-6.12</t>
  </si>
  <si>
    <t>9900924300</t>
  </si>
  <si>
    <t>4500160810-10</t>
  </si>
  <si>
    <t>(UPC贴纸翻单：4500160504)</t>
  </si>
  <si>
    <t>日期码格式：ZURU INC(BVI) 标准格式 日期：按实际生产日期
Packaging Info: #71152：
MA3L彩盒+UPC贴纸(UPC:193052079190)+MA5L说明书(B版)
(UPC贴纸翻单：4500160504)
Remark: 1. 此单有箱唛;
2. UPC贴纸：必须在原来错误的条码上用黑色粗头笔涂黑直至不能扫描，再贴上正确的UPC;
3.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
Order Modifiable Records
Revision # Date: Comment:</t>
  </si>
  <si>
    <t>95528-7.2</t>
  </si>
  <si>
    <t>CARREFOUR MOROCCO</t>
  </si>
  <si>
    <t>摩洛哥</t>
  </si>
  <si>
    <t xml:space="preserve">43CHT25MACA0749 </t>
  </si>
  <si>
    <t>4500163157-10</t>
  </si>
  <si>
    <t>71152：MA A版3L+23LEAN彩盒+意大利环保LOGO贴纸（含摩洛哥标志）翻PO#4500163849 +进口商信息贴纸（翻4500077245订单#3613）+AR警语贴纸+产品贴纸（含摩
 洛哥LOGO+进口商信息+含客人款号-ZURU item#)+WEEE_不带电池走货 _ 说明书欧洲EN+30L</t>
  </si>
  <si>
    <t>日期码格式：ZURU INC(BVI) 标准格式 日期：按实际生产日期
Packaging Info: 71152：MA A版3L+23LEAN彩盒+意大利环保LOGO贴纸（含摩洛哥标志）翻PO#4500163849 +进口商信息贴纸（翻4500077245订单#3613）+AR警语贴纸+产品贴纸（含摩
洛哥LOGO+进口商信息+含客人款号-ZURU item#)+WEEE_不带电池走货 _ 说明书欧洲EN+30L
Remark: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
7. 客人系统外箱尺寸: TY156268 71152-S001 31*28.8*42.1CM</t>
  </si>
  <si>
    <t>A96636-10.11</t>
  </si>
  <si>
    <t>CARREFOUR ITALY</t>
  </si>
  <si>
    <t>43CHT25ITCA04
15</t>
  </si>
  <si>
    <t>4500163849-10</t>
  </si>
  <si>
    <t>日期码格式：ZURU INC(BVI) 标准格式 日期：按实际生产日期
Packaging Info: 71152：MA A版3L+23LEAN彩盒+意大利环保LOGO贴纸(含摩洛哥标志）, MA B版5L+9L说明书+WEEE_不带电池走货 _ 说明书欧洲EN+30L
Remark: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
7. 客人系统外箱尺寸: Y156268 71152 31*28.8*42.1CM</t>
  </si>
  <si>
    <t>95398-6.24</t>
  </si>
  <si>
    <t>43CHT25ITCA04
16</t>
  </si>
  <si>
    <t>4500163849-20</t>
  </si>
  <si>
    <t xml:space="preserve"> Amazon CA (Vendor Center)</t>
  </si>
  <si>
    <t>8JI5ME9T</t>
  </si>
  <si>
    <t>4500166364-350</t>
  </si>
  <si>
    <t>日期码格式：ZURU INC(BVI) 标准格式 日期：按实际生产日期
Packaging Info:
#71152:MA 3L +UPC贴纸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</si>
  <si>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 xml:space="preserve"> Kelly Shen</t>
  </si>
  <si>
    <t>95376-6.21</t>
  </si>
  <si>
    <t>8GKM5TQV</t>
  </si>
  <si>
    <t>4500166364-360</t>
  </si>
  <si>
    <t>8P2FFPTM</t>
  </si>
  <si>
    <t>4500166364-370</t>
  </si>
  <si>
    <t>1UGHSX5G</t>
  </si>
  <si>
    <t>4500166364-380</t>
  </si>
  <si>
    <t>FREDMEYER INC</t>
  </si>
  <si>
    <t>000038688723</t>
  </si>
  <si>
    <t>4500164667-10</t>
  </si>
  <si>
    <t>ZB00562-6.24</t>
  </si>
  <si>
    <t>SIPLEC</t>
  </si>
  <si>
    <t>1042701</t>
  </si>
  <si>
    <t>4500162245-10</t>
  </si>
  <si>
    <t>71152-S001-4</t>
  </si>
  <si>
    <t>6/18第三方验货</t>
  </si>
  <si>
    <t>客版彩卡 客版说明书</t>
  </si>
  <si>
    <t>1042701-23</t>
  </si>
  <si>
    <t>日期码格式：1042701-23 日期：
Packaging Info: 1.71152:客版彩卡+客版说明书+1张产品贴纸+1张30LWEEE声明书(不含电池版)
Remark: 1.预计6/16第三方验货+抽板测试，此单需每款抽办8套左右测试，请多备料。5/20前准备好2套大货签板；
2.纸箱上加4张条形码贴纸, 外箱条码参考如下：
71152:53660441944299
3. 需在客户指定贴纸供货商Checkpoint订购， 联系方式如下, 并订购时请把范本发给Checkpoint Systems (ZJG) Co. Ltd.
B Block, 28 Gang-ao Road, Zhangjiagang Free Trade Zone,
Jiangsu, China, 215634
Office:+(86) 512 3500 3769
Mia.Wang
Email: Mia.Wang@checkpt.com
4.每箱放3包透明颗粒状干燥剂(每包约5g)，包干燥剂的袋子要有"SILICA GEL - DO NOT EAT - DESSICANT - THROW AWAY " 字样
5. 包装禁止使用PVC塑料;
6. 此票出法国，需符合EU标准及微塑料法规，包装需含法国回收logo;</t>
  </si>
  <si>
    <t>95727-7.22</t>
  </si>
  <si>
    <t>4500162245-20</t>
  </si>
  <si>
    <t>4500162245-30</t>
  </si>
  <si>
    <t>4500162245-70</t>
  </si>
  <si>
    <t>864872</t>
  </si>
  <si>
    <t>4500161706-10</t>
  </si>
  <si>
    <t xml:space="preserve">DG20250602 </t>
  </si>
  <si>
    <t>日期码格式：DG20250602 日期：
Packaging Info: 客版彩卡+客版说明书+1张30LWEEE声明书(不含电池版) - (包装都翻4500160987)
Remark: 1. 预计6/17第三方验货+抽板测试，请多备料；
2. 日期码：包装上的日期码需打在条码上方; 产品上的日期码直接打印在产品上
3. 所有包装材料不能含PVC &lt;(&gt;&amp;&lt;)&gt; EPS材料，需改用PET，EPE，or EPP环保材料; 另外包装不要覆膜，如果一定要覆膜，就改水性光油; 表面处理，不使用 UV 清
漆，无覆膜层压，改用哑油。
4.有关胶水类的：不使用溶剂型粘合剂。
5.包装材料：需要使用FSC或PEFC认证纸张
6. 关于"包装新油墨规定"，根据法国新法规：禁止在包装印刷油墨中使用矿物油中含有的物质。
欧尚要求有关物质必须遵守以下限制:
-油墨中MOAH的质量浓度(1-7个芳香环之和)≤0.1%
-油墨中MOAH的质量浓度(3-7个芳香环之和)≤1PPM
- MOSH油墨中的质量浓度(16 ~ 35个碳原子的总和)≤0.1%
7. 对于包装印刷, Auchan要求使用植物油，而非矿物油
8. 客户会突击检查&lt;(&gt;&lt;&lt;)&gt;(&gt;&lt;(&gt;&amp;&lt;)&gt;&lt;(&gt;&lt;&lt;)&gt;)&gt;验厂，确保在本厂生产，禁止外包，一旦被发现，中止所有订单的合作</t>
  </si>
  <si>
    <t>95417-6.25</t>
  </si>
  <si>
    <t>AUCHAN HUNGARY</t>
  </si>
  <si>
    <t>匈牙利</t>
  </si>
  <si>
    <t>865002</t>
  </si>
  <si>
    <t>4500161879-10</t>
  </si>
  <si>
    <t>日期码格式：DG20250602 日期：
Packaging Info: 客版彩卡+客版说明书+1张30LWEEE声明书(不含电池版) - (包装都翻4500160987)
Remark: 1. 预计6/16第三方验货，请多备料1-2套大货样；
2. 指定日期码：包装上的日期码需打在条码上方; 产品上的日期码直接打印在产品上
3. 所有包装材料不能含PVC &lt;(&gt;&amp;&lt;)&gt; EPS材料，需改用PET，EPE，or EPP环保材料; 另外包装不要覆膜，如果一定要覆膜，就改水性光油; 表面处理，不使用 UV 清
漆，无覆膜层压，改用哑油。
4.有关胶水类的：不使用溶剂型粘合剂。
5.包装材料：需要使用FSC或PEFC认证纸张
6. 关于"包装新油墨规定"，根据法国新法规：禁止在包装印刷油墨中使用矿物油中含有的物质。
欧尚要求有关物质必须遵守以下限制:
-油墨中MOAH的质量浓度(1-7个芳香环之和)≤0.1%
-油墨中MOAH的质量浓度(3-7个芳香环之和)≤1PPM
- MOSH油墨中的质量浓度(16 ~ 35个碳原子的总和)≤0.1%
7. 对于包装印刷, Auchan要求使用植物油，而非矿物油
8. 客户会突击检查&lt;(&gt;&amp;&lt;)&gt;验厂，确保在本厂生产，禁止外包，一旦被发现，中止所有订单的合作
9.产品请确保符合EU微塑料法规</t>
  </si>
  <si>
    <t>95562-7.5</t>
  </si>
  <si>
    <t xml:space="preserve"> CANDIDE IND E COM LTDA</t>
  </si>
  <si>
    <t>BR25883</t>
  </si>
  <si>
    <t>4500165659-10</t>
  </si>
  <si>
    <t>客户条码贴纸/进口商贴纸翻单PO 4500162877,客版葡萄牙说明书翻单PO4500162245</t>
  </si>
  <si>
    <t>日期码格式：ZURU INC(BVI) 标准格式 日期：按实际生产日期
Packaging Info: 71152::MA 3L EAN包装+客户条码贴纸+进口商贴纸+客版葡萄牙说明书+箱唛,客户条码贴纸/进口商贴纸翻单PO 4500162877,客版葡萄牙说明书翻单PO4500162245
Remark: 外箱胶带要用CANDIDE格式</t>
  </si>
  <si>
    <t xml:space="preserve"> Ava Liang</t>
  </si>
  <si>
    <t>95332-6.18</t>
  </si>
  <si>
    <t xml:space="preserve"> PL Handelsgesellschaft mbH</t>
  </si>
  <si>
    <t>奥地利</t>
  </si>
  <si>
    <t>301909-01-25 EVD+XMS</t>
  </si>
  <si>
    <t>4500165723-10</t>
  </si>
  <si>
    <t>日期码格式：ZURU INC(BVI) 标准格式 日期：按实际生产日期
Packaging Info: "71152-S001：MA EAN 3L A版本彩盒+MA 5L+9L B版本说明书+WEEE 不带电池走货 通用30L 说明书
 EAN 4894680042742"
Remark: "1. 出口欧洲，微塑料需符合法规；
 2. 所有电子产品身上需要加字唛，为ZURU FRANCE 地址 (如无电子产品/产品布标有此地址/产品太小无法增加，可忽略此信息)
 ZURU France 1/3, Rue d'Argenteuil 95210 SAINT-GRATIEN, FRANCE
 3. 所有出往德国订单的电子产品需增加一张客版WEEE声明说明书，区分带电池(WEEE 带电池走货 通用30L 说明书)和不带电池版本(WEEE 不带电池走货 通用30L 说
 明书)
 4. 此单需要在CRD前一天预约ZURU QC验货提供验货图片给客户确认才能出货
 5. 需准时完成生产，推期出货会有罚款。"</t>
  </si>
  <si>
    <t xml:space="preserve"> Winnie zhong</t>
  </si>
  <si>
    <t>95385-6.23</t>
  </si>
  <si>
    <t>AUCHAN POLAND</t>
  </si>
  <si>
    <t>波兰</t>
  </si>
  <si>
    <t>4500161967-10</t>
  </si>
  <si>
    <t>6/18第三方</t>
  </si>
  <si>
    <t xml:space="preserve">DG20250609 </t>
  </si>
  <si>
    <t>日期码格式：DG20250609 日期：
Packaging Info: 客版彩卡+客版说明书+1张30LWEEE声明书(不含电池版) - (包装都翻4500160987)
Remark: 1. 预计6/18第三方验货，请多备料1-2套大货样；
2. 指定日期码：包装上的日期码需打在条码上方; 产品上的日期码直接打印在产品上
3. 所有包装材料不能含PVC &lt;(&gt;&amp;&lt;)&gt; EPS材料，需改用PET，EPE，or EPP环保材料; 另外包装不要覆膜，如果一定要覆膜，就改水性光油; 表面处理，不使用 UV 清
漆，无覆膜层压，改用哑油。
4.有关胶水类的：不使用溶剂型粘合剂。
5.包装材料：需要使用FSC或PEFC认证纸张
6. 关于"包装新油墨规定"，根据法国新法规：禁止在包装印刷油墨中使用矿物油中含有的物质。
欧尚要求有关物质必须遵守以下限制:
-油墨中MOAH的质量浓度(1-7个芳香环之和)≤0.1%
-油墨中MOAH的质量浓度(3-7个芳香环之和)≤1PPM
- MOSH油墨中的质量浓度(16 ~ 35个碳原子的总和)≤0.1%
7. 对于包装印刷, Auchan要求使用植物油，而非矿物油
8. 客户会突击检查&lt;(&gt;&amp;&lt;)&gt;验厂，确保在本厂生产，禁止外包，一旦被发现，中止所有订单的合作
9.产品请确保符合EU微塑料法规</t>
  </si>
  <si>
    <t>95764-7.24</t>
  </si>
  <si>
    <t xml:space="preserve"> ROFU Kinderland Spielwarenhandelsge</t>
  </si>
  <si>
    <t xml:space="preserve"> 247116</t>
  </si>
  <si>
    <t>4500166352-10</t>
  </si>
  <si>
    <t>日期码格式：ZURU INC(BVI) 标准格式 日期：按实际生产日期
Packaging Info: 71152:MA EAN 3L A版本彩盒+1*客供价格贴纸+MA 5L+9L B版本说明书+WEEE 不带电池走货 通用30L 说明书
Remark: "1. 出口欧洲，微塑料需符合法规；
2. 所有电子产品身上需要加字唛，为ZURU FRANCE 地址 (如无电子产品/产品布标有此地址/产品太小无法增加，可忽略此信息)
ZURU France 1/3, Rue d'Argenteuil 95210 SAINT-GRATIEN, FRANCE
3. 所有出往德国订单的电子产品需增加一张客版WEEE声明说明书，区分带电池(WEEE 带电池走货 通用30L 说明书)和不带电池版本(WEEE 不带电池走货 通用30L 说
明书)
4. 此单需要在CRD前一天预约ZURU QC验货提供验货图片给客户确认才能出货
5. 需准时完成生产，推期出货会有罚款。
6. 此客户要求含布标的毛绒公仔，需要额外贴一张布标贴纸，区分电子产品（带电布标贴纸)和非电子产品(不带电布标贴纸)"</t>
  </si>
  <si>
    <t xml:space="preserve"> Winnie Zhong</t>
  </si>
  <si>
    <t>95386-6.23</t>
  </si>
  <si>
    <t xml:space="preserve"> AB Gee of Ripley Ltd.</t>
  </si>
  <si>
    <t>777 24APR2526</t>
  </si>
  <si>
    <t>4500166127-30</t>
  </si>
  <si>
    <t>WEEE不带电池走货欧洲30语通用黑白说明书</t>
  </si>
  <si>
    <t>日期码格式：ZURU INC(BVI) 标准格式 日期：按实际生产日期
Packaging Info: 各款的条码如下，配比请跟MA, 请先检查条码是否正确再安排做货，如有问题请告知
 71152-S001：193052079190(MA 最新UPC包装+WEEE不带电池走货欧洲30语通用黑白说明书)
Remark: 1.产品及包装需要印UKCA图标，包装需要有ZURU UK LTD/ZURU France地址信息，QC同事请核查，如有问题与跟单确认。
 2. 需要符合欧洲标准不能含有闪粉和微塑料，否则不合法规会有客诉产生</t>
  </si>
  <si>
    <t xml:space="preserve"> Yoga Huang</t>
  </si>
  <si>
    <t>95420-6.23</t>
  </si>
  <si>
    <t>10001273018-3890</t>
  </si>
  <si>
    <t>4500167009-10</t>
  </si>
  <si>
    <t>日期码格式：ZURU INC(BVI) 标准格式 日期：按实际生产日期
Packaging Info: MA 1L包装
Remark: 1. 71152-S001-ROBO ALIVE-DINOSAUR-SERIES 1-RAPTOR-WINDOW BOX,6PCS/CTN；
2. MA 1L包装，UPC显示193052079190；
3. 外箱正唛左上角粘贴条码箱贴纸，外箱贴纸显示DPCI#087-02-9998，来料贴纸UPC显示10193052079197；
4 产品和包装上要印刷tracking code信息，格式为ZURU常规；
5 出货方式：货代自提</t>
  </si>
  <si>
    <t>ZB00518-6.19</t>
  </si>
  <si>
    <t>4500162081-10</t>
  </si>
  <si>
    <t>6/19第三方</t>
  </si>
  <si>
    <t xml:space="preserve">DG20250610 </t>
  </si>
  <si>
    <t>日期码格式：DG20250610 日期：
Packaging Info: 客版彩卡+客版说明书(包装都翻4500160987)+1张30LWEEE声明书(不含电池版)
Remark: 1. 预计6/19第三方验货，请多备料1-2套大货样；
2. 指定日期码：包装上的日期码需打在条码上方; 产品上的日期码直接打印在产品上
3. 所有包装材料不能含PVC &lt;(&gt;&amp;&lt;)&gt; EPS材料，需改用PET，EPE，or EPP环保材料; 另外包装不要覆膜，如果一定要覆膜，就改水性光油; 表面处理，不使用 UV 清
漆，无覆膜层压，改用哑油。
4.有关胶水类的：不使用溶剂型粘合剂。
5.包装材料：需要使用FSC或PEFC认证纸张
6. 关于"包装新油墨规定"，根据法国新法规：禁止在包装印刷油墨中使用矿物油中含有的物质。
欧尚要求有关物质必须遵守以下限制:
-油墨中MOAH的质量浓度(1-7个芳香环之和)≤0.1%
-油墨中MOAH的质量浓度(3-7个芳香环之和)≤1PPM
- MOSH油墨中的质量浓度(16 ~ 35个碳原子的总和)≤0.1%
7. 对于包装印刷, Auchan要求使用植物油，而非矿物油
8. 客户会突击检查&lt;(&gt;&amp;&lt;)&gt;验厂，确保在本厂生产，禁止外包，一旦被发现，中止所有订单的合作
9.产品请确保符合EU微塑料法规</t>
  </si>
  <si>
    <t>95511-7.1</t>
  </si>
  <si>
    <t xml:space="preserve"> MONOPRIX EXPLOITATION</t>
  </si>
  <si>
    <t xml:space="preserve"> 55-25-0040/1</t>
  </si>
  <si>
    <t>4500166178-20</t>
  </si>
  <si>
    <t>日期码格式：MONOP 0725 日期：
Packaging Info: 71152:MA3L EAN彩卡+MA 5L说明书+1张欧洲通用30L WEEE_不带电池走货声明书
Remark: 1. 此票预计6/19第三方SGS实验室验货, 需做抽板测试(每个item预计抽板3-4套)请多备料, 验货和测试PASS后方可安排出货；
2. 日期码MONOP 0725, 请确保产品/包装/外箱日期码一致；
3. 此票需按期完货, 推期有严重罚款；
4. 此票出法国，请确保产品质量符合EU法国要求，包装含法国回收logo，产品符合欧洲微塑料法规；</t>
  </si>
  <si>
    <t xml:space="preserve"> Ula Zhao</t>
  </si>
  <si>
    <t>95688-7.18</t>
  </si>
  <si>
    <t>864873</t>
  </si>
  <si>
    <t>4500161718-10</t>
  </si>
  <si>
    <t>6/24第三方+抽板</t>
  </si>
  <si>
    <t xml:space="preserve">DG20250616  </t>
  </si>
  <si>
    <t>日期码格式：DG20250616 日期：06-16-2025
Packaging Info: 客版彩卡+客版说明书+1张30LWEEE声明书(不含电池版) - (包装都翻4500160987)
Remark: 1. 预计6/24第三方验货+抽板测试，请多备料；
2. 日期码：包装上的日期码需打在条码上方; 产品上的日期码直接打印在产品上
3. 所有包装材料不能含PVC &lt;(&gt;&amp;&lt;)&gt; EPS材料，需改用PET，EPE，or EPP环保材料; 另外包装不要覆膜，如果一定要覆膜，就改水性光油; 表面处理，不使用 UV 清
漆，无覆膜层压，改用哑油。
4.有关胶水类的：不使用溶剂型粘合剂。
5.包装材料：需要使用FSC或PEFC认证纸张
6. 关于"包装新油墨规定"，根据法国新法规：禁止在包装印刷油墨中使用矿物油中含有的物质。
欧尚要求有关物质必须遵守以下限制:
-油墨中MOAH的质量浓度(1-7个芳香环之和)≤0.1%
-油墨中MOAH的质量浓度(3-7个芳香环之和)≤1PPM
- MOSH油墨中的质量浓度(16 ~ 35个碳原子的总和)≤0.1%
7. 对于包装印刷, Auchan要求使用植物油，而非矿物油
8. 客户会突击检查&lt;(&gt;&lt;&lt;)&gt;(&gt;&lt;(&gt;&amp;&lt;)&gt;&lt;(&gt;&lt;&lt;)&gt;)&gt;验厂，确保在本厂生产，禁止外包，一旦被发现，中止所有订单的合作</t>
  </si>
  <si>
    <t>95536-7.3</t>
  </si>
  <si>
    <t>864862</t>
  </si>
  <si>
    <t>4500161865-10</t>
  </si>
  <si>
    <t>6/23第三方</t>
  </si>
  <si>
    <t>日期码格式：DG20250616 日期：
Packaging Info: 客版彩卡+客版说明书+1张30LWEEE声明书(不含电池版) - (包装都翻4500160987)
Remark: 1. 预计6/23三方验货，请多备料1-2套大货样；
2. 指定日期码：包装上的日期码需打在条码上方; 产品上的日期码直接打印在产品上
3. 所有包装材料不能含PVC &lt;(&gt;&amp;&lt;)&gt; EPS材料，需改用PET，EPE，or EPP环保材料; 另外包装不要覆膜，如果一定要覆膜，就改水性光油; 表面处理，不使用 UV 清
漆，无覆膜层压，改用哑油。
4.有关胶水类的：不使用溶剂型粘合剂。
5.包装材料：需要使用FSC或PEFC认证纸张
6. 关于"包装新油墨规定"，根据法国新法规：禁止在包装印刷油墨中使用矿物油中含有的物质。
欧尚要求有关物质必须遵守以下限制:
-油墨中MOAH的质量浓度(1-7个芳香环之和)≤0.1%
-油墨中MOAH的质量浓度(3-7个芳香环之和)≤1PPM
- MOSH油墨中的质量浓度(16 ~ 35个碳原子的总和)≤0.1%
7. 对于包装印刷, Auchan要求使用植物油，而非矿物油
8. 客户会突击检查&lt;(&gt;&amp;&lt;)&gt;验厂，确保在本厂生产，禁止外包，一旦被发现，中止所有订单的合作
9.产品请确保符合EU微塑料法规</t>
  </si>
  <si>
    <t>95535-7.3</t>
  </si>
  <si>
    <t xml:space="preserve"> THE HAMLEYS GROUP LTD</t>
  </si>
  <si>
    <t>HLL-PO-000014
610</t>
  </si>
  <si>
    <t>4500166031-30</t>
  </si>
  <si>
    <t>WEEE不含电池走货欧洲30语通用黑白说明书</t>
  </si>
  <si>
    <t>日期码格式：ZURU INC(BVI) 标准格式 日期：按实际生产日期
Packaging Info: 
 71152：MA+WEEE不含电池走货欧洲30语通用黑白说明书。条码请核对PO
 2. 外箱唛请见单独的箱唛文件，并发送排版给我司确认。
Remark: 大货样：请于6/10前寄3套完整大货样到深圳办公室：广东省深圳市罗湖区南湖街道东门南路1006号口岸大楼B栋7楼 Meyyya Liu收</t>
  </si>
  <si>
    <t xml:space="preserve"> Cora Zhou</t>
  </si>
  <si>
    <t>95437-6.26</t>
  </si>
  <si>
    <t xml:space="preserve"> RIALTO SPA</t>
  </si>
  <si>
    <t>4500163632-90</t>
  </si>
  <si>
    <t>日期码格式：ZURU INC(BVI) 标准格式 日期：按实际生产日期
Packaging Info:
71152: MA 3L 彩盒（+1*意大利sorting logo含进口商地址）+MA B版5L 说明书+WEEE 不带电池走货 通用30L 说明书
Remark: 1. 此单出意大利，需符合EU标准，不含微塑料，如果含slime等化学品，需要不含硼
2. 需保证按期完货，延期罚款
3.贴纸切勿盖住意大利警告语</t>
  </si>
  <si>
    <t xml:space="preserve"> Lena Li</t>
  </si>
  <si>
    <t>95461-6.25</t>
  </si>
  <si>
    <t>4500164723-120</t>
  </si>
  <si>
    <t>日期码格式：ZURU INC(BVI) 标准格式 日期：按实际生产日期
Packaging Info: 
71152 ： 1L MA UPC 包装+ 进口商贴纸 ， MA 指南/说明书（如有）
Remark: 标准配比</t>
  </si>
  <si>
    <t>95436-6.26</t>
  </si>
  <si>
    <t xml:space="preserve"> TOY KINGDOM (PTY) LTD</t>
  </si>
  <si>
    <t>南非</t>
  </si>
  <si>
    <t>4500166409-90</t>
  </si>
  <si>
    <t>日期码格式：ZURU INC(BVI) 标准格式 日期：按实际生产日期
Packaging Info: 71152：MA 1L PKG， MA 说明书
Remark:</t>
  </si>
  <si>
    <t xml:space="preserve"> Doris Shou</t>
  </si>
  <si>
    <t>95402-6.24</t>
  </si>
  <si>
    <t xml:space="preserve"> Zhuyu(Shenzhen)Trading Co.,Ltd.</t>
  </si>
  <si>
    <t>中国</t>
  </si>
  <si>
    <t xml:space="preserve"> 5000001867</t>
  </si>
  <si>
    <t>4500165582-60</t>
  </si>
  <si>
    <t>71152-S001-5</t>
  </si>
  <si>
    <t>日期码格式：ZURU INC(BVI) 标准格式 日期：按实际生产日期
Packaging Info: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Remark: A. 物料要求：
 1 71152 MA +中文说明书+中文3C贴纸
 此单为新单 71152 请各提供6个大货样</t>
  </si>
  <si>
    <t>Dona Tang</t>
  </si>
  <si>
    <t>95423R1-6.26</t>
  </si>
  <si>
    <r>
      <rPr>
        <sz val="11"/>
        <color rgb="FF2727F0"/>
        <rFont val="Arial"/>
        <charset val="0"/>
      </rPr>
      <t>3C</t>
    </r>
    <r>
      <rPr>
        <sz val="11"/>
        <color rgb="FF2727F0"/>
        <rFont val="宋体"/>
        <charset val="0"/>
      </rPr>
      <t>说明书</t>
    </r>
  </si>
  <si>
    <t>4500165582-90</t>
  </si>
  <si>
    <t>ZURU Italy SRL</t>
  </si>
  <si>
    <t>5200006591</t>
  </si>
  <si>
    <t>4500164017-30</t>
  </si>
  <si>
    <t>多语版WEEE电池垃圾桶的回
 收声明说明书（not included），翻4500162314</t>
  </si>
  <si>
    <t>日期码格式：ZURU INC(BVI) 标准格式 日期：按实际生产日期
Packaging Info:
3.71152:最新MA 3L EAN（23L warning）彩盒+最新MA 5L说明书+一张意大利环保贴纸+ 多语版WEEE电池垃圾桶的回收声明说明书（not included），贴纸和说明书
纸都翻4500162314
Remark: 1.意大利国家内销单，需要通过ZURU 验货结果后才能出货 (工厂需要主动提前同ZURU QC预约验货避免延期出货造成不必要麻烦)；
2. SMASHERS 或含Slime产品，所有化合物使用无硼版本出意大利。
3. 本订单所有 具有 baby items / assorted items 的款式，零售包装上都要用 母 EAN;
4.所有出口欧洲的产品, 法规规定禁止在包装和共公众用的印刷品中使用矿物油中含有的物质, 包装印刷油墨中含有的MOAH/MOSH的质量浓度不能超过1%, 否则出货
到意大利被抽检出现问题,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意大利订单包装彩卡请确保含法规要求的环保回收logo。
8.本单消耗PO#消耗450015957640---77711SK 60个外箱</t>
  </si>
  <si>
    <t>Christine He</t>
  </si>
  <si>
    <t>95472-6.25</t>
  </si>
  <si>
    <t>Fun Time Enterprises Incorporated</t>
  </si>
  <si>
    <t>菲律宾</t>
  </si>
  <si>
    <t>ZUR-F250402-02</t>
  </si>
  <si>
    <t>4500162770-10</t>
  </si>
  <si>
    <t>日期码格式：ZURU INC(BVI) 标准格式 日期：按实际生产日期
Packaging Info: MA 1L PKG, MA 说明书
Remark:</t>
  </si>
  <si>
    <t>95463-6.28</t>
  </si>
  <si>
    <t xml:space="preserve"> THE WAREHOUSE LIMITED</t>
  </si>
  <si>
    <t>29120432</t>
  </si>
  <si>
    <t>4500166595-30</t>
  </si>
  <si>
    <t>日期码格式：ZURU INC(BVI) 标准格式 日期：按实际生产日期
Packaging Info: 
 #71152:2PCS AAA BATTERIES(NOT INCLUDED);upc:193052079190
Remark: MA UPC 英语包装（优先1L英语版本，或者3L/5L含英语都可）
 此客人不接受易掉落或者剥落或者可直接触碰的闪粉，可降解也不行，但可以接受符合欧洲微塑料标准的珠光粉或者闪片</t>
  </si>
  <si>
    <t xml:space="preserve"> Abby Liang</t>
  </si>
  <si>
    <t>95401-6.24</t>
  </si>
  <si>
    <t xml:space="preserve"> MEIJER DISTRIBUTION, INC.</t>
  </si>
  <si>
    <t>217181451</t>
  </si>
  <si>
    <t>4500166237-20</t>
  </si>
  <si>
    <t>日期码格式：ZURU INC(BVI) 标准格式 日期：
Packaging Info:  1.  MA 1L 包装
  2. 客人指定箱唛排版
Remark: 出货前 Zuru QC 验货</t>
  </si>
  <si>
    <t xml:space="preserve"> Cherie Li</t>
  </si>
  <si>
    <t>ZB00582-6.25</t>
  </si>
  <si>
    <t>217181462</t>
  </si>
  <si>
    <t>4500166238-20</t>
  </si>
  <si>
    <t>ZB00584-6.25</t>
  </si>
  <si>
    <t xml:space="preserve"> OTTO SIMON B.V.</t>
  </si>
  <si>
    <t>荷兰</t>
  </si>
  <si>
    <t xml:space="preserve"> IO-2501159</t>
  </si>
  <si>
    <t>4500165821-10</t>
  </si>
  <si>
    <t>日期码格式：ZURU INC(BVI) 标准格式 日期：按实际生产日期
Packaging Info: 71152：MA A版3L+23L EAN彩盒+1张客人款号带EAN(4894680042742)条码贴纸, MA B版5L+9L说明书+WEEE_不带电池走货 _ 说明书欧洲EN+30L
Remark: 1.所有产品按符合欧洲标准走货，微塑料需合规。
 2.所有包装材料都不允许PVC, 请用PET代替
 3.样板需求： 每个item 需要寄出1 PC 大货样，请多备料
 4.日期码和批次号都要打在产品和包装上，日期码按ZURU标准格式，批次号是 IO-2501159（客人PO#, 前面2个为英文大写字母IO)
 5.所有出往欧洲市场订单的电子产品需增加一张WEEE声明说明书，区分带电池和不带电池版本, 如已做客版说明书可忽略此要求。
 6. 客人款号
 71152 576-1152</t>
  </si>
  <si>
    <t>95400-6.24</t>
  </si>
  <si>
    <t>TESCO CE</t>
  </si>
  <si>
    <t>斯洛伐克</t>
  </si>
  <si>
    <t>999-46877 999-47323</t>
  </si>
  <si>
    <t>4500166306-50</t>
  </si>
  <si>
    <t>日期码格式：ZURU INC(BVI) 标准格式 日期：按实际生产日期
Packaging Info:
71152: MA B版1L UPC包装(含4国警告语贴纸Czech-Hugarian-Polish-Slovak),请先检查包装条码#193052079190是否正确再安排做货)
Remark: 1. 此单出EU，需满足EU测试标准要求，不含微塑料。
产品及包装需要印UKCA图标，包装需要有ZURU UK LTD/ZURU France地址信息，QC同事请核查，如有问题与跟单确认。
2.裝櫃必須按TPND順序 (條形碼貼紙或正嘜必須要朝外向車門外)，不可额外打缠绕带
3.外箱上有条码要求，排版时请留意并请确保条码清晰可扫描（封箱胶不要黏到条码上), 否则客人会有罚款；
4. 如含硼的话， 需用低硼版本(小于300ppm),硼含量需要符合欧洲标准,否则客人会退货有罚款产生</t>
  </si>
  <si>
    <t>Sharon Zhao</t>
  </si>
  <si>
    <t>95531-7.2</t>
  </si>
  <si>
    <t>2700950358</t>
  </si>
  <si>
    <t>4500167671-30</t>
  </si>
  <si>
    <t>7/24第三方</t>
  </si>
  <si>
    <t>UPC贴纸翻单：4500160504</t>
  </si>
  <si>
    <t>日期码格式：ZURU INC(BVI) 标准格式 日期：按实际生产日期
Packaging Info: 
#71152：
MA3L彩盒+UPC贴纸(UPC:193052079190)+MA5L说明书(B版)
(UPC贴纸翻单：4500160504)
Remark: 1. 此单有箱唛;
2. UPC贴纸：必须在原来错误的条码上用黑色粗头笔涂黑直至不能扫描，再贴上正确的UPC;
3. 此单有第三方验货，烦请多备包装物料；
4. #9548/71137需2025/6/13更新签板，签样数量：大货样3pcs.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</si>
  <si>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95515-7.1</t>
  </si>
  <si>
    <t>2950866824</t>
  </si>
  <si>
    <t>4500162761-10</t>
  </si>
  <si>
    <t>71152SLB-S001</t>
  </si>
  <si>
    <t>机械速龙192PCS/64CTN/SHLPSHEET</t>
  </si>
  <si>
    <t>日期码格式：ZURU INC(BVI) 标准格式 日期：按实际生产日期
Packaging Info: 1. 71152SLB-S001
71152-S002: MA 最新UPC包装，UPC#193052079190&lt;(&gt;,&lt;)&gt;请先检查条码是否正确再安排做货；
Slip sheet:3pcs/CTN Carton size(32*29*23CM),16*4H=192PCS/64CTN/Slip Sheet&lt;(&gt;,&lt;)&gt; 一共需要4套slip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</si>
  <si>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95419-6.25</t>
  </si>
  <si>
    <t>4500163740-10</t>
  </si>
  <si>
    <t>日期码格式：ZURU INC(BVI) 标准格式 日期：按实际生产日期
Packaging Info: 1. 71152SLB-S001
71152-S002: MA 最新UPC包装，UPC#193052079190&lt;(&gt;,&lt;)&gt;请先检查条码是否正确再安排做货；
Slip sheet:3pcs/CTN Carton size(32*29*23CM),16*4H=192PCS/64CTN/Slip Sheet, 一共需要2套slip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</si>
  <si>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95418-6.25</t>
  </si>
  <si>
    <t>Mid-States Distributing, LLC</t>
  </si>
  <si>
    <t>BomgaarsMoberly PO
230530PT</t>
  </si>
  <si>
    <t>4500161570-490</t>
  </si>
  <si>
    <t>日期码格式：ZURU INC(BVI) 标准格式 日期：按实际生产日期
Packaging Info: 1.使用 MA UPC版本包装，优先1L，出口美国。
Remark: 1.产品和包装上印刷tracking code信息，格式为ZURU常规。
2.ZURU QC验货</t>
  </si>
  <si>
    <t>Cara Li</t>
  </si>
  <si>
    <t>ZB00583R1-6.25</t>
  </si>
  <si>
    <t>North 40 PO
A000188345</t>
  </si>
  <si>
    <t>4500161570-450</t>
  </si>
  <si>
    <t>ZB00601R1-6.28</t>
  </si>
  <si>
    <t>Bucheits PO
40119926</t>
  </si>
  <si>
    <t>4500161570-430</t>
  </si>
  <si>
    <t>ZB00611-6.30</t>
  </si>
  <si>
    <t>Theisen
Supply PO
4495956-99</t>
  </si>
  <si>
    <t>4500161570-440</t>
  </si>
  <si>
    <t>ZB00612R1-6.30</t>
  </si>
  <si>
    <t>Farm &lt;(&gt;&amp;&lt;)&gt;
Home Supply
PO 1620196-99</t>
  </si>
  <si>
    <t>4500161570-460</t>
  </si>
  <si>
    <t>Country
Supplier CAL
Ranch PO
420709169</t>
  </si>
  <si>
    <t>4500161570-470</t>
  </si>
  <si>
    <t>Bomgaars
ZENITH PO
230507PT</t>
  </si>
  <si>
    <t>4500161570-480</t>
  </si>
  <si>
    <t>L &lt;(&gt;&amp;&lt;)&gt; M
Fleet Supply
PO P10007409</t>
  </si>
  <si>
    <t>4500161570-710</t>
  </si>
  <si>
    <t xml:space="preserve"> 55-25-0039/1</t>
  </si>
  <si>
    <t>4500166177-20</t>
  </si>
  <si>
    <t>95689-7.18</t>
  </si>
  <si>
    <t xml:space="preserve"> Van Cranenbroek ELC bv</t>
  </si>
  <si>
    <t>IO-01000011314</t>
  </si>
  <si>
    <t>4500163986-20</t>
  </si>
  <si>
    <t>不带电池走货说明书欧洲EN+30L-OL</t>
  </si>
  <si>
    <t>日期码格式：ZURU INC(BVI) 标准格式 日期：按实际生产日期
Packaging Info:
 71152：MA 3L +23L A版EAN PKG（4894680042742），MA 5L+9L说明书+WEEE_不带电池走货 _ 说明书欧洲EN+30L-OL
Remark: 1.出口欧洲，所有产品微塑料需符合法规
 2. 标准产品，没有特殊配比要求
 3. 所有出往欧洲市场订单的电子产品需增加一张WEEE声明说明书，区分带电池和不带电池版本, 如已做客版说明书可忽略此要求。</t>
  </si>
  <si>
    <t xml:space="preserve"> Amber Zhang</t>
  </si>
  <si>
    <t>95640-7.14</t>
  </si>
  <si>
    <t>SWATOW PUERTO RICO CORP.</t>
  </si>
  <si>
    <t>波多黎各</t>
  </si>
  <si>
    <t>4500167920-20</t>
  </si>
  <si>
    <t>日期码格式：ZURU INC(BVI) 标准格式 日期：按实际生产日期
Packaging Info: 1. ZURU MA （首选1L/多语可以接受）UPC包装
Remark: 2. 产品和包装上印刷tracking code信息，格式为ZURU常规
3. 外箱需要印ZURU LOGO, 箱唛资料由跟单提供
4. ZURU 验货通过后便可出货</t>
  </si>
  <si>
    <t>Jessi Xu</t>
  </si>
  <si>
    <t>ZB00696-7.5</t>
  </si>
  <si>
    <t>KING JOUET LOGISTIQUE</t>
  </si>
  <si>
    <t>2000007579</t>
  </si>
  <si>
    <t>4500165276-10</t>
  </si>
  <si>
    <t>6/27第三方</t>
  </si>
  <si>
    <t>LOT2525</t>
  </si>
  <si>
    <t>日期码格式：LOT2525 日期：
Packaging Info: 1.71152：最新MA 3L EAN彩盒+最新MA 5L说明书+一张进口商贴纸+一张产品贴纸++一张WEEE说明书纸（法语）
Remark: 1. 大货样品2套/item，用于客人验货签板。验货后还会抽办1套/item，请多备料；
2. 客版日期码LOT2525, 产品（蛋壳等）/包装（收缩膜等）/外箱 请保持一致。
3. 全部ITEM都用EAN条码, 全部用Mother EAN;
4. 包装必须含法国回收logo标识, 最新版ZURU logo；
5. 出法国的产品需无闪粉/不含微塑料；
6. 所有出口法国的产品, 法规规定禁止在包装和共公众用的印刷品中使用矿物油中含有的物质, 包装印刷油墨中含的MOAH/MOSH的质量浓度不能超过1%, 否则出货
到法国被抽检出现问题, 供应商需要对此负责;
7. 此客户需要第三方验货，请在约三方验货前必须PASS ZURU验货。</t>
  </si>
  <si>
    <t>95540-7.3</t>
  </si>
  <si>
    <t>29120431</t>
  </si>
  <si>
    <t>4500166594-30</t>
  </si>
  <si>
    <t>日期码格式：ZURU INC(BVI) 标准格式 日期：按实际生产日期
Packaging Info:
 #71152:2PCS AAA BATTERIES(NOT INCLUDED);upc:193052079190
Remark: MA UPC 英语包装（优先1L英语版本，或者3L/5L含英语都可）
 此客人不接受易掉落或者剥落或者可直接触碰的闪粉，可降解也不行，但可以接受符合欧洲微塑料标准的珠光粉或者闪片</t>
  </si>
  <si>
    <t xml:space="preserve"> ivy li</t>
  </si>
  <si>
    <t>95539-7.3</t>
  </si>
  <si>
    <t>Distruibuciones Universales, SA - D</t>
  </si>
  <si>
    <t>4500167533-20</t>
  </si>
  <si>
    <t>日期码格式：ZURU INC(BVI) 标准格式 日期：按实际生产日期
Packaging Info:
2. 71152: MA多语EAN包装+UPC贴纸+MA多语说明书+箱唛
Remark: 
2. 71152: 2PCS AAA BATTERIES(NOT INCLUDED)</t>
  </si>
  <si>
    <t>95486-6.30</t>
  </si>
  <si>
    <t>CONTINENTE S.A.</t>
  </si>
  <si>
    <t>哥伦比亚</t>
  </si>
  <si>
    <t>COL66-25-FALL</t>
  </si>
  <si>
    <t>4500163691-30</t>
  </si>
  <si>
    <t>日期码格式：DG20250520 日期：
Packaging Info:
71152:MA 3L EAN 包装+进口商贴纸+UPC贴纸+箱唛
Remark:</t>
  </si>
  <si>
    <t>95523-7.1</t>
  </si>
  <si>
    <t xml:space="preserve"> Sirius Sales (PTY) Ltd</t>
  </si>
  <si>
    <t>4500166516-130</t>
  </si>
  <si>
    <t>日期码格式：ZURU INC(BVI) 标准格式 日期：按实际生产日期
Packaging Info: 1. MA UPC PKG(优先1L)
Remark:  71152, 出货前请各寄2pcs 样板到我们深圳办公室</t>
  </si>
  <si>
    <t>95520-7.1</t>
  </si>
  <si>
    <t xml:space="preserve"> ICA Sverige AB</t>
  </si>
  <si>
    <t>776150/34092</t>
  </si>
  <si>
    <t>4500166211-10</t>
  </si>
  <si>
    <t>客版说明书(英语/丹麦/瑞典/芬兰/挪威/爱沙尼亚语言--客版说明书翻TAS PO#4500161075)</t>
  </si>
  <si>
    <t>日期码格式：ZURU INC(BVI) 标准格式 日期：按实际生产日期
Packaging Info: 1. 71152: MA_A_3L(23L warning) EAN版彩盒+客版说明书(英语/丹麦/瑞典/芬兰/挪威/爱沙尼亚语言--客版说明书翻TAS PO#4500161075)
Remark: 1. 包装如含PVC,请改为PET并第一时间通知跟单
 2. 产品/包装要求无硼无香，出欧洲，微塑料需合规。
 3. ICA针对带电池出货的产品，都要用碱性电池
 4. 不能出带军事元素的产品，如有:请拿掉并告知跟单
 5.带电池出货的产品所用到的电池需要符合欧洲电池新规(EU) 2023-1542
 6.有胶袋的产品：要求产品的胶袋厚度要大于等于0.05mm
 7.关于贴纸，如果贴纸位置图的包装版本与大货不一致，请工厂第一时间提前提出。跟单会重新调整确认是否更新贴纸或调整位置图
 8.产品/包装不含PFAS成分
 9.产品条码如下: 请先检查条码是否正确再安排做货，如有问题请告知
 ZURU ITEM#&lt;(&gt;&amp;&lt;)&gt; EAN#
 71152-S001:4894680042742</t>
  </si>
  <si>
    <t xml:space="preserve"> Sheba</t>
  </si>
  <si>
    <t>95577-7.7</t>
  </si>
  <si>
    <t>BASILE GIOCATTOLI SRL</t>
  </si>
  <si>
    <t xml:space="preserve">意大利 </t>
  </si>
  <si>
    <t>4500164834-30</t>
  </si>
  <si>
    <t>日期码格式：ZURU INC(BVI) 标准格式 日期：按实际生产日期
Packaging Info: 
71152:最新MA 3L(23Lwarning) EAN版本包装+一张意大利环保标&lt;(&gt;&amp;&lt;)&gt;进口商内容贴纸+最新MA 5L说明书+WEEE不带电池走货欧洲30语通用黑白说明书
Remark: 1.此单出意大利，需满足EU测试标准要求&lt;(&gt;&amp;&lt;)&gt; 微塑料需符合法规，如果有slime等化学品需要不含硼
2.需保证按期完货，延期罚款。
3.贴纸切勿盖住意大利警告语文字(QC 务必检查），特别是产品包装比较小的,如果会挡住产品上的警示语信息，在做大货前工厂需要提前告知跟单位置图是否OK，
需再次确认才能安排生产大货。
4. 标准配比
5. 需要ZURU OQC 验货， 需提供验货图片给到客户放货。</t>
  </si>
  <si>
    <t>95512-7.1</t>
  </si>
  <si>
    <t>Amazon UK:
16AIQ52V</t>
  </si>
  <si>
    <t>4500159555-20</t>
  </si>
  <si>
    <t>日期码格式：ZURU INC(BVI) 标准格式 日期：按实际生产日期
Packaging Info: Amazon UK(77731/71152/9561)/DE(9561)/FR(9561)
2. 71152：6PCS WINDOW BOX/CTN; MA 3L(23L warning EAN#)A window box+1张贴纸(UPC#+IT环保标，参考翻单PO#4500159389)+MA 5L(9L warning)A 说明书+WEEE
电子产品说明书(不带电池走货版)；
4. 最迟验货不得晚于2025/6/27;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</si>
  <si>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95598-7.9</t>
  </si>
  <si>
    <t>Gullskógar ehf - DOM</t>
  </si>
  <si>
    <t>冰岛</t>
  </si>
  <si>
    <t>4500166269-30</t>
  </si>
  <si>
    <t>日期码格式：ZURU INC(BVI) 标准格式 日期：按实际生产日期
Packaging Info: 
71152:MA 彩盒 EAN 3L+23L A+客版说明书（翻单4500161075）
Remark: 1/ 产品和包装要求无硼无香，包装不能含有PVC
2/ 如有微塑料，必须合规欧洲标准，闪粉也是微塑料的一种，目前仅接受三张方式
1.去除，2.用可降解材料，和3. 永久封印在固体。
3/带电池出货的产品所用到的电池需要符合欧洲电池新规(EU) 2023-1542
4/配比：</t>
  </si>
  <si>
    <t>95700-7.19</t>
  </si>
  <si>
    <t xml:space="preserve"> SAINSBURY'S SUPERMARKET LTD</t>
  </si>
  <si>
    <t>Customer PO：
2737172</t>
  </si>
  <si>
    <t>4500165754-10</t>
  </si>
  <si>
    <t>需要增加WEEE通用说明书（不带电池走货）</t>
  </si>
  <si>
    <t>日期码格式：ZURU INC(BVI) 标准格式 日期：按实际生产日期
Packaging Info: 71152：MA彩卡，MA说明书， 需要增加WEEE通用说明书（不带电池走货）
Remark: *胶带最少宽度要保证6.0CM,厚度最少0.05毫米,外箱不可以打钉/扎带；以工字型封箱；
*如果重量超过5KGS，箱唛需加黄色警示图标志 ，有疑问请与ZURU跟单同事联系,十分重要！
*订单出英国，请注意检查产品及包装应带UKCA图标，包装需要显示ZURU UK LTD/ZURU France地址信息，QC同事请查核，如有问题与跟单确认。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
*外箱上的条码请确保清晰可扫描 ，左上角的条码格式是UPC-A格式，下面14位数的条码格式是ITF-14格式，否则到目的仓无法扫描入仓由工厂承担责任 。
*所有产品按符合欧洲标准走货，微塑料需合规 。
*涉及到硼的，需要符合欧洲标准
*客户不接受PVC材质
*外箱不得使用带金属夹子或带扣</t>
  </si>
  <si>
    <t>95576-7.7</t>
  </si>
  <si>
    <t xml:space="preserve"> ARGOS LIMITED</t>
  </si>
  <si>
    <t>Customer PO:
255737</t>
  </si>
  <si>
    <t>4500164499-60</t>
  </si>
  <si>
    <t>日期码格式：ZURU INC(BVI) 标准格式 日期：按实际生产日期
Packaging Info: 71152
 1.MA 1L UPC 最新全套包装+客人白色Cat.label 1张覆盖ZURU条码+WEEE不带电池走货欧洲30语通用黑白说明书（WEEE说明书翻单PO#4500164539）
2.白色CAT.LABEL待提供，贴纸位置图翻单PO#4500164539
 3.注意Cat.label （要求易撕类贴纸，但是粘性不能过低），同时此贴纸每个订单都是不相同的（会显示客户对应的订单号），切勿翻旧订单购买。此贴纸由ZURU
 提供贴纸图稿和贴纸位置图给工厂后，工厂自行购买。
4.请先检查条码是否正确再安排做，标签上的目录编号数字（5799598）高度必须至少为5mm （14.17pt）
 71152条码扫描结果应为：7729528
Remark: *MA包装按最新版本安排即可(只要MA包装上含英文信息就可以)。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t>
  </si>
  <si>
    <t xml:space="preserve"> Ina Song</t>
  </si>
  <si>
    <t>95566-7.5</t>
  </si>
  <si>
    <t>Amazon ES</t>
  </si>
  <si>
    <t>Amazon IT:
5I1RHH8V</t>
  </si>
  <si>
    <t>4500167394-110</t>
  </si>
  <si>
    <t>日期码格式：ZURU INC(BVI) 标准格式 日期：按实际生产日期
Packaging Info: Amazon ES(15726B/15762E/15763E/77723/77731/92119A)/IT(15728G/15762D/15763D/71152/77723)
8. 71152：6PCS WINDOW BOX/CTN; MA 3L(23L warning EAN#)A window box+1张贴纸(UPC#+IT环保标，参考翻单PO#4500159389)+MA 5L(9L warning)A 说明书+WEEE
电子产品说明书30L(不带电池走货版)；
9. 最迟验货不得晚于2025/6/27;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</si>
  <si>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Mandy Hu</t>
  </si>
  <si>
    <t>95587-7.8</t>
  </si>
  <si>
    <t xml:space="preserve"> ATLAS AMBASSADOR</t>
  </si>
  <si>
    <t>墨西哥</t>
  </si>
  <si>
    <t>4500166307-10</t>
  </si>
  <si>
    <t>日期码格式：ZURU INC(BVI) 标准格式 日期：按实际生产日期
Packaging Info: 1.71152: MA包装+进口商贴纸
 2.此客户需要进行COC认证，装柜前在主拼工厂会有第三方验货，每款item需备2pcs 验货备品。
Remark:</t>
  </si>
  <si>
    <t>96132-8.23</t>
  </si>
  <si>
    <t>NASA Panama</t>
  </si>
  <si>
    <t>巴拿马</t>
  </si>
  <si>
    <t>4500168238-10</t>
  </si>
  <si>
    <t>日期码格式：ZURU INC(BVI) 标准格式 日期：按实际生产日期
Packaging Info: 71152:MA多语EAN+UPC贴纸+箱唛
Remark: 请确保包装上的条形码是UPC，如有不一致，请及时提出。谢谢！</t>
  </si>
  <si>
    <t>Aimee Huang</t>
  </si>
  <si>
    <t>95677-7.17</t>
  </si>
  <si>
    <t>WH Smith High Street Limited</t>
  </si>
  <si>
    <t>CUS
PO#20250324-4
59893CUS
SKU#61332485</t>
  </si>
  <si>
    <t>4500166846-20</t>
  </si>
  <si>
    <t>7/4第三方</t>
  </si>
  <si>
    <t>WEEE(不带)电池走货欧洲30语通用黑白说明书</t>
  </si>
  <si>
    <t>日期码格式：ZURU INC(BVI) 标准格式 日期：按实际生产日期
Packaging Info:
71152： MA-1L(23L Warning) 最新UPC包装+WEEE(不带)电池走货欧洲30语通用黑白说明书
Remark: 1# 订单出英国，请注意检查产品及包装应带UKCA图标，包装显示ZURU UK LTD信息，QC同事请查核，如有问题与跟单确认；
2# 产品包装上的生产日期按实际(法定工作日)，按ZURU标准格式即可 ，但是请留意外箱箱唛日期码(Batch Code)需要按照客人格式:"Batch+DD(2位阿拉伯数字)+Mo
nth(用英文字母顺序代表，比如六月是F)+YY(年份后面2位阿拉伯数字)"，外箱日期需要与产品显示的日期为同一天，如有问题请及时和跟单联系；
3# 请注意所有订单都需要经过ZURU QC验货以及客人QC验货(或客人安排第三方验货)并且通过后方可出货，申请客人验货务必确保100%完货，如因产品质量问题或
其他工厂原因导致的客人验货未通过需要重验的，须由工厂承担重验费用USD300;
4# 包装统一使用UPC条码，请安排生产前先核对 ，有问题请提出；
5# 所有产品按符合欧洲标准走货，需要是不含微塑料版本 ；
6# 涉及到硼的，如可选择情况下应使用符合欧标的无硼或低硼版本 （slime 类别低硼一般低于300ppm)；</t>
  </si>
  <si>
    <t>95617-7.11</t>
  </si>
  <si>
    <t>4500168594-10</t>
  </si>
  <si>
    <t>95787-7.26</t>
  </si>
  <si>
    <t>4500168705-10</t>
  </si>
  <si>
    <t>95628-7.12</t>
  </si>
  <si>
    <t>217181482</t>
  </si>
  <si>
    <t>4500167655-10</t>
  </si>
  <si>
    <t>ZB00642-7.3</t>
  </si>
  <si>
    <t>217181491</t>
  </si>
  <si>
    <t>4500167656-10</t>
  </si>
  <si>
    <t>ZB00643-7.3</t>
  </si>
  <si>
    <t>HARVEY WHOLESALE LTD</t>
  </si>
  <si>
    <t>3007</t>
  </si>
  <si>
    <t>4500167054-10</t>
  </si>
  <si>
    <t>日期码格式：ZURU INC(BVI) 标准格式 日期：按实际生产日期
Packaging Info: #71152:2PCS AAA BATTERIES(NOT INCLUDED)
Remark: MA UPC 英语包装（优先1L英语版本,或者3L/L含英语即可</t>
  </si>
  <si>
    <t>95651-7.15</t>
  </si>
  <si>
    <t>ToyChamp Belgium nv</t>
  </si>
  <si>
    <t>250400000359</t>
  </si>
  <si>
    <t>4500166992-120</t>
  </si>
  <si>
    <t>*WEEE30L通用不带电池说明书</t>
  </si>
  <si>
    <t>日期码格式：ZURU INC(BVI) 标准格式 日期：按实际生产日期
Packaging Info:
12.71152：MA3L-23LEAN彩盒+MA 5L-9L Warning说明书+1*WEEE30L通用不带电池说明书。
Remark: 1.STD配比；
2.外箱需要印条码，请确保条码可以清晰扫描且条码内容正确；
3.出欧洲，微塑料需合规（如item本身不含微塑料,则忽略此要求）;
4.所有产品需要符合REACH申明。</t>
  </si>
  <si>
    <t>Bella Wang</t>
  </si>
  <si>
    <t>95850-7.31</t>
  </si>
  <si>
    <t>TOYS CENTRE SL</t>
  </si>
  <si>
    <t>4500168264-20</t>
  </si>
  <si>
    <t>日期码格式：ZURU INC(BVI) 标准格式 日期：按实际生产日期
Packaging Info
2.71152:最新MA 3L EAN包装+MA 5L说明书+WEEE不带电池走货欧洲30语通用黑白说明书 ；
Remark: 1.此单出西班牙市场，需满足EU测试标准要求，微塑料需符合EU法规。
2.此单每款产品需各寄2套大货样到深圳办公室，请注意备料；</t>
  </si>
  <si>
    <t>95627-7.12</t>
  </si>
  <si>
    <t>沙特阿拉伯</t>
  </si>
  <si>
    <t>KSA</t>
  </si>
  <si>
    <t>4500162474-90</t>
  </si>
  <si>
    <t>71152PLB-S001</t>
  </si>
  <si>
    <t>日期码格式：ZURU INC(BVI) 标准格式 日期：按实际生产日期
Packaging Info: 9548：1L MA包装（含G Mark)+进口商贴纸翻4500128286(含QR code, 阿拉伯警语); 贴纸上的QR code需微信可扫，扫描结果为64431； MA说明书
9561:MA+进口商贴纸+说明书（加贴纸）
9543GQ1：MA+进口商贴纸；PDQ+进口商贴纸
71152：MA+进口商贴纸+说明书（加贴纸）
77673TQ1：MA PDQ+彩色贴纸+进口商贴纸；MA收藏指南+彩色贴纸；收缩膜+进口商贴纸；MA说明书+一张客制黑白说明书纸
1. 9561PLB：9561-S001 4pcs/CTN (Carton Size: 39.2x39.2x34.2CM); 6*5H=30CTN=30*4pcs=120pcs/pallet; 9561（共120箱）:每层6箱，装5层。装4个pallet。
2. 9548PLB：9548-S001 4pcs/CTN (Carton Size: 57.7x38.5x32.2CM); 5*6H=30CTN=30*4pcs=120pcs/pallet；9548（共36箱）:每层5箱，装6层。装1个pallet 装3
0箱，剩36-30=6箱。
3. MPLB11：9548-S001 4pcs/CTN (Carton Size: 57.7x38.5x32.2CM); 9543GQ1-S001 22PCS/2PDQ/CTN (Carton Size: 48.4x36.6x27.2CM); 6*4H=24-2=22CTN+6CTN
(9548)，total 508pcs/pallet；9548-S001 4*6CTN=24pcs, 9543GQ1-S001 22*22CTN=484pcs;
9543GQ1（22箱）:每层6箱，装4层。装1个pallet，最上面1层少装2箱，其余空间装6箱9548-S001。
4. 71152PLB：71152-S001 6PCS/CTN (Carton Size: 31.7x29.2x43.3CM); 8*5H=40CTN=40*6pcs=240pcs/pallet；
71152（80箱）：每层8箱，装5层。装2个pallet。
5. 77673PLB：77673TQ1-S002 16PCS/4PDQ/CTN(SIZE:41.7*26.8*40.1CM)8*4H-2=30CTN=480PCS；
77673TQ1（30箱）：每层8箱，装4层。装1个pallet，最上面一层少放2箱。
6. 77803PLB：77803GQ2-S001-PRODCC-INT 50PCS/2PDQ/CTN(SIZE:42.6*33*41CM)8*4H-3=29CTN=1450PCS；
77803GQ2-S001（29箱）：每层8箱，装4层，装1个pallet ，最上面1层少装3箱。
7. 77803PLD：77803SK1-S002-PRODCC-INT 30PCS/SIDEKICK/CTN(SIZE:14.5*33.5*112.5CM)22*1H+6*2H+1=35CTN=1050PCS；
77803SK1-S002（35箱）：总高度（1290+670+145=2105mm）装1个pallet，竖放22箱+横放12箱，最上层再平放1箱
Remark: 9548:1 assorment,3pcs AAA batteries(not included)</t>
  </si>
  <si>
    <t>96584-2-9.30</t>
  </si>
  <si>
    <t>Wonderland Toys, Inc.</t>
  </si>
  <si>
    <t>4500167544-120</t>
  </si>
  <si>
    <t>日期码格式：ZURU INC(BVI) 标准格式 日期：按实际生产日期
Packaging Info: 1. 出口美国，MA UPC 版本包装，优先1L。
#71152: 2PCS AAA BATTERIES(NOT INCLUDED);
Remark: 2. Zuru QC 验货即可</t>
  </si>
  <si>
    <t>ZB00805-7.18</t>
  </si>
  <si>
    <t>CARREFOUR FRENCH POLYNESIA</t>
  </si>
  <si>
    <t>43CHT25PFCA0485</t>
  </si>
  <si>
    <t>4500163904-10</t>
  </si>
  <si>
    <t>日期码格式：ZURU INC(BVI) 标准格式 日期：按实际生产日期
Packaging Info: 71152：MA A版3L+23LEAN彩盒+进口商贴纸, MA B版5L+9L说明书+WEEE_不带电池走货 _ 说明书欧洲EN+30L
Remark: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
7. 客人系统外箱尺寸: TY156268 71152 31*28.8*42.1CM</t>
  </si>
  <si>
    <t>95649-7.15</t>
  </si>
  <si>
    <t>WALMART INC.</t>
  </si>
  <si>
    <t>WM
PO#0923154348
/WM
item#67419606
0/GTIN#101930
52079197/STK#
71152</t>
  </si>
  <si>
    <t>4500169569-30</t>
  </si>
  <si>
    <t>71152-S002-2</t>
  </si>
  <si>
    <t>7/4Bv</t>
  </si>
  <si>
    <t>. 每PCS要加RFID 贴纸</t>
  </si>
  <si>
    <t>日期码格式：ZURU DGYYMMDD CHINA(日期避开周末和法定节假日） 日期：按实际生产日期
Packaging Info: 
"1.包装信息：
71152：MA 1L 彩盒+ MA 说明书"
Remark:
"71152：
2. 此单为散箱出货，外箱印刷RFID箱唛（四面右下角印ZURU logo并要有""""Made in China"""" 字样, 外箱一面正唛直接印刷订单内容（从每行remark处获取），
不再贴贴纸)。
3. 在产品和包装上要有日期码、以及要有MADE IN CHINA和ZURU字样.
4. 产品如有扎带口要剪平，不能刮手.
5. 3pcs /CTN；not include 2pcs AAA battery.
6. 此单需要验货，烦请多备包装物料
7. 每PCS要加RFID 贴纸，严格按照我们提供的位置图，不可擅自调整位置，贴纸也不可有任何破损或折坏，不可淋湿!!"
8. 此单外箱消耗已取消订单中的纸箱，可接受加水贴纸返工。</t>
  </si>
  <si>
    <t>Lorraine Liang</t>
  </si>
  <si>
    <t>ZB00952-7.29</t>
  </si>
  <si>
    <t>WM
PO#0923154387
/WM
item#67419606
0/GTIN#101930
52079197/STK#
71152</t>
  </si>
  <si>
    <t>4500169569-40</t>
  </si>
  <si>
    <t>ZB00832-7.22</t>
  </si>
  <si>
    <t>WM
PO#0923154392
/WM
item#67419606
0/GTIN#101930
52079197/STK#
71152</t>
  </si>
  <si>
    <t>4500169569-50</t>
  </si>
  <si>
    <t>ZB00820-7.21</t>
  </si>
  <si>
    <t>CARREFOUR POLAND</t>
  </si>
  <si>
    <t>43CHT25PLCA0196</t>
  </si>
  <si>
    <t>4500163884-10</t>
  </si>
  <si>
    <t>日期码格式：ZURU INC(BVI) 标准格式 日期：按实际生产日期
Packaging Info: 71152：MA A版3L+23LEAN彩盒, MA B版5L+9L说明书+WEEE_不带电池走货 _ 说明书欧洲EN+30L
Remark: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
7. 客人系统外箱尺寸: TY156268 71152 31*28.8*42.1CM</t>
  </si>
  <si>
    <t>95590-7.9</t>
  </si>
  <si>
    <t>WM
PO#0923153995
/WM
item#67419606
0/GTIN#101930
52079197/STK#
71152</t>
  </si>
  <si>
    <t>4500169420-30</t>
  </si>
  <si>
    <t>7/8bv</t>
  </si>
  <si>
    <t>日期码格式：ZURU DGYYMMDD CHINA(日期避开周末和法定节假日） 日期：按实际生产日期
Packaging Info:
"1.包装信息：
71152：MA 1L 彩盒+ MA 说明书"
Remark: 
"71152：
2. 此单为散箱出货，外箱印刷RFID箱唛（四面右下角印ZURU logo并要有""""Made in China"""" 字样, 外箱一面正唛直接印刷订单内容（从每行remark处获取），
不再贴贴纸)。
3. 在产品和包装上要有日期码、以及要有MADE IN CHINA和ZURU字样.
4. 产品如有扎带口要剪平，不能刮手.
5. 3pcs /CTN；not include 2pcs AAA battery.
6. 此单需要验货，烦请多备包装物料
7. 每PCS要加RFID 贴纸，严格按照我们提供的位置图，不可擅自调整位置，贴纸也不可有任何破损或折坏，不可淋湿!!"
8.此单每个运输箱加贴一张粉色贴纸</t>
  </si>
  <si>
    <t>ZB00998-7.31</t>
  </si>
  <si>
    <t>WM PO#
0923153975/WM
item#67419606
0/GTIN#101930
52079197/STK#
71152</t>
  </si>
  <si>
    <t>4500169443-30</t>
  </si>
  <si>
    <t>7/11bv</t>
  </si>
  <si>
    <t>ZB00842-7.23</t>
  </si>
  <si>
    <t>WM PO#
0923153999/WM
item#67419606
0/GTIN#101930
52079197/STK#
71152</t>
  </si>
  <si>
    <t>4500169443-40</t>
  </si>
  <si>
    <t>ZB00917-7.28</t>
  </si>
  <si>
    <t>WM
PO#0923154423
/WM
item#67419606
0/GTIN#101930
52079197/STK#
71152</t>
  </si>
  <si>
    <t>4500169573-20</t>
  </si>
  <si>
    <t>消耗改单的箱唛</t>
  </si>
  <si>
    <t>日期码格式：ZURU DGYYMMDD CHINA(日期避开周末和法定节假日） 日期：按实际生产日期
Packaging Info:
"1.包装信息：
71152：MA 1L 彩盒+ MA 说明书"
Remark: 
"71152：
2. 此单为散箱出货，外箱印刷RFID箱唛（四面右下角印ZURU logo并要有""""Made in China"""" 字样, 外箱一面正唛直接印刷订单内容（从每行remark处获取），
不再贴贴纸)。
3. 在产品和包装上要有日期码、以及要有MADE IN CHINA和ZURU字样.
4. 产品如有扎带口要剪平，不能刮手.
5. 3pcs /CTN；not include 2pcs AAA battery.
6. 此单需要验货，烦请多备包装物料
7. 每PCS要加RFID 贴纸，严格按照我们提供的位置图，不可擅自调整位置，贴纸也不可有任何破损或折坏，不可淋湿!!"
8. 此单外箱消耗已取消订单中的纸箱，可接受加水贴纸返工。</t>
  </si>
  <si>
    <t>ZB00923-7.28</t>
  </si>
  <si>
    <t>9900924301</t>
  </si>
  <si>
    <t>4500160886-10</t>
  </si>
  <si>
    <t>7/18BV</t>
  </si>
  <si>
    <t>日期码格式：ZURU INC(BVI) 标准格式 日期：按实际生产日期
Packaging Info: #71152：
MA3L彩盒+UPC贴纸(UPC:193052079190)+MA5L说明书(B版)
(UPC贴纸翻单：4500160504)
Remark: 1. 此单有箱唛;
2. UPC贴纸：必须在原来错误的条码上用黑色粗头笔涂黑直至不能扫描，再贴上正确的UPC;
3.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</si>
  <si>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95743-7.23</t>
  </si>
  <si>
    <t>N.V. DREAMLAND</t>
  </si>
  <si>
    <t>4500169123-10</t>
  </si>
  <si>
    <t>WEEE30L通用不带电池说明书(翻单4500166992)</t>
  </si>
  <si>
    <t>日期码格式：ZURU INC(BVI) 标准格式 日期：按实际生产日期
Packaging Info: 1.71152：MA3L-23LEAN彩盒 + MA 5L-9L Warning说明书+1*WEEE30L通用不带电池说明书(翻单4500166992)；
Remark: 1. 如MA 产品中有大于10*10cm的塑料袋，必须印上英语/荷兰语/法语/德语的防窒息警告语，印刷内容请与跟单确认；
2. 所有塑料袋的厚度不小于0.038mm；
3. 订单出比利时，产品及包装需要印CE图标；包装需要有ZURU France地址信息，QC同事请核查，如有问题与跟单确认；
4. 标准配比；
5. 出欧洲，微塑料需合规（如item本身不含微塑料 则忽略此要求）。</t>
  </si>
  <si>
    <t>95892-8.2</t>
  </si>
  <si>
    <t>4500169038-10</t>
  </si>
  <si>
    <t>一张意大利环保标贴纸+ 多语版WEEE电池垃圾桶的回收声明说明书（not included）（贴纸和WE
 EE翻4500162314）</t>
  </si>
  <si>
    <t>日期码格式：ZURU INC(BVI) 标准格式 日期：按实际生产日期
Packaging Info: 1. 71152：最新MA 3L EAN（23L warning）彩盒+最新MA 5L说明书+ 一张意大利环保标贴纸+ 多语版WEEE电池垃圾桶的回收声明说明书（not included）（贴纸和WE
EE翻4500162314）
Remark: 1.意大利国家内销单，需要通过ZURU 验货结果后才能出货 (工厂需要主动提前同ZURU QC预约验货避免延期出货造成不必要麻烦)；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Date code: 外箱/产品/包装 保持一致，完货后提供date code 信息以便我们保存记录做批次管理；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 意大利订单包装彩卡请确保含法规要求的环保回收logo。
7， 带电池产品都需要包含多语WEEE黑白说明书。
8， MTS所有订单，SMASHERS 或含Slime产品，所有化合物使用无硼版本出；如有香味产品，出无香版本; BOB系列要符合欧洲要求不含亚硝酸版本; XShot Hyper系
列，统一出EN71版本。</t>
  </si>
  <si>
    <t>95711-7.21</t>
  </si>
  <si>
    <t>WM
PO#0923154338
/WM
item#67419606
0/GTIN#101930
52079197/STK#
71152</t>
  </si>
  <si>
    <t>4500169581-30</t>
  </si>
  <si>
    <t>7/18bv</t>
  </si>
  <si>
    <t>日期码格式：ZURU DGYYMMDD CHINA(日期避开周末和法定节假日） 日期：按实际生产日期
Packaging Info: 
"1.包装信息：
71152：MA 1L 彩盒+ MA 说明书"
Remark: 
"71152：
2. 此单为散箱出货，外箱印刷RFID箱唛（四面右下角印ZURU logo并要有""""Made in China"""" 字样, 外箱一面正唛直接印刷订单内容（从每行remark处获取），
不再贴贴纸)。
3. 在产品和包装上要有日期码、以及要有MADE IN CHINA和ZURU字样.
4. 产品如有扎带口要剪平，不能刮手.
5. 3pcs /CTN；not include 2pcs AAA battery.
6. 此单需要验货，烦请多备包装物料
7. 每PCS要加RFID 贴纸，严格按照我们提供的位置图，不可擅自调整位置，贴纸也不可有任何破损或折坏，不可淋湿!!"
8. 此单外箱消耗已取消订单中的纸箱，可接受加水贴纸返工。</t>
  </si>
  <si>
    <t>ZB00995-7.31</t>
  </si>
  <si>
    <t>WM
PO#0923154340
/WM
item#67419606
0/GTIN#101930
52079197/STK#
71152</t>
  </si>
  <si>
    <t>4500169581-40</t>
  </si>
  <si>
    <t>ZB01034R1-8.04</t>
  </si>
  <si>
    <t>WM
PO#0923154352
/WM
item#67419606
0/GTIN#101930
52079197/STK#
71152</t>
  </si>
  <si>
    <t>4500169581-50</t>
  </si>
  <si>
    <t>ZB00861-7.25</t>
  </si>
  <si>
    <t>WM
PO#0923154398
/WM                                                                                                                                                                                                               item#67419606
0/GTIN#101930
52079197/STK#
71152</t>
  </si>
  <si>
    <t>4500169581-70</t>
  </si>
  <si>
    <t>ZB01012-8.1</t>
  </si>
  <si>
    <t>WM
PO#0923154417
/WM
item#67419606
0/GTIN#101930
52079197/STK#
71152</t>
  </si>
  <si>
    <t>4500169704-40</t>
  </si>
  <si>
    <t>7/29bv</t>
  </si>
  <si>
    <t>ZB01281-8.15</t>
  </si>
  <si>
    <t>WM
PO#0923154356
/WM
item#67419606
0/GTIN#101930
52079197/STK#
71152</t>
  </si>
  <si>
    <t>4500169705-20</t>
  </si>
  <si>
    <t>8/5bv</t>
  </si>
  <si>
    <t>ZB01368-8.20</t>
  </si>
  <si>
    <t>WM
PO#0923154373
/WM
item#67419606
0/GTIN#101930
52079197/STK#
71152</t>
  </si>
  <si>
    <t>4500169705-50</t>
  </si>
  <si>
    <t>ZB01343-8.19</t>
  </si>
  <si>
    <t>WM
PO#0923154383
/WM
item#67419606
0/GTIN#101930
52079197/STK#
71152</t>
  </si>
  <si>
    <t>4500169705-70</t>
  </si>
  <si>
    <t>ZB01397-8.22</t>
  </si>
  <si>
    <t>WM
PO#0923154390
/WM
item#67419606
0/GTIN#101930
52079197/STK#
71152</t>
  </si>
  <si>
    <t>4500169705-90</t>
  </si>
  <si>
    <t>ZB01425-8.22</t>
  </si>
  <si>
    <t>WM
PO#0923154441
/WM
item#67419606
0/GTIN#101930
52079197/STK#
71152</t>
  </si>
  <si>
    <t>4500169705-100</t>
  </si>
  <si>
    <t>ZB01456-8.23</t>
  </si>
  <si>
    <t>4500167858-10</t>
  </si>
  <si>
    <t>71152SLB-S001
71152-S002</t>
  </si>
  <si>
    <t>外箱slip sheet贴纸</t>
  </si>
  <si>
    <t>日期码格式：ZURU INC(BVI) 标准格式 日期：按实际生产日期
Packaging Info: 1. 71152SLB-S001
71152-S002: MA 最新UPC包装，UPC#193052079190,请先检查条码是否正确再安排做货；
Slip sheet:3pcs/CTN Carton size(32*29*23CM),16*4H=192PCS/64CTN/Slip Sheet, 一共需要2套slip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5.以上产品如果是电子产品带电池出货，请加上WEEE带电池走货欧洲30语通用黑白说明书, 如果是电子产品不带电池出货，请加上WEEE不带电池走货欧洲30语通用黑
白说明书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</si>
  <si>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95708-7.21</t>
  </si>
  <si>
    <t>SHIRRA PANWEST</t>
  </si>
  <si>
    <t>MPO 8071</t>
  </si>
  <si>
    <t>4500169209-40</t>
  </si>
  <si>
    <t>日期码格式： 标准格式 日期：按实际生产日期
Packaging Info: 
71152 MA 3L A版EAN+UPC贴纸 193052079190，MA 5L B版说明书
Remark: 出加拿大
日期跟踪码：产品外包装及产品本身都必须有日期跟踪码，ZURU标准格式日期码.
不晚于7/9 号提供大货图片， 大货图片要包含外箱，箱唛， 产品带包装/不带包装图片， 尺寸测量， 称重等，请注意 客人看了大货图片才会放SO。</t>
  </si>
  <si>
    <t>95741-7.23</t>
  </si>
  <si>
    <t>KIDDISVIT LTD</t>
  </si>
  <si>
    <t>乌克兰</t>
  </si>
  <si>
    <t>4500169438-20</t>
  </si>
  <si>
    <t>71152-S001-7</t>
  </si>
  <si>
    <t>7/18第三方</t>
  </si>
  <si>
    <t>不需要打样跟MA</t>
  </si>
  <si>
    <t>客版彩盒 客版说明书</t>
  </si>
  <si>
    <t>日期码格式：ZURU INC(BVI) 标准格式 日期：按实际生产日期
Packaging Info:
71152：不含俄罗斯语言的客版包装+进口商贴纸；乌克兰语客版说明书
Remark: 1.此单出EU，需满足EU测试标准要求。
2.若产品有比例请使用标准比例
3.此单可能会有第三方验货，目前还待客户那边确认。
若此单客户未安排第三方验货则此单需要ZURU OQC验货，并让OQC拍好详细的验货图片（包括一箱产品的净重/毛 重的图片，一套产品的净重图片, 此单是出乌克兰
的，对重量的要求比较严格）， 不可以安排自检
4.需要在做大货前请提供大货包装贴纸的图片给客户确认，客户需要核查贴纸位置图是否合适，贴纸是否已含所需信息， 是否覆盖重要的信息，避免后面出现返工
情况，请帮忙在大货前提供贴纸位置图,及客版说明书。
5.此单客户的包装/说明书/收藏指南上均不可出现俄罗斯语言，若有我遗漏的地方请务必告知
6.若产品中的口水胶/棉花泥等配件已提前印刷好了日期码，需明确告知日期码是多少，客户不接受距离货物到店时间只有半年的有效期</t>
  </si>
  <si>
    <t>Snowy Wu</t>
  </si>
  <si>
    <t>95739-7.23</t>
  </si>
  <si>
    <t>4500169932-10</t>
  </si>
  <si>
    <t>71152-S001-8</t>
  </si>
  <si>
    <t>日期码格式：ZURU INC(BVI) 标准格式 日期：按实际生产日期
Packaging Info: 71152:客版彩盒(3L callout+EAN条码+法国回收logo)+MA 5L-9L Warning说明书+一张不带电池走货WEEE声明通用30L 说明书,EAN#4894680042742
Remark: 1. 此单出法国，所有包装都需要含有法语，需要满足Zuru Standard欧洲标准测试要求；
2. 请准时出货，推期会有罚款；
3. 所有出口法国的产品, 法规规定禁止在包装和共公众用的印刷品中使用矿物油中含有的物质, 包装印刷油墨中含有的MOAH/MOSH的质量浓度不能超过1%, 否则出
货到法国被抽检出现问题, 供应商需要对此负责;</t>
  </si>
  <si>
    <t>Joan Wang</t>
  </si>
  <si>
    <t>95788-7.26</t>
  </si>
  <si>
    <t>SANBORN HERMANOS, S. A. DE C. V.</t>
  </si>
  <si>
    <t>4500167249-30</t>
  </si>
  <si>
    <t>日期码格式：ZURU INC(BVI) 标准格式 日期：按实际生产日期
Packaging Info: 
71152：MA 3L EAN 彩盒+UPC 条码贴纸+MA 多语说明书+1张进口商贴纸+箱唛+1张说明书贴纸
Remark: 电池：
71152: 2PCS AAA BATTERIES(NOT INCLUDED)</t>
  </si>
  <si>
    <t>95779-7.25</t>
  </si>
  <si>
    <t>2000007581</t>
  </si>
  <si>
    <t>4500169306-10</t>
  </si>
  <si>
    <t>一张产品贴纸++一张WEEE说明书纸（法语），贴纸和说明书纸翻4500165276</t>
  </si>
  <si>
    <t>LOT2529</t>
  </si>
  <si>
    <t>日期码格式：LOT2529 日期：
Packaging Info: 1. 71152：最新MA 3L EAN彩盒+最新MA 5L说明书+一张进口商贴纸+一张产品贴纸++一张WEEE说明书纸（法语），贴纸和说明书纸翻4500165276
Remark: 1. 大货样品2套/item，用于客人验货签板。验货后还会抽办1套/item，请多备料；
2. 客版日期码LOT2529, 产品（蛋壳等）/包装（收缩膜等）/外箱 请保持一致。
3. 全部ITEM都用EAN条码, 全部用Mother EAN;
4. 包装必须含法国回收logo标识, 最新版ZURU logo；
5. 出法国的产品需无闪粉/不含微塑料；
6. 所有出口法国的产品, 法规规定禁止在包装和共公众用的印刷品中使用矿物油中含有的物质, 包装印刷油墨中含有的MOAH/MOSH的质量浓度不能超过1%, 否则出
货到法国被抽检出现问题, 供应商需要对此负责;
7. 此客户需要第三方验货，请在约三方验货前必须PASS ZURU验货</t>
  </si>
  <si>
    <t>96000-8.13</t>
  </si>
  <si>
    <t>WM
PO#0923153973
/WM
item#67419606
0/GTIN#101930
52079197/STK#
71152</t>
  </si>
  <si>
    <t>4500169527-10</t>
  </si>
  <si>
    <t>7/23bv</t>
  </si>
  <si>
    <t>日期码格式：ZURU DGYYMMDD CHINA(日期避开周末和法定节假日） 日期：按实际生产日期
Packaging Info: 
"1.包装信息：
71152：MA 1L 彩盒+ MA 说明书"
Remark:
"71152：
2. 此单为散箱出货，外箱印刷RFID箱唛（四面右下角印ZURU logo并要有""""Made in China"""" 字样, 外箱一面正唛直接印刷订单内容（从每行remark处获取），
不再贴贴纸)。
3. 在产品和包装上要有日期码、以及要有MADE IN CHINA和ZURU字样.
4. 产品如有扎带口要剪平，不能刮手.
5. 3pcs /CTN；not include 2pcs AAA battery.
6. 此单需要验货，烦请多备包装物料
7. 每PCS要加RFID 贴纸，严格按照我们提供的位置图，不可擅自调整位置，贴纸也不可有任何破损或折坏，不可淋湿!!"
8.此单每个运输箱加贴一张粉色贴纸</t>
  </si>
  <si>
    <t>ZB01032R1-8.4</t>
  </si>
  <si>
    <t>DM LLC</t>
  </si>
  <si>
    <t>出Bekasovo 2</t>
  </si>
  <si>
    <t>4500153227-10</t>
  </si>
  <si>
    <t>9/8装柜</t>
  </si>
  <si>
    <t>2/20进口商贴纸+EAN条码贴纸</t>
  </si>
  <si>
    <t>外箱不要打ZURU标准日期码！胶件可以打日期码。</t>
  </si>
  <si>
    <r>
      <rPr>
        <sz val="11"/>
        <color rgb="FF2727F0"/>
        <rFont val="宋体"/>
        <charset val="134"/>
      </rPr>
      <t>日期码格式：外包装/外箱不要打ZURU标准日期码 日期：
Packaging Info: 注意 ：外包装 (指: 收缩膜/彩卡/铝箔袋/挂卡/PDQ) /外箱不要打ZURU标准日期码！胶件可以打日期码。
71152: MA 1L彩卡+进口商贴纸+EAN条码贴纸，MA说明书/指南(如有) ，</t>
    </r>
    <r>
      <rPr>
        <sz val="11"/>
        <color rgb="FFFF0000"/>
        <rFont val="宋体"/>
        <charset val="134"/>
      </rPr>
      <t>消耗4500153227/4500153295/4500153374 成品/物料呆滞无需返工 。</t>
    </r>
    <r>
      <rPr>
        <sz val="11"/>
        <color rgb="FF2727F0"/>
        <rFont val="宋体"/>
        <charset val="134"/>
      </rPr>
      <t xml:space="preserve">
Remark: 标准配比 ；
请按期完货， 会有罚金。
出港口Bekasovo 2和Ural 。</t>
    </r>
  </si>
  <si>
    <t>96372-9.9</t>
  </si>
  <si>
    <t>出Ural</t>
  </si>
  <si>
    <t>4500153227-20</t>
  </si>
  <si>
    <t>4500168544-30</t>
  </si>
  <si>
    <t>7/16bv</t>
  </si>
  <si>
    <t>日期码格式：ZURU INC(BVI) 标准格式 日期：按实际生产日期
Packaging Info: 
#71152：
MA3L彩盒+UPC贴纸(UPC:193052079190)+MA5L说明书(B版)
(UPC贴纸翻单：4500160504)
Remark: 1. 此单有箱唛;
2. UPC贴纸：必须在原来错误的条码上用黑色粗头笔涂黑直至不能扫描，再贴上正确的UPC;
3. 此单有第三方验货，烦请多备包装物料；
4. #9548/92107/92105需2025/7/9更新签板，签样数量：大货样各3pcs+齐套散件各2sets.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</si>
  <si>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95789-7.26</t>
  </si>
  <si>
    <t>14742220</t>
  </si>
  <si>
    <t>4500159839-50</t>
  </si>
  <si>
    <t>1张黄色小圆贴防盗贴纸(贴纸类型9472521: 18MM 18mm yellow EAS label)+1张白色长方形防盗贴（贴纸类型10111887：410 ECO
N），防盗贴纸位置翻PO#4500159816</t>
  </si>
  <si>
    <t>日期码格式：ZURU INC(BVI) 标准格式 日期：按实际生产日期
Packaging Info:
5.71152-S001:MA 1L 最新UPC包装+1张黄色小圆贴防盗贴纸(贴纸类型9472521: 18MM 18mm yellow EAS label)+1张白色长方形防盗贴（贴纸类型10111887：410 ECO
N），防盗贴纸位置翻PO#4500159816,请工厂自行跟checkpoint供应商订购贴纸
UPC#193052079190，请先检查包装条码是否正确再安排做货
Remark: 1）外箱有条码要求，排版时请留意并请确保条码清晰可扫描（封箱胶不要黏到条码上), 否则客人会有罚款。
2) 订单出英国，产品及包装需要印UKCA图标，包装需要有ZURU UK LTD/ZURU France地址信息，QC同事请查核，如有问题与跟单确认。
3) 箱唛日期码与包装保持一致
4) 若外箱重量超过16KGS，请提前告知ZURU跟单，需要客人批准才能出货，并且外箱需要印2 man lift标志</t>
  </si>
  <si>
    <t>95800-7.28</t>
  </si>
  <si>
    <t>WM
PO#0923153996
/WM
item#67419606
0/GTIN#101930
52079197/STK#
71152</t>
  </si>
  <si>
    <t>4500169456-40</t>
  </si>
  <si>
    <t>日期码格式：ZURU DGYYMMDD CHINA(日期避开周末和法定节假日） 日期：按实际生产日期
Packaging Info: 
"1.包装信息：
71152：MA 1L 彩盒+ MA 说明书"
Remark: 
"71152：
2. 此单为散箱出货，外箱印刷RFID箱唛（四面右下角印ZURU logo并要有""""Made in China"""" 字样, 外箱一面正唛直接印刷订单内容（从每行remark处获取），
不再贴贴纸)。
3. 在产品和包装上要有日期码、以及要有MADE IN CHINA和ZURU字样.
4. 产品如有扎带口要剪平，不能刮手.
5. 3pcs /CTN；not include 2pcs AAA battery.
6. 此单需要验货，烦请多备包装物料
7. 每PCS要加RFID 贴纸，严格按照我们提供的位置图，不可擅自调整位置，贴纸也不可有任何破损或折坏，不可淋湿!!"
8.此单每个运输箱加贴一张粉色贴纸</t>
  </si>
  <si>
    <t>ZB00953-7.29</t>
  </si>
  <si>
    <t>WM
PO#0923154002
/WM
item#67419606
0/GTIN#101930
52079197/STK#
71152</t>
  </si>
  <si>
    <t>4500169456-60</t>
  </si>
  <si>
    <t>ZB00883-7.26</t>
  </si>
  <si>
    <t>ORBICO D.O.O.</t>
  </si>
  <si>
    <t>克罗地亚</t>
  </si>
  <si>
    <t>4500164768-40</t>
  </si>
  <si>
    <t>日期码格式：ZURU INC(BVI) 标准格式 日期：按实际生产日期
Packaging Info: 
71152: MA B版 1L彩盒(含UPC条码彩盒)+进口商贴纸，客版说明书
Remark: 7150: 2 assortment average; 2pcs AAA battery are not included;Snake with LED
增加不带电池WEEE说明书
71152: 2PCS AAA BATTERIES(NOT INCLUDED) 增加不带电池WEEE说明书</t>
  </si>
  <si>
    <t>96303-9.3</t>
  </si>
  <si>
    <t>AMAZON CA (VENDOR CENTER)</t>
  </si>
  <si>
    <t>6KV3GBUC</t>
  </si>
  <si>
    <t>4500170160-280</t>
  </si>
  <si>
    <t>日期码格式：ZURU INC(BVI) 标准格式 日期：按实际生产日期
Packaging Info:
#71152 ： MA 3L + UPC贴纸， UPC贴纸资料跟翻单#4500166364.UPC:193052079190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</si>
  <si>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Kelly Shen</t>
  </si>
  <si>
    <t>96100R1-8.7</t>
  </si>
  <si>
    <t>74NX96VG</t>
  </si>
  <si>
    <t>4500170160-290</t>
  </si>
  <si>
    <t>7JBKLYGW</t>
  </si>
  <si>
    <t>4500170160-300</t>
  </si>
  <si>
    <t>37VQPLNX</t>
  </si>
  <si>
    <t>4500170160-310</t>
  </si>
  <si>
    <t>1SSOIYKQ</t>
  </si>
  <si>
    <t>4500170160-320</t>
  </si>
  <si>
    <t>2I328ZDS</t>
  </si>
  <si>
    <t>4500170160-330</t>
  </si>
  <si>
    <t>8SC1CBKS</t>
  </si>
  <si>
    <t>4500170160-340</t>
  </si>
  <si>
    <t>4YFDPPME</t>
  </si>
  <si>
    <t>4500170160-350</t>
  </si>
  <si>
    <t>IMPERIAL DISTRIBUTOR</t>
  </si>
  <si>
    <t>650286
Fall 25</t>
  </si>
  <si>
    <t>4500170074-40</t>
  </si>
  <si>
    <t>日期码格式：ZURU INC(BVI) 标准格式 日期：按实际生产日期
Packaging Info: 1. ZURU MA UPC 优先1L 最新包装，版本统一，不得混包材， 出口美国
2. 产品和包装需有日期码, ZURU标准日期码格式, 按照实际生产自行调整日期,但不能为周末,日期保持一致。
Remark: 1. ZURU MA UPC 优先1L 最新包装，版本统一，不得混包材， 出口美国
2. 产品和包装需有日期码, ZURU标准日期码格式, 按照实际生产自行调整日期,但不能为周末,日期保持一致。
3. 大货配比：
71152:S001-ROBO ALIVE-DINOSAUR-SERIES 1-RAPTOR-WINDOW BOX-6PCS/CTN. GTIN:10193052079197.</t>
  </si>
  <si>
    <t>Yvonne Feng</t>
  </si>
  <si>
    <t>ZB00833-7.22</t>
  </si>
  <si>
    <t>53TDXXQE</t>
  </si>
  <si>
    <t>4500170146-500</t>
  </si>
  <si>
    <t>96099-8.7</t>
  </si>
  <si>
    <t>2LSO7KTG</t>
  </si>
  <si>
    <t>4500170146-510</t>
  </si>
  <si>
    <t>2WLGOGIP</t>
  </si>
  <si>
    <t>4500170146-520</t>
  </si>
  <si>
    <t>1XF2GS9A</t>
  </si>
  <si>
    <t>4500170146-530</t>
  </si>
  <si>
    <t>8UVYAKAA</t>
  </si>
  <si>
    <t>4500170146-540</t>
  </si>
  <si>
    <t>7OKBRNEU</t>
  </si>
  <si>
    <t>4500170146-550</t>
  </si>
  <si>
    <t>1TPJ9KJW</t>
  </si>
  <si>
    <t>4500170146-560</t>
  </si>
  <si>
    <t>3MIC6OOF</t>
  </si>
  <si>
    <t>4500170146-570</t>
  </si>
  <si>
    <t>WM
PO#0923154339
/WM
item#67419606
0/GTIN#101930
52079197/STK#
71152</t>
  </si>
  <si>
    <t>4500169700-20</t>
  </si>
  <si>
    <t>7/22bv</t>
  </si>
  <si>
    <t>ZB01184-8.11</t>
  </si>
  <si>
    <t>WM
PO#0923154350
/WM
item#67419606
0/GTIN#101930
52079197/STK#71152</t>
  </si>
  <si>
    <t>4500169700-30</t>
  </si>
  <si>
    <t>ZB01085-8.6</t>
  </si>
  <si>
    <t>WM
PO#0923154355
/WM
item#67419606
0/GTIN#101930
52079197/STK#
71152</t>
  </si>
  <si>
    <t>4500169700-40</t>
  </si>
  <si>
    <t>ZB01113-8.7</t>
  </si>
  <si>
    <t>SUPERMERCADOS INTERNACIONALES H.E.B</t>
  </si>
  <si>
    <t>MX-530-CH-ZURU25B</t>
  </si>
  <si>
    <t>4500166920-60</t>
  </si>
  <si>
    <t>日期码格式：ZURU INC(BVI) 标准格式 日期：按实际生产日期
Packaging Info: 
71152: MA 3L EAN包装+进口商贴纸(产品电池门/包装上都各有一张进口商贴纸，UPC贴纸跟包装进口商贴纸合并一张)+保证书+箱唛
Remark: 1. 此单有第三方监柜，多备一套样品随货送出
7. 71152: 2PCS AAA BATTERIES(NOT INCLUDED)</t>
  </si>
  <si>
    <t>95841-7.31</t>
  </si>
  <si>
    <t>AMAZON.COM SERVICES LLC</t>
  </si>
  <si>
    <t>1B39PV6G</t>
  </si>
  <si>
    <t>4500168600-30</t>
  </si>
  <si>
    <t>日期码格式：ZURU INC(BVI) 标准格式 日期：按实际生产日期
Packaging Info:
#71152 MA UPC版 (1L或3L都可)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</si>
  <si>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ZB00925-7.28</t>
  </si>
  <si>
    <t>10001273006-3890</t>
  </si>
  <si>
    <t>4500170052-10</t>
  </si>
  <si>
    <t>ZB01036-8.4</t>
  </si>
  <si>
    <t>CENTRO CUESTA NACIONAL</t>
  </si>
  <si>
    <t>多米尼加共和国</t>
  </si>
  <si>
    <t>25-1068241JDO</t>
  </si>
  <si>
    <t>4500164774-20</t>
  </si>
  <si>
    <t>2025-07</t>
  </si>
  <si>
    <t>日期码格式：2025-07 日期：
Packaging Info: 
71152：MA 3LEAN包装+进口商贴纸+UPC贴纸+箱唛+MA多语说明书
Remark: 1.指定日期码：2025-07（外箱/产品/包装/进口商贴纸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
Hershey's-Chocolate Syrup 24 oz
Hershey's-Mini Chocolate Syrup 24 oz
Hershey's-Strawberry Syrup 22 oz</t>
  </si>
  <si>
    <t>96593-9.30</t>
  </si>
  <si>
    <t>4500169551-40</t>
  </si>
  <si>
    <t>日期码格式：ZURU INC(BVI) 标准格式 日期：按实际生产日期
Packaging Info: #71152 MA UPC版 (1L或3L都可)
Remark: 1.Amazon domestic 订单。出口美国。外箱最长边不能超过25" （超过了，case pack只能为1），不符合要求的大货，一律不接受。
2.无第三方验货/测试要求。
3.日期码使用ZURU标准版本。
4.邮包盒要印刷日期码。</t>
  </si>
  <si>
    <t>ZB01126-8.7</t>
  </si>
  <si>
    <t>GAMA BRANDS P.C.</t>
  </si>
  <si>
    <t>希腊</t>
  </si>
  <si>
    <t>4500169983-20</t>
  </si>
  <si>
    <t>日期码格式：ZURU INC(BVI) 标准格式 日期：按实际生产日期
Packaging Info:
2. 71152: 最新MA 3L EAN彩盒+客版2L说明书（英+希腊,含WEEE说明）+一张警语贴纸（含客人信息）
Remark: 1. 此单出希腊，需要满足EU标准； 产品均符合EU微塑料法规要求：不能含有微塑料闪粉
2. 带电产品请根据是否带电池出货，自行订购"WEEE_不带/带电池走货 _ 欧洲通用说明书EN+30L"说明书纸</t>
  </si>
  <si>
    <t>95801-7.28</t>
  </si>
  <si>
    <t>4500170480-80</t>
  </si>
  <si>
    <t>日期码格式：ZURU INC(BVI) 标准格式 日期：按实际生产日期
Packaging Info: 
71152： MA_UPC版本包装（收缩膜/彩卡和说明书, MA首选1L，如无1L可用多语且含英语的配套多语UPC包装）+ 1张客人通用进口商贴纸（位置图翻单4500156597）
Remark: 1.按实际生产日期;
2.出澳大利亚，请按照相应标准生产;</t>
  </si>
  <si>
    <t>95778-7.25</t>
  </si>
  <si>
    <t>SEARS MEXICO</t>
  </si>
  <si>
    <t>17047861</t>
  </si>
  <si>
    <t>4500167318-20</t>
  </si>
  <si>
    <t>日期码格式：ZURU INC(BVI) 标准格式 日期：按实际生产日期
Packaging Info:
71152: MA 3L EAN彩盒+UPC 条码贴纸+MA 9L说明书+1张进口商贴纸+箱唛
Remark:
71152: 2PCS AAA BATTERIES(NOT INCLUDED)</t>
  </si>
  <si>
    <t>95845-7.31</t>
  </si>
  <si>
    <t>Customer PO：
255839</t>
  </si>
  <si>
    <t>4500164246-40</t>
  </si>
  <si>
    <t>日期码格式：ZURU INC(BVI) 标准格式 日期：按实际生产日期
Packaging Info: 71152：
1.MA 1L UPC 最新全套包装+客人白色Cat.label 1张覆盖ZURU条码+WEEE不带电池走货欧洲30语通用黑白说明书（WEEE不带电池走货说明是翻单PO#4500164539）。
2.白色cat.label贴纸待提供，贴纸位置图翻单PO#4500164539。
-注意Cat.label （要求易撕类贴纸，但是粘性不能过低），同时此贴纸每个订单都是不相同的（会显示客户对应的订单号），切勿翻旧订单购买。此贴纸由ZURU提
供贴纸图稿和贴纸位置图给工厂后，工厂自行购买。
-请先检查条码是否正确再安排做，标签上的目录编号数字高度必须至少为5mm （14.17pt）；
71152条码扫描结果应为7729528。
此订单对应客户4个PO号 ，备注有显示 ，注意分开做货/验货/装柜，混装有罚款。
Remark: *MA包装按最新版本安排即可(只要MA包装上含英文信息就可以)。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t>
  </si>
  <si>
    <t>95967-8.11</t>
  </si>
  <si>
    <t>AB GEE OF RIPLEY LTD.</t>
  </si>
  <si>
    <t>777 1AUG</t>
  </si>
  <si>
    <t>4500169912-30</t>
  </si>
  <si>
    <t>以上产品如果是电子产品带电池出货，请加上WEEE带电池走货欧洲30语通用黑白说明书, 如果是电子产品不带电池出货，请加上WEEE不带电池走货欧洲30语通用黑
 白说明书</t>
  </si>
  <si>
    <t>日期码格式：ZURU INC(BVI) 标准格式 日期：按实际生产日期
Packaging Info: 1.71152-S001 MA 最新UPC 包装
2.各款的条码如下，请先检查条码是否正确再安排做货，配比都跟MA, 如有问题请告知
71152-S001:193052079190
3.以上产品如果是电子产品带电池出货，请加上WEEE带电池走货欧洲30语通用黑白说明书, 如果是电子产品不带电池出货，请加上WEEE不带电池走货欧洲30语通用黑
白说明书
Remark: 1.产品及包装需要印UKCA图标，包装需要有ZURU UK LTD/ZURU France地址信息，QC同事请核查，如有问题与跟单确认。
2. 需要符合欧洲标准不能含有闪粉和微塑料，否则不合法规会有客诉产生</t>
  </si>
  <si>
    <t>95784-7.26</t>
  </si>
  <si>
    <t>Amazon CA (Vendor Center)</t>
  </si>
  <si>
    <t>8EEUU57J</t>
  </si>
  <si>
    <t>4500168266-220</t>
  </si>
  <si>
    <t>SSCC LABEL（客供贴纸)+UPC贴纸，UPC贴纸跟翻单#4500166364</t>
  </si>
  <si>
    <t>日期码格式：ZURU INC(BVI) 标准格式 日期：按实际生产日期
Packaging Info:
#71152:MA 3L +UPC贴纸，UPC贴纸跟翻单#4500166364；UPC:193052079190;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</si>
  <si>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95693-7.18</t>
  </si>
  <si>
    <t>RED APPLE STORES INC.</t>
  </si>
  <si>
    <t>2874712-00</t>
  </si>
  <si>
    <t>4500167182-10</t>
  </si>
  <si>
    <t>日期码格式： 标准格式 日期：按实际生产日期
Packaging Info: 71152 MA 3L A版EAN+UPC贴纸 193052079190，MA 5L B版说明书
Remark: 出加拿大
日期跟踪码：产品外包装及产品本身都必须有日期跟踪码，并且确保两者的日期跟踪码要一致；ZURU标准格式日期码(请自行调整具体年月日生产期，但不能为周末
）</t>
  </si>
  <si>
    <t>95777-7.25</t>
  </si>
  <si>
    <t>COMERCIALIZADORA MEXICO AMERICANA S</t>
  </si>
  <si>
    <t>5251217138</t>
  </si>
  <si>
    <t>4500169652-10</t>
  </si>
  <si>
    <t>LOTDGYYYYMMDD</t>
  </si>
  <si>
    <t>日期码格式：LOTDGYYYYMMDD 日期：按实际生产日期
Packaging Info:
71152：MA 3L EAN彩盒+UPC贴纸+MA多语说明书+进口商贴纸+保证书+箱唛，产品/包装/说明书上各贴一张进口商贴纸
Remark: 1. 客版日期码要求：LOT+ZURU标准日期码格式。东莞生产的格式：LOTDGYYYYMMDD, DG是东莞拼音首字母，YYYYMMDD是实际的年月日，例如(LOTDG20240920)
2. 71152：2PCS AAA BATTERIES(NOT INCLUDED)
3.此单有第三方监柜，至少多备一套完整的物料用于监柜，请多备料。
4. WM墨西哥防霉的新要求:货物必须在出货主箱和集装箱中按要求放置干燥剂，干燥剂指定品牌干霸
71152 每箱放置6小包干燥剂，每包干燥剂重量2g
如走柜货等loading plan 确认后再通知集装箱干燥剂数量</t>
  </si>
  <si>
    <t>95840-7.31</t>
  </si>
  <si>
    <t>5251217139</t>
  </si>
  <si>
    <t>4500169652-20</t>
  </si>
  <si>
    <t>95831-7.30</t>
  </si>
  <si>
    <t>300565974</t>
  </si>
  <si>
    <t>4500160470-10</t>
  </si>
  <si>
    <t>日期码格式：ZURU INC(BVI) 标准格式 日期：按实际生产日期
Packaging Info: 71152-S001_3L EAN A版包装+客版说明书（翻单4500161075)+进口商贴纸
北欧五语通用Slime黑白说明书
带纽扣电池走货北欧六语通用黑白电池说明书
上述贴纸翻单4500162375，之前已经安排MA 采购，请不要重复采购
此单资料全部翻单4500160445
Remark: "1. 包装如含PVC,请改为PET，此单出瑞典，需要瑞典语警告语和进口商信息（贴纸需要加上）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8. SKU-客户SKU-EAN-GTIN
"
71152-S001-4894680042742</t>
  </si>
  <si>
    <t>95851-7.31</t>
  </si>
  <si>
    <t>Customer PO：
2737199</t>
  </si>
  <si>
    <t>4500165763-10</t>
  </si>
  <si>
    <t>日期码格式：ZURU INC(BVI) 标准格式 日期：按实际生产日期
Packaging Info: 71152：MA UPC 彩卡，MA说明书， 需要增加WEEE通用说明书（不带电池走货）
Remark: *胶带最少宽度要保证6.0CM,厚度最少0.05毫米,外箱不可以打钉/扎带；以工字型封箱；
*如果重量超过5KGS，箱唛需加黄色警示图标志 ，有疑问请与ZURU跟单同事联系,十分重要！
*订单出英国，请注意检查产品及包装应带UKCA图标，包装需要显示ZURU UK LTD/ZURU France地址信息，QC同事请查核，如有问题与跟单确认。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
*外箱上的条码请确保清晰可扫描 ，左上角的条码格式是UPC-A格式，下面14位数的条码格式是ITF-14格式，否则到目的仓无法扫描入仓由工厂承担责任 。
*所有产品按符合欧洲标准走货，微塑料需合规 。
*涉及到硼的，需要符合欧洲标准
*客户不接受PVC材质
*外箱不得使用带金属夹子或带扣</t>
  </si>
  <si>
    <t>95830-7.30</t>
  </si>
  <si>
    <t xml:space="preserve"> MÄC GEIZ Handelsges. mbH</t>
  </si>
  <si>
    <t xml:space="preserve"> 4503547613</t>
  </si>
  <si>
    <t>4500166172-10</t>
  </si>
  <si>
    <t xml:space="preserve">欧洲通用30LWEEE说明书(不带电池)+ ZURU FRANCE 地址贴纸 产品贴纸(ZURU法国地址，翻单#4500064042) </t>
  </si>
  <si>
    <t>日期码格式：ZURU INC(BVI) 标准格式 日期：按实际生产日期
Packaging Info: 71152: 最新MA 3L+23L警语EAN包装+5L+9L警语说明书+欧洲通用30LWEEE说明书(不带电池)+产品贴纸(ZURU法国地址，翻单#4500064042)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所有出往欧洲订单的电子产品需增加一张客版WEEE声明说明书，区分带电池和不带电池版本, 如已做客版说明书可忽略此要求。
 6. 所有出往德国订单，化学品需无堋无香版本。
 7. 标准配比
 8. 大货样品2套，请多备料</t>
  </si>
  <si>
    <t xml:space="preserve"> Shirley Zhou</t>
  </si>
  <si>
    <t>95879-8.1</t>
  </si>
  <si>
    <t>3EOA9HGM</t>
  </si>
  <si>
    <t>4500169031-60</t>
  </si>
  <si>
    <t>ZB01037-8.4</t>
  </si>
  <si>
    <t>WM
PO#0923153987
/WM
item#67419606
0/GTIN#101930
52079197/STK#
71152</t>
  </si>
  <si>
    <t>4500169552-20</t>
  </si>
  <si>
    <t>日期码格式：ZURU DGYYMMDD CHINA(日期避开周末和法定节假日） 日期：按实际生产日期
Packaging Info: 
"1.包装信息：
71152：MA 1L 彩盒+ MA 说明书"
Remark: 
"71152：
2. 此单为散箱出货，外箱印刷RFID箱唛（四面右下角印ZURU logo并要有""""Made in China"""" 字样, 外箱一面正唛直接印刷订单内容（从每行remark处获取），
不再贴贴纸)。
3. 在产品和包装上要有日期码、以及要有MADE IN CHINA和ZURU字样.
4. 产品如有扎带口要剪平，不能刮手.
5. 3pcs /CTN；not include 2pcs AAA battery.
6. 此单需要验货，烦请多备包装物料
7. 每PCS要加RFID 贴纸，严格按照我们提供的位置图，不可擅自调整位置，贴纸也不可有任何破损或折坏，不可淋湿!!"
8. 此单每个运输箱加贴一张粉色贴纸</t>
  </si>
  <si>
    <t>ZB01254-8.14  ZB01298-8.16</t>
  </si>
  <si>
    <t>MULTIHEXA SDN BHD</t>
  </si>
  <si>
    <t>4500170501-30</t>
  </si>
  <si>
    <t>张进口商贴纸。贴纸翻单如下：71152- 4500158287</t>
  </si>
  <si>
    <t>日期码格式：ZURU INC(BVI) 标准格式 日期：按实际生产日期
Packaging Info: 1.此单除了77803是7/31，77673是8/4，其他都是CRD 7/28
2.71152-MA UPC包装（优先1L)+1张进口商贴纸。贴纸翻单如下：71152- 4500158287，77673-4500165640；92104、92119贴纸AW、位置图待
提供。
5.因为此客人进口商贴纸是通用的（除了那些加了UPC条码的），只可能因为item不同尺寸会有差别，如果发现尺寸一样就请统一订购节省成本。
Remark:
71152-2PCS AAA BATTERIES(NOT INCLUDED)</t>
  </si>
  <si>
    <t>96257-8.7</t>
  </si>
  <si>
    <t>2950866826</t>
  </si>
  <si>
    <t>4500170362-20</t>
  </si>
  <si>
    <t>卡板贴纸</t>
  </si>
  <si>
    <t>日期码格式：ZURU INC(BVI) 标准格式 日期：按实际生产日期
Packaging Info:
2. 71152SLB-S001
71152-S002: MA 最新UPC包装，UPC#193052079190,请先检查条码是否正确再安排做货；
Slip sheet:3pcs/CTN Carton size(32*29*23CM),16*4H=192PCS/64CTN/Slip Sheet, 一共需要2套slip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4.以上产品如果是电子产品带电池出货，请加上WEEE带电池走货欧洲30语通用黑白说明书, 如果是电子产品不带电池出货，请加上WEEE不带电池走货欧洲30语通用黑
白说明书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</si>
  <si>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96255-8.4</t>
  </si>
  <si>
    <t>Zhuyu(Shenzhen)Trading Co.,Ltd.</t>
  </si>
  <si>
    <t>5000001933</t>
  </si>
  <si>
    <t>4500171640-20</t>
  </si>
  <si>
    <t>箱唛翻4500165582</t>
  </si>
  <si>
    <t>中文说明书+中文3C贴纸 翻单： 4500165582</t>
  </si>
  <si>
    <t>日期码格式：ZURU INC(BVI) 标准格式 日期：按实际生产日期
Packaging Info: 物料要求 SKU
2 71152 MA +中文说明书+中文3C贴纸 翻单： 4500165582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6.芯片码横向平贴在上半部分蛋壳/彩盒内侧立面处，注意事项请见跟单提供文档资料。</t>
  </si>
  <si>
    <t>95979-8.12</t>
  </si>
  <si>
    <t>中文说明书</t>
  </si>
  <si>
    <t>Amazon UK:
7UCFFCDK</t>
  </si>
  <si>
    <t>4500170600-120</t>
  </si>
  <si>
    <t>日期码格式：ZURU INC(BVI) 标准格式 日期：按实际生产日期
Packaging Info: Amazon UK(15701A/15710AB/15711D/15726ABDEGHJKLM/15728ABG/15762B/71152/77731/92119D/9561)/DE(15710B/15711D/15726ADEGHJKL/15728A/77731/92119A)/FR(
15710A/15714AN/15726D/15728A/77723)
8. 71152: 6PCS WINDOW BOX/CTN; MA 3L(23L warning EAN#)A window box+1张贴纸(UPC#+IT环保标，参考翻单PO#4500159389)+MA 5L(9L warning)B 说明书+WEEE
电子产品说明书30L(不带电池走货B版)；
13. 验货时间不迟于2025/7/31.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</si>
  <si>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95963-8.11</t>
  </si>
  <si>
    <t>WM
PO#0923154366
/WM
item#67419606
0/GTIN#101930
52079197/STK#
71152</t>
  </si>
  <si>
    <t>4500169704-20</t>
  </si>
  <si>
    <t>消耗4500164334的纸箱</t>
  </si>
  <si>
    <t>ZB01209-8.12</t>
  </si>
  <si>
    <t>SUCKOT SAC</t>
  </si>
  <si>
    <t>秘鲁</t>
  </si>
  <si>
    <t>4500166132-10</t>
  </si>
  <si>
    <t xml:space="preserve">日期码格式：ZURU INC(BVI) 标准格式 日期：按实际生产日期
Packaging Info: 1.71152：MA多语EAN包装+UPC贴纸+MA多语说明书+进口商贴纸+箱唛
Remark: </t>
  </si>
  <si>
    <t>96261-8.16</t>
  </si>
  <si>
    <t>47846813 SYD</t>
  </si>
  <si>
    <t>4500171653-10</t>
  </si>
  <si>
    <t>贴纸翻单PO#4500162809</t>
  </si>
  <si>
    <t>日期码格式：ZURU INC(BVI) 标准格式 日期：按实际生产日期
Packaging Info: 1. 包装：
71152-S001: 英文MA包装 (UPC版本，首选1L，无1L可用多L含英语)+1张进口商贴纸，贴纸翻单PO#4500162809
2. 产品和包装上的日期码一致，请按要求在包装上打日期码（进口商贴纸不覆盖日期码）
3. 使用ZURU标准日期码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
5. 确保所出货的产品及包装不含PFAS（全氟/多氟烷基化合物）及其盐类和其相关物质，特别留意 PFOA、PFOS、PFHxS 不得检出。</t>
  </si>
  <si>
    <t>95931-8.7</t>
  </si>
  <si>
    <t>47846814 BNE</t>
  </si>
  <si>
    <t>4500171653-20</t>
  </si>
  <si>
    <t>47846815 MEL</t>
  </si>
  <si>
    <t>4500171653-30</t>
  </si>
  <si>
    <t>96069-8.8</t>
  </si>
  <si>
    <t>47846816 FRE</t>
  </si>
  <si>
    <t>4500171653-40</t>
  </si>
  <si>
    <t>10001356809-3891</t>
  </si>
  <si>
    <t>4500171558-10</t>
  </si>
  <si>
    <t>ZB01279-8.15</t>
  </si>
  <si>
    <t>10001407533-3891</t>
  </si>
  <si>
    <t>4500171560-10</t>
  </si>
  <si>
    <t>ZB01280-8.15</t>
  </si>
  <si>
    <t>Distribuidora Liverpool S.A de C.V.</t>
  </si>
  <si>
    <t xml:space="preserve"> 61971743</t>
  </si>
  <si>
    <t>4500165982-10</t>
  </si>
  <si>
    <t>日期码格式：ZURU INC(BVI) 标准格式 日期：按实际生产日期
Packaging Info: 71152: MA 3L EAN包装+UPC 贴纸+MA 5L说明书+进口商贴纸+价标贴纸+箱唛+保证书，包装/说明书均需要贴一张进口商贴纸
Remark: 1. 此单价格贴纸（ZURU定购).
2.此单有第三方监柜，不用额外准备备品，会在大货中每款拆1pc，拆了包装的产品会由监装员用客供胶带封好或在外箱上写上""opened by telescope”</t>
  </si>
  <si>
    <t>95894-8.2</t>
  </si>
  <si>
    <t>PO#700-19290</t>
  </si>
  <si>
    <t>4500171377-20</t>
  </si>
  <si>
    <t>71152的53个纸箱消耗Kroger 4500163428d的取消单，外箱加水贴纸</t>
  </si>
  <si>
    <t>ZB01283-8.15</t>
  </si>
  <si>
    <t>PO#700-19267</t>
  </si>
  <si>
    <t>4500171377-60</t>
  </si>
  <si>
    <t>ZB01215-8.12</t>
  </si>
  <si>
    <t>PO#500-36266</t>
  </si>
  <si>
    <t>4500171377-100</t>
  </si>
  <si>
    <t>ZB01183-8.11</t>
  </si>
  <si>
    <t>9900924302</t>
  </si>
  <si>
    <t>4500160891-10</t>
  </si>
  <si>
    <t>第三方时间待确认</t>
  </si>
  <si>
    <t>96156-8.26</t>
  </si>
  <si>
    <t>14392230</t>
  </si>
  <si>
    <t>4500160598-40</t>
  </si>
  <si>
    <t>1张黄色小圆贴防盗贴纸(贴纸类型9472521: 18MM 18mm yellow EAS label)+1张白色长方形防盗贴（贴纸类型10111887：410 ECO
N），防盗贴纸位置翻PO#4500159816,</t>
  </si>
  <si>
    <t>日期码格式：ZURU INC(BVI) 标准格式 日期：按实际生产日期
Packaging Info: 
4.71152-S001:MA 1L 最新UPC包装+1张黄色小圆贴防盗贴纸(贴纸类型9472521: 18MM 18mm yellow EAS label)+1张白色长方形防盗贴（贴纸类型10111887：410 ECO
N），防盗贴纸位置翻PO#4500159816,请工厂自行跟checkpoint供应商订购贴纸
UPC#193052079190，请先检查包装条码是否正确再安排做货
Remark: 1）外箱有条码要求，排版时请留意并请确保条码清晰可扫描（封箱胶不要黏到条码上), 否则客人会有罚款。
2) 订单出英国，产品及包装需要印UKCA图标，包装需要有ZURU UK LTD/ZURU France地址信息，QC同事请查核，如有问题与跟单确认。
3) 箱唛日期码与包装保持一致
4) 若外箱重量超过16KGS，请提前告知ZURU跟单，需要客人批准才能出货，并且外箱需要印2 man lift标志</t>
  </si>
  <si>
    <t>96193-8.28</t>
  </si>
  <si>
    <t>1C4UYJ2C</t>
  </si>
  <si>
    <t>4500172623-180</t>
  </si>
  <si>
    <t>日期码格式：ZURU INC(BVI) 标准格式 日期：按实际生产日期
Packaging Info: 出口加拿大，包装需要至少2/3L UPC版，无硼版本。
#71152 ： MA 3L + UPC贴纸， UPC贴纸资料跟翻单#4500170160.UPC:193052079190;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</si>
  <si>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96256-8.18</t>
  </si>
  <si>
    <t>1X3RVBER</t>
  </si>
  <si>
    <t>4500172623-190</t>
  </si>
  <si>
    <t>3V53GYNQ</t>
  </si>
  <si>
    <t>4500172623-200</t>
  </si>
  <si>
    <t>1YXJHF9G</t>
  </si>
  <si>
    <t>4500172623-210</t>
  </si>
  <si>
    <t>5QOEBZHD</t>
  </si>
  <si>
    <t>4500172623-220</t>
  </si>
  <si>
    <t>7HXUH7WI</t>
  </si>
  <si>
    <t>4500172623-230</t>
  </si>
  <si>
    <t/>
  </si>
  <si>
    <t>129IOEUZ</t>
  </si>
  <si>
    <t>4500172623-240</t>
  </si>
  <si>
    <t>gssssss'</t>
  </si>
  <si>
    <t>4A2S55SH</t>
  </si>
  <si>
    <t>4500172623-250</t>
  </si>
  <si>
    <t>ZURU SPAIN S.L.</t>
  </si>
  <si>
    <t>5200007107</t>
  </si>
  <si>
    <t>4500172096-20</t>
  </si>
  <si>
    <t>一张意大利环保标贴纸+ WEEE带不电池走货欧洲30语通用黑白说明书（贴纸翻
 4500162314）</t>
  </si>
  <si>
    <t>日期码格式：ZURU INC(BVI) 标准格式 日期：按实际生产日期
Packaging Info: 
71152:最新MA 3L EAN（23L warning）彩盒+客版说明书（MA 5L上面加入葡萄牙语）+ 一张意大利环保标贴纸+ WEEE带不电池走货欧洲30语通用黑白说明书（贴纸翻
4500162314）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所有订单出口西班牙都需要有西班牙环保标和西班牙/葡萄牙警语/说明
书。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带电池产品都需要包含多语WEEE黑白说明书。
8，MTS所有订单，SMASHERS 或含Slime产品，所有化合物使用无硼版本出；如有香味产品，出无香版本; BOB系列要符合欧洲要求不含亚硝酸版本; XShot Hyper系列
，统一出EN71版本。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</si>
  <si>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95960-8.11</t>
  </si>
  <si>
    <t>YOYO LLC</t>
  </si>
  <si>
    <t>吉尔吉斯斯坦</t>
  </si>
  <si>
    <t>4500161685-80</t>
  </si>
  <si>
    <t>日期码格式：ZURU INC(BVI) 标准格式 日期：按实际生产日期
Packaging Info: 1L MA UPC 包装+ 进口商贴纸 ， MA PDQ /说明书/指南（如有）
Remark: 标准配比</t>
  </si>
  <si>
    <t>96119-8.22</t>
  </si>
  <si>
    <t>10001356808-3890</t>
  </si>
  <si>
    <t>4500172694-10</t>
  </si>
  <si>
    <t>ZB01589-8.29</t>
  </si>
  <si>
    <t>ZU25060602SG</t>
  </si>
  <si>
    <t>4500173053-30</t>
  </si>
  <si>
    <t>贴纸资料翻
71152-4500157618</t>
  </si>
  <si>
    <t>日期码格式：ZURU INC(BVI) 标准格式 日期：按实际生产日期
Packaging Info: MA 1L UPC包装+1张固定进口商贴纸;贴纸资料翻以下订单,贴纸图稿是一样的, 可统一订购
71152-4500157618
Remark:
71152-2PCS AAA BATTERIES(NOT INCLUDED)</t>
  </si>
  <si>
    <t>96133-8.23</t>
  </si>
  <si>
    <t>SALLING GROUP A/S</t>
  </si>
  <si>
    <t>4041590549</t>
  </si>
  <si>
    <t>4500169783-10</t>
  </si>
  <si>
    <t>日期码格式：ZURU INC(BVI) 标准格式 日期：按实际生产日期
Packaging Info: 1. 71152: MA_A_3L(23L warning) EAN版收彩盒+客版说明书(英语/丹麦/瑞典/芬兰/挪威/爱沙尼亚语言--客版说明书翻TAS PO#4500161075)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产品条码如下: 请先检查条码是否正确再安排做货，如有问题请告知:
71152-S001:4894680042742</t>
  </si>
  <si>
    <t>95961-8.11</t>
  </si>
  <si>
    <t>10001407532-3890</t>
  </si>
  <si>
    <t>4500172695-10</t>
  </si>
  <si>
    <t>ZB01466-8.25</t>
  </si>
  <si>
    <t>TURTLE TRADING SAL</t>
  </si>
  <si>
    <t>黎巴嫩</t>
  </si>
  <si>
    <t>4500172909-20</t>
  </si>
  <si>
    <t>日期码格式：ZURU INC(BVI) 标准格式 日期：按实际生产日期
Packaging Info: 
71152: 1L MA彩盒; MA说明书; 无进口商贴纸; 需要增加一张WEEE声明（不带电池走货版本的说明书）
Remark:</t>
  </si>
  <si>
    <t>96307-9.3</t>
  </si>
  <si>
    <t>H&amp;D RETAIL PTY LTD T/AS TOYMATE</t>
  </si>
  <si>
    <t>PO1132537-YTF
CL-MELB</t>
  </si>
  <si>
    <t>4500173120-110</t>
  </si>
  <si>
    <t>日期码格式：ZURU INC(BVI) 标准格式 日期：按实际生产日期
Packaging Info:
71152: 英文MA包装(UPC版本，首选1L，无1L可用多L含英语)+箱唛+1张进口商贴纸; 2PCS AAA BATTERIES(NOT INCLUDED)
Remark: 此单出澳大利亚，请按澳洲标准生产并满足当地法规要求</t>
  </si>
  <si>
    <t>96108-3-8.21</t>
  </si>
  <si>
    <t>PO1132536-YTF
CL-BRIS</t>
  </si>
  <si>
    <t>4500173107-110</t>
  </si>
  <si>
    <t>96105-3-8.21</t>
  </si>
  <si>
    <t>PO1132539-YTF
CL-PER</t>
  </si>
  <si>
    <t>4500173092-100</t>
  </si>
  <si>
    <t>日期码格式：ZURU INC(BVI) 标准格式 日期：按实际生产日期
Packaging Info:
10. 71152: 英文MA包装(UPC版本，首选1L，无1L可用多L含英语)+箱唛+1张进口商贴纸; 2PCS AAA BATTERIES(NOT INCLUDED)
Remark: 1. 此单出澳大利亚，请按澳洲标准生产并满足当地法规要求</t>
  </si>
  <si>
    <t>96106-8.20</t>
  </si>
  <si>
    <t>PO1132540-YTF
CL-TWNS</t>
  </si>
  <si>
    <t>4500173090-110</t>
  </si>
  <si>
    <t>日期码格式：ZURU INC(BVI) 标准格式 日期：按实际生产日期
Packaging Info:
11. 71152: 英文MA包装(UPC版本，首选1L，无1L可用多L含英语)+箱唛+1张进口商贴纸; 2PCS AAA BATTERIES(NOT INCLUDED)
Remark: 1. 此单出澳大利亚，请按澳洲标准生产并满足当地法规要求</t>
  </si>
  <si>
    <t>96159-3-8.26</t>
  </si>
  <si>
    <t>PO1132538-YTF
CL-PARA</t>
  </si>
  <si>
    <t>4500173094-110</t>
  </si>
  <si>
    <t>96107-3-8.21</t>
  </si>
  <si>
    <t>PO1132535-YTF
C2-SYD</t>
  </si>
  <si>
    <t>4500173087-120</t>
  </si>
  <si>
    <t>96104-3-8.21</t>
  </si>
  <si>
    <t>WM
PO#0923154391
/WM
item#67419606
0/GTIN#101930
52079197/STK#
71152</t>
  </si>
  <si>
    <t>4500171106-20</t>
  </si>
  <si>
    <t>8/19bv</t>
  </si>
  <si>
    <t>9/9出货</t>
  </si>
  <si>
    <t>消耗改单的纸箱加水贴纸</t>
  </si>
  <si>
    <t>每PCS要加RFID 贴纸</t>
  </si>
  <si>
    <t>日期码格式：ZURU DGYYMMDD CHINA(日期避开周末和法定节假日） 日期：按实际生产日期
Packaging Info:
"1.包装信息：
71152：MA 1L 彩盒+ MA 说明书"
Remark: 
"71152：
2. 此单为散箱出货，外箱印刷RFID箱唛（四面右下角印ZURU logo并要有""""Made in China"""" 字样, 外箱一面正唛直接印刷订单内容（从每行remark处获取），
不再贴贴纸)。
3. 在产品和包装上要有日期码、以及要有MADE IN CHINA和ZURU字样.
4. 产品如有扎带口要剪平，不能刮手.
5. 3pcs /CTN；not include 2pcs AAA battery.
6. 此单需要验货，烦请多备包装物料
7. 每PCS要加RFID 贴纸，严格按照我们提供的位置图，不可擅自调整位置，贴纸也不可有任何破损或折坏，不可淋湿!!"
8.外箱消耗已取消订单中的纸箱，可接受加水贴纸返工。</t>
  </si>
  <si>
    <t>ZB01822-9.10</t>
  </si>
  <si>
    <t>WM
PO#0923154405
/WM
item#67419606
0/GTIN#101930
52079197/STK#
71152</t>
  </si>
  <si>
    <t>4500171106-40</t>
  </si>
  <si>
    <t>ZB01678-9.4</t>
  </si>
  <si>
    <t>WM
PO#0923154409
/WM
item#67419606
0/GTIN#101930
52079197/STK#
71152</t>
  </si>
  <si>
    <t>4500171106-60</t>
  </si>
  <si>
    <t>ZB01710(REV1)-9.5</t>
  </si>
  <si>
    <t>WM
PO#0923154412
/WM
item#674196060/GTIN#101930
52079197/STK#
71152</t>
  </si>
  <si>
    <t>4500171106-70</t>
  </si>
  <si>
    <t>ZB01662-9.3</t>
  </si>
  <si>
    <t>WM
PO#0923154453
/WM
item#67419606
0/GTIN#101930
52079197/STK#
71152</t>
  </si>
  <si>
    <t>4500171106-100</t>
  </si>
  <si>
    <t>ZB01527-8.27</t>
  </si>
  <si>
    <t>10001402000-3891</t>
  </si>
  <si>
    <t>4500172804-10</t>
  </si>
  <si>
    <t>外箱条码</t>
  </si>
  <si>
    <t>日期码格式：ZURU INC(BVI) 标准格式 日期：按实际生产日期
Packaging Info: MA 1L包装
Remark: 1. 71152-S001-ROBO ALIVE-DINOSAUR-SERIES 1-RAPTOR-WINDOW BOX,6PCS/CTN；
2. MA 1L包装，UPC显示193052079190；
3. 外箱正唛左上角粘贴条码箱贴纸，外箱贴纸显示DPCI#087-02-9998，来料贴纸UPC显示10193052079197；
4 产品和包装上要印刷tracking code信息，格式为ZURU常规；
5 出货方式：货代自提，兴信出货</t>
  </si>
  <si>
    <t>ZB01467-8.25</t>
  </si>
  <si>
    <t>10001407528-3891</t>
  </si>
  <si>
    <t>4500172805-20</t>
  </si>
  <si>
    <t>日期码格式：ZURU INC(BVI) 标准格式 日期：按实际生产日期
Packaging Info:
71152: MA 1L包装
Remark: 
71152:
1. 71152-S001-ROBO ALIVE-DINOSAUR-SERIES 1-RAPTOR-WINDOW BOX,6PCS/CTN；
2. MA 1L包装，UPC显示193052079190；
3. 外箱正唛左上角粘贴条码箱贴纸，外箱贴纸显示DPCI#087-02-9998，来料贴纸UPC显示10193052079197；
此单所有item:
1. 产品和包装上要印刷tracking code信息，格式为ZURU常规；
2. 出货方式：货代自提，兴信出货</t>
  </si>
  <si>
    <t>ZB01468-8.25</t>
  </si>
  <si>
    <t>4500172669-70</t>
  </si>
  <si>
    <t>1张客人通用进口商贴纸（位置图翻单4500156597）</t>
  </si>
  <si>
    <t>96183-8.27</t>
  </si>
  <si>
    <t>DISTRIBUIDORA COMERCIAL DEL NORTE</t>
  </si>
  <si>
    <t>厄瓜多尔</t>
  </si>
  <si>
    <t>2025-0893</t>
  </si>
  <si>
    <t>4500170167-40</t>
  </si>
  <si>
    <t>日期码格式：ZURU INC(BVI) 标准格式 日期：按实际生产日期
Packaging Info: 71152:MA多语EAN包装++MA多语说明书+进口商贴纸（进口商贴纸+UPC贴纸合并为1张）+箱唛
Remark:
71152：2PCS AAA BATTERIES(NOT INCLUDED)</t>
  </si>
  <si>
    <t>96147-8.25</t>
  </si>
  <si>
    <t>2000007584</t>
  </si>
  <si>
    <t>4500170965-10</t>
  </si>
  <si>
    <t>贴纸和说明书纸翻4500165276</t>
  </si>
  <si>
    <t>LOT2534</t>
  </si>
  <si>
    <t>日期码格式：LOT2534 日期：
Packaging Info: 1.71152:最新MA 3L EAN彩盒+最新MA 5L说明书+一张进口商贴纸+一张产品贴纸++一张WEEE说明书纸（法语），贴纸和说明书纸翻4500165276
Remark: 1. 大货样品2套/item，用于客人验货签板。验货后还会抽办1套/item，请多备料；
2. 客版日期码LOT2534, 产品（蛋壳等）/包装（收缩膜等）/外箱 请保持一致。
3. 全部ITEM都用EAN条码, 全部用Mother EAN;
4. 包装必须含法国回收logo标识, 最新版ZURU logo；
5. 出法国的产品需无闪粉/不含微塑料；
6. 所有出口法国的产品, 法规规定禁止在包装和共公众用的印刷品中使用矿物油中含有的物质, 包装印刷油墨中含有的MOAH/MOSH的质量浓度不能超过1%, 否则出
货到法国被抽检出现问题, 供应商需要对此负责;
7. 此客户需要第三方验货，请在约三方验货前必须PASS ZURU验货。</t>
  </si>
  <si>
    <t>96411-9.12</t>
  </si>
  <si>
    <t>OTTO SIMON B.V.</t>
  </si>
  <si>
    <t>IO-2501981</t>
  </si>
  <si>
    <t>4500174183-30</t>
  </si>
  <si>
    <t>贴纸翻PO-4500165821</t>
  </si>
  <si>
    <t>日期码格式：ZURU INC(BVI) 标准格式 日期：按实际生产日期
Packaging Info:
71152:MA A版3L+23L警语彩盒+1张客人款号带EAN条码（4894680042742）贴纸翻PO-4500165821， MA B版5L+9L警语说明书，WEEE_不带电池走货 _ 说明书欧洲EN+30
L
Remark: 1.所有产品按符合欧洲标准走货，微塑料需合规。
2.所有包装材料都不允许PVC, 请用PET代替
3.样板需求： 每个item 需要寄出1 PC 大货样，请多备料
4.日期码和批次号都要打在产品和包装上，日期码按ZURU标准格式，批次号是IO-2501981（IO是大写英文字母）
5.所有出往欧洲市场订单的电子产品需增加一张WEEE声明说明书，区分带电池和不带电池版本, 如已做客版说明书可忽略此要求。
6. 客人款号:
71152:576-1152</t>
  </si>
  <si>
    <t>96118-8.22</t>
  </si>
  <si>
    <t>2700951865</t>
  </si>
  <si>
    <t>4500170471-10</t>
  </si>
  <si>
    <t>8/20第三方</t>
  </si>
  <si>
    <t>日期码格式：ZURU INC(BVI) 标准格式 日期：按实际生产日期
Packaging Info: #71152：
MA3L彩盒+UPC贴纸(UPC:193052079190)+MA5L说明书(B版)
(UPC贴纸翻单：4500160504)
Remark: 1. 此单有箱唛;
2. UPC贴纸：必须在原来错误的条码上用黑色粗头笔涂黑直至不能扫描，再贴上正确的UPC;
3. 此单有第三方验货，烦请多备包装物料；
4. #15727/15728需2025/7/9更新签板，签样数量：大货样各3pcs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</si>
  <si>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96294-9.2</t>
  </si>
  <si>
    <t>INTERTOYS B.V.</t>
  </si>
  <si>
    <t>4500152585</t>
  </si>
  <si>
    <t>4500171031-10</t>
  </si>
  <si>
    <t>日期码格式：ZURU INC(BVI) 标准格式 日期：按实际生产日期
Packaging Info: 1.71152：MA3L+23 LEAN彩盒+1张客人款号EAN条码贴纸（客人款号：2008195）+MA 5L+9L Warning说明书+1*B版 WEEE30L通用不带电池说明书；EAN:4894680042698
Remark: 1. STD配比
2. 出欧洲，微塑料需合规（如item本身不含微塑料 则忽略此要求）
3. 客人款号：
71152 2008195</t>
  </si>
  <si>
    <t>96360-9.8</t>
  </si>
  <si>
    <t>4504100611</t>
  </si>
  <si>
    <t>4500173274-10</t>
  </si>
  <si>
    <t>日期码格式：ZURU INC(BVI) 标准格式 日期：按实际生产日期
Packaging Info: 1.此单出新西兰
2. MA UPC英语包装（优先1L英语版本,或者3L/L含英语即可)+ (带客人新logo）可移动材质的价格贴纸（价格贴纸要切易撕线）
3.CRD日期基于我司 QC完成验货;
4.请确保发货100%的订单数量/ sku;
5.箱唛请按邮件确认的文档
6.我司验货日期(请联系Mia Yu Mia.yu@zuru.com提前预定验货日期)，预约验货至少需在完货日期前一周申请
Remark: 92125 : 6 Assortments,siamese cat:pink-white cat:purple cat:black cat:brown-white cat:orange cat=1:1:1:1:1:1,</t>
  </si>
  <si>
    <t>Jess Huang</t>
  </si>
  <si>
    <t>96291-9.2</t>
  </si>
  <si>
    <t>WM
PO#0923154431
/WM
item#67419606
0/GTIN#101930
52079197/STK#
71152</t>
  </si>
  <si>
    <t>4500171104-20</t>
  </si>
  <si>
    <t>8/14BV</t>
  </si>
  <si>
    <t>日期码格式：ZURU DGYYMMDD CHINA(日期避开周末和法定节假日） 日期：按实际生产日期
Packaging Info:
"1.包装信息：
71152：MA 1L 彩盒+ MA 说明书"
Remark: 
"71152：
2. 此单为散箱出货，外箱印刷RFID箱唛（四面右下角印ZURU logo并要有""""Made in China"""" 字样, 外箱一面正唛直接印刷订单内容（从每行remark处获取），
不再贴贴纸)。
3. 在产品和包装上要有日期码、以及要有MADE IN CHINA和ZURU字样.
4. 产品如有扎带口要剪平，不能刮手.
5. 3pcs /CTN；not include 2pcs AAA battery.
6. 此单需要验货，烦请多备包装物料
7. 每PCS要加RFID 贴纸，严格按照我们提供的位置图，不可擅自调整位置，贴纸也不可有任何破损或折坏，不可淋湿!!"
8. 外箱消耗已取消订单中的纸箱，可接受加水贴纸返工。</t>
  </si>
  <si>
    <t>ZB01526-8.27</t>
  </si>
  <si>
    <t>WM
PO#0923154438
/WM
item#67419606
0/GTIN#101930
52079197/STK#
71152</t>
  </si>
  <si>
    <t>4500171104-40</t>
  </si>
  <si>
    <t>ZB01588-8.29</t>
  </si>
  <si>
    <t>FRATELLO (PTY) LTD</t>
  </si>
  <si>
    <t>1100029671-3</t>
  </si>
  <si>
    <t>4500173241-20</t>
  </si>
  <si>
    <t>日期码格式：ZURU INC(BVI) 标准格式 日期：按实际生产日期
Packaging Info: MA PKG , 优先1L</t>
  </si>
  <si>
    <t>Chelsea Luo</t>
  </si>
  <si>
    <t>96463-8.26</t>
  </si>
  <si>
    <t>WM
PO#0923154375
/WM
item#67419606
0/GTIN#101930
52079197/STK#
71152</t>
  </si>
  <si>
    <t>4500171112-20</t>
  </si>
  <si>
    <t>8/28bv</t>
  </si>
  <si>
    <t>ZB01824-9.10</t>
  </si>
  <si>
    <t>WM
PO#0923154413
/WM
item#67419606
0/GTIN#101930
52079197/STK#
71152</t>
  </si>
  <si>
    <t>4500171112-50</t>
  </si>
  <si>
    <t>ZB01785(REV1)-9.9</t>
  </si>
  <si>
    <t>WM
PO#0923154414
/WM
item#67419606
0/GTIN#101930
52079197/STK#
71152</t>
  </si>
  <si>
    <t>4500171112-60</t>
  </si>
  <si>
    <t>ZB01961-9.17</t>
  </si>
  <si>
    <t>WM
PO#0923154429
/WM
item#67419606
0/GTIN#101930
52079197/STK#
71152</t>
  </si>
  <si>
    <t>4500171112-80</t>
  </si>
  <si>
    <t>ZB01846-9.11</t>
  </si>
  <si>
    <t>ALDI AUSTRALIA</t>
  </si>
  <si>
    <t>Brendale, QLD</t>
  </si>
  <si>
    <t>4500173701-20</t>
  </si>
  <si>
    <t>71152-S001-6</t>
  </si>
  <si>
    <t>MB148-71152-S001</t>
  </si>
  <si>
    <t>2025/8/29入仓</t>
  </si>
  <si>
    <t>日期码格式：ZURU INC(BVI) 标准格式 日期：按实际生产日期
Packaging Info: MB148 - 混箱， 分AB箱，配比如下：
71152-子件：英文MA包装 (UPC版本，首选1L，无1L可用多L含英语)，UPC#193052079190
Remark: 1. 出不同港口，每行对应客户不同DC，见备注栏；
2. 待产前样确认后方可做大货；
3. 此单出澳大利亚，请按澳洲标准生产并满足当地法规要求。</t>
  </si>
  <si>
    <t>96580-9.30</t>
  </si>
  <si>
    <t>AMAZON EU SARL, NDL DEUTSCHLAND</t>
  </si>
  <si>
    <t>Amazon UK:
4EINCU7I</t>
  </si>
  <si>
    <t>4500174196-100</t>
  </si>
  <si>
    <t>空白外箱加印带Zuru字样的最新logo</t>
  </si>
  <si>
    <t>日期码格式：ZURU INC(BVI) 标准格式 日期：按实际生产日期
Packaging Info: Amazon UK(15711BD/15714DKN/15726ABEGHJKL/15728AEG/71152/77731/92119B)/DE(15710B/15711D/15714DJ/15726A/15728ABEG/15762DE/77731/92119B)/FR(15710A/
15711D/15714KN/15726DEGKL/15728A/71152/77731)
7. 71152: 6PCS WINDOW BOX/CTN; MA 3L(23L warning EAN#)A window box+1张贴纸(UPC#+IT环保标，参考翻单PO#4500159389)+MA 5L(9L warning)B 说明书+WEEE
电子产品说明书30L(不带电池走货B版)；
10. 验货时间不迟于2025/8/29.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</si>
  <si>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96453-9.17</t>
  </si>
  <si>
    <t>Amazon FR:
3HBWTD3O</t>
  </si>
  <si>
    <t>4500174196-410</t>
  </si>
  <si>
    <t>96373-9.9</t>
  </si>
  <si>
    <t>Stapylton,
QLD</t>
  </si>
  <si>
    <t>4500173701-10</t>
  </si>
  <si>
    <t>2025/8/27入仓</t>
  </si>
  <si>
    <t>Regency Park,
SA</t>
  </si>
  <si>
    <t>4500173701-30</t>
  </si>
  <si>
    <t>Jandakot, WA</t>
  </si>
  <si>
    <t>4500173701-40</t>
  </si>
  <si>
    <t>Eastern Creek</t>
  </si>
  <si>
    <t>4500173701-50</t>
  </si>
  <si>
    <t>Truganina</t>
  </si>
  <si>
    <t>4500173701-60</t>
  </si>
  <si>
    <t>10001401999-3890</t>
  </si>
  <si>
    <t>4500174356-10</t>
  </si>
  <si>
    <t>已完货</t>
  </si>
  <si>
    <t>9/7出货</t>
  </si>
  <si>
    <t>ZB01784-9.9</t>
  </si>
  <si>
    <t>10001407527-3890</t>
  </si>
  <si>
    <t>4500174357-20</t>
  </si>
  <si>
    <t>日期码格式：ZURU INC(BVI) 标准格式 日期：按实际生产日期
Packaging Info: 
71152: MA 1L包装
Remark:
71152:
1. 71152-S001-ROBO ALIVE-DINOSAUR-SERIES 1-RAPTOR-WINDOW BOX,6PCS/CTN；
2. MA 1L包装，UPC显示193052079190；
3. 外箱正唛左上角粘贴条码箱贴纸，外箱贴纸显示DPCI#087-02-9998，来料贴纸UPC显示10193052079197；
4 产品和包装上要印刷tracking code信息，格式为ZURU常规；
5 出货方式：货代自提,兴信出货。</t>
  </si>
  <si>
    <t>ZB01826-9.10</t>
  </si>
  <si>
    <t>10001356584-3891</t>
  </si>
  <si>
    <t>4500175282-20</t>
  </si>
  <si>
    <t>日期码格式：ZURU INC(BVI) 标准格式 日期：按实际生产日期
Packaging Info:
71152： MA 1L包装
Remark: 
71152：
1. 71152-S001-ROBO ALIVE-DINOSAUR-SERIES 1-RAPTOR-WINDOW BOX,6PCS/CTN；
2. MA 1L包装，UPC显示193052079190；
3. 外箱正唛左上角粘贴条码箱贴纸，外箱贴纸显示DPCI#087-02-9998，来料贴纸UPC显示10193052079197；
4 产品和包装上要印刷tracking code信息，格式为ZURU常规；
5 出货方式：货代自提</t>
  </si>
  <si>
    <t>ZB01754-9.8.</t>
  </si>
  <si>
    <t>WM
PO#0923154393
/WM
item#67419606
0/GTIN#101930
52079197/STK#
71152</t>
  </si>
  <si>
    <t>4500171866-20</t>
  </si>
  <si>
    <t>9/3bv</t>
  </si>
  <si>
    <t>SI
9/18</t>
  </si>
  <si>
    <t>ZB02185-9.27</t>
  </si>
  <si>
    <t>WM
PO#0923154434
/WM
item#67419606
0/GTIN#101930
52079197/STK#
71152</t>
  </si>
  <si>
    <t>4500171866-50</t>
  </si>
  <si>
    <t>ZB02001-9.18</t>
  </si>
  <si>
    <t>WM
PO#0923154435
/WM
item#67419606
0/GTIN#101930
52079197/STK#
71152</t>
  </si>
  <si>
    <t>4500171866-60</t>
  </si>
  <si>
    <t>ZB02051-9.23</t>
  </si>
  <si>
    <t>PO#40675647</t>
  </si>
  <si>
    <t>4500175521-30</t>
  </si>
  <si>
    <t>日期码格式：ZURU INC(BVI) 标准格式 日期：按实际生产日期
Packaging Info: 包装方式：#MEC360: MA UPC优先1L最新版+客版展示架，外箱四面需粘贴一张禁运贴纸，出口美国
其他items: MA UPC优先1L最新版，出口美国
Remark: 2、无测试无验货要求
3、纸箱4面印ZURU LOGO + 箱唛
4、日期码请按ZURU标准版执行即可
5、ZURU OQC验货</t>
  </si>
  <si>
    <t>ZB01962-9.17</t>
  </si>
  <si>
    <t>WM
PO#0935840862
/WM
item#67419606
0/GTIN#101930
52079197/STK#
71152</t>
  </si>
  <si>
    <t>4500176039-10</t>
  </si>
  <si>
    <r>
      <rPr>
        <sz val="11"/>
        <color rgb="FF3E2CEA"/>
        <rFont val="Calibri"/>
        <charset val="134"/>
      </rPr>
      <t>2025/9/5</t>
    </r>
    <r>
      <rPr>
        <sz val="11"/>
        <color rgb="FF3E2CEA"/>
        <rFont val="宋体"/>
        <charset val="134"/>
      </rPr>
      <t>，消耗MO2025042501</t>
    </r>
  </si>
  <si>
    <t>71152外箱消耗已取消订单中的纸箱</t>
  </si>
  <si>
    <t>ZURU DGYYMMDD CHINA</t>
  </si>
  <si>
    <t>日期码格式：ZURU DGYYMMDD CHINA(日期避开周末和法定节假日） 日期：按实际生产日期
Packaging Info:
"1.包装信息：
71152：MA 1L 彩盒+ MA 说明书"
每pcs产品上要贴1张RFID贴纸，贴纸由ZURU提供，贴纸位置请严格按照我们签回的签板；
Remark: 
"71152：
2. 此单为散箱出货，外箱印刷RFID箱唛（四面右下角印ZURU logo并要有""""Made in China"""" 字样, 外箱一面正唛直接印刷订单内容（从每行remark处获取），
不再贴贴纸)。
3. 在产品和包装上要有日期码、以及要有MADE IN CHINA和ZURU字样.
4. 产品如有扎带口要剪平，不能刮手.
5. 3pcs /CTN；not include 2pcs AAA battery.
6. 此单需要验货，烦请多备包装物料
7. 每PCS要加RFID 贴纸，严格按照我们提供的位置图，不可擅自调整位置，贴纸也不可有任何破损或折坏，不可淋湿!!"
8.外箱消耗已取消订单中的纸箱，可接受加水贴纸返工。</t>
  </si>
  <si>
    <t>ZB01789(REV1)-9.9</t>
  </si>
  <si>
    <t>WM
PO#0935840864
/WM
item#67419606
0/GTIN#101930
52079197/STK#
71152</t>
  </si>
  <si>
    <t>4500176039-30</t>
  </si>
  <si>
    <t>ZB01821-9.10</t>
  </si>
  <si>
    <t>WM                                                                                                                                                                                                            PO#0935840869
/WM
item#67419606
0/GTIN#101930
52079197/STK#
71152</t>
  </si>
  <si>
    <t>4500176039-50</t>
  </si>
  <si>
    <t>ZB01887-9.13</t>
  </si>
  <si>
    <t>WM
PO#0935885513
/WM
item#67419606
0/GTIN#101930
52079197/STK#
71152</t>
  </si>
  <si>
    <t>4500176039-70</t>
  </si>
  <si>
    <t>ZB01940-9.16</t>
  </si>
  <si>
    <t>9900924303</t>
  </si>
  <si>
    <t>4500160894-10</t>
  </si>
  <si>
    <t>9/11BV</t>
  </si>
  <si>
    <t>96506-9.23</t>
  </si>
  <si>
    <t>ICA SVERIGE AB</t>
  </si>
  <si>
    <t>815478/36360</t>
  </si>
  <si>
    <t>4500174233-20</t>
  </si>
  <si>
    <t>9/6入仓</t>
  </si>
  <si>
    <t>客版说明书翻TAS PO#4500161075</t>
  </si>
  <si>
    <t>日期码格式：ZURU INC(BVI) 标准格式 日期：按实际生产日期
Packaging Info: 
2. 71152: MA_A_3L(23L warning) EAN版彩盒+客版说明书(英语/丹麦/瑞典/芬兰/挪威/爱沙尼亚语言--客版说明书翻TAS PO#4500161075)
Remark: 1. 包装如含PVC,请改为PET并第一时间通知跟单
2. 产品/包装要求无硼无香，出欧洲，微塑料需合规。
关于微塑料，所有的产品和包装和产品均不能包含，无微塑料的产品都要配套无微塑料的包装，如包装备注与此有争议，请工厂第一时间告知，跟单重新确认包装版
本
3. ICA针对带电池出货的产品，都要用碱性电池
4.带电池出货的产品所用到的电池需要符合欧洲电池新规(EU) 2023-1542
5.有胶袋的产品：要求产品的胶袋厚度要大于等于0.05mm
6.关于贴纸，如果贴纸位置图的包装版本与大货不一致，请工厂第一时间提前提出。跟单会重新调整确认是否更新贴纸或调整位置图
7.产品/包装不含PFAS成分
8.产品条码如下: 请先检查条码是否正确再安排做货，如有问题请告知
71152-S001:4894680042742</t>
  </si>
  <si>
    <t>96341-9.6</t>
  </si>
  <si>
    <t>84451</t>
  </si>
  <si>
    <t>4500173754-40</t>
  </si>
  <si>
    <t>日期码格式：ZURU INC(BVI) 标准格式 日期：按实际生产日期
Packaging Info:
Remark: 
71152： MA_UPC版本包装（收缩膜/彩卡和说明书, MA首选1L，如无1L可用多语且含英语的配套多语UPC包装）+ 1张客人通用进口商贴纸（位置图翻单4500156597）</t>
  </si>
  <si>
    <t>96329-9.5</t>
  </si>
  <si>
    <t>VM INTERNATIONAL</t>
  </si>
  <si>
    <t>Customer
PO#32615</t>
  </si>
  <si>
    <t>4500174416-10</t>
  </si>
  <si>
    <t>待定</t>
  </si>
  <si>
    <t>日期码格式：ZURU INC(BVI) 标准格式 日期：按实际生产日期 Tracking Code:
Packaging Info: 1. ZURU 标准日期码格式，
 2. 无第三方测试和验货，ZURU 内部QC验货即可出货
Remark: 3. 优先 MA 1L UPC包装;
 4. 纸箱印ZURU LOGO，出口美国；</t>
  </si>
  <si>
    <t>Iris Yuan</t>
  </si>
  <si>
    <t>ZB01786-9.9</t>
  </si>
  <si>
    <t>10001356580-3890</t>
  </si>
  <si>
    <t>4500175283-20</t>
  </si>
  <si>
    <t>ZB02052-9.23</t>
  </si>
  <si>
    <t>ZURU FRANCE</t>
  </si>
  <si>
    <t>5200007366</t>
  </si>
  <si>
    <t>4500175778-20</t>
  </si>
  <si>
    <t>一张意大利环保标贴纸+ WEEE不带电池出货欧洲通用30L说明书B版（贴纸翻4500162314）</t>
  </si>
  <si>
    <t>日期码格式：ZURU INC(BVI) 标准格式 日期：按实际生产日期
Packaging Info:
71152:最新MA 3L EAN（23L warning）彩盒+最新MA 5L说明书+ 一张意大利环保标贴纸+ WEEE不带电池出货欧洲通用30L说明书B版（贴纸翻4500162314）
Remark: 1. 法国国家内销单，需要通过ZURU 验货结果后才能出货 (工厂需要主动提前同ZURU QC预约验货避免延期出货造成不必要麻烦)；
2. 本订单所有 具有 baby items / assorted items 的款式，零售包装上都要用 母 EAN; 所有订单出口西班牙都需要有法国环保标和法国警语。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带电池产品都需要包含多语WEEE黑白说明书。
8，MTS所有订单，SMASHERS 或含Slime产品，所有化合物使用无硼版本出；如有香味产品，出无香版本; BOB系列要符合欧洲要求不含亚硝酸版本; XShot Hyper系列
，统一出EN71版本。</t>
  </si>
  <si>
    <t>96795-9.22</t>
  </si>
  <si>
    <t>WM
PO#0923154394
/WM
item#67419606
0/GTIN#101930
52079197/STK#
71152</t>
  </si>
  <si>
    <t>4500173831-10</t>
  </si>
  <si>
    <t>9/12BV</t>
  </si>
  <si>
    <t>消耗之前的纸箱+水贴纸</t>
  </si>
  <si>
    <t>贴RFID贴纸</t>
  </si>
  <si>
    <t>日期码格式：ZURU DGYYMMDD CHINA(日期避开周末和法定节假日） 日期：按实际生产日期
Packaging Info:
"1.包装信息：
71152：MA 1L 彩盒+ MA 说明书"
Remark: 
"71152：
2. 此单为散箱出货，外箱印刷RFID箱唛（四面右下角印ZURU logo并要有""""Made in China"""" 字样, 外箱一面正唛直接印刷订单内容（从每行remark处获取），
不再贴贴纸)。
3. 在产品和包装上要有日期码、以及要有MADE IN CHINA和ZURU字样.
4. 产品如有扎带口要剪平，不能刮手.
5. 3pcs /CTN；not include 2pcs AAA battery.
6. 此单需要验货，烦请多备包装物料
7. 每PCS要加RFID 贴纸，严格按照我们提供的位置图，不可擅自调整位置，贴纸也不可有任何破损或折坏，不可淋湿!!
8. 71152外箱消耗已取消订单中的纸箱，可接受加水贴纸返工"</t>
  </si>
  <si>
    <t>ZB02242-9.30</t>
  </si>
  <si>
    <t>WM
PO#0923154418
/WM
item#67419606
0/GTIN#101930
52079197/STK#
71152</t>
  </si>
  <si>
    <t>4500173831-50</t>
  </si>
  <si>
    <t>ZB02133-9.26</t>
  </si>
  <si>
    <t>WM
PO#0923154427
/WM
item#67419606
0/GTIN#101930
52079197/STK#
71152</t>
  </si>
  <si>
    <t>4500173831-60</t>
  </si>
  <si>
    <t>SI
9/19</t>
  </si>
  <si>
    <t>ZB02000-9.18</t>
  </si>
  <si>
    <t>WM
PO#0923154471
/WM
item#67419606
0/GTIN#101930
52079197/STK#
71152</t>
  </si>
  <si>
    <t>4500173831-80</t>
  </si>
  <si>
    <t>SI
9/28</t>
  </si>
  <si>
    <t>ZB02214-9.29</t>
  </si>
  <si>
    <t>10001407570-3890</t>
  </si>
  <si>
    <t>4500176129-10</t>
  </si>
  <si>
    <t>ZB02030-9.22</t>
  </si>
  <si>
    <t>CDM TRADE LLC</t>
  </si>
  <si>
    <t>4500175614-70</t>
  </si>
  <si>
    <t>日期码格式：ZURU INC(BVI) 标准格式 日期：按实际生产日期
Packaging Info: 1L MA UPC 包装+ 进口商贴纸， MA PDQ/指南/说明书 （如STD 产品包含）
Remark:</t>
  </si>
  <si>
    <t>A96644-2-10.14</t>
  </si>
  <si>
    <t>WM
PO#0923154347
/WM
item#67419606
0/GTIN#101930
52079197/STK#
71152</t>
  </si>
  <si>
    <t>4500173837-10</t>
  </si>
  <si>
    <t>纸箱消耗前面的订单</t>
  </si>
  <si>
    <t>日期码格式：ZURU DGYYMMDD CHINA(日期避开周末和法定节假日） 日期：按实际生产日期
Packaging Info: 
"1.包装信息：
71152：MA 1L 彩盒+ MA 说明书"
Remark: 
"71152：
2. 此单为散箱出货，外箱印刷RFID箱唛（四面右下角印ZURU logo并要有""""Made in China"""" 字样, 外箱一面正唛直接印刷订单内容（从每行remark处获取），
不再贴贴纸)。
3. 在产品和包装上要有日期码、以及要有MADE IN CHINA和ZURU字样.
4. 产品如有扎带口要剪平，不能刮手.
5. 3pcs /CTN；not include 2pcs AAA battery.
6. 此单需要验货，烦请多备包装物料
7. 每PCS要加RFID 贴纸，严格按照我们提供的位置图，不可擅自调整位置，贴纸也不可有任何破损或折坏，不可淋湿!!
8.71152外箱消耗已取消订单中的纸箱，可接受加水贴纸返工。"</t>
  </si>
  <si>
    <t>ZB02382(REV1)-10.13  ZB02247-9.30</t>
  </si>
  <si>
    <t>WM
PO#0923154382
/WM
item#67419606
0/GTIN#101930
52079197/STK#
71152</t>
  </si>
  <si>
    <t>4500173837-20</t>
  </si>
  <si>
    <t>ZB02249-9.30</t>
  </si>
  <si>
    <t>WM
PO#0923154389
/WM
item#67419606
0/GTIN#101930
52079197/STK#
71152</t>
  </si>
  <si>
    <t>4500173837-30</t>
  </si>
  <si>
    <t>ZB02247-9.30</t>
  </si>
  <si>
    <t>47851001 MEL</t>
  </si>
  <si>
    <t>4500176747-60</t>
  </si>
  <si>
    <t>SI
9/16</t>
  </si>
  <si>
    <t>进口商贴纸，贴纸翻单PO#4500162809</t>
  </si>
  <si>
    <t>日期码格式：ZURU INC(BVI) 标准格式 日期：按实际生产日期
Packaging Info: 1. 包装
71152: 英文MA包装 (UPC版本，首选1L，无1L可用多L含英语)+1张进口商贴纸，贴纸翻单PO#4500162809
2. 产品和包装上的日期码一致，请按要求在包装上打日期码（进口商贴纸不覆盖日期码）
3. 使用ZURU标准日期码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
5. 确保所出货的产品及包装不含PFAS（全氟/多氟烷基化合物）及其盐类和其相关物质，特别留意 PFOA、PFOS、PFHxS 不得检出。</t>
  </si>
  <si>
    <t>96467-9.18</t>
  </si>
  <si>
    <t>47851002 FRE</t>
  </si>
  <si>
    <t>4500176747-70</t>
  </si>
  <si>
    <t>96487-9.20</t>
  </si>
  <si>
    <t>韩国</t>
  </si>
  <si>
    <t>IVI-0811RDF</t>
  </si>
  <si>
    <t>4500176980-10</t>
  </si>
  <si>
    <t>9/19出货</t>
  </si>
  <si>
    <t>日期码格式：ZURU INC(BVI) 标准格式 日期：按实际生产日期
Packaging Info: 71152:MA 1L 彩盒+2张韩语贴纸（1张贴正面，1张贴底部）
2PCS AAA BATTERIES(NOT INCLUDED)
Remark: 由于韩国法律法规要求，吸塑需PET材质，此单71155口水胶必须出无硼，无MIT(防腐剂版本）
产品需符合韩国KC测试标准</t>
  </si>
  <si>
    <t>96475-9.19</t>
  </si>
  <si>
    <t>customer PO
218100844,DC
086</t>
  </si>
  <si>
    <t>4500177795-30</t>
  </si>
  <si>
    <t>截SI
9/22</t>
  </si>
  <si>
    <t>日期码格式：ZURU INC(BVI) 标准格式 日期：按实际生产日期
Packaging Info: MA 1L UPC 版本
跟单提供外箱箱唛图稿
Remark: 出货前 Zuru QC 验货</t>
  </si>
  <si>
    <t>Agnes Zheng</t>
  </si>
  <si>
    <t>ZB02212-9.29</t>
  </si>
  <si>
    <t>customer Po
218100845,DC
802</t>
  </si>
  <si>
    <t>4500177795-40</t>
  </si>
  <si>
    <t>ZB02088-9.25</t>
  </si>
  <si>
    <t>29120435</t>
  </si>
  <si>
    <t>4500176837-10</t>
  </si>
  <si>
    <t>日期码格式：ZURU INC(BVI) 标准格式 日期：按实际生产日期
Packaging Info: MA UPC 英语包装（优先1L英语版本，或者3L/5L含英语都可）
Remark: 此客人不接受易掉落或者剥落或者可直接触碰的闪粉，可降解也不行，但可以接受符合欧洲微塑料标准的珠光粉或者闪片。
#71152:2PCS AAA BATTERIES(NOT INCLUDED)</t>
  </si>
  <si>
    <t>Ivy Li</t>
  </si>
  <si>
    <t>A96671-10.16</t>
  </si>
  <si>
    <t>29120436</t>
  </si>
  <si>
    <t>4500176837-20</t>
  </si>
  <si>
    <t>TOY KINGDOM (PTY) LTD</t>
  </si>
  <si>
    <t>1100030564-2</t>
  </si>
  <si>
    <t>4500176300-80</t>
  </si>
  <si>
    <t>日期码格式：ZURU INC(BVI) 标准格式 日期：按实际生产日期
Packaging Info: MA PKG,优先1L
Remark:</t>
  </si>
  <si>
    <t>96512-2-9.23</t>
  </si>
  <si>
    <t>4500178095-50</t>
  </si>
  <si>
    <t xml:space="preserve">日期码格式： 标准格式 日期：按实际生产日期
Packaging Info: MA UPC包装(优先1L)+1张进口商贴纸,待提供贴纸资料;
5.因为此客人进口商贴纸是通用的（除了那些加了UPC条码的），只可能因为item不同尺寸会有差别，如果发现尺寸一样就请统一订购节省成本。
整单的贴纸图稿及位置图待提供
Remark: </t>
  </si>
  <si>
    <t>96805-9.30</t>
  </si>
  <si>
    <t>ZURU GERMANY GMBH</t>
  </si>
  <si>
    <t>5200007402</t>
  </si>
  <si>
    <t>4500176320-30</t>
  </si>
  <si>
    <t>客版（PL+CZ+SK+HU+RO)说明书</t>
  </si>
  <si>
    <t>日期码格式：ZURU INC(BVI) 标准格式 日期：按实际生产日期
Packaging Info: 
71152：MA 3L EAN 彩盒+MA 5L+9L 说明书+客版（PL+CZ+SK+HU+RO)说明书（翻单4500164783）
Remark: 1.波兰内销单，需要通过ZURU 验货结果后才能出货 (工厂需要主动提前同ZURU QC预约验货避免延期出货造成不必要麻烦)；
2. 产品如含有化学品，需要无硼无香；无微塑料
3. 若有特定款有特殊外箱条码要求时,需要明确列出产品款对应的具体外箱条码号码/条码类型 (若无,可以忽略此需求)；
4.所有出口欧洲的产品, 法规规定禁止在包装和共公众用的印刷品中使用矿物油中含有的物质, 包装印刷油墨中含有的MOAH/MOSH的质量浓度不能超过1%, 否则出货
到法国被抽检出现问题, 供应商需要对此负责;
5. date code: 外箱日期码要晚于或等于产品日期码，不能早于产品的日期码；
6. 所有电子产品身上需要加字唛，为ZURU FRANCE 地址 (如无电子产品，或者产品布标有此地址，可忽略此信息)
ZURU FRANCE 33 rue Paul Meurice 75020 Paris, France.；
7.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</si>
  <si>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96796-9.27</t>
  </si>
  <si>
    <t>«MARKET GROUP» LLC</t>
  </si>
  <si>
    <t>order 15.1 order 15.2</t>
  </si>
  <si>
    <t>4500176551-40</t>
  </si>
  <si>
    <t>日期码格式：ZURU INC(BVI) 标准格式 日期：按实际生产日期 Tracking Code:
Packaging Info: 
 2. 71152： MA 3L EAN彩卡+进口商贴纸；MA 说明书
 3. 货期不能延后，客人有罚金。
Remark: 1.标准配比;
 2.分两批出货:</t>
  </si>
  <si>
    <t>A96640-10.13</t>
  </si>
  <si>
    <t>4500176551-20</t>
  </si>
  <si>
    <t>96542-9.27</t>
  </si>
  <si>
    <t>手工单</t>
  </si>
  <si>
    <t>4500176815-10</t>
  </si>
  <si>
    <t>日期码格式：ZURU INC(BVI) 标准格式 日期：按实际生产日期
Packaging Info: 1. ZURU 标准日期码格式，
2. 无第三方测试和验货，ZURU 内部QC验货即可出货
Remark: 3. 优先 MA 1L UPC包装;
4. 纸箱印ZURU LOGO，出口美国；</t>
  </si>
  <si>
    <t>Angel Lin</t>
  </si>
  <si>
    <t>ZB02085-9.25</t>
  </si>
  <si>
    <t>NASA PANAMA</t>
  </si>
  <si>
    <t>4500171286-160</t>
  </si>
  <si>
    <t>货期待复</t>
  </si>
  <si>
    <t>日期码格式：ZURU INC(BVI) 标准格式 日期：按实际生产日期
Packaging Info:
71152：MA 多语EAN 包装+UPC贴纸+MA 多语说明书+箱唛
Remark:</t>
  </si>
  <si>
    <t>96364-2-9.8</t>
  </si>
  <si>
    <t>WM
PO#0923154420
/WM
item#67419606
0/GTIN#101930
52079197/STK#
71152</t>
  </si>
  <si>
    <t>4500176998-20</t>
  </si>
  <si>
    <t>9/25BV转自检</t>
  </si>
  <si>
    <t>日期码格式：ZURU DGYYMMDD CHINA(日期避开周末和法定节假日） 日期：按实际生产日期
Packaging Info: 
"71152：
2. 此单为散箱出货，外箱印刷RFID箱唛（四面右下角印ZURU logo并要有""""Made in China"""" 字样, 外箱一面正唛直接印刷订单内容（从每行remark处获取），
不再贴贴纸)。
3. 在产品和包装上要有日期码、以及要有MADE IN CHINA和ZURU字样.
4. 产品如有扎带口要剪平，不能刮手.
5. 3pcs /CTN；not include 2pcs AAA battery.
6. 此单需要验货，烦请多备包装物料
7. 每PCS要加RFID 贴纸，严格按照我们提供的位置图，不可擅自调整位置，贴纸也不可有任何破损或折坏，不可淋湿!!"
8. 71152外箱消耗已取消订单中的纸箱，可接受加水贴纸返工。
Remark:
"1.包装信息：
71152：MA 1L 彩盒+ MA 说明书"</t>
  </si>
  <si>
    <t>ZB02385(REV1)-10.13</t>
  </si>
  <si>
    <t>WM
PO#0923154436
/WM
item#67419606
0/GTIN#101930
52079197/STK#71152</t>
  </si>
  <si>
    <t>4500176998-30</t>
  </si>
  <si>
    <t>ZB02483-10.17</t>
  </si>
  <si>
    <t>WM
PO#0923154443
/WM
item#67419606
0/GTIN#101930
52079197/STK#
71152</t>
  </si>
  <si>
    <t>4500176998-50</t>
  </si>
  <si>
    <t>ZB02485-10.17</t>
  </si>
  <si>
    <t>WM
PO#0923154473
/WM
item#67419606
0/GTIN#101930
52079197/STK#
71152</t>
  </si>
  <si>
    <t>4500176998-80</t>
  </si>
  <si>
    <t>暂定SO
9/25</t>
  </si>
  <si>
    <t>ZB02487-10.17</t>
  </si>
  <si>
    <t>MELOMAN HOME VIDEO LLP</t>
  </si>
  <si>
    <t>4500176381-170</t>
  </si>
  <si>
    <t>日期码格式：ZURU INC(BVI) 标准格式 日期：按实际生产日期
Packaging Info: MA UPC最新包装+ 通用进口商贴纸 ， MA PDQ ，MA 指南/说明书（如果有的话）
Remark: 标准配比</t>
  </si>
  <si>
    <t>Joyce</t>
  </si>
  <si>
    <t>A96679-4-10.17</t>
  </si>
  <si>
    <t>WM
PO#0923154380
/WM
item#67419606
0/GTIN#101930
52079197/STK#
71152</t>
  </si>
  <si>
    <t>4500177002-10</t>
  </si>
  <si>
    <t>2025/9/30BV</t>
  </si>
  <si>
    <t>日期码格式：ZURU DGYYMMDD CHINA(日期避开周末和法定节假日） 日期：按实际生产日期
Packaging Info:
"1.包装信息：
71152：MA 1L 彩盒+ MA 说明书"
Remark: "
"71152：
2. 此单为散箱出货，外箱印刷RFID箱唛（四面右下角印ZURU logo并要有""""Made in China"""" 字样, 外箱一面正唛直接印刷订单内容（从每行remark处获取），
不再贴贴纸)。
3. 在产品和包装上要有日期码、以及要有MADE IN CHINA和ZURU字样.
4. 产品如有扎带口要剪平，不能刮手.
5. 3pcs /CTN；not include 2pcs AAA battery.
6. 此单需要验货，烦请多备包装物料
7. 每PCS要加RFID 贴纸，严格按照我们提供的位置图，不可擅自调整位置，贴纸也不可有任何破损或折坏，不可淋湿!!"
8. 71152外箱消耗已取消订单中的纸箱，可接受加水贴纸返工。</t>
  </si>
  <si>
    <t>ZB02416-10.14</t>
  </si>
  <si>
    <t>WM
PO#0923154474
/WM
item#67419606
0/GTIN#101930
52079197/STK#
71152</t>
  </si>
  <si>
    <t>4500177002-50</t>
  </si>
  <si>
    <t>ZB02659-10.27</t>
  </si>
  <si>
    <t>A&amp;A GLOBAL INDUSTRIES</t>
  </si>
  <si>
    <t>PO#0221444</t>
  </si>
  <si>
    <t>4500175914-10</t>
  </si>
  <si>
    <t>日期码格式：ZURU INC(BVI) 标准格式 日期：按实际生产日期
Packaging Info: 1. 包装：ZURU MA 最新UPC版本；出口美国；
Remark: 2. 日期跟踪码：产品包装及产品本身都必须有日期跟踪码，并且确保两者的日期跟踪码要一致；ZURU标准格式日期码(请自行调整具体年月日生产期，但不能为周
末）。
3. 出货配比: Zuru 标版配比。</t>
  </si>
  <si>
    <t>ZB02267-10.8</t>
  </si>
  <si>
    <t>10001498299-3890</t>
  </si>
  <si>
    <t>4500177915-20</t>
  </si>
  <si>
    <t>贴条码箱贴纸，每箱只贴一张,由ZURU订购,来料贴纸显示DPCI 087-02-5015， UPC 10193052064247</t>
  </si>
  <si>
    <t>日期码格式：ZURU INC(BVI) 标准格式 日期：按实际生产日期
Packaging Info: 
71152: MA 1L包装
Remark: 
71152:
1. 71152-S001-ROBO ALIVE-DINOSAUR-SERIES 1-RAPTOR-WINDOW BOX,6PCS/CTN；
2. MA 1L包装，UPC显示193052079190；
3. 外箱正唛左上角粘贴条码箱贴纸，外箱贴纸显示DPCI#087-02-9998，来料贴纸UPC显示10193052079197；
4 产品和包装上要印刷tracking code信息，格式为ZURU常规；
5 出货方式：货代自提</t>
  </si>
  <si>
    <t>ZB02294-10.9</t>
  </si>
  <si>
    <t>WM
PO#0923154426
/WM
item#67419606
0/GTIN#101930
52079197/STK#
71152</t>
  </si>
  <si>
    <t>4500177006-20</t>
  </si>
  <si>
    <t>10/10BV到厂验货</t>
  </si>
  <si>
    <t>日期码格式：ZURU DGYYMMDD CHINA(日期避开周末和法定节假日） 日期：按实际生产日期
Packaging Info:
"1.包装信息：
71152：MA 1L 彩盒+ MA 说明书"
Remark: 
"71152：
2. 此单为散箱出货，外箱印刷RFID箱唛（四面右下角印ZURU logo并要有""""Made in China"""" 字样, 外箱一面正唛直接印刷订单内容（从每行remark处获取），
不再贴贴纸)。
3. 在产品和包装上要有日期码、以及要有MADE IN CHINA和ZURU字样.
4. 产品如有扎带口要剪平，不能刮手.
5. 3pcs /CTN；not include 2pcs AAA battery.
6. 此单需要验货，烦请多备包装物料
7. 每PCS要加RFID 贴纸，严格按照我们提供的位置图，不可擅自调整位置，贴纸也不可有任何破损或折坏，不可淋湿!!"
8.71152外箱消耗已取消订单中的纸箱，可接受加水贴纸返工。</t>
  </si>
  <si>
    <t>ZB02657-10.27</t>
  </si>
  <si>
    <t>WM
PO#0923154439
/WM
item#67419606
0/GTIN#101930
52079197/STK#71152</t>
  </si>
  <si>
    <t>4500177006-30</t>
  </si>
  <si>
    <t>ZB02691-10.29</t>
  </si>
  <si>
    <t>WM
PO#0923154460
/WM
item#67419606
0/GTIN#101930
52079197/STK#
71152</t>
  </si>
  <si>
    <t>4500177006-60</t>
  </si>
  <si>
    <t>ZB02748-11.1</t>
  </si>
  <si>
    <t>WM
PO#0923154463
/WM
item#67419606
0/GTIN#101930
52079197/STK#
71152</t>
  </si>
  <si>
    <t>4500177006-80</t>
  </si>
  <si>
    <t>ZB02626-10.25</t>
  </si>
  <si>
    <t>47850099 SYD</t>
  </si>
  <si>
    <t>4500176747-40</t>
  </si>
  <si>
    <t>A96645-10.14</t>
  </si>
  <si>
    <t>47851000 BNE</t>
  </si>
  <si>
    <t>4500176747-50</t>
  </si>
  <si>
    <t>A96672-10.16</t>
  </si>
  <si>
    <t>PT. TOYS GAMES INDONESIA</t>
  </si>
  <si>
    <t>4500176634-30</t>
  </si>
  <si>
    <t>在10/20号前按照以下要求提供照片给我提交验货行审核,请帮忙按时提供~</t>
  </si>
  <si>
    <t>日期码格式：ZURU INC(BVI) 标准格式 日期：按实际生产日期
Packaging Info: 1.MA UPC PKG（优先1L）+ 进口商贴纸(后续提供资料)；
2.#7152 需要做SNI抽板测试，数量14pcs，MA包装即可，确认好抽板时间之后客人安排第三方到工厂检测；
3.装柜前有第三方验货，需要把货送到主拼工厂同其他货一起验，具体验货时间及安排届时邮件通知工厂；
4.第三方验货前所有产品须经过ZURU OQC检验通过，我司验货请在完货前 提前至少一周联系Minty@zuru.com预定验货日期；
Remark: 
71152：2PCS AAA BATTERIES(NOT INCLUDED)</t>
  </si>
  <si>
    <t>Cathy Chen</t>
  </si>
  <si>
    <t>96769-10.30</t>
  </si>
  <si>
    <t>10001430706-3890</t>
  </si>
  <si>
    <t>4500177757-10</t>
  </si>
  <si>
    <t>ZB02523-10.20</t>
  </si>
  <si>
    <t>CVS PHARMACY INC</t>
  </si>
  <si>
    <t>Customer
PO#5578202</t>
  </si>
  <si>
    <t>4500177554-10</t>
  </si>
  <si>
    <t>已安排在10/11进行抽板</t>
  </si>
  <si>
    <t>日期码格式：ZURU INC(BVI) 标准格式 日期：按实际生产日期
Packaging Info: 71152: ZURU标准MA UPC版本(优先1L)，出口美国。
Remark: 1. 此单需要在2025/10/10日完成以下首批数量供UL实验室抽板测试，剩余数量要求在2025/10/30全部完成。
71152:384pcs
2. 日期码请按ZURU标准版执行即可。
3. 样板准备：预计测试样12套，大货样3套。具体要求以后续邮件通知为准。
4. ZURU QC验货</t>
  </si>
  <si>
    <t>Eleven Zhang</t>
  </si>
  <si>
    <t>ZB02836-11.6</t>
  </si>
  <si>
    <t>MARKET GROUP􀂻 LLC</t>
  </si>
  <si>
    <t>order 18</t>
  </si>
  <si>
    <t>4500178070-40</t>
  </si>
  <si>
    <t>日期码格式：ZURU INC(BVI) 标准格式 日期：按实际生产日期
Packaging Info:
71152: 3LMA EAN 彩卡+进口商贴纸，MA说明书；
2. 货期不能延后，客人有罚金。
Remark: 1.标准配比;
2.分两批出货; 需要提供self inspection report 给客户review 确认后才能放货；</t>
  </si>
  <si>
    <t>96894-11.8</t>
  </si>
  <si>
    <t>Order 19</t>
  </si>
  <si>
    <t>4500178086-40</t>
  </si>
  <si>
    <t>进口商贴纸</t>
  </si>
  <si>
    <t>日期码格式：ZURU INC(BVI) 标准格式 日期：按实际生产日期
Packaging Info: 
71152: 3LMA EAN 彩卡+进口商贴纸翻4500178070，MA说明书；
2. 货期不能延后，客人有罚金。
Remark: 1.标准配比;
2.分两批出货; 需要提供self inspection report 给客户review 确认后才能放货；</t>
  </si>
  <si>
    <t>96895-11.8</t>
  </si>
  <si>
    <t>PO#500-45333</t>
  </si>
  <si>
    <t>4500177678-30</t>
  </si>
  <si>
    <t>ZB02417-10.14</t>
  </si>
  <si>
    <t>PO#600-73031</t>
  </si>
  <si>
    <t>4500177678-60</t>
  </si>
  <si>
    <t>ZB02469(REV1)-10.16</t>
  </si>
  <si>
    <t>47853843 SYD</t>
  </si>
  <si>
    <t>4500178013-10</t>
  </si>
  <si>
    <t>1张进口商贴纸，贴纸翻单PO#4500162809</t>
  </si>
  <si>
    <t>A96723-10.24</t>
  </si>
  <si>
    <t>47853844 BNE</t>
  </si>
  <si>
    <t>4500178013-20</t>
  </si>
  <si>
    <t>A96697-10.21</t>
  </si>
  <si>
    <t>47853845 MEL</t>
  </si>
  <si>
    <t>4500178013-30</t>
  </si>
  <si>
    <t>96840-11.3
96840-11.1</t>
  </si>
  <si>
    <t>47853846 FRE</t>
  </si>
  <si>
    <t>4500178013-40</t>
  </si>
  <si>
    <t>A96752-10.29</t>
  </si>
  <si>
    <t>WM MORRISON SUPERMARKETS LIMITED</t>
  </si>
  <si>
    <t>13967819</t>
  </si>
  <si>
    <t>4500178200-40</t>
  </si>
  <si>
    <t>1张黄色小圆贴防盗贴纸(贴纸类型9472521: 18MM 18mm yellow EAS label)+1张白
 色长方形防盗贴（贴纸类型10111887：410 ECON），防盗贴纸位置翻PO#4500159816,请工厂自行跟checkpoint供应商订购贴纸</t>
  </si>
  <si>
    <t>日期码格式：ZURU INC(BVI) 标准格式 日期：按实际生产日期
Packaging Info:
4.71152-S001:MA 1L 最新UPC包装+WEEE_不带电池走货 _ 说明书欧洲EN+30L-B版+1张黄色小圆贴防盗贴纸(贴纸类型9472521: 18MM 18mm yellow EAS label)+1张白
色长方形防盗贴（贴纸类型10111887：410 ECON），防盗贴纸位置翻PO#4500159816,请工厂自行跟checkpoint供应商订购贴纸
UPC#193052079190，请先检查包装条码是否正确再安排做货
Remark: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7.外箱有条码要求，排版时请留意并请确保条码清晰可扫描（封箱胶不要黏到条码上), 否则客人会有罚款。
8.若外箱重量超过16KGS，请提前告知ZURU跟单，需要客人批准才能出货，并且外箱需要印2 man lift标志.
10.做货前请先复核包装条码与订单是否一致再安排，对不上的需与ZURU跟单确认再安排。</t>
  </si>
  <si>
    <t>Sherry Lu</t>
  </si>
  <si>
    <t>96855-11.3</t>
  </si>
  <si>
    <t>O’KEY</t>
  </si>
  <si>
    <t>4500173349-40</t>
  </si>
  <si>
    <t>日期码格式：ZURU INC(BVI) 标准格式 日期：按实际生产日期
Packaging Info: 
71152：3L EAN 彩卡+进口商贴纸，加一张客版说明书做成书纸（同MA说明书放在一起）MA 说明书；
Remark: 标准配比</t>
  </si>
  <si>
    <t>96768-10.30</t>
  </si>
  <si>
    <t>ZHUYU(SHENZHEN)TRADING CO.,LTD.</t>
  </si>
  <si>
    <t>5000001980</t>
  </si>
  <si>
    <t>4500178603-30</t>
  </si>
  <si>
    <t>翻单： 4500171640</t>
  </si>
  <si>
    <t>中文3C贴纸 翻单： 4500171640</t>
  </si>
  <si>
    <t>日期码格式：ZURU INC(BVI) 标准格式 日期：按实际生产日期
Packaging Info: 物料要求 SKU
3 71152 MA +中文说明书+中文3C贴纸 翻单： 4500171640
此单启用 防窜码贴纸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t>
  </si>
  <si>
    <t>96890-11.7</t>
  </si>
  <si>
    <r>
      <rPr>
        <sz val="9"/>
        <color rgb="FF3E2CEA"/>
        <rFont val="宋体"/>
        <charset val="134"/>
      </rPr>
      <t>中文</t>
    </r>
    <r>
      <rPr>
        <sz val="9"/>
        <color rgb="FF3E2CEA"/>
        <rFont val="STSong-Light-Identity-H"/>
        <charset val="134"/>
      </rPr>
      <t>3C</t>
    </r>
    <r>
      <rPr>
        <sz val="9"/>
        <color rgb="FF3E2CEA"/>
        <rFont val="宋体"/>
        <charset val="134"/>
      </rPr>
      <t>贴纸</t>
    </r>
    <r>
      <rPr>
        <sz val="9"/>
        <color rgb="FF3E2CEA"/>
        <rFont val="STSong-Light-Identity-H"/>
        <charset val="134"/>
      </rPr>
      <t xml:space="preserve"> </t>
    </r>
    <r>
      <rPr>
        <sz val="9"/>
        <color rgb="FF3E2CEA"/>
        <rFont val="宋体"/>
        <charset val="134"/>
      </rPr>
      <t>翻单：</t>
    </r>
    <r>
      <rPr>
        <sz val="9"/>
        <color rgb="FF3E2CEA"/>
        <rFont val="STSong-Light-Identity-H"/>
        <charset val="134"/>
      </rPr>
      <t xml:space="preserve"> 4500171640</t>
    </r>
  </si>
  <si>
    <t>10001468385-0581</t>
  </si>
  <si>
    <t>4500178464-30</t>
  </si>
  <si>
    <t>置粘贴条码箱贴纸，每箱只贴一张,由ZURU订购</t>
  </si>
  <si>
    <t>日期码格式：ZURU INC(BVI) 标准格式 日期：按实际生产日期
Packaging Info: 
71152：MA 1L包装
Remark:
71152：
1. 71152-S001-ROBO ALIVE-DINOSAUR-SERIES 1-RAPTOR-WINDOW BOX,6PCS/CTN；
2. MA 1L包装，UPC显示193052079190；
3. 外箱正唛左上角粘贴条码箱贴纸，外箱贴纸显示DPCI#087-02-9998，来料贴纸UPC显示10193052079197；
4 产品和包装上要印刷tracking code信息，格式为ZURU常规；
5 出货方式：货代自提</t>
  </si>
  <si>
    <t>ZB02699-10.30</t>
  </si>
  <si>
    <t>WM PO#
0923154456/WM
item#67419606
0/GTIN#101930
52079197/STK#
71152</t>
  </si>
  <si>
    <t>4500178347-20</t>
  </si>
  <si>
    <t>71152外箱箱唛follow 4500163167</t>
  </si>
  <si>
    <t>日期码格式：ZURU DGYYMMDD CHINA(日期避开周末和法定节假日） 日期：按实际生产日期
Packaging Info: 
"1.包装信息：
71152：MA 1L 彩盒+ MA 说明书"
Remark: 
"71152：
2. 此单为散箱出货，外箱印刷RFID箱唛（四面右下角印ZURU logo并要有""""Made in China"""" 字样, 外箱一面正唛直接印刷订单内容（从每行remark处获取），
不再贴贴纸)。
3. 在产品和包装上要有日期码、以及要有MADE IN CHINA和ZURU字样.
4. 产品如有扎带口要剪平，不能刮手.
5. 3pcs /CTN；not include 2pcs AAA battery.
6. 此单需要验货，烦请多备包装物料
7. 每PCS要加RFID 贴纸，严格按照我们提供的位置图，不可擅自调整位置，贴纸也不可有任何破损或折坏，不可淋湿!!"</t>
  </si>
  <si>
    <t>ZB02812-11.4</t>
  </si>
  <si>
    <t>4500146745</t>
  </si>
  <si>
    <t>4500177939-10</t>
  </si>
  <si>
    <t>改为MA说明书</t>
  </si>
  <si>
    <t>日期码格式：ZURU INC(BVI) 标准格式 日期：按实际生产日期
Packaging Info: 1.71152：MA3L+23L warning EAN彩盒+1张客人款号EAN条码贴纸（客人款号：2008195）+客版说明书+1张B版 WEEE30L通用不带电池说明书
Remark: 1. STD配比
2. 出欧洲，微塑料需合规（如item本身不含微塑料 则忽略此要求）</t>
  </si>
  <si>
    <t>A96753-10.29</t>
  </si>
  <si>
    <t>WM
PO#0923154121
/WM
item#67419606
0/GTIN#101930
52079197/STK#
71152</t>
  </si>
  <si>
    <t>4500178348-10</t>
  </si>
  <si>
    <t>BV10/28</t>
  </si>
  <si>
    <t>ZB02854-11.8</t>
  </si>
  <si>
    <t>WM
PO#0923154457
/WM
item#67419606
0/GTIN#101930
52079197/STK#71152</t>
  </si>
  <si>
    <t>4500178348-30</t>
  </si>
  <si>
    <t>ZB02867-11.10</t>
  </si>
  <si>
    <t>Wal-mart US</t>
  </si>
  <si>
    <t>MO2025042501</t>
  </si>
  <si>
    <t>已消耗完</t>
  </si>
  <si>
    <t>1.包装信息：
71152：MA 1L 彩盒+ MA 说明书
2. 此单为散箱出货，外箱印刷RFID箱唛（四面右下角印ZURU logo并要有""Made in China"" 字样, 外箱一面正唛直接印刷订单内容（从每行remark处获取），不再贴贴纸)。
3. 在产品和包装上要有日期码、以及要有MADE IN CHINA和ZURU字样.
4. 产品如有扎带口要剪平，不能刮手.
5. 3pcs /CTN；not include 2pcs AAA battery.
6.  此单需要验货，烦请多备包装物料
7. 每PCS要加RFID 贴纸，严格按照我们提供的位置图，不可擅自调整位置，贴纸也不可有任何破损或折坏，不可淋湿!!</t>
  </si>
  <si>
    <t>ZMPO250764</t>
  </si>
  <si>
    <t>欠外箱贴纸</t>
  </si>
  <si>
    <t>Remark:大货最新版本/大货标准箱装箱/箱唛参照邮件附件;备注： 收到样品订单后尽快安排 /注意样板品质质量要求要高于大货品质质量 ，送货时必须要附带送货单(没有送货单和QC检验合格报告的仓库一律拒绝收货)，请知悉，谢谢！</t>
  </si>
  <si>
    <t xml:space="preserve">Angus </t>
  </si>
  <si>
    <t>96598-9.30</t>
  </si>
  <si>
    <t>PO#2950867187</t>
  </si>
  <si>
    <t>4500180265-20</t>
  </si>
  <si>
    <t>需要在正唛、侧唛右下角各贴一张slip sheet贴纸，直接用A4纸打印出来即可，贴纸尺寸160mm width x 140mm high；
 Slip Sheet尺寸限制为100*115*130CM，一旦实际SLIP SHEET尺寸超过这个尺寸，请提前通知ZURU跟单，需同客人确认才能量产和出货.</t>
  </si>
  <si>
    <t>日期码格式：ZURU INC(BVI) 标准格式 日期：按实际生产日期
Packaging Info:
71152SLB-S001, MA最新UPC包装+WEEE不带电池走货欧洲30语通用黑白说明书
，UPC :193052079190，请先检查条码是否正确再安排做货。
Slip sheet: 71152-S002 3pcs/CTN Carton size(32*29*23CM),16*4H=192PCS/64CTN/Slip Sheet ;一共需要2 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</si>
  <si>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Aaron Xia</t>
  </si>
  <si>
    <t>96841-11.1</t>
  </si>
  <si>
    <t>CustomerPO#7323517</t>
  </si>
  <si>
    <t>4500177554-60</t>
  </si>
  <si>
    <t>Customer
PO#1644024</t>
  </si>
  <si>
    <t>4500177554-90</t>
  </si>
  <si>
    <t>2836-11.6</t>
  </si>
  <si>
    <t>Customer
PO#8699669</t>
  </si>
  <si>
    <t>4500177554-120</t>
  </si>
  <si>
    <t>Customer
PO#3253544</t>
  </si>
  <si>
    <t>4500177554-150</t>
  </si>
  <si>
    <t>Customer
PO#1102117</t>
  </si>
  <si>
    <t>4500177554-160</t>
  </si>
  <si>
    <t>Customer
PO#0517175</t>
  </si>
  <si>
    <t>4500177554-190</t>
  </si>
  <si>
    <t>Customer
PO#6544474</t>
  </si>
  <si>
    <t>4500177554-220</t>
  </si>
  <si>
    <t>Customer
PO#5382332</t>
  </si>
  <si>
    <t>4500177554-250</t>
  </si>
  <si>
    <t>Customer
PO#0281424</t>
  </si>
  <si>
    <t>4500177554-280</t>
  </si>
  <si>
    <t>Customer
PO#4695183</t>
  </si>
  <si>
    <t>4500177554-310</t>
  </si>
  <si>
    <t>Customer
PO#2707377</t>
  </si>
  <si>
    <t>4500177554-340</t>
  </si>
  <si>
    <t>Customer
PO#9565524</t>
  </si>
  <si>
    <t>4500177554-370</t>
  </si>
  <si>
    <t>Customer
PO#9105328</t>
  </si>
  <si>
    <t>4500177554-400</t>
  </si>
  <si>
    <t>4500180437-30</t>
  </si>
  <si>
    <t>客人白色Cat.label 1张覆盖ZURU条码</t>
  </si>
  <si>
    <t>日期码格式：ZURU INC(BVI) 标准格式 日期：按实际生产日期
Packaging Info: 1.1L MA 包装+客人白色Cat.label 1张覆盖ZURU条码; MA说明书+B版WEEE不带电池走货说明书。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3.请先检查条码是否正确再安排做，标签上的目录编号数字（7729528和5799598）高度必须至少为5mm （14.17pt），71152条码扫描结果应为7729528;71126扫描结
果为5799598
Remark: *MA包装最新版本(MA包装上含英文信息)。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t>
  </si>
  <si>
    <t>96845-11.1</t>
  </si>
  <si>
    <t>4500180115-20</t>
  </si>
  <si>
    <t>日期码格式：ZURU INC(BVI) 标准格式 日期：按实际生产日期
Packaging Info:
71152：MA UPC 彩卡，MA说明书， 需要增加30LWEEE通用说明书 B（不带电池走货）
Remark: *胶带最少宽度要保证6.0CM,厚度最少0.05毫米,外箱不可以打钉/扎带；以工字型封箱；
*如果重量超过5KGS，箱唛需加黄色警示图标志 ，有疑问请与ZURU跟单同事联系,十分重要！
*订单出英国，请注意检查产品及包装应带UKCA图标，包装需要显示ZURU UK LTD/ZURU France地址信息，QC同事请查核，如有问题与跟单确认。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
*外箱上的条码请确保清晰可扫描 ，左上角的条码格式是UPC-A格式，下面14位数的条码格式是ITF-14格式，否则到目的仓无法扫描入仓由工厂承担责任 。
*所有产品按符合欧洲标准走货，微塑料需合规 。
*涉及到硼的，需要符合欧洲标准
*客户不接受PVC材质
*外箱不得使用带金属夹子或带扣</t>
  </si>
  <si>
    <t>96866-11.4</t>
  </si>
  <si>
    <t>WM
PO#0923154146
/WM
item#67419606
0/GTIN#101930
52079197/STK#
71152</t>
  </si>
  <si>
    <t>4500179646-20</t>
  </si>
  <si>
    <r>
      <rPr>
        <sz val="11"/>
        <color rgb="FF3E2CEA"/>
        <rFont val="宋体"/>
        <charset val="134"/>
      </rPr>
      <t>2025/11/6</t>
    </r>
    <r>
      <rPr>
        <sz val="12"/>
        <color rgb="FF3E2CEA"/>
        <rFont val="Arial"/>
        <charset val="134"/>
      </rPr>
      <t> BV</t>
    </r>
    <r>
      <rPr>
        <sz val="12"/>
        <color rgb="FF3E2CEA"/>
        <rFont val="等线"/>
        <charset val="134"/>
      </rPr>
      <t>验货</t>
    </r>
  </si>
  <si>
    <t>每PCS要加RFID 贴纸，</t>
  </si>
  <si>
    <t>日期码格式：ZURU DGYYMMDD CHINA(日期避开周末和法定节假日） 日期：按实际生产日期
Packaging Info: 
"1.包装信息：
71152：MA 1L 彩盒+ MA 说明书"
Remark:
"71152：
2. 此单为散箱出货，外箱印刷RFID箱唛（四面右下角印ZURU logo并要有""""Made in China"""" 字样, 外箱一面正唛直接印刷订单内容（从每行remark处获取），
不再贴贴纸)。
3. 在产品和包装上要有日期码、以及要有MADE IN CHINA和ZURU字样.
4. 产品如有扎带口要剪平，不能刮手.
5. 3pcs /CTN；not include 2pcs AAA battery.
6. 此单需要验货，烦请多备包装物料
7. 每PCS要加RFID 贴纸，严格按照我们提供的位置图，不可擅自调整位置，贴纸也不可有任何破损或折坏，不可淋湿!!"</t>
  </si>
  <si>
    <t>ZB02991-11.19</t>
  </si>
  <si>
    <t>777 2JAN26</t>
  </si>
  <si>
    <t>4500179105-20</t>
  </si>
  <si>
    <t>日期码格式：ZURU INC(BVI) 标准格式 日期：按实际生产日期
Packaging Info: MA 最新UPC包装，各款的条码如下，请先检查条码是否正确再安排做货，如有问题请告知
配比跟MA
2.71152-S001:最新MA UPC包装+B版 WEEE声明不带电池走货欧洲 30 语通用黑白说明书;UPC#193052079190
Remark: 1.产品及包装需要印UKCA图标，包装需要有ZURU UK LTD/ZURU France地址信息，QC同事请核查，如有问题与跟单确认。
2. 需要符合欧洲标准不能含有闪粉和微塑料，否则不合法规会有客诉产生
3.以上产品如果是电子产品带电池出货，请加上WEEE带电池走货欧洲30语通用黑白说明书, 如果是电子产品不带电池出货，请加上WEEE不带电池走货欧洲30语通用黑
白说明书"</t>
  </si>
  <si>
    <t>97000-11.22</t>
  </si>
  <si>
    <t>Amazon UK:
44KDCBOP</t>
  </si>
  <si>
    <t>4500179736-150</t>
  </si>
  <si>
    <t>1.空白外箱（加印带Zuru字样的最新logo，除了邮包盒直接做外箱的产品） +</t>
  </si>
  <si>
    <t>SCC LABEL一张</t>
  </si>
  <si>
    <t>日期码格式：ZURU INC(BVI) 标准格式 日期：按实际生产日期
Packaging Info: Amazon UK(15701B/15710B/15714DKMN/15726ABDEJLM/15728AG/71137/71152/77515/77731/9279EH/9543AE)/DE(15726BJLM/15728AG/15762BD/77731/92119EGH/9543E)
/FR(15728E/15763E/77673/77731)
7. 71152: 6PCS WINDOW BOX/CTN; MA 3L(23L warning EAN#)A window box+1张贴纸(UPC#+IT环保标，参考翻单PO#4500159389)+MA 5L(9L warning)B 说明书+WEEE
电子产品说明书30L(不带电池走货B版)；
16. 验货时间不迟于2025/11/10.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</si>
  <si>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96956-11.17</t>
  </si>
  <si>
    <t>WM
PO#0923154165
/WM
item#67419606
0/GTIN#101930
52079197/STK#
71152</t>
  </si>
  <si>
    <t>4500179649-30</t>
  </si>
  <si>
    <t>2025/11/11 BV验货</t>
  </si>
  <si>
    <t>ZB03039-11.22</t>
  </si>
  <si>
    <t>WM PO#
0923154449/WM
item#674196060/GTIN#101930
52079197/STK#
71152</t>
  </si>
  <si>
    <t>4500179649-60</t>
  </si>
  <si>
    <t>ZB03114-11.26</t>
  </si>
  <si>
    <t>5200007408</t>
  </si>
  <si>
    <t>4500176723-30</t>
  </si>
  <si>
    <t>日期码格式：ZURU INC(BVI) 标准格式 日期：按实际生产日期
Packaging Info: 
3. 71152:最新MA 3L EAN（23L warning）彩盒+最新MA 5L说明书+ 一张意大利环保标贴纸+ WEEE不带电池出货欧洲通用30L说明书B版（贴纸翻4500162314）
Remark: 1. 法国国家内销单，需要通过ZURU 验货结果后才能出货 (工厂需要主动提前同ZURU QC预约验货避免延期出货造成不必要麻烦)；
2. 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外箱/产品/包装尽量保持一致，完货后提供date code 信息以便我们保存记录做批次管理；若MA物料因提前备料导致和外箱日期码不一致时，可以接
受出货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所有带电池的产品请基于带/不带电池出货自行订购 "WEEE说明书欧洲EN+30L-B版"
8. MTS所有订单，SMASHERS 或含Slime产品，所有化合物使用无硼版本出；如有香味产品，出无香版本; BOB系列要符合欧洲要求不含亚硝酸版本; XShot Hyper系列
，统一出EN71版本；Slime Mart统一用EUR版本的包装。</t>
  </si>
  <si>
    <t>96947-11.15</t>
  </si>
  <si>
    <t>INDEKS RETAIL A/SSYSTEM TRANSPORT</t>
  </si>
  <si>
    <t>4500177426-70</t>
  </si>
  <si>
    <t>日期码格式：ZURU INC(BVI) 标准格式 日期：按实际生产日期
Packaging Info: 
7. 71152: MA_A_3L(23L warning) EAN版彩盒+客版B 5L+9L说明书(英语/丹麦/瑞典/芬兰/挪威/爱沙尼亚语言--客版说明书翻TAS PO#4500161075)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产品条码如下: 请先检查条码是否正确再安排做货，如有问题请告知:
71152-S001:4894680042742</t>
  </si>
  <si>
    <t>96955-11.17</t>
  </si>
  <si>
    <t>PO#2950867209</t>
  </si>
  <si>
    <t>4500181035-20</t>
  </si>
  <si>
    <t>日期码格式：ZURU INC(BVI) 标准格式 日期：按实际生产日期
Packaging Info: 
71152SLB-S001, MA最新UPC包装，UPC :193052079190，请先检查条码是否正确再安排做货。
Slip sheet: 71152-S002 3pcs/CTN Carton size(32*29*23CM),16*4H=192PCS/64CTN/Slip Sheet
一共需要2个slip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</si>
  <si>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Meyya Liu</t>
  </si>
  <si>
    <t>97012-11.25</t>
  </si>
  <si>
    <t>ZURU ITALY SRL</t>
  </si>
  <si>
    <t>5200007977</t>
  </si>
  <si>
    <t>4500182154-50</t>
  </si>
  <si>
    <t>一张葡萄牙语说明书纸+一张意大利环保标贴纸</t>
  </si>
  <si>
    <t>日期码格式：ZURU INC(BVI) 标准格式 日期：按实际生产日期
Packaging Info:
6. 71152:最新MA 3L EAN（23L warning）彩盒+最新MA 5L说明书+ 一张意大利环保标贴纸+ WEEE不带电池出货欧洲通用30L说明书B版（贴纸翻4500162314）
Remark: 1.意大利国家内销单，需要通过ZURU 验货结果后才能出货 (工厂需要主动提前同ZURU QC预约验货避免延期出货造成不必要麻烦)；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Date code: 外箱/产品/包装尽量保持一致，完货后提供date code 信息以便我们保存记录做批次管理；若MA物料因提前备料导致和外箱日期码不一致时，可以接
受出货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 意大利订单包装彩卡请确保含法规要求的环保回收logo。
7. 所有带电池的产品请基于带/不带电池出货自行订购 "WEEE说明书欧洲EN+30L-B版"
8. MTS所有订单，SMASHERS 或含Slime产品，所有化合物使用无硼版本出；如有香味产品，出无香版本; BOB系列要符合欧洲要求不含亚硝酸版本; XShot Hyper系列
，统一出EN71版本；Slime Mart统一用EUR版本的包装。</t>
  </si>
  <si>
    <t>97045-11.27
97177-12.10</t>
  </si>
  <si>
    <t>PO#42064824</t>
  </si>
  <si>
    <t>4500181895-20</t>
  </si>
  <si>
    <t>日期码格式：ZURU INC(BVI) 标准格式 日期：按实际生产日期
Packaging Info: 1、包装方式：MA UPC优先1L最新版，出口美国
Remark: 2、无测试无验货要求
3、纸箱4面印ZURU LOGO + 箱唛
4、日期码请按ZURU标准版执行即可
5、ZURU QC验货</t>
  </si>
  <si>
    <t>ZB03122-11.27</t>
  </si>
  <si>
    <t>COOLSHOP(ENTERTAINMENT TRADINGS APS</t>
  </si>
  <si>
    <t>288786</t>
  </si>
  <si>
    <t>4500180575-30</t>
  </si>
  <si>
    <t>play instruction/to re
 place battery/battery safety information/WEEE全部信息翻译成德语荷兰语做成贴纸贴在说明书上(位置图覆盖图片，不能覆盖其他语言)</t>
  </si>
  <si>
    <t>日期码格式：ZURU INC(BVI) 标准格式 日期：按实际生产日期
Packaging Info:
3. 71152: MA_A_3L(23L warning) EAN版彩盒+客版说明书(英语/丹麦/瑞典/芬兰/挪威/爱沙尼亚语言--客版说明书翻TAS PO#4500161075)+play instruction/to re
place battery/battery safety information/WEEE全部信息翻译成德语荷兰语做成贴纸贴在说明书上(位置图覆盖图片，不能覆盖其他语言)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产品条码如下: 请先检查条码是否正确再安排做货，如有问题请告知:
71152-S001:4894680042742</t>
  </si>
  <si>
    <t>96989-11.21</t>
  </si>
  <si>
    <t>Customer
PO#8091258</t>
  </si>
  <si>
    <t>4500177557-10</t>
  </si>
  <si>
    <t>日期码格式：ZURU INC(BVI) 标准格式 日期：按实际生产日期
Packaging Info: 71152: ZURU标准MA UPC版本(优先1L)，出口美国。
Remark: 1. 日期码请按ZURU标准版执行即可。
2. ZURU QC验货</t>
  </si>
  <si>
    <t>ZB03115-11.26</t>
  </si>
  <si>
    <t>Customer
PO#3632640</t>
  </si>
  <si>
    <t>4500177557-40</t>
  </si>
  <si>
    <t>WM
PO#0923154119
/WM
item#67419606
0/GTIN#101930
52079197/STK#
71152</t>
  </si>
  <si>
    <t>4500179650-10</t>
  </si>
  <si>
    <t>2025/11/20 BV验货</t>
  </si>
  <si>
    <t>日期码格式：ZURU DGYYMMDD CHINA(日期避开周末和法定节假日） 日期：按实际生产日期
Packaging Info:
"1.包装信息：
71152：MA 1L 彩盒+ MA 说明书"
Remark: 
"71152：
2. 此单为散箱出货，外箱印刷RFID箱唛（四面右下角印ZURU logo并要有""""Made in China"""" 字样, 外箱一面正唛直接印刷订单内容（从每行remark处获取），
不再贴贴纸)。
3. 在产品和包装上要有日期码、以及要有MADE IN CHINA和ZURU字样.
4. 产品如有扎带口要剪平，不能刮手.
5. 3pcs /CTN；not include 2pcs AAA battery.
6. 此单需要验货，烦请多备包装物料
7. 每PCS要加RFID 贴纸，严格按照我们提供的位置图，不可擅自调整位置，贴纸也不可有任何破损或折坏，不可淋湿!!"</t>
  </si>
  <si>
    <t>ZB03186-12.2</t>
  </si>
  <si>
    <t>WM
PO#0923154130
/WM
item#67419606
0/GTIN#101930
52079197/STK#
71152</t>
  </si>
  <si>
    <t>4500179650-20</t>
  </si>
  <si>
    <t>ZB03248-12.6</t>
  </si>
  <si>
    <t>0953857767</t>
  </si>
  <si>
    <t>4500183179-100</t>
  </si>
  <si>
    <t>11/17BV</t>
  </si>
  <si>
    <t>RFID 贴纸</t>
  </si>
  <si>
    <t>ZB03080-11.24</t>
  </si>
  <si>
    <t>0923154137</t>
  </si>
  <si>
    <t>4500179653-50</t>
  </si>
  <si>
    <t xml:space="preserve"> BV11/20</t>
  </si>
  <si>
    <t>ZB03187-12.2</t>
  </si>
  <si>
    <t>0923154116</t>
  </si>
  <si>
    <t>4500179653-10</t>
  </si>
  <si>
    <t>ZB03295-12.10</t>
  </si>
  <si>
    <t>OUTLET DRIFT AS</t>
  </si>
  <si>
    <t>20119</t>
  </si>
  <si>
    <t>4500181980-90</t>
  </si>
  <si>
    <t>客版6L说明书（翻单4500161075）</t>
  </si>
  <si>
    <t>日期码格式：ZURU INC(BVI) 标准格式 日期：按实际生产日期
Packaging Info: 
71152: MA EAN 3L A+ 客版6L说明书（翻单4500161075）
Remark: 1/配比:
2/产品和包装要求无硼无香，包装不能含有PVC
3/如有微塑料，必须合规欧洲标准，并增加微塑料合规IFUD声明在说明书上
4/带电池出货的产品，所用到的电池需要符合欧洲电池新规(EU)2023-1542，并增加对应WEEE 说明书</t>
  </si>
  <si>
    <t>96999-11.22</t>
  </si>
  <si>
    <t>ZURU DENMARK APS</t>
  </si>
  <si>
    <t>5200007921</t>
  </si>
  <si>
    <t>4500181278-240</t>
  </si>
  <si>
    <t>客版(DK+NO+SE+FI)黑白简易说明书</t>
  </si>
  <si>
    <t>日期码格式：ZURU INC(BVI) 标准格式 日期：按实际生产日期
Packaging Info: 
71152 MA 最新 3L+23L EAN 彩盒+MA 5L+9L说明书+ 1*客版(DK+NO+SE+FI)黑白简易说明书+1*WEEE B 30L 通用不带电池出货黑白电池说明书
Remark: 1.北欧内销单，需要通过ZURU 验货结果后才能出货 (工厂需要主动提前同ZURU QC预约验货避免延期出货造成不必要麻烦)；
2. 产品如含有化学品，需要无硼无香，
3.包装不能含有PVC，使用PET
4. date code: 外箱日期码要晚于产品日期码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
9.ratio 同MA
10.所有电子产品身上需要加字唛(与包装上的法国地址一致），为ZURU FRANCE 地址 (如无电子产品，或者产品布标有此地址，可忽略此信息)
ZURU FRANCE 33 rue Paul Meurice 75020 Paris, France.；</t>
  </si>
  <si>
    <t>Niki Chen</t>
  </si>
  <si>
    <t>97026-11.26</t>
  </si>
  <si>
    <t>4500180068-50</t>
  </si>
  <si>
    <t>日期码格式：ZURU INC(BVI) 标准格式 日期：按实际生产日期
Packaging Info: 
5. 71152: MA_A_3L(23L warning) EAN版彩盒+客版B 5L+9L说明书(英语/丹麦/瑞典/芬兰/挪威/爱沙尼亚语言--客版说明书翻TAS PO#4500161075)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产品条码如下: 请先检查条码是否正确再安排做货，如有问题请告知:
71152-S001:4894680042742</t>
  </si>
  <si>
    <t>97111-2-10.1</t>
  </si>
  <si>
    <t>4500181881-50</t>
  </si>
  <si>
    <t>进口商贴纸+ QR code贴纸（要求每1PCS 的QR 不一样 ）</t>
  </si>
  <si>
    <t>日期码格式：ZURU INC(BVI) 标准格式 日期：按实际生产日期
Packaging Info: MA UPC 彩卡 + 进口商贴纸+ QR code贴纸（要求每1PCS 的QR 不一样 ）。MA 说明书/指南/PDQ（如有）
Remark: 注意：
1. QR 贴纸要求： 二维码+ 序列号，二维码（QR code）正方形边长 1.5cm 。
材质与粘性：采用与进口商贴纸一致的材质，强粘性、不易脱落/掉色。
印刷与尺寸：印刷质量不低于 1.5c，整体贴纸尺寸为 3×3cm（正方形）。
2. 二维码贴纸位置要远离包装上的条码及其他二维码， 贴在背面。
3. QR code贴纸（要求一物一码，每PCS的二维码不一样）;</t>
  </si>
  <si>
    <t>97109-12.1</t>
  </si>
  <si>
    <t>0923154120</t>
  </si>
  <si>
    <t>4500179654-10</t>
  </si>
  <si>
    <t>BV 11/27</t>
  </si>
  <si>
    <t>ZB03261-12.8</t>
  </si>
  <si>
    <t>2769564</t>
  </si>
  <si>
    <t>4500182504-10</t>
  </si>
  <si>
    <t>日期码格式：ZURU INC(BVI) 标准格式 日期：按实际生产日期
Packaging Info: 71152: 最新UPC+WEEE 不带电池 30L B 说明书
Remark: *胶带最少宽度要保证6.0CM,厚度最少0.05毫米,外箱不可以打钉/扎带；以工字型封箱；
*如果重量超过5KGS，箱唛需加黄色警示图标志 ，有疑问请与ZURU跟单同事联系,十分重要！
*订单出英国，请注意检查产品及包装应带UKCA图标，包装需要显示ZURU UK LTD/ZURU France地址信息，QC同事请查核，如有问题与跟单确认。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
*外箱上的条码请确保清晰可扫描 ，左上角的条码格式是UPC-A格式，下面14位数的条码格式是ITF-14格式，否则到目的仓无法扫描入仓由工厂承担责任 。
*所有产品按符合欧洲标准走货，微塑料需合规 。
*涉及到硼的，需要符合欧洲标准
*客户不接受PVC材质
*外箱不得使用带金属夹子或带扣</t>
  </si>
  <si>
    <t>97107-12.1</t>
  </si>
  <si>
    <t>SARL SOREDIM</t>
  </si>
  <si>
    <t>2025-114</t>
  </si>
  <si>
    <t>4500182782-20</t>
  </si>
  <si>
    <t>日期码格式：ZURU INC(BVI) 标准格式 日期：按实际生产日期
Packaging Info:
2.71152：MA3L EAN彩卡+MA5L说明书+WEEE_不带电池走货欧洲30L通用说明书
Remark: 1. 此票无需第三方验货，通过ZURU OQC验货即可；
2. 此票出法国，包装需含有两个法国回收logo，产品符合EU标准；
3. 此票全部用EAN条码, assortment产品需用mother EAN条码</t>
  </si>
  <si>
    <t>97169-12.9</t>
  </si>
  <si>
    <t>AKL, CUS
PO#29370427</t>
  </si>
  <si>
    <t>4500183342-30</t>
  </si>
  <si>
    <t>日期码格式：ZURU INC(BVI) 标准格式 日期：按实际生产日期
Packaging Info: 1.MA UPC 英语包装（优先1L英语版本，或者3L/5L含英语都可）
Remark: 1.此客人不接受易掉落或者剥落或者可直接触碰的闪粉，可降解也不行，但可以接受符合欧洲微塑料标准的珠光粉或者闪片
3.#71152：2PCS AAA BATTERIES(NOT INCLUDED)</t>
  </si>
  <si>
    <t>97287-12.22</t>
  </si>
  <si>
    <t>LYT, CUS
PO#29370429</t>
  </si>
  <si>
    <t>4500183342-40</t>
  </si>
  <si>
    <t>10001519889-0
581</t>
  </si>
  <si>
    <t>4500183441-20</t>
  </si>
  <si>
    <t>粘贴条码箱贴纸</t>
  </si>
  <si>
    <t>ZB03389-12.16</t>
  </si>
  <si>
    <t>Amazon DE:
8YQAP4WA</t>
  </si>
  <si>
    <t>4500182289-20</t>
  </si>
  <si>
    <t>SSCC LABEL一张</t>
  </si>
  <si>
    <t>日期码格式：ZURU INC(BVI) 标准格式 日期：按实际生产日期
Packaging Info: Amazon UK(92119E/77731/71152)/DE(15710B/15763E/71152/77731/92119G)
3. 71152: 6PCS WINDOW BOX/CTN; MA 3L(23L warning EAN#)A window box+1张贴纸(UPC#+IT环保标，参考翻单PO#4500159389)+MA 5L(9L warning)B 说明书+WEEE
电子产品说明书30L(不带电池走货B版)；
6. 验货时间不迟于2025/12/11.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</si>
  <si>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97223-12.16</t>
  </si>
  <si>
    <t>Amazon UK:
5E67ZY7R</t>
  </si>
  <si>
    <t>4500182289-100</t>
  </si>
  <si>
    <t>97288-12.22</t>
  </si>
  <si>
    <t>14182159</t>
  </si>
  <si>
    <t>4500184536-50</t>
  </si>
  <si>
    <t>1张黄色小圆贴防盗贴纸(贴纸类型9472521: 18MM 18mm yellow EAS label)+1张白色长
 方形防盗贴（贴纸类型10111887：410 ECON），防盗贴纸位置翻PO#4500159816</t>
  </si>
  <si>
    <t>日期码格式：ZURU INC(BVI) 标准格式 日期：按实际生产日期
Packaging Info:
71152: MA 1L 最新UPC包装+WEEE_不带电池走货 _ 说明书欧洲EN+30L-B版+1张黄色小圆贴防盗贴纸(贴纸类型9472521: 18MM 18mm yellow EAS label)+1张白色长
方形防盗贴（贴纸类型10111887：410 ECON），防盗贴纸位置翻PO#4500159816&lt;(&gt;,&lt;)&gt;请工厂自行跟checkpoint供应商订购贴纸
UPC#193052079190，请先检查包装条码是否正确再安排做货
Remark: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7.外箱有条码要求，排版时请留意并请确保条码清晰可扫描（封箱胶不要黏到条码上), 否则客人会有罚款。
8.若外箱重量超过16KGS，请提前告知ZURU跟单，需要客人批准才能出货，并且外箱需要印2 man lift标志.
9.做货前请先复核包装条码与订单是否一致再安排，对不上的需与ZURU跟单确认再安排。</t>
  </si>
  <si>
    <t>97273-12.20</t>
  </si>
  <si>
    <t>ZMPO251008</t>
  </si>
  <si>
    <t>Remark:大货最新版本/大货标准箱装箱/箱唛参照邮件附件
备注： 收到样品订单后尽快安排 ，/注意样板品质质量要求要高于大货品质质量 ，送货时必须要附带送货单(没有送货单和QC检验合格报告的仓库一律拒绝收货)，请知悉，谢谢！</t>
  </si>
  <si>
    <t>97415-12.30</t>
  </si>
  <si>
    <t>PO#2950867426</t>
  </si>
  <si>
    <t>4500185089-10</t>
  </si>
  <si>
    <t>日期码格式：ZURU INC(BVI) 标准格式 日期：按实际生产日期
Packaging Info: "71152SLB-S001, MA最新UPC包装，UPC :193052079190，请先检查条码是否正确再安排做货。
Slip sheet: 71152-S002 3pcs/CTN Carton size(32*29*23CM),16*4H=192PCS/64CTN/Slip Sheet
一共需要4个slip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</si>
  <si>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97372-12.30</t>
  </si>
  <si>
    <t>FUN TIME ENTERPRISES INCORPORATED</t>
  </si>
  <si>
    <t>ZUR-F250926-03</t>
  </si>
  <si>
    <t>4500184724-30</t>
  </si>
  <si>
    <t>日期码格式：ZURU INC(BVI) 标准格式 日期：按实际生产日期
Packaging Info: MA PKG, 优先1L
Remark:</t>
  </si>
  <si>
    <t>97235-12.17</t>
  </si>
  <si>
    <t>FB13915</t>
  </si>
  <si>
    <t>4500183596-40</t>
  </si>
  <si>
    <t>EAN条码贴纸无</t>
  </si>
  <si>
    <t>日期码格式：ZURU INC(BVI) 标准格式 日期：按实际生产日期
Packaging Info:
71152 MA 最新1L 包装+客户EAN条码贴，条码请核对5056296056967+ZURU 不含电池出货版本WEEE说明书，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*根据客人最新的包装要求，所有多个PDQ盒子(TQ,UQ,GQ）入1外箱的都需要在顶部右上角加上数量贴纸标明里面的数量。最小字体：36pts, 字体：Calibri（bold),
具体要求以及位置见文件.
*订单对应客户PO号 ，备注有显示 ，注意分开做货/验货/装柜 ，混装有罚款。
* 大货样： 新款请在CRD前10天寄出每款2整套大货样到罗湖办公室7B Meyya Liu 收，翻单不用寄。"</t>
  </si>
  <si>
    <t xml:space="preserve"> Meyya Liu</t>
  </si>
  <si>
    <t>97238-12.17</t>
  </si>
  <si>
    <t>10001519891-0
581</t>
  </si>
  <si>
    <t>4500185207-30</t>
  </si>
  <si>
    <t>日期码格式：ZURU INC(BVI) 标准格式 日期：按实际生产日期
Packaging Info: 
71152: MA 1L包装
Remark:
71152:
1. 71152-S001-ROBO ALIVE-DINOSAUR-SERIES 1-RAPTOR-WINDOW BOX,6PCS/CTN；
2. MA 1L包装，UPC显示193052079190；
3. 外箱正唛左上角粘贴条码箱贴纸，外箱贴纸显示DPCI#087-02-9998，来料贴纸UPC显示10193052079197；
4 产品和包装上要印刷tracking code信息，格式为ZURU常规；
5 出货方式：货代自提</t>
  </si>
  <si>
    <t>ZB03577-12.29</t>
  </si>
  <si>
    <t>WM
PO#0957323075
/WM
item#67419606
0/GTIN#101930
52079197/STK#
71152</t>
  </si>
  <si>
    <t>4500185179-70</t>
  </si>
  <si>
    <t>bv12/19</t>
  </si>
  <si>
    <t>71152外箱箱唛follow 4500163167外箱印刷RFID箱唛（四面右下角印ZURU logo并要有""""Made in China"""" 字样,</t>
  </si>
  <si>
    <t>WM
PO#0957323078
/WM
item#67419606
0/GTIN#101930
52079197/STK#
71152</t>
  </si>
  <si>
    <t>4500185179-80</t>
  </si>
  <si>
    <t>WM
PO#0957323081
/WM
item#67419606
0/GTIN#101930
52079197/STK#
71152</t>
  </si>
  <si>
    <t>4500185179-90</t>
  </si>
  <si>
    <t>12/31 SI</t>
  </si>
  <si>
    <t>ZB03615-12.31</t>
  </si>
  <si>
    <t>WM
PO#0957323088
/WM
item#67419606
0/GTIN#101930
52079197/STK#
71152</t>
  </si>
  <si>
    <t>4500185179-110</t>
  </si>
  <si>
    <t>WM
PO#0957323108
/WM
item#67419606
0/GTIN#101930
52079197/STK#
71152</t>
  </si>
  <si>
    <t>4500185179-150</t>
  </si>
  <si>
    <t>ZB03477-12.23</t>
  </si>
  <si>
    <t>RKDS, LLC</t>
  </si>
  <si>
    <t>288159651</t>
  </si>
  <si>
    <t>4500185069-50</t>
  </si>
  <si>
    <t>日期码格式：ZURU INC(BVI) 标准格式 日期：按实际生产日期
Packaging Info: 1. MA (首选1L UPC/ 多语 版本)，出口美国
Remark: 2. 产品和包装上印刷tracking code信息，格式为ZURU常规
3. 需ZURU QC 验货合格后方可出货</t>
  </si>
  <si>
    <t>ZB03583-12.29</t>
  </si>
  <si>
    <t>288163366</t>
  </si>
  <si>
    <t>4500185069-120</t>
  </si>
  <si>
    <t>500-57452</t>
  </si>
  <si>
    <t>4500185987-40</t>
  </si>
  <si>
    <t>ZB03466-12.22</t>
  </si>
  <si>
    <t>151337</t>
  </si>
  <si>
    <t>4500183254-10</t>
  </si>
  <si>
    <t>日期码格式：ZURU INC(BVI) 标准格式 日期：按实际生产日期
Packaging Info: 1.1L MA 包装+客人白色Cat.label 1张覆盖ZURU条码; MA说明书+B版WEEE不带电池走货说明书。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3.请先检查条码是否正确再安排做，标签上的目录编号数字（7729528）高度必须至少为5mm （14.17pt）
Remark: *MA包装最新版本(MA包装上含英文信息)。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
 *出欧洲的电子产品需要有WEEE电池说明书，区分带电池版本和不带电池版本，如果不是电子产品可以忽略。
 *整柜的装柜工厂需要准备紧密的安全网，否则会有客人罚款。</t>
  </si>
  <si>
    <t>97283-12.22</t>
  </si>
  <si>
    <t>order 22</t>
  </si>
  <si>
    <t>4500186411-10</t>
  </si>
  <si>
    <t>进口商贴纸+QR code 贴纸（一物一码）</t>
  </si>
  <si>
    <t>日期码格式：ZURU INC(BVI) 标准格式 日期：按实际生产日期
Packaging Info: 1. 零售包装上的QR code贴纸（要求一物一码，每PCS的二维码不一样，二维码可扫描区域尺寸要大于15x15mm ， 整张贴纸尺寸20X30MM （含ART/INDEX/GTIN/QR c
ode/serial number..&gt;,白底黑字，铜版纸印刷，印制的二维码必须清晰且耐磨，确保在收银台处至少能连续读取两年，分辨率要大于300dpi，位置要远离条码。
可贴零售包装的侧面右下角/背面的右上角/挂卡的背面/正面的右上角，距离边距5mm）;
2 .外箱正面两侧需要加SSCC label （标准尺寸是16X5CM,可调整但是需要确保可扫）-- 2张；
3. 71152 ： 3L MA EAN 彩卡+ 进口商贴纸+QR code 贴纸（一物一码）, MA 说明书。
Remark: 1. 零售包装必须粘贴 "一物一码" 的 QR 贴纸。
2. 货期不能延有罚金，需要提供ZURU自检报告给客户确认后才能放货
3. ZURU自检前2周需要提供QR CODE 入外箱以及入货柜的明细清单供客户清关使用，需要客户确认才能放货；</t>
  </si>
  <si>
    <t>ZMPO251093</t>
  </si>
  <si>
    <t>ZMPO251093-20</t>
  </si>
  <si>
    <t>Remark:跟4500179653订单一起安排
备注：收到样品订单后尽快安排 ，注意样板品质质量要求要高于大货品质要求 ，送货时必须要附带送货单(没有送货单和QC检验合格报告的仓库一律拒绝收货)，请知悉，谢谢！</t>
  </si>
  <si>
    <t>97416-12.31</t>
  </si>
  <si>
    <t>ROSS PROCUREMENT.INC</t>
  </si>
  <si>
    <t>60263661</t>
  </si>
  <si>
    <t>4500185324-10</t>
  </si>
  <si>
    <t>客供价格贴纸</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</si>
  <si>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2.价格贴纸位于包装正面右下角，不挡住重要信息即可，可适当调整，价格贴纸由跟单提供。
3.标准日期码格式，产品和包装必须有日期码 。
4.同个产品同个货期不可出现不同的包装。
5. 跟单提供ROSS/DD's 箱唛模版和资料，工厂根据实际外箱尺寸，重量排版箱唛来确认。</t>
  </si>
  <si>
    <t>Blanche Huang</t>
  </si>
  <si>
    <t>ZB03528-12.25</t>
  </si>
  <si>
    <t>14067822</t>
  </si>
  <si>
    <t>4500184546-40</t>
  </si>
  <si>
    <t>1张黄色小圆贴防盗贴纸(贴纸类型9472521: 18MM 18mm yellow EAS label)+1张白色长
 方形防盗贴（贴纸类型10111887：410 ECON），防盗贴纸位置翻PO#4500159816,</t>
  </si>
  <si>
    <t>日期码格式：ZURU INC(BVI) 标准格式 日期：按实际生产日期
Packaging Info: 
71152: MA 1L 最新UPC包装+WEEE_不带电池走货 _ 说明书欧洲EN+30L-B版+1张黄色小圆贴防盗贴纸(贴纸类型9472521: 18MM 18mm yellow EAS label)+1张白色长
方形防盗贴（贴纸类型10111887：410 ECON），防盗贴纸位置翻PO#4500159816,请工厂自行跟checkpoint供应商订购贴纸
UPC#193052079190，请先检查包装条码是否正确再安排做货
Remark: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7.外箱有条码要求，排版时请留意并请确保条码清晰可扫描（封箱胶不要黏到条码上), 否则客人会有罚款。
8.若外箱重量超过16KGS，请提前告知ZURU跟单，需要客人批准才能出货，并且外箱需要印2 man lift标志.
9.做货前请先复核包装条码与订单是否一致再安排，对不上的需与ZURU跟单确认再安排。</t>
  </si>
  <si>
    <t>8150975598</t>
  </si>
  <si>
    <t>4500186723-10</t>
  </si>
  <si>
    <t>12/30转自检</t>
  </si>
  <si>
    <t>UPC贴纸(UPC:193052079190</t>
  </si>
  <si>
    <t>日期码格式：ZURU INC(BVI) 标准格式 日期：按实际生产日期
Packaging Info: #71152：
MA3L彩盒+UPC贴纸(UPC:193052079190)+MA5L说明书(B版)
(UPC贴纸翻单：4500160504)
Remark: 1. 此单有箱唛;
2. UPC贴纸：必须在原来错误的条码上用黑色粗头笔涂黑直至不能扫描，再贴上正确的UPC;
3. 此单有第三方验货，烦请多备包装物料；
4. #77711需于2025/12/22更新签样，签样数量：客版3LPDQ2pcs+2pcs球+2套齐套散件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</si>
  <si>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Fly Song</t>
  </si>
  <si>
    <t>BOL.COM</t>
  </si>
  <si>
    <t>BOL.COM:
P2516799A</t>
  </si>
  <si>
    <t>4500186266-220</t>
  </si>
  <si>
    <t>日期码格式：ZURU INC(BVI) 标准格式 日期：按实际生产日期
Packaging Info: BOL.COM(15754BDEGH/15757/77806/77809/92129ABDEGHJ/157126/157127/157125A/77731/15728EG/71152/15762AB/15763AB)
11. 71152: 1pc/window box, 6window boxes/ctn; Motor contain magnet;2PCS AAA BATTERIES(NOT INCLUDED); MA 3L(23L warning EAN)A透明窗彩盒+MA 5L(9L
warning)B说明书+WEEE_不带电池走货说明书欧洲EN 30L B版;
14. 验货时间不迟于2025/12/24.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</si>
  <si>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97326-12.25</t>
  </si>
  <si>
    <t>FB13935</t>
  </si>
  <si>
    <t>4500184385-40</t>
  </si>
  <si>
    <t>EAN条码贴纸5056296056967</t>
  </si>
  <si>
    <t>日期码格式：ZURU INC(BVI) 标准格式 日期：按实际生产日期
Packaging Info: 
71152 MA 最新1L UPC包装+ZURU标准30L不含电池出货版本WEEE说明书+客户EAN条码贴纸5056296056967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*根据客人最新的包装要求，所有多个PDQ盒子(TQ,UQ,GQ）入1外箱的都需要在顶部右上角加上数量贴纸标明里面的数量。最小字体：36pts, 字体：Calibri（bold),
具体要求以及位置见文件.
*订单对应客户PO号 ，备注有显示 ，注意分开做货/验货/装柜 ，混装有罚款。
* 大货样： 新款请在CRD前10天寄出每款2整套大货样到罗湖办公室7B Meyya Liu 收，翻单不用寄。"</t>
  </si>
  <si>
    <t>4500189525-70</t>
  </si>
  <si>
    <t>4500180717拆分</t>
  </si>
  <si>
    <t>进口商贴纸 (含G Mark, QR code, 阿拉伯警语)( 贴纸翻单4500162474); 贴纸上的QR code需微信可扫+贴纸(说明书贴纸翻单4500162345)</t>
  </si>
  <si>
    <t>日期码格式：ZURU INC(BVI) 标准格式 日期：按实际生产日期
Packaging Info: 
71152: MA 1L 收缩膜+进口商贴纸 (含G Mark, QR code, 阿拉伯警语)( 贴纸翻单4500162474); 贴纸上的QR code需微信可扫，扫描结果另外通知; 收缩膜上UPC条
码为193052079190；说明书+贴纸(说明书贴纸翻单4500162345); 产品年龄3+；
客人箱唛排版，印4面，条码内容193052079190；
需要增加一张WEEE声明（不带电池走货版本的通用30L说明书）
Remark:</t>
  </si>
  <si>
    <t>Louise Lu</t>
  </si>
  <si>
    <t>ESAL TRADING LLC</t>
  </si>
  <si>
    <t>约旦</t>
  </si>
  <si>
    <t>4500189510-130</t>
  </si>
  <si>
    <t>进口商贴纸 (含G Mark, QR code, 阿拉伯警语)( 贴纸翻单4500162474); 贴纸上的QR code需微信可扫+贴纸(说明书贴纸翻单4500162345);</t>
  </si>
  <si>
    <t>Nora Pan</t>
  </si>
  <si>
    <t>0960241838</t>
  </si>
  <si>
    <t>4500187096-10</t>
  </si>
  <si>
    <t>bv12/25</t>
  </si>
  <si>
    <t>包装/箱唛翻单：4500179654外箱印刷RFID箱唛（四面右下角印ZURU logo并要有""""Made in China"""" 字样,</t>
  </si>
  <si>
    <t>日期码格式：ZURU DGYYMMDD CHINA(日期避开周末和法定节假日） 日期：按实际生产日期
Packaging Info: 包装/箱唛翻单：4500179654
1.包装方式：
71152：MA 1L+23L Warning B版-UPC版本彩盒+ MA B版说明书
Remark: 2. 外箱四面印刷紫色RFID箱唛
主唛左前下角印刷艾利贴纸替代标箱唛(ITF-14格式)，条码只印刷一面。
主唛右下角加印 MADE IN CHINA以及ZURU LOGO
3. UPC：193052079190 ；3PCS/CTN（not include 2pcs AAA carbon batteries）
4.此单需要验货，请自行多备包装物料。
5.产品如有扎带口要剪平，不能刮手
6.在产品上和包装上要有日期码、MADE IN CHINA和ZURU字样。
7.此批单都为散箱出货
8.每PCS要加RFID 贴纸，严格按照我们提供的位置图，不可擅自调整位置，贴纸也不可有任何破损或折坏，不可淋湿（如缺数请及时告知）</t>
  </si>
  <si>
    <t>Nikki Mo</t>
  </si>
  <si>
    <t>ok</t>
  </si>
  <si>
    <t>0960241867</t>
  </si>
  <si>
    <t>4500187096-20</t>
  </si>
  <si>
    <t>85469</t>
  </si>
  <si>
    <t>4500186126-10</t>
  </si>
  <si>
    <t>1张价格条码贴纸</t>
  </si>
  <si>
    <t>日期码格式：ZURU INC(BVI) 标准格式 日期：按实际生产日期
Packaging Info: 71152： MA_UPC版本包装（收缩膜/彩卡和说明书, MA首选1L，如无1L可用多语且含英语的配套多语UPC包装）+ 1张价格条码贴纸（此款是For AUS POST，贴纸AW和
箱唛都与其他款不一样，需覆盖包装上原本的条码出货）
Remark: 1.按实际生产日期;
2.出澳大利亚，请按照相应标准生产;</t>
  </si>
  <si>
    <t>97393-12.30</t>
  </si>
  <si>
    <t>2769585</t>
  </si>
  <si>
    <t>4500185215-20</t>
  </si>
  <si>
    <t>需要增加30LWEEE通用说明书 B（不带电池走货）</t>
  </si>
  <si>
    <t>日期码格式：ZURU INC(BVI) 标准格式 日期：按实际生产日期
Packaging Info: 
71152：MA UPC 彩卡，MA说明书， 需要增加30LWEEE通用说明书 B（不带电池走货）
Remark: *胶带最少宽度要保证6.0CM,厚度最少0.05毫米,外箱不可以打钉/扎带；以工字型封箱；
*如果重量超过5KGS，箱唛需加黄色警示图标志 ，有疑问请与ZURU跟单同事联系,十分重要！
*订单出英国，请注意检查产品及包装应带UKCA图标，包装需要显示ZURU UK LTD/ZURU France地址信息，QC同事请查核，如有问题与跟单确认。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
*外箱上的条码请确保清晰可扫描 ，左上角的条码格式是UPC-A格式，下面14位数的条码格式是ITF-14格式，否则到目的仓无法扫描入仓由工厂承担责任 。
*所有产品按符合欧洲标准走货，微塑料需合规 。
*涉及到硼的，需要符合欧洲标准
*客户不接受PVC材质
*外箱不得使用带金属夹子或带扣</t>
  </si>
  <si>
    <t>斯洛瓦克</t>
  </si>
  <si>
    <t>999-61820</t>
  </si>
  <si>
    <t>4500186548-30</t>
  </si>
  <si>
    <t>4国警告语贴纸(Czech-Hugarian-Polish-Slovak）</t>
  </si>
  <si>
    <t>日期码格式：ZURU INC(BVI) 标准格式 日期：按实际生产日期
Packaging Info:
71152： MA B版1L彩卡含4国警告语(Czech-Hugarian-Polish-Slovak）+WEEE不带电池走货欧洲30语通用黑白说明书，UPC#193052079190，请先检查包装条码是否正
确再安排做货；
Remark: 1.此单出EU国家，需满足EU测试标准，微塑料需满足EU法规要求；
2.产品及包装需要印CE &lt;(&gt;&amp;&lt;)&gt; UKCA图标，包装需要有ZURU UK LTD/ZURU France地址信息，QC同事请核查，如有问题与跟单确认；
3.裝櫃必須按TPND順序(TPND的号码由大到小或由小到大) (條形碼貼紙或正嘜必須要朝外向車門外)；
4. 外箱上有条码要求，排版时请留意并请确保条码清晰可扫描（封箱胶不要黏到条码上), 否则客人会有罚款；
5.如含硼的话， 需用低硼版本(小于300ppm),硼含量需要符合欧洲标准,否则客人会退货有罚款产生;
6.标准配比；</t>
  </si>
  <si>
    <t>Grace He</t>
  </si>
  <si>
    <t>AIS LTD T/A PLAY-ROOM</t>
  </si>
  <si>
    <t>T-SS26-06</t>
  </si>
  <si>
    <t>4500184889-20</t>
  </si>
  <si>
    <t>日期码格式：ZURU INC(BVI) 标准格式 日期：按实际生产日期
Packaging Info: 
71152: MA 1L-23Lwarning最新UPC包装+WEEE(不带电池)走货欧洲30语B版通用黑白说明书; (UPC#193052079190)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t>
  </si>
  <si>
    <t>Savannah Liang</t>
  </si>
  <si>
    <t>0960241804</t>
  </si>
  <si>
    <t>4500187137-10</t>
  </si>
  <si>
    <t>bv12/31</t>
  </si>
  <si>
    <t>日期码格式：ZURU DGYYMMDD CHINA(日期避开周末和法定节假日） 日期：按实际生产日期
Packaging Info: 包装/箱唛翻单：4500185179
1.包装方式：
71152: MA 1L+23L Warning B版-UPC版本彩盒+ MA B版说明书
Remark: 2. 外箱四面印刷紫色RFID箱唛
主唛左前下角印刷艾利贴纸替代标箱唛(ITF-14格式)，条码只印刷一面。
主唛右下角加印 MADE IN CHINA以及ZURU LOGO
3.
71152 UPC: 193052079190
4.此单需要验货，请自行多备包装物料。
5.产品如有扎带口要剪平，不能刮手
6.在产品上和包装上要有日期码、MADE IN CHINA和ZURU字样。
7.此批单#71152散箱出货，7151(7111)/71126为Slip sheet出货。Slip sheet上贴外箱条码（工厂自己打印或订购贴纸，不可用A4纸打印！）+普通贴纸（普通贴纸
可用A4纸打印，尺寸不可比艾利贴纸小），普通贴纸见附件。
8.每PCS要加RFID 贴纸，严格按照我们提供的位置图，不可擅自调整位置，贴纸也不可有任何破损或折坏，不可淋湿（如缺数请及时告知）</t>
  </si>
  <si>
    <t>0960241858</t>
  </si>
  <si>
    <t>4500187136-10</t>
  </si>
  <si>
    <t>日期码格式：ZURU DGYYMMDD CHINA(日期避开周末和法定节假日） 日期：按实际生产日期
Packaging Info: 包装/箱唛翻单：4500185179
1.包装方式：
71152: MA 1L+23L Warning B版-UPC版本彩盒+ MA B版说明书
Remark: 2. 外箱四面印刷紫色RFID箱唛
主唛左前下角印刷艾利贴纸替代标箱唛(ITF-14格式)，条码只印刷一面。
主唛右下角加印 MADE IN CHINA以及ZURU LOGO
3
71152 UPC: 193052079190
4.此单需要验货，请自行多备包装物料。
5.产品如有扎带口要剪平，不能刮手
6.在产品上和包装上要有日期码、MADE IN CHINA和ZURU字样。
7.此批单#71152散箱出货，7151(7111)/71126为Slip sheet出货。Slip sheet上贴外箱条码（工厂自己打印或订购贴纸，不可用A4纸打印！）+普通贴纸（普通贴纸
可用A4纸打印，尺寸不可比艾利贴纸小），普通贴纸见附件。
8.每PCS要加RFID 贴纸，严格按照我们提供的位置图，不可擅自调整位置，贴纸也不可有任何破损或折坏，不可淋湿（如缺数请及时告知）</t>
  </si>
  <si>
    <t>0960241812</t>
  </si>
  <si>
    <t>4500187133-10</t>
  </si>
  <si>
    <t>bv1/7</t>
  </si>
  <si>
    <t>0960241860</t>
  </si>
  <si>
    <t>4500187131-10</t>
  </si>
  <si>
    <t>0960241857</t>
  </si>
  <si>
    <t>4500187129-10</t>
  </si>
  <si>
    <t>GABRIEL BROTHERS, INC.</t>
  </si>
  <si>
    <t>84006702</t>
  </si>
  <si>
    <t>4500181546-40</t>
  </si>
  <si>
    <t>日期码格式：ZURU INC(BVI) 标准格式 日期：按实际生产日期
Packaging Info: 1. ZURU MA UPC (首选1L / 多语可以接受)包装,
Remark: 2. 产品和包装上印刷tracking code信息，格式为ZURU常规
3. 整柜FCL 出货，（装柜工厂）装柜时最后一箱正唛贴上装箱单 (不是装柜工厂忽略即可），装箱单需要用透明的袋子装好， 剩下三面贴上'' PACKING LIST ENC
LOSED '' 的字样 （可以用A4 纸打印）- 船务会发出。
4. 需ZURU QC 验货合格后方可出货</t>
  </si>
  <si>
    <t>10001519898-0
581</t>
  </si>
  <si>
    <t>4500187309-10</t>
  </si>
  <si>
    <t>条码箱贴纸</t>
  </si>
  <si>
    <t>COMERCIAL JOMAN S.L.</t>
  </si>
  <si>
    <t>4500187838-20</t>
  </si>
  <si>
    <t>一张进口商内容贴纸</t>
  </si>
  <si>
    <t>日期码格式：ZURU INC(BVI) 标准格式 日期：按实际生产日期
Packaging Info: 
2.71152：最新MA 3L EAN包装+一张进口商内容贴纸+MA 5L说明书+WEEE不带电池走货欧洲30语通用黑白说明书；
Remark: 1.此单出西班牙市场，需满足EU测试标准要求，微塑料需符合EU法规。
2.包装必须要含西班牙环保标和 care@zuru.com 邮箱地址以及CE LOGO；
3.毛绒玩具需要西班牙语言的洗涤说明；
4.电子产品需要WEEE说明书；</t>
  </si>
  <si>
    <t>Miya Fang</t>
  </si>
  <si>
    <t>欠</t>
  </si>
  <si>
    <t>151367</t>
  </si>
  <si>
    <t>4500188153-10</t>
  </si>
  <si>
    <t>日期码格式：ZURU INC(BVI) 标准格式 日期：按实际生产日期
Packaging Info: 1.1L MA 包装+客人白色Cat.label 1张覆盖ZURU条码; MA说明书+B版WEEE不带电池走货说明书。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3.请先检查条码是否正确再安排做，标签上的目录编号数字（7729528）高度必须至少为5mm （14.17pt），71152条码扫描结果应为7729528;
Remark: *MA包装最新版本(MA包装上含英文信息)。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
*出UK的电子产品需要增加WEEE电池说明书，区分带电池和不带电池两种版本
*主拼工厂需要提前准备密网用于装柜，否则会有罚款</t>
  </si>
  <si>
    <t>8150977886</t>
  </si>
  <si>
    <t>4500188348-10</t>
  </si>
  <si>
    <t>BV1/9转自检</t>
  </si>
  <si>
    <t>UPC贴纸(UPC:193052079190)</t>
  </si>
  <si>
    <t>日期码格式：ZURU INC(BVI) 标准格式 日期：按实际生产日期
Packaging Info: #71152：
MA3L彩盒+UPC贴纸(UPC:193052079190)+MA5L说明书(B版)
(UPC贴纸翻单：4500160504)
Remark: 1. 此单有箱唛;
2. UPC贴纸：必须在原来错误的条码上用黑色粗头笔涂黑直至不能扫描，再贴上正确的UPC;
3. 此单有第三方验货，烦请多备包装物料；
4. #15728订单须使用英法双语电池*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</si>
  <si>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4500187670-10</t>
  </si>
  <si>
    <t>进口商贴纸+B 版 29L（不含俄罗斯语言） 不带电池走货WEEE 通用说明书</t>
  </si>
  <si>
    <r>
      <rPr>
        <sz val="11"/>
        <rFont val="宋体"/>
        <charset val="134"/>
      </rPr>
      <t>日期码格式：ZURU INC(BVI) 标准格式 日期：按实际生产日期
Packaging Info: 71152:不含俄罗斯语言的客版包装(翻4500169438)+进口商贴纸；乌克兰语客版说明书+B 版</t>
    </r>
    <r>
      <rPr>
        <sz val="11"/>
        <color rgb="FFFF0000"/>
        <rFont val="宋体"/>
        <charset val="134"/>
      </rPr>
      <t xml:space="preserve"> 29L（不含俄罗斯语言）</t>
    </r>
    <r>
      <rPr>
        <sz val="11"/>
        <rFont val="宋体"/>
        <charset val="134"/>
      </rPr>
      <t xml:space="preserve"> 不带电池走货WEEE 通用说明书
Remark: 1.此单出EU，需满足EU测试标准要求。
2.若产品有比例请使用标准比例
3.此单可能会有第三方验货，目前还待客户那边确认。
若此单客户未安排第三方验货则此单需要ZURU OQC验货，并让OQC拍好详细的验货图片（包括一箱产品的净重/毛 重的图片，一套产品的净重图片, 此单是出乌克兰
的，对重量的要求比较严格）， 不可以安排自检
4.需要在做大货前请提供大货包装贴纸的图片给客户确认，客户需要核查贴纸位置图是否合适，贴纸是否已含所需信息， 是否覆盖重要的信息，避免后面出现返工
情况，请帮忙在大货前提供贴纸位置图,及客版说明书。
5.此单客户的包装/说明书/收藏指南上均不可出现俄罗斯语言，若有我遗漏的地方请务必告知
6.若产品中的口水胶/棉花泥等配件已提前印刷好了日期码，需明确告知日期码是多少，客户不接受距离货物到店时间只有半年的有效期</t>
    </r>
  </si>
  <si>
    <t>CRG</t>
  </si>
  <si>
    <t>ZU02-26</t>
  </si>
  <si>
    <t>4500183616-20</t>
  </si>
  <si>
    <t xml:space="preserve">日期码格式：ZURU INC(BVI) 标准格式 日期：按实际生产日期
Packaging Info: 
其余item：MA 多语EAN包装+进口商贴纸+UPC贴纸+箱唛
Remark: </t>
  </si>
  <si>
    <t>67FE59KB</t>
  </si>
  <si>
    <t>4500186530-30</t>
  </si>
  <si>
    <t>UPC贴纸， UPC贴纸资料跟翻单#4500170160.UPC:193052079190+SSCC LABEL（客供贴纸)</t>
  </si>
  <si>
    <t>日期码格式：ZURU INC(BVI) 标准格式 日期：按实际生产日期
Packaging Info:
#71152 ： MA 3L + UPC贴纸， UPC贴纸资料跟翻单#4500170160.UPC:193052079190;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</si>
  <si>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0963300572</t>
  </si>
  <si>
    <t>4500188134-10</t>
  </si>
  <si>
    <t>1/12第三方</t>
  </si>
  <si>
    <t>：4500187096（箱唛仅更改对应订单的WMPO即可）</t>
  </si>
  <si>
    <t>日期码格式：DGYYYYMMDD(日期避开周末和法定节假日) 日期：按实际生产日期
Packaging Info: 包装/箱唛翻单：4500187096（箱唛仅更改对应订单的WMPO即可）
1.包装方式：
71152: MA 1L+23L Warning B版-UPC版本彩盒+ MA B版说明书
Remark: 2. 外箱四面印刷紫色RFID箱唛
主唛左前下角印刷艾利贴纸替代标箱唛(ITF-14格式)，条码只印刷一面。
主唛右下角加印 MADE IN CHINA以及ZURU LOGO
3. 71152 UPC: 193052079190
4.此批单#71152散箱出货; 3PCS/CTN
5.此单需要验货，请自行多备包装物料。产品如有扎带口要剪平，不能刮手
6. 产品和包装上要有日期码、MADE IN CHINA和ZURU字样。
7.每PCS要加RFID 贴纸，严格按照我们提供的位置图，不可擅自调整位置，贴纸也不可有任何破损或折坏，不可淋湿（如缺数请及时告知）</t>
  </si>
  <si>
    <t>0963300581</t>
  </si>
  <si>
    <t>4500188134-20</t>
  </si>
  <si>
    <t>0963300597</t>
  </si>
  <si>
    <t>4500188134-30</t>
  </si>
  <si>
    <t>0963300603</t>
  </si>
  <si>
    <t>4500188134-40</t>
  </si>
  <si>
    <t>0963300627</t>
  </si>
  <si>
    <t>4500188134-50</t>
  </si>
  <si>
    <t>2950867441</t>
  </si>
  <si>
    <t>4500187528-20</t>
  </si>
  <si>
    <t>张slip sheet贴纸</t>
  </si>
  <si>
    <t>日期码格式：ZURU INC(BVI) 标准格式 日期：按实际生产日期
Packaging Info: "71152SLB-S001, MA最新UPC包装，UPC :193052079190，请先检查条码是否正确再安排做货。
Slip sheet: 71152-S002 3pcs/CTN Carton size(32*29*23CM),16*4H=192PCS/64CTN/Slip Sheet
一共需要8个slip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</si>
  <si>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4500187780-40</t>
  </si>
  <si>
    <t>4500187780-70</t>
  </si>
  <si>
    <t>4500187780-110</t>
  </si>
  <si>
    <t>10001519923-3891</t>
  </si>
  <si>
    <t>4500188185-10</t>
  </si>
  <si>
    <t>IVI-1127RT</t>
  </si>
  <si>
    <t>4500188394-10</t>
  </si>
  <si>
    <t>箱唛翻单4500176980</t>
  </si>
  <si>
    <t>2张韩语贴纸新稿</t>
  </si>
  <si>
    <t>日期码格式：ZURU INC(BVI) 标准格式 日期：按实际生产日期
Packaging Info: 71152:MA 1L 彩盒+2张韩语贴纸新稿（1张贴正面，1张贴底部）箱唛翻单4500176980
Remark: 由于韩国法律法规要求，吸塑需PET材质，此单9279SQ1口水胶必须出无硼，无MIT(防腐剂版本）
产品需符合韩国KC测试标准。
71152： 2PCS AAA BATTERIES(NOT INCLUDED)</t>
  </si>
  <si>
    <t>FB13943</t>
  </si>
  <si>
    <t>4500187663-90</t>
  </si>
  <si>
    <t>客户EAN条码贴纸（翻单：4500183596）</t>
  </si>
  <si>
    <r>
      <rPr>
        <sz val="11"/>
        <rFont val="宋体"/>
        <charset val="134"/>
      </rPr>
      <t>日期码格式：ZURU INC(BVI) 标准格式 日期：按实际生产日期
Packaging Info: 
71152:MA 最新1L UPC包装+ZURU标准30L不含电池出货版本WEEE说明书+客户EAN条码贴纸</t>
    </r>
    <r>
      <rPr>
        <sz val="11"/>
        <color rgb="FFFF0000"/>
        <rFont val="宋体"/>
        <charset val="134"/>
      </rPr>
      <t>（翻单：4500183596）</t>
    </r>
    <r>
      <rPr>
        <sz val="11"/>
        <rFont val="宋体"/>
        <charset val="134"/>
      </rPr>
      <t xml:space="preserve">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*根据客人最新的包装要求，所有多个PDQ盒子(TQ,UQ,GQ）入1外箱的都需要在顶部右上角加上数量贴纸标明里面的数量。最小字体：36pts, 字体：Calibri（bold),
具体要求以及位置见文件.
*订单对应客户PO号 ，备注有显示 ，注意分开做货/验货/装柜 ，混装有罚款。
* 大货样： 新款请在CRD前10天寄出每款2整套大货样到罗湖办公室7B Meyya Liu 收，翻单不用寄。</t>
    </r>
  </si>
  <si>
    <t>10001519902-0581</t>
  </si>
  <si>
    <t>4500188184-10</t>
  </si>
  <si>
    <t>FB13924</t>
  </si>
  <si>
    <t>4500188144-30</t>
  </si>
  <si>
    <t>EAN条码贴纸</t>
  </si>
  <si>
    <t>日期码格式：ZURU INC(BVI) 标准格式 日期：按实际生产日期
Packaging Info: 
71152:MA 最新1L UPC包装+ZURU标准30L不含电池出货版本WEEE说明书+客户EAN条码贴纸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*根据客人最新的包装要求，所有多个PDQ盒子(TQ,UQ,GQ）入1外箱的都需要在顶部右上角加上数量贴纸标明里面的数量。最小字体：36pts, 字体：Calibri（bold),
具体要求以及位置见文件.
*订单对应客户PO号 ，备注有显示 ，注意分开做货/验货/装柜 ，混装有罚款。
* 大货样： 新款请在CRD前10天寄出每款2整套大货样到罗湖办公室7B Meyya Liu 收，翻单不用寄。</t>
  </si>
  <si>
    <t>MINISO DEPOT CA INC.</t>
  </si>
  <si>
    <t>4353960677</t>
  </si>
  <si>
    <t>4500188208-50</t>
  </si>
  <si>
    <t>日期码格式：ZURU INC(BVI) 标准格式 日期：按实际生产日期
Packaging Info: 1. 包装方式：MA UPC优先1L最新包装，出口美国；
2. 产品和包装上印刷tracking code信息，格式为ZURU常规；
3. ZURU QC 验货合格后即可出货.
Remark:</t>
  </si>
  <si>
    <t>4353960663</t>
  </si>
  <si>
    <t>4500187984-50</t>
  </si>
  <si>
    <t xml:space="preserve">日期码格式：ZURU INC(BVI) 标准格式 日期：按实际生产日期
Packaging Info: 1. 包装方式：MA UPC优先1L最新包装，出口美国；
2. 产品和包装上印刷tracking code信息，格式为ZURU常规；
3. ZURU QC 验货合格后即可出货.
Remark: </t>
  </si>
  <si>
    <t>ZU25111901SG</t>
  </si>
  <si>
    <t>4500187990-50</t>
  </si>
  <si>
    <t>1张固定的进口商贴纸</t>
  </si>
  <si>
    <t xml:space="preserve">日期码格式：ZURU INC(BVI) 标准格式 日期：按实际生产日期
Packaging Info: MA UPC包装(优先1L)+1张固定的进口商贴纸,贴纸图稿及位置图翻单如下
71152-4500173053
如此单使用新风格的包材(粉色+黄色)请帮忙提前告知
Remark: </t>
  </si>
  <si>
    <t>2H7MF2MP</t>
  </si>
  <si>
    <t>4500186739-300</t>
  </si>
  <si>
    <t>空白外箱（加印带Zuru字样的最新logo，除了邮包盒直接做外箱的产品） + SSCC LABEL一张, 无箱唛，MADE IN CHINA 外箱只印一正一侧。箱唛资料按照给定的
 标准去做即可，无需发回我方再行审批(新标准将另行通知)。</t>
  </si>
  <si>
    <t>1张贴纸(UPC#+IT环保标，参考翻单PO#4500159389)+SSCC LABEL一张</t>
  </si>
  <si>
    <r>
      <rPr>
        <sz val="11"/>
        <rFont val="宋体"/>
        <charset val="134"/>
      </rPr>
      <t>日期码格式：ZURU INC(BVI) 标准格式 日期：按实际生产日期
Packaging Info: Amazon UK(9565ABDE/15752B/15754B/15755ABDE/77731/77785/77809)/DE(9565ABDE/77673/15728ABG/</t>
    </r>
    <r>
      <rPr>
        <sz val="11"/>
        <color rgb="FFFF0000"/>
        <rFont val="宋体"/>
        <charset val="134"/>
      </rPr>
      <t>-PO:4ILCYXLX/4GW1TX1I/21CQRD5P/3DJTQAQP
ES(77785/92119D/15710A/15728ABE)/-PO:2ND8X5VU/1A7PV2ZC
IT(71152/15710B/15728AG/15763E)-PO:2H7MF2MP/2NZ4JX5R</t>
    </r>
    <r>
      <rPr>
        <sz val="11"/>
        <rFont val="宋体"/>
        <charset val="134"/>
      </rPr>
      <t xml:space="preserve">
1. 71152：6PCS WINDOW BOX/CTN; MA 3L(23L warning EAN#)A window box+1张贴纸(UPC#+IT环保标，参考翻单PO#4500159389)+MA 5L(9L warning)B 说明书+WEEE
电子产品说明书30L(不带电池走货B版)；
14.最迟验货不得晚于2026/1/27;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t>
    </r>
  </si>
  <si>
    <t>Mia Xing</t>
  </si>
  <si>
    <t>10001519922-3
890</t>
  </si>
  <si>
    <t>4500188660-10</t>
  </si>
  <si>
    <t>60263876</t>
  </si>
  <si>
    <t>4500186601-10</t>
  </si>
  <si>
    <t>4500188248-20</t>
  </si>
  <si>
    <t>UPC贴纸</t>
  </si>
  <si>
    <t>日期码格式：ZURU INC(BVI) 标准格式 日期：按实际生产日期
Packaging Info: 请确保包装上的条形码是UPC，如果是babyUPC，需要用mother UPC覆盖，如有不一致，请及时提出。谢谢!
71152,,MA多语EAN包装+UPC贴纸+MA多语说明书+箱唛,,
Remark:</t>
  </si>
  <si>
    <t>4500188302-10</t>
  </si>
  <si>
    <r>
      <rPr>
        <sz val="11"/>
        <rFont val="宋体"/>
        <charset val="134"/>
      </rPr>
      <t xml:space="preserve">日期码格式：ZURU INC(BVI) 标准格式 日期：按实际生产日期
Packaging Info: 请确保包装上的条形码是UPC，如果是babyUPC，需要用mother UPC覆盖，如有不一致，请及时提出。谢谢!
</t>
    </r>
    <r>
      <rPr>
        <sz val="11"/>
        <color rgb="FFFF0000"/>
        <rFont val="宋体"/>
        <charset val="134"/>
      </rPr>
      <t>71152,,MA多语EAN包装+UPC贴纸+MA多语说明书+箱唛,,</t>
    </r>
    <r>
      <rPr>
        <sz val="11"/>
        <rFont val="宋体"/>
        <charset val="134"/>
      </rPr>
      <t xml:space="preserve">
Remark:</t>
    </r>
  </si>
  <si>
    <t>4500188307-20</t>
  </si>
  <si>
    <t>如果是EAN条码请用UPC 贴纸覆盖</t>
  </si>
  <si>
    <t xml:space="preserve">日期码格式：ZURU INC(BVI) 标准格式 日期：按实际生产日期
Packaging Info: 1.请确保包装上的条形码是UPC，如果是babyUPC，需要用mother UPC覆盖，如有不一致，请及时提出。谢谢!
2. 包材请按照ZURU MA 生产 +语言必须含有西语+箱唛
3. 如果是EAN条码请用UPC 贴纸覆盖
Remark: </t>
  </si>
  <si>
    <t>ARCHIBRAND, S.A. DE C.V.</t>
  </si>
  <si>
    <t>4500190045-10</t>
  </si>
  <si>
    <t>UPC贴纸+进口商贴纸</t>
  </si>
  <si>
    <t>日期码格式：ZURU INC(BVI) 标准格式 日期：按实际生产日期
Packaging Info: 1. 71152：MA 3L EAN彩盒+UPC贴纸+MA多语说明书+进口商贴纸+保证书+箱唛
Remark: 1. 71152：2PCS AAA BATTERIES(NOT INCLUDED)</t>
  </si>
  <si>
    <t>1PT51SEX</t>
  </si>
  <si>
    <t>4500190061-160</t>
  </si>
  <si>
    <t xml:space="preserve"> SSCC LABEL（客供贴纸)</t>
  </si>
  <si>
    <t>UPC贴纸， UPC贴纸资料跟翻单#4500170160.UPC:193052079190;</t>
  </si>
  <si>
    <t>14990125</t>
  </si>
  <si>
    <t>4500189797-30</t>
  </si>
  <si>
    <r>
      <rPr>
        <sz val="11"/>
        <rFont val="宋体"/>
        <charset val="134"/>
      </rPr>
      <t xml:space="preserve">日期码格式：ZURU INC(BVI) 标准格式 日期：按实际生产日期
Packaging Info: 
"71152: MA 1L 最新UPC包装+WEEE_不带电池走货 _ 说明书欧洲EN+30L-B版+1张黄色小圆贴防盗贴纸(贴纸类型9472521: 18MM 18mm yellow EAS label)+1张白色长
方形防盗贴（贴纸类型10111887：410 ECON），防盗贴纸位置翻PO#4500159816,请工厂自行跟checkpoint供应商订购贴纸
UPC#193052079190，请先检查包装条码是否正确再安排做货"
Remark: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5.电子产品需增加一张B版WEEE声明30L通用黑白说明书(不接受A版本，翻译有误)，区分带电池和不带电池出货版本, 如已做客版说明书含WEEE信息可忽略此要求；
6.订单备注显示有分批的（不同仓库/订单号） ，注意分开做货出货，否则会导致罚款 。
7.外箱有条码要求，排版时请留意并请确保条码清晰可扫描（封箱胶不要黏到条码上), 否则客人会有罚款。
8.做货前请先复核包装条码与订单是否一致再安排，对不上的需与ZURU跟单确认再安排。
9.最大外箱尺寸和重量 : 600mm x 500mm x 745mm (LxWxH) 以及 G.W. 16 KG，超过的需要客人批准才能出货并且外箱需要印2 man lift标志 。
10.做货前务必核对零售条码是否与订单要求一致 ，对不上到客户仓库需要返工 ，工厂需要承担责任。
</t>
    </r>
    <r>
      <rPr>
        <sz val="11"/>
        <color rgb="FFFF0000"/>
        <rFont val="宋体"/>
        <charset val="134"/>
      </rPr>
      <t>11.包装和布标上的法国丹麦地址需要保持一致。</t>
    </r>
  </si>
  <si>
    <t>Amazon ES:
891VD1RY</t>
  </si>
  <si>
    <t>4500189248-50</t>
  </si>
  <si>
    <t>空白外箱（加印带Zuru字样的最新logo，除了邮包盒直接做外箱的产品）</t>
  </si>
  <si>
    <t>日期码格式：ZURU INC(BVI) 标准格式 日期：按实际生产日期
Packaging Info: Amazon UK(15728AG/77806/71152/77731)/DE(15710B)/ES(15726A/15728E/77731/71152/15714D/15710B/9565ABD)/IT(15726K/9565ABD)
3. 71152: 6PCS WINDOW BOX/CTN; MA 3L(23L warning EAN#)A window box+1张贴纸(UPC#+IT环保标，参考翻单PO#4500159389)+MA 5L(9L warning)B 说明书+WEEE
电子产品说明书30L(不带电池走货B版)；
9. 验货时间不迟于2026/2/27.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</si>
  <si>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Amazon UK:
68EQBJ5W</t>
  </si>
  <si>
    <t>4500189248-180</t>
  </si>
  <si>
    <t>10001519921-3
891</t>
  </si>
  <si>
    <t>4500190000-10</t>
  </si>
  <si>
    <t>10001519924-3
890</t>
  </si>
  <si>
    <t>4500189998-10</t>
  </si>
  <si>
    <t>47904485</t>
  </si>
  <si>
    <t>4500189819-50</t>
  </si>
  <si>
    <t>47904951</t>
  </si>
  <si>
    <t>4500189819-100</t>
  </si>
  <si>
    <t>47905011</t>
  </si>
  <si>
    <t>4500189819-140</t>
  </si>
  <si>
    <t>47905092</t>
  </si>
  <si>
    <t>4500189819-180</t>
  </si>
  <si>
    <t>4500191213-40</t>
  </si>
  <si>
    <t>Zuru Poland Sp. Z o.o.</t>
  </si>
  <si>
    <t>5200008661</t>
  </si>
  <si>
    <t>所有出往德国的电子产品身上需要加字唛，为ZURU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
旧地址：ZURU France 1/3, Rue d'Argenteuil 95210 SAINT-GRATIEN, FRANCE</t>
  </si>
  <si>
    <t>外箱日期码要晚于或等于产品日期码，不能早于产品的日期码；</t>
  </si>
  <si>
    <t>日期码格式：ZURU INC(BVI) 标准格式 日期：按实际生产日期
Packaging Info: 
71152：最新MA 3L+23L EAN 彩盒+MA 5L+9L 说明书+1*客版（PL+CZ+SK+HU+RO)说明书（翻单4500164783）
Remark: 1.波兰内销单，需要通过ZURU 验货结果后才能出货 (工厂需要主动提前同ZURU QC预约验货避免延期出货造成不必要麻烦)；
2. 产品如含有化学品，需要无硼无香；无微塑料
3. 若有特定款有特殊外箱条码要求时,需要明确列出产品款对应的具体外箱条码号码/条码类型 (若无,可以忽略此需求)；
4.所有出口欧洲的产品, 法规规定禁止在包装和共公众用的印刷品中使用矿物油中含有的物质, 包装印刷油墨中含有的MOAH/MOSH的质量浓度不能超过1%, 否则出货
到法国被抽检出现问题, 供应商需要对此负责;
5. date code: 外箱日期码要晚于或等于产品日期码，不能早于产品的日期码；
6. 所有出往德国的电子产品身上需要加字唛，为ZURU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
旧地址：ZURU France 1/3, Rue d'Argenteuil 95210 SAINT-GRATIEN, FRANCE
7.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 所有出往波兰订单的电子产品需增加一张欧洲通用WEEE声明说明书，区分带电池和不带电池版本, 如已做客版说明书可忽略此要求。</t>
  </si>
  <si>
    <t>10001519918-3890</t>
  </si>
  <si>
    <t>4500190657-10</t>
  </si>
  <si>
    <t>粘贴条码箱贴纸，外箱贴纸显示DPCI#087-02-9998，来料贴纸UPC显示10193052079197</t>
  </si>
  <si>
    <t>4500191817-30</t>
  </si>
  <si>
    <t>日期码格式：ZURU INC(BVI) 标准格式 日期：按实际生产日期
Packaging Info: 􏁬 MA UPC 英语包装（优先1L英语版本，或者3L/5L含英语都可）
Remark:
#71152：2PCS AAA BATTERIES(NOT INCLUDED)
此客人不接受易掉落或者剥落或者可直接触碰的闪粉，可降解也不行，但可以接受符合欧洲微塑料标准的珠光粉或者闪片。</t>
  </si>
  <si>
    <t>4500191817-40</t>
  </si>
  <si>
    <t>10001702159-0581</t>
  </si>
  <si>
    <t>4500192147-20</t>
  </si>
  <si>
    <t>日期码格式：ZURU INC(BVI) 标准格式 日期：按实际生产日期
Packaging Info:
71152：MA 1L包装
Remark:
71152：
1. 71152-S001-ROBO ALIVE-DINOSAUR-SERIES 1-RAPTOR-WINDOW BOX,6PCS/CTN；
2. MA 1L包装，UPC显示193052079190；
3. 外箱正唛左上角粘贴条码箱贴纸，外箱贴纸显示DPCI#087-02-9998，来料贴纸UPC显示10193052079197；
4 产品和包装上要印刷tracking code信息，格式为ZURU常规；
5 出货方式：货代自提</t>
  </si>
  <si>
    <t>0975147120</t>
  </si>
  <si>
    <t>4500191956-30</t>
  </si>
  <si>
    <t>日期码格式：ZURU INC(BVI) 标准格式 日期：按实际生产日期
Packaging Info:)
#71152：
MA3L彩盒+UPC贴纸(UPC:193052079190)+MA5L说明书(B版)
(UPC贴纸翻单：4500160504)
Remark: 1. 此单有箱唛;
2. UPC贴纸：必须在原来错误的条码上用黑色粗头笔涂黑直至不能扫描，再贴上正确的UPC;
3.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</si>
  <si>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KANDYTOYS LIMITED</t>
  </si>
  <si>
    <t>AS191225ZUR15274</t>
  </si>
  <si>
    <t>4500190991-30</t>
  </si>
  <si>
    <t>WEEE 30L B 不带电池说明书</t>
  </si>
  <si>
    <t>日期码格式：ZURU INC(BVI) 标准格式 日期：按实际生产日期
Packaging Info:
71152：MA UPC 1L+WEEE 30L B 不带电池说明书
Remark: 1.订单出英国，请注意检查产品及包装应带UKCA图标，包装需要显示ZURU UK LTD/ZURU France地址信息，QC同事请查核，如有问题与跟单确认。
2.生产日期按实际的（法定工作日），按ZURU标准格式即可 ，并需要在出货前提供每个产品外包上对应的生产日期明细
3.请注意所有订单都需要经过ZURU QC验货并且通过后方可出货
4.产品条码以订单显示为准 ，请安排生产前先核对再生产。
5.外箱上的条码请确保清晰可扫描，有PDQ， 需要在PDQ底部贴一张带条码并可扫描的贴纸(ZURU 跟单提供模板）。
6.所有产品按符合欧洲标准走货，微塑料需合规并增加IFUD声明，含电池的需要增加WEEE说明书。
7.涉及到硼的，需要符合欧洲标准
8.包装不能用PVC材质</t>
  </si>
  <si>
    <t>ZUR-F251126-01</t>
  </si>
  <si>
    <t>4500190752-80</t>
  </si>
  <si>
    <t xml:space="preserve">日期码格式：ZURU INC(BVI) 标准格式 日期：按实际生产日期
Packaging Info: MA PKG , 优先1L PKG
Remark: </t>
  </si>
  <si>
    <t>500-66968</t>
  </si>
  <si>
    <t>4500191839-40</t>
  </si>
  <si>
    <t>4500191839-70</t>
  </si>
  <si>
    <t>CARLOS FEDERSPIEL &amp; CIA. - UNIVERSA</t>
  </si>
  <si>
    <t>4500191577-10</t>
  </si>
  <si>
    <t>日期码格式：ZURU INC(BVI) 标准格式 日期：按实际生产日期
Packaging Info:
其余item：MA 多语 包装+进口商贴纸+UPC贴纸+箱唛
Remark:</t>
  </si>
  <si>
    <t>0977301696</t>
  </si>
  <si>
    <t>4500192891-20</t>
  </si>
  <si>
    <t>2026/3/23安排抽办测试，抽办数量：大货4pcs</t>
  </si>
  <si>
    <t>日期码格式：ZURU INC(BVI) 标准格式 日期：按实际生产日期
Packaging Info: #71152：
MA3L彩盒+UPC贴纸(UPC:193052079190)+MA5L说明书(B版)
(UPC贴纸翻单：4500160504)
Remark: 1. 此单有箱唛;
2. UPC贴纸：必须在原来错误的条码上用黑色粗头笔涂黑直至不能扫描，再贴上正确的UPC;
3. 此单有第三方验货，烦请多备包装物料；
4. #71152需2026/3/23安排抽办测试，抽办数量：大货4pcs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</si>
  <si>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4500192991-40</t>
  </si>
  <si>
    <t>日期码格式：ZURU INC(BVI) 标准格式 日期：按实际生产日期
Packaging Info: 1. 包装
71152: 英文MA包装 (UPC版本，首选1L，无1L可用多L含英语) + 1张进口商贴纸；
2. 产品和包装上的日期码一致，请按要求在包装上打日期码（进口商贴纸不覆盖日期码）
3. 使用ZURU标准日期码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
5. 确保所出货的产品及包装不含PFAS（全氟/多氟烷基化合物）及其盐类和其相关物质，特别留意 PFOA、PFOS、PFHxS 不得检出。</t>
  </si>
  <si>
    <t>4500192991-100</t>
  </si>
  <si>
    <t>4500192991-150</t>
  </si>
  <si>
    <t>4500192991-210</t>
  </si>
  <si>
    <t>2950867796</t>
  </si>
  <si>
    <t>4500193135-30</t>
  </si>
  <si>
    <t>日期码格式：ZURU INC(BVI) 标准格式 日期：按实际生产日期
Packaging Info:
"71152SLB-S001, MA最新UPC包装加不带电池出货版本WEEE说明书，UPC :193052079190，请先检查条码是否正确再安排做货。
Slip sheet: 71152-S002 3pcs/CTN Carton size(32*29*23CM),16*4H=192PCS/64CTN/Slip Sheet
一共需要11个slip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</si>
  <si>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order 4772</t>
  </si>
  <si>
    <t>4500193147-10</t>
  </si>
  <si>
    <t>需要追踪</t>
  </si>
  <si>
    <t>日期码格式：外包装/外箱不要打ZURU标准日期 日期：
Packaging Info: 71152: MA 1L彩卡+进口商贴纸+EAN条码贴纸+QR code 贴纸 （一物一码），MA说明书/指南(如有)
此单出Bekasovo 2仓库；
Remark: 客户DM订单注意事项:
1. 标准配比
2. 请按期完货， 会有罚金。
3. 出2 个仓库-Bekasovo 2 &lt;(&gt;&amp;&lt;)&gt; Ural
4. 外包装(指:收缩膜/彩卡/铝箔袋/挂卡/PDQ)/外箱不要打ZURU标准日期码!胶件可以打日期码。
5. 零售包装上的QR code贴纸（要求一物一码，每PCS的二维码不一样，二维码可扫描区域尺寸要大于15x15mm ， 整张贴纸尺寸25X40MM &lt;(&gt;&lt;&lt;)&gt;含二维码下序列号
/Art/size等&gt;,白底黑字，分辨率要大于300dpi，位置要远离条码。 可贴零售 包装的侧面右下角/背面的右上角/挂卡的背面/正面的右上角，距离边距5mm）;
----QR 二维码格式要求： DATA MATRIX GS1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t>
  </si>
  <si>
    <t>4500193213-10</t>
  </si>
  <si>
    <t>日期码格式：外包装/外箱不要打ZURU标准日期 日期：
Packaging Info: 71152: MA 1L彩卡+进口商贴纸(翻单4500193147)+EAN条码贴纸(翻单4500193147)+QR code 贴纸 （一物一码），MA说明书/指南(如有) ，
此单出Ural仓库；
Remark: 客户DM订单注意事项:
1. 标准配比
2. 请按期完货， 会有罚金。
3. 出2 个仓库-Bekasovo 2 &lt;(&gt;&amp;&lt;)&gt; Ural
4. 外包装(指:收缩膜/彩卡/铝箔袋/挂卡/PDQ)/外箱不要打ZURU标准日期码!胶件可以打日期码。
5. 零售包装上的QR code贴纸（要求一物一码，每PCS的二维码不一样，二维码可扫描区域尺寸要大于15x15mm ， 整张贴纸尺寸25X40MM &lt;(&gt;&lt;&lt;)&gt;含二维码下序列号
/Art/size等&gt;,白底黑字，分辨率要大于300dpi，位置要远离条码。 可贴零售 包装的侧面右下角/背面的右上角/挂卡的背面/正面的右上角，距离边距5mm）;
----QR 二维码格式要求： DATA MATRIX GS1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t>
  </si>
  <si>
    <t>Amy xiao/Niki chen</t>
  </si>
  <si>
    <t>4500193347-20</t>
  </si>
  <si>
    <t>日期码格式：ZURU INC(BVI) 标准格式 日期：按实际生产日期
Packaging Info:
71152: MA 1L 收缩膜+进口商贴纸 (含G Mark, QR code, 阿拉伯警语)( 贴纸翻单4500162474); 贴纸上的QR code需微信可扫，扫描结果另外通知; 收缩膜上UPC条
码为193052079190；说明书+贴纸(说明书贴纸翻单4500162345); 产品年龄3+；
客人箱唛排版，印4面，条码内容193052079190；
所有包装需要不含希伯来语/Hebrew/(He) 语言
外箱消耗取消订单PO4500189525的库存
Remark:</t>
  </si>
  <si>
    <t>􀂫MARKET GROUP􀂻 LLC</t>
  </si>
  <si>
    <t>4500193172-10</t>
  </si>
  <si>
    <t>日期码格式：ZURU INC(BVI) 标准格式 日期：按实际生产日期
Packaging Info: 1 .外箱正面两侧需要加SSCC label （标准尺寸是16X5CM,可调整但是需要确保可扫）-- 2张；SSCC 标签可以随意贴在任何外箱上，与纸箱内的任意一组OR 代码匹
配.
2. QR code 诚信标在大货印刷前请提供3张图片确认后才能上机印刷。
3. 3L MA EAN 彩卡+ 进口商贴纸+QR code 贴纸（一物一码）,MA 说明书。
Remark: 1. 零售包装上的QR code贴纸（要求一物一码，每PCS的二维码不一样，二维码可扫描区域尺寸要大于15x15mm ， 整张贴纸尺寸20X30MM （含ART/INDEX/GTIN/QR c
ode/serial number..&gt;,白底黑字，铜版纸印刷，印制的二维码必须清晰且耐磨，确保在收银台处至少能连续读取两年，分辨率要大于300dpi，位置要远离条码。
可贴零售包装的侧面右下角/背面的右上角/挂卡的背面/正面的右上角，距离边距5mm）;
2. 货期不能延有罚金，需要提供ZURU自检报告给客户确认后才能放货
3. ZURU自检前2周需要提供QR CODE 入外箱以及入货柜的明细清单供客户清关使用，需要客户确认才能放货;</t>
  </si>
  <si>
    <t>0980497088</t>
  </si>
  <si>
    <t>4500194092-10</t>
  </si>
  <si>
    <t>60263841</t>
  </si>
  <si>
    <t>4500187154-20</t>
  </si>
  <si>
    <t>欠客供价格贴纸</t>
  </si>
  <si>
    <t>H-E-B, LP</t>
  </si>
  <si>
    <t>60X682867</t>
  </si>
  <si>
    <t>4500193969-30</t>
  </si>
  <si>
    <t>日期码格式：ZURU INC(BVI) 标准格式 日期：按实际生产日期
Packaging Info: 1. 包材：ZURU MA UPC 版本；出口美国；
Remark: 2. 日期跟踪码：ZURU标准格式日期码，产品包装及产品本身都必须有ZURU标准格式日期码，并且确保两者信息保持一致(请自行调整具体年月日生产期，但不能为
周末）。
PS: 如是毛绒公仔由于布标日期码问题，可以接受布标日期码跟产品包装日期码不一致，但工厂需要提前给到日期码照片给跟单去审批出货。
3. 大货样：
#71152 需4月6日前寄出3套大货样板(含PDQ;带日期码)，样板须跟大货一模一样。
样板一套我们将给到美国HEB，两套寄到以下深圳利丰地址，到时利丰会回签一套用于第三方100%大货验货。
回签的样板工厂需要长期保存好，只要产品物料没更新样板有效期一年，一年内每次的第三方验货都是用这套样板做参考不再走客户签样流程。
* 每款一套（含PDQ），寄到以下地址
深圳雨禾伟业实业有限公司
地址：广东省深圳市罗湖区东门南路1006号文锦渡口岸大厦B栋7楼
收件人：Elsa
电话：0755 6688 1988 Ext3337
*每款2套（含PDQ）寄到以下地址：
Li Fung　
深圳市福田区绒花路8号深福保大厦附楼3楼。
收件人： Yoland Dai　电话：+0755 8825 3756
4. 验货+ 抽板 （同一天进行）
预约4月21日第三方（利丰）到工厂做100%大货现场验货和抽板，验货需打印EPM出来跟客户回签样板供第三方验货参考。
PS:EPM是跟单提供。
抽板：
因这款产品的ZURU测试报告上被客户指定实验室发现产品和产品包装上的日期码不一致，所以这款寄样给实验室的是按照利丰验货员现场针对指定款随机抽板6PCS（
须带包装）。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
6. ZURU QA验货时需拍齐每款角色的产品和产品包装上的日期码照片（供实验室review）
7. 外箱胶带必须按照工字型封箱</t>
  </si>
  <si>
    <t>4500193619-10</t>
  </si>
  <si>
    <t>日期码格式：外包装/外箱不要打ZURU标准日期 日期：
Packaging Info: 此单出Bekasovo 2仓库，进口商/EAN贴纸翻单4500193147；另外提供QR code 贴纸 （一物一码）
Remark: 客户DM订单注意事项:
1. 标准配比
2. 请按期完货， 会有罚金。
3. 出2 个仓库-Bekasovo 2 &lt;(&gt;&amp;&lt;)&gt; Ural
4. 外包装(指:收缩膜/彩卡/铝箔袋/挂卡/PDQ)/外箱不要打ZURU标准日期码!胶件可以打日期码。
5. 零售包装上的QR code贴纸（要求一物一码，每PCS的二维码不一样，二维码可扫描区域尺寸要大于15x15mm ， 整张贴纸尺寸25X40MM &lt;(&gt;&lt;&lt;)&gt;含二维码下序列号
/Art/size等&gt;,白底黑字，分辨率要大于300dpi，位置要远离条码。 可贴零售 包装的侧面右下角/背面的右上角/挂卡的背面/正面的右上角，距离边距5mm）;
----QR 二维码格式要求： DATA MATRIX GS1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t>
  </si>
  <si>
    <t>·</t>
  </si>
  <si>
    <t xml:space="preserve">  </t>
  </si>
  <si>
    <t>.</t>
  </si>
  <si>
    <t>71152机械龙 半成品生产MA</t>
  </si>
  <si>
    <t>日期</t>
  </si>
  <si>
    <t>MA订单号码</t>
  </si>
  <si>
    <r>
      <rPr>
        <sz val="10"/>
        <rFont val="宋体"/>
        <charset val="134"/>
      </rPr>
      <t>I</t>
    </r>
    <r>
      <rPr>
        <sz val="10"/>
        <rFont val="宋体"/>
        <charset val="134"/>
      </rPr>
      <t>TEM</t>
    </r>
  </si>
  <si>
    <t>名称</t>
  </si>
  <si>
    <t>合计</t>
  </si>
  <si>
    <t>要求完成日期</t>
  </si>
  <si>
    <t>MA_RR_1527</t>
  </si>
  <si>
    <t>机械龙</t>
  </si>
  <si>
    <t>MA_RR_1589</t>
  </si>
  <si>
    <t>MA_RR_1626</t>
  </si>
  <si>
    <t>MA_RR_1636</t>
  </si>
  <si>
    <t>MA_RR_1686</t>
  </si>
  <si>
    <t>MA_RR_1739</t>
  </si>
  <si>
    <t>MA_RR_1784</t>
  </si>
  <si>
    <t>MA_RR_1858</t>
  </si>
  <si>
    <t>MA_RR_1897</t>
  </si>
  <si>
    <t>MA_RR_1920</t>
  </si>
  <si>
    <t>MA_RR_1986</t>
  </si>
  <si>
    <t>MA_RR_2032</t>
  </si>
  <si>
    <t>MA_RR_2095</t>
  </si>
  <si>
    <t>MA合计</t>
  </si>
  <si>
    <t>接单总数</t>
  </si>
  <si>
    <t>MA剩余</t>
  </si>
  <si>
    <t>MA剩余占MA数比率</t>
  </si>
  <si>
    <t>71152 彩盒/说明书 MA</t>
  </si>
  <si>
    <t>放MA日期</t>
  </si>
  <si>
    <t>MA订单号</t>
  </si>
  <si>
    <t>货号</t>
  </si>
  <si>
    <t>数量</t>
  </si>
  <si>
    <t>语言</t>
  </si>
  <si>
    <t>版本号</t>
  </si>
  <si>
    <t>1L 标准版彩盒</t>
  </si>
  <si>
    <t>3L 标准版彩盒</t>
  </si>
  <si>
    <t>5L 说明书</t>
  </si>
  <si>
    <t>Endcap
EC展架</t>
  </si>
  <si>
    <t>Window Box</t>
  </si>
  <si>
    <t>1L彩盒</t>
  </si>
  <si>
    <t>A</t>
  </si>
  <si>
    <t>Instruction Sheet</t>
  </si>
  <si>
    <t>说明书</t>
  </si>
  <si>
    <t>1L B版本彩盒</t>
  </si>
  <si>
    <t>B</t>
  </si>
  <si>
    <t>5L B版本说明书</t>
  </si>
  <si>
    <t>3L 彩盒</t>
  </si>
  <si>
    <t>兴富利（B)</t>
  </si>
  <si>
    <t>华茂（3L）</t>
  </si>
  <si>
    <r>
      <rPr>
        <sz val="11"/>
        <rFont val="宋体"/>
        <charset val="0"/>
      </rPr>
      <t>说明书不放</t>
    </r>
    <r>
      <rPr>
        <sz val="11"/>
        <rFont val="Arial"/>
        <charset val="0"/>
      </rPr>
      <t xml:space="preserve">MA </t>
    </r>
    <r>
      <rPr>
        <sz val="11"/>
        <rFont val="宋体"/>
        <charset val="0"/>
      </rPr>
      <t>自行订购</t>
    </r>
  </si>
  <si>
    <t>Instruction sheet</t>
  </si>
  <si>
    <t>6L客版说明书</t>
  </si>
  <si>
    <t>3L B版本彩盒</t>
  </si>
  <si>
    <t>1L</t>
  </si>
  <si>
    <t>剩余数</t>
  </si>
  <si>
    <t>4500157806-10</t>
  </si>
  <si>
    <t>进口商贴纸翻4500153742+彩色贴纸翻4500153742</t>
  </si>
  <si>
    <t>日期码格式：ZURU INC(BVI) 标准格式 日期：按实际生产日期 
Packaging Info: 1L MA包装+进口商贴纸翻4500153742+彩色贴纸翻4500153742; MA说明书
Remark:</t>
  </si>
  <si>
    <t>Inventive Toys</t>
  </si>
  <si>
    <t>4500153901-50</t>
  </si>
  <si>
    <t>欠进口商贴纸</t>
  </si>
  <si>
    <t>日期码格式：外包装/外箱不要打ZURU标准日期码 日期： 
Packaging Info: 注意:外包装 (指: 收缩膜/彩卡/铝箔袋/挂卡/PDQ)/外箱不要打ZURU标准日期码!胶件可以打日期码。
 外包装(包括收缩膜/彩卡/PDQ)都不能含Instagram and facebook logo等社交logo ;
 71152 ： MA 彩卡+ 进口商贴纸 ， MA 说明书/指南（如有）；
Remark: 标准配比;</t>
  </si>
  <si>
    <t>5200006588</t>
  </si>
  <si>
    <t>4500163394-20</t>
  </si>
  <si>
    <t>5/30取消</t>
  </si>
  <si>
    <t>一张意大利环保标贴纸+ 多语版WEEE电池垃圾桶的回收声明说明书（not included）（贴纸和WEEE翻
 4500162314）</t>
  </si>
  <si>
    <t>日期码格式：ZURU INC(BVI) 标准格式 日期：按实际生产日期
Packaging Info: 
71152:最新MA 3L EAN（23L warning）彩盒+最新MA 5L说明书+ 一张意大利环保标贴纸+ 多语版WEEE电池垃圾桶的回收声明说明书（not included）（贴纸和WEEE翻
4500162314）
Remark: 1. 法国国家内销单，需要通过ZURU 验货结果后才能出货 (工厂需要主动提前同ZURU QC预约验货避免延期出货造成不必要麻烦)；
2. 本订单所有 具有 baby items / assorted items 的款式，零售包装上都要用 母 EAN; 所有订单出口西班牙都需要有法国环保标。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带电池产品都需要包含多语WEEE黑白说明书。
8，MTS所有订单，SMASHERS 或含Slime产品，所有化合物使用无硼版本出；如有香味产品，出无香版本; BOB系列要符合欧洲要求不含亚硝酸版本; XShot Hyper系列
，统一出EN71版本。</t>
  </si>
  <si>
    <t>WM
PO#0905014391
/WM
item#67419606
0/GTIN#101930
52079197/STK#
71152</t>
  </si>
  <si>
    <t>4500164205-40</t>
  </si>
  <si>
    <t>换单</t>
  </si>
  <si>
    <t>71152箱唛排版可follow PO#4500163167</t>
  </si>
  <si>
    <t>Elena</t>
  </si>
  <si>
    <t>WM                                                                                                                                              PO#0905014290
/WM
item#67419606
0/GTIN#101930
52079197/STK#
71152</t>
  </si>
  <si>
    <t>4500164205-50</t>
  </si>
  <si>
    <t>WM
PO#0905014394
/WM
item#67419606
0/GTIN#101930
52079197/STK#
71152</t>
  </si>
  <si>
    <t>4500164205-60</t>
  </si>
  <si>
    <t>WM
PO#0905014352
/WM
item#67419606
0/GTIN#101930
52079197/STK#
71152</t>
  </si>
  <si>
    <t>4500164229-30</t>
  </si>
  <si>
    <t>6/11BV</t>
  </si>
  <si>
    <t>WM
PO#0905014364
/WM
item#67419606
0/GTIN#101930
52079197/STK#
71152</t>
  </si>
  <si>
    <t>4500164229-40</t>
  </si>
  <si>
    <t>WM
PO#0905014309
/WM
item#67419606
0/GTIN#101930
52079197/STK#
71152</t>
  </si>
  <si>
    <t>4500164240-30</t>
  </si>
  <si>
    <t>6/18BV</t>
  </si>
  <si>
    <t>日期码格式：ZURU DGYYMMDD CHINA(日期避开周末和法定节假日） 日期：按实际生产日期
Packaging Info: 
"1.包装信息：
71152：MA 1L 彩盒+ MA 说明书："
Remark: 
"71152：
2. 此单为散箱出货，外箱印刷RFID箱唛（四面右下角印ZURU logo并要有""""Made in China"""" 字样, 外箱一面正唛直接印刷订单内容（从每行remark处获取），
不再贴贴纸)。
3. 在产品和包装上要有日期码、以及要有MADE IN CHINA和ZURU字样.
4. 产品如有扎带口要剪平，不能刮手.
5. 3pcs /CTN；not include 2pcs AAA battery.
6. 此单需要验货，烦请多备包装物料
7. 每PCS要加RFID 贴纸，严格按照我们提供的位置图，不可擅自调整位置，贴纸也不可有任何破损或折坏，不可淋湿!!"
8.此单每个运输箱加贴一张粉色贴纸</t>
  </si>
  <si>
    <t>WM
PO#0905014311
/WM
item#67419606
0/GTIN#101930
52079197/STK#
71152</t>
  </si>
  <si>
    <t>4500164240-40</t>
  </si>
  <si>
    <t>WM
PO#0906596274
/WM
item#67419606
0/GTIN#101930
52079197/STK#
71152</t>
  </si>
  <si>
    <t>4500164258-20</t>
  </si>
  <si>
    <t>6/4BV</t>
  </si>
  <si>
    <t>WM
PO#0906596283
/WM
item#67419606
0/GTIN#101930
52079197/STK#71152</t>
  </si>
  <si>
    <t>4500164258-30</t>
  </si>
  <si>
    <t>WM
PO#0906596254
/WM
item#67419606
0/GTIN#101930
52079197/STK#
71152</t>
  </si>
  <si>
    <t>4500164334-60</t>
  </si>
  <si>
    <t>WM
PO#0906596263
/WM
item#67419606
0/GTIN#101930
52079197/STK#
71152</t>
  </si>
  <si>
    <t>4500164334-70</t>
  </si>
  <si>
    <t>WM
PO#0906596281
/WM
item#67419606
0/GTIN#101930
52079197/STK#
71152</t>
  </si>
  <si>
    <t>4500164334-80</t>
  </si>
  <si>
    <t>WM
PO#0906596284
/WM
item#67419606
0/GTIN#101930
52079197/STK#
71152</t>
  </si>
  <si>
    <t>4500164334-90</t>
  </si>
  <si>
    <t>WM
PO#0906596287
/WM
item#67419606
0/GTIN#101930
52079197/STK#
71152</t>
  </si>
  <si>
    <t>4500164334-100</t>
  </si>
  <si>
    <t>WM
PO#0906596275
/WM
item#67419606
0/GTIN#101930
52079197/STK#
71152</t>
  </si>
  <si>
    <t>4500164340-30</t>
  </si>
  <si>
    <t>WM
PO#0906596277
/WM
item#67419606
0/GTIN#101930
52079197/STK#
71152</t>
  </si>
  <si>
    <t>4500164340-40</t>
  </si>
  <si>
    <t>WM
PO#0906596258
/WM
item#67419606
0/GTIN#101930
52079197/STK#
71152</t>
  </si>
  <si>
    <t>4500165272-20</t>
  </si>
  <si>
    <t>6/25BV</t>
  </si>
  <si>
    <t>箱唛排版可follow PO#4500163167</t>
  </si>
  <si>
    <t>WM
PO#0906596224
/WM
item#67419606
0/GTIN#101930
52079197/STK#
71152</t>
  </si>
  <si>
    <t>4500165272-50</t>
  </si>
  <si>
    <t>WM
PO#0906596271
/WM
item#67419606
0/GTIN#101930
52079197/STK#
71152</t>
  </si>
  <si>
    <t>4500165272-60</t>
  </si>
  <si>
    <t>WM
PO#0906596267
/WM
item#67419606
0/GTIN#101930
52079197/STK#
71152</t>
  </si>
  <si>
    <t>4500165272-90</t>
  </si>
  <si>
    <t>WM
PO#0906596280
/WM
item#67419606
0/GTIN#101930
52079197/STK#
71152</t>
  </si>
  <si>
    <t>4500165272-100</t>
  </si>
  <si>
    <t xml:space="preserve"> WALMART INC.</t>
  </si>
  <si>
    <t>WM
PO#0906596240
/WM
item#67419606
0/GTIN#101930
52079197/STK#
71152</t>
  </si>
  <si>
    <t>4500166491-30</t>
  </si>
  <si>
    <t>7、4BV验货</t>
  </si>
  <si>
    <t>日期码格式：ZURU DGYYMMDD CHINA(日期避开周末和法定节假日） 日期：按实际生产日期
Packaging Info: 
 "1.包装信息：
 71152：MA 1L 彩盒+ MA 说明书"
Remark:
 "71152：
 2. 此单为散箱出货，外箱印刷RFID箱唛（四面右下角印ZURU logo并要有""""Made in China"""" 字样, 外箱一面正唛直接印刷订单内容（从每行remark处获取），
 不再贴贴纸)。
 3. 在产品和包装上要有日期码、以及要有MADE IN CHINA和ZURU字样.
 4. 产品如有扎带口要剪平，不能刮手.
 5. 3pcs /CTN；not include 2pcs AAA battery.
 6. 此单需要验货，烦请多备包装物料
 7. 每PCS要加RFID 贴纸，严格按照我们提供的位置图，不可擅自调整位置，贴纸也不可有任何破损或折坏，不可淋湿!!"</t>
  </si>
  <si>
    <t>WM PO#
0906596272/WM
item#67419606
0/GTIN#101930
52079197/STK#
71152</t>
  </si>
  <si>
    <t>4500166491-50</t>
  </si>
  <si>
    <t>WM
PO#0906596279
/WM
item#67419606
0/GTIN#101930
52079197/STK#
71152</t>
  </si>
  <si>
    <t>4500166491-60</t>
  </si>
  <si>
    <t>WM PO#
0906596257/WM
item#67419606
0/GTIN#101930
52079197/STK#
71152</t>
  </si>
  <si>
    <t>4500166492-50</t>
  </si>
  <si>
    <t>7/11BV</t>
  </si>
  <si>
    <t>日期码格式：ZURU DGYYMMDD CHINA(日期避开周末和法定节假日） 日期：按实际生产日期
Packaging Info:
"1.包装信息：
71152：MA 1L 彩盒+ MA 说明书"
Remark:
"71152：
2. 此单为散箱出货，外箱印刷RFID箱唛（四面右下角印ZURU logo并要有""""Made in China"""" 字样, 外箱一面正唛直接印刷订单内容（从每行remark处获取），
不再贴贴纸)。
3. 在产品和包装上要有日期码、以及要有MADE IN CHINA和ZURU字样.
4. 产品如有扎带口要剪平，不能刮手.
5. 3pcs /CTN；not include 2pcs AAA battery.
6. 此单需要验货，烦请多备包装物料
7. 每PCS要加RFID 贴纸，严格按照我们提供的位置图，不可擅自调整位置，贴纸也不可有任何破损或折坏，不可淋湿!!"</t>
  </si>
  <si>
    <t>WM
PO#0906596262
/WMitem#67419606
0/GTIN#101930
52079197/STK#
71152</t>
  </si>
  <si>
    <t>4500166492-60</t>
  </si>
  <si>
    <t>WM PO#
0906596282/WM
item#67419606
0/GTIN#101930
52079197/STK#
71152</t>
  </si>
  <si>
    <t>4500166492-70</t>
  </si>
  <si>
    <t>WM PO#
0906596276/WM
item#67419606
0/GTIN#101930
52079197/STK#
71152</t>
  </si>
  <si>
    <t>4500166492-80</t>
  </si>
  <si>
    <t>WM
PO#0906596265
/WM
item#67419606
0/GTIN#101930
52079197/STK#
71152</t>
  </si>
  <si>
    <t>4500162378-20</t>
  </si>
  <si>
    <t>5/16抽板</t>
  </si>
  <si>
    <t>ZURU DGYYMMDD CHINA(日期避开周末和法定节假日）</t>
  </si>
  <si>
    <t>日期码格式：ZURU DGYYMMDD CHINA(日期避开周末和法定节假日） 日期：按实际生产日期
Packaging Info:
"1.包装信息：
71152：MA 1L 彩盒+ MA 说明书
Remark:
"71152：
2. 此单为散箱出货，外箱印刷RFID箱唛（四面右下角印ZURU logo并要有""""Made in China"""" 字样, 外箱一面正唛直接印刷订单内容（从每行remark处获取），
不再贴贴纸)。
3. 在产品和包装上要有日期码、以及要有MADE IN CHINA和ZURU字样.
4. 产品如有扎带口要剪平，不能刮手.
5. 3pcs /CTN；not include 2pcs AAA battery.
6. 此单需要验货，烦请多备包装物料
7. 每PCS要加RFID 贴纸，严格按照我们提供的位置图，不可擅自调整位置，贴纸也不可有任何破损或折坏，不可淋湿!!"
8.此款需要签样，请最晚在4/20前让我们收到6pcs样板，收到后会回签1pcs以备抽板验货用。
此款需要产中抽板和测试，WMPO#0906596265 计划5/16安排抽板，需完成至少504pcs，其中4pcs需要在抽板完当天寄给实验室。</t>
  </si>
  <si>
    <t>WM
PO#0906596286
/WM
item#67419606
0/GTIN#101930
52079197/STK#
71152</t>
  </si>
  <si>
    <t>4500163167-40</t>
  </si>
  <si>
    <t>日期码格式：ZURU DGYYMMDD CHINA(日期避开周末和法定节假日） 日期：按实际生产日期
Packaging Info: 
"1.包装信息：
71152：MA 1L 彩盒+ MA 说明书
Remark:
"71152：
2. 此单为散箱出货，外箱印刷RFID箱唛（四面右下角印ZURU logo并要有""""Made in China"""" 字样, 外箱一面正唛直接印刷订单内容（从每行remark处获取），
不再贴贴纸)。
3. 在产品和包装上要有日期码、以及要有MADE IN CHINA和ZURU字样.
4. 产品如有扎带口要剪平，不能刮手.
5. 3pcs /CTN；not include 2pcs AAA battery.
6. 此单需要验货，烦请多备包装物料
7. 每PCS要加RFID 贴纸，严格按照我们提供的位置图，不可擅自调整位置，贴纸也不可有任何破损或折坏，不可淋湿!!"</t>
  </si>
  <si>
    <t>WM
PO#0906596247
/WM
item#67419606
0/GTIN#101930
52079197/STK#
71152</t>
  </si>
  <si>
    <t>4500163167-30</t>
  </si>
  <si>
    <t>5/28BV</t>
  </si>
  <si>
    <t>出 Bekasovo 2</t>
  </si>
  <si>
    <t>4500153295-10</t>
  </si>
  <si>
    <t>暂停生产</t>
  </si>
  <si>
    <t>进口商贴纸翻4500153227+EAN条码贴纸翻4500153227</t>
  </si>
  <si>
    <t>日期码格式：外包装/外箱不要打ZURU标准日期码 日期：
Packaging Info: 注意 ：外包装 (指: 收缩膜/彩卡/铝箔袋/挂卡/PDQ) /外箱不要打ZURU标准日期码！胶件可以打日期码。
71152: MA 1L彩卡+进口商贴纸翻4500153227+EAN条码贴纸翻4500153227，MA说明书/指南(如有) 。
Remark: 标准配比 ；
请按期完货， 会有罚金。
出港口Bekasovo 2。</t>
  </si>
  <si>
    <t>4500153374-10</t>
  </si>
  <si>
    <t>日期码格式：外包装/外箱不要打ZURU标准日期码 日期：
Packaging Info: 注意 ：外包装 (指: 收缩膜/彩卡/铝箔袋/挂卡/PDQ) /外箱不要打ZURU标准日期码！胶件可以打日期码。
71152: MA 1L彩卡+进口商贴纸翻4500153227+EAN条码贴纸翻4500153227，MA说明书/指南(如有) 。
Remark: 标准配比 ；
请按期完货， 会有罚金。
出港口Bekasovo 2</t>
  </si>
  <si>
    <t>5200007779 5200007784</t>
  </si>
  <si>
    <t>4500180519-70</t>
  </si>
  <si>
    <t>一张意大利环保标贴纸+ WEEE不带电池出货欧洲通用30L说明书B版（贴纸
 翻4500162314</t>
  </si>
  <si>
    <t>日期码格式：ZURU INC(BVI) 标准格式 日期：按实际生产日期
Packaging Info:
6. 71152:最新MA 3L EAN（23L warning）彩盒+最新MA 5L说明书+一张葡萄牙语说明书纸+ 一张意大利环保标贴纸+ WEEE不带电池出货欧洲通用30L说明书B版（贴纸
翻4500162314）
Remark: 1.西班牙国家内销单，需要通过ZURU 验货结果后才能出货 (工厂需要主动提前同ZURU QC预约验货避免延期出货造成不必要麻烦)；
2.本订单所有 具有 baby items / assorted items 的款式，零售包装上都要用 母 EAN; 外包装警语/说明书都需要有西班牙语+葡萄牙语（简写"PT"或"P"）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货到西班牙被抽检出现问题, 供应商需要对此负责;
5. Date code: 外箱/产品/包装尽量保持一致，完货后提供date code 信息以便我们保存记录做批次管理；若MA物料因提前备料导致和外箱日期码不一致时，可以接
受出货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所有带电池的产品请基于带/不带电池出货自行订购 "WEEE说明书欧洲EN+30L-B版"。
8. MTS所有订单，SMASHERS 或含Slime产品，所有化合物使用无硼版本出；如有香味产品，出无香版本; BOB系列要符合欧洲要求不含亚硝酸版本; XShot Hyper系列
，统一出EN71版本；Slime Mart统一用EUR版本的包装。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</si>
  <si>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UAE</t>
  </si>
  <si>
    <t>4500180717-180</t>
  </si>
  <si>
    <t>进口商贴纸 (含G Mark, QR code, 阿拉伯警语); 贴纸上的QR code需微信可扫，贴纸(说明书贴纸翻单4500162345)</t>
  </si>
  <si>
    <t>日期码格式：ZURU INC(BVI) 标准格式 日期：按实际生产日期
Packaging Info:
71152: MA 1L 收缩膜+进口商贴纸 (含G Mark, QR code, 阿拉伯警语)( 贴纸翻单4500162474); 贴纸上的QR code需微信可扫，扫描结果另外通知; 收缩膜上UPC条
码为193052079190；说明书+贴纸(说明书贴纸翻单4500162345); 产品年龄3+；
客人箱唛排版，印4面，条码内容193052079190；
需要增加一张WEEE声明（不带电池走货版本的通用30L说明书）
Remark:</t>
  </si>
  <si>
    <t>DOLGENCORP, LLC</t>
  </si>
  <si>
    <t>29BLM0</t>
  </si>
  <si>
    <t>4500191701-10</t>
  </si>
  <si>
    <t>71152-S005-PKC</t>
  </si>
  <si>
    <t>箱唛翻单4500164352</t>
  </si>
  <si>
    <t>产品日期码： DOLGEN31328101D26 （打在dino上）</t>
  </si>
  <si>
    <t>日期码格式：DOLLAR GENERAL 格式日期码 日期：
Packaging Info: 1.包装：客版包装+ZURU MA说明书，优先1L.（跟单邮件提供AWS）
Remark: 1.包装：客版包装+ZURU MA说明书，优先1L.（跟单邮件提供AWS）
客户要求： "产品和包装不能含有PFAS 物质以及1,4 dioxane" 客户指定实验室做测试，请确保产品可以过美国标准ASTM F963-23测试。
必须是双坑外箱.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31328101D26 ;
(2)产品日期码： DOLGEN31328101D26 （打在dino上）
(3)UPC条形码：430001727086
3. 无价贴。
4. 无样板需求
5. 验货抽样事宜：
3月10日早上进行客人指定TUV的VT抽测试样，随机抽取每款每色各12pcs + 足量干漆给实验室MTS ，
请在3月9前完成ZURU QC验货，并当天14点前提供验货报告+大货图片给跟单。
6. 箱唛：此客人要求严格，外箱不接受水贴纸，材积以及重量必须按照以下要求，否则不符会导致验货fail从而影响货期而产生罚款。大货外箱材积绝对不可大于
下述数据，材积只接受3%的变小；重量正负不得超过以下列出数据的5%，接受外箱以印章方式印上实际毛重。
大货外箱材积必须不能大于 1.46cbf（0.0413cbm），外箱毛重不能超过6.0lbs（2.71kgs）。如有变化，请收单后2周内告知跟单评估是否可行。
箱唛不需要印ZURU格式日期码，不需要印外箱环保标识。箱唛翻4500164352
重要提示：客人强制要求大货外箱必须是双层瓦楞纸的，否则会导致第三方验货fail，产生返工和罚款。
7.此客人不接受任何理由的延期，会有高额罚金产生.
8.如散货入仓需在货车上加防护网.
9.出货配比：ZURU MA配比
10. 内袋需要警示语，警示语内容为以下，内袋打孔，并用胶纸封口，因客户以内袋为单位往每家店分配。封住内袋口防止产品散落出来。
WARNING: TO AVOID DANGER OF SUFFOCATION, KEEP THIS BAG AWAY FROM BABIES AND CHILDREN. DO NOT USE IN CRIBS, BEDS, STROLLERS OR PLAY PENS. THIS B
AG IS NOT A TOY.
内袋翻4500130706</t>
  </si>
  <si>
    <t>999-61860</t>
  </si>
  <si>
    <t>4500189742-30</t>
  </si>
  <si>
    <t>日期码格式：ZURU INC(BVI) 标准格式 日期：按实际生产日期
Packaging Info:
71152： MA B版1L彩卡含4国警告语(Czech-Hugarian-Polish-Slovak）+WEEE不带电池走货欧洲30语通用黑白说明书，UPC#193052079190，请先检查包装条码是否正
确再安排做货；
Remark: 1.此单出欧洲国家，需满足EU测试标准，微塑料需满足EU法规要求；
2.产品及包装需要印CE &lt;(&gt;&amp;&lt;)&gt; UKCA图标，包装需要有ZURU UK LTD/ZURU France地址信息，QC同事请核查，如有问题与跟单确认；
3.裝櫃必須按TPND順序(TPND的号码由大到小或由小到大) (條形碼貼紙或正嘜必須要朝外向車門外)；
4. 外箱上有条码要求，排版时请留意并请确保条码清晰可扫描（封箱胶不要黏到条码上), 否则客人会有罚款；
5.如含硼的话， 需用低硼版本(小于300ppm),硼含量需要符合欧洲标准,否则客人会退货有罚款产生;
6.标准配比；
7.货物不能用打包带缠绕外箱，否则会影响目的港派送及可能产生额外的拆打包带费用</t>
  </si>
  <si>
    <t>293MN2</t>
  </si>
  <si>
    <t>4500190696-10</t>
  </si>
  <si>
    <t>3月5日早上进行客人指定TUV的CT抽测试样+100%大货验货，随机抽取每款每色各12pcs + 足量干漆给实验室MTS ，2-3套封样。
 请在3月4前完成ZURU QC验货，并当天14点前提供验货报告+大货图片给跟单。</t>
  </si>
  <si>
    <t>日期码格式：DOLLAR GENERAL 格式日期码 日期：
Packaging Info: 1.包装：客版包装+ZURU MA说明书，优先1L.（跟单邮件提供AWS）
Remark: 1.包装：客版包装+ZURU MA说明书，优先1L.（跟单邮件提供AWS）
客户要求： "产品和包装不能含有PFAS 物质以及1,4 dioxane" 客户指定实验室做测试，请确保产品可以过美国标准ASTM F963-23测试。
必须是双坑外箱.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31328101C26 ;
(2)产品日期码： DOLGEN31328101C26 （打在dino上）
(3)UPC条形码：430001727086
3. 无价贴。
4. 样板：请尽力在2月1日前提供6套产前确认样，（确保产前样所有信息及质量务必同大货） .寄给ZURU深圳跟单Minny /hailey转寄客人签样。（跟单确认样板无
误后才可开始大货）。
5. 验货抽样事宜：
3月5日早上进行客人指定TUV的CT抽测试样+100%大货验货，随机抽取每款每色各12pcs + 足量干漆给实验室MTS ，2-3套封样。
请在3月4前完成ZURU QC验货，并当天14点前提供验货报告+大货图片给跟单。
6. 箱唛：此客人要求严格，外箱不接受水贴纸，材积以及重量必须按照以下要求，否则不符会导致验货fail从而影响货期而产生罚款。大货外箱材积绝对不可大于
下述数据，材积只接受3%的变小；重量正负不得超过以下列出数据的5%，接受外箱以印章方式印上实际毛重。
大货外箱材积必须不能大于 1.46cbf（0.0413cbm），外箱毛重不能超过6.0lbs（2.71kgs）。如有变化，请收单后2周内告知跟单评估是否可行。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9.出货配比：ZURU MA配比
10. 内袋需要警示语，警示语内容为以下，内袋打孔，并用胶纸封口，因客户以内袋为单位往每家店分配。封住内袋口防止产品散落出来。
WARNING: TO AVOID DANGER OF SUFFOCATION, KEEP THIS BAG AWAY FROM BABIES AND CHILDREN. DO NOT USE IN CRIBS, BEDS, STROLLERS OR PLAY PENS. THIS B
AG IS NOT A TOY.
内袋翻4500130706</t>
  </si>
  <si>
    <t>293MX8</t>
  </si>
  <si>
    <t>4500190696-20</t>
  </si>
</sst>
</file>

<file path=xl/styles.xml><?xml version="1.0" encoding="utf-8"?>
<styleSheet xmlns="http://schemas.openxmlformats.org/spreadsheetml/2006/main" xmlns:mc="http://schemas.openxmlformats.org/markup-compatibility/2006" xmlns:xr9="http://schemas.microsoft.com/office/spreadsheetml/2016/revision9" mc:Ignorable="xr9">
  <numFmts count="22">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d/mmm/yy;@"/>
    <numFmt numFmtId="177" formatCode="[$-409]mmm/yy;@"/>
    <numFmt numFmtId="178" formatCode="[$$-409]#,##0.00;\-[$$-409]#,##0.00"/>
    <numFmt numFmtId="179" formatCode="[$-409]dd\-mmm\-yy;@"/>
    <numFmt numFmtId="180" formatCode="_-* #,##0.00_-;\-* #,##0.00_-;_-* &quot;-&quot;??_-;_-@_-"/>
    <numFmt numFmtId="181" formatCode="_(* #,##0.00_);_(* \(#,##0.00\);_(* &quot;-&quot;??_);_(@_)"/>
    <numFmt numFmtId="182" formatCode="[$-409]mmmm\-yy;@"/>
    <numFmt numFmtId="183" formatCode="yyyy&quot;年&quot;m&quot;月&quot;d&quot;日&quot;;@"/>
    <numFmt numFmtId="184" formatCode="yyyy/mm/dd\ aaaa\ "/>
    <numFmt numFmtId="185" formatCode="m/d;@"/>
    <numFmt numFmtId="186" formatCode="yyyy/m/d&quot;周&quot;aaa"/>
    <numFmt numFmtId="187" formatCode="m&quot;月&quot;d&quot;日&quot;;@"/>
    <numFmt numFmtId="188" formatCode="&quot;US$&quot;#,##0_);[Red]\(&quot;US$&quot;#,##0\)"/>
    <numFmt numFmtId="189" formatCode="&quot;US$&quot;#,##0.00;\-&quot;US$&quot;#,##0.00"/>
    <numFmt numFmtId="190" formatCode="0_);[Red]\(0\)"/>
    <numFmt numFmtId="191" formatCode="#,##0_ "/>
    <numFmt numFmtId="192" formatCode="0_ "/>
    <numFmt numFmtId="193" formatCode="[$HK$-C04]#,##0;\-[$HK$-C04]#,##0"/>
  </numFmts>
  <fonts count="209">
    <font>
      <sz val="12"/>
      <name val="宋体"/>
      <charset val="134"/>
    </font>
    <font>
      <sz val="11"/>
      <name val="Arial"/>
      <charset val="0"/>
    </font>
    <font>
      <sz val="12"/>
      <color rgb="FFFF0000"/>
      <name val="宋体"/>
      <charset val="134"/>
    </font>
    <font>
      <sz val="12"/>
      <color rgb="FF0000FF"/>
      <name val="宋体"/>
      <charset val="134"/>
    </font>
    <font>
      <sz val="12"/>
      <color rgb="FFF7241F"/>
      <name val="宋体"/>
      <charset val="134"/>
    </font>
    <font>
      <b/>
      <sz val="11"/>
      <name val="宋体"/>
      <charset val="0"/>
    </font>
    <font>
      <b/>
      <sz val="11"/>
      <name val="Arial"/>
      <charset val="0"/>
    </font>
    <font>
      <sz val="10"/>
      <color rgb="FFFF0000"/>
      <name val="Arial"/>
      <charset val="0"/>
    </font>
    <font>
      <sz val="11"/>
      <color rgb="FFFF0000"/>
      <name val="宋体"/>
      <charset val="134"/>
    </font>
    <font>
      <sz val="11"/>
      <color rgb="FFFF0000"/>
      <name val="Arial"/>
      <charset val="0"/>
    </font>
    <font>
      <sz val="11"/>
      <color rgb="FFFF0000"/>
      <name val="宋体"/>
      <charset val="0"/>
    </font>
    <font>
      <sz val="10"/>
      <color rgb="FF0000FF"/>
      <name val="Arial"/>
      <charset val="0"/>
    </font>
    <font>
      <sz val="11"/>
      <color rgb="FF0000FF"/>
      <name val="Arial"/>
      <charset val="0"/>
    </font>
    <font>
      <sz val="11"/>
      <color rgb="FF0000FF"/>
      <name val="宋体"/>
      <charset val="134"/>
    </font>
    <font>
      <sz val="11"/>
      <name val="宋体"/>
      <charset val="0"/>
    </font>
    <font>
      <sz val="11"/>
      <color rgb="FF0000FF"/>
      <name val="宋体"/>
      <charset val="0"/>
    </font>
    <font>
      <sz val="10"/>
      <color rgb="FFF7241F"/>
      <name val="Arial"/>
      <charset val="0"/>
    </font>
    <font>
      <sz val="11"/>
      <color rgb="FFF7241F"/>
      <name val="Arial"/>
      <charset val="0"/>
    </font>
    <font>
      <sz val="11"/>
      <color rgb="FFF7241F"/>
      <name val="宋体"/>
      <charset val="134"/>
    </font>
    <font>
      <b/>
      <sz val="10"/>
      <name val="Arial"/>
      <charset val="0"/>
    </font>
    <font>
      <sz val="10"/>
      <color rgb="FFFF0000"/>
      <name val="宋体"/>
      <charset val="134"/>
    </font>
    <font>
      <b/>
      <sz val="11"/>
      <color rgb="FF0000FF"/>
      <name val="宋体"/>
      <charset val="0"/>
    </font>
    <font>
      <sz val="11"/>
      <color rgb="FF2727F0"/>
      <name val="宋体"/>
      <charset val="134"/>
    </font>
    <font>
      <b/>
      <sz val="11"/>
      <name val="宋体"/>
      <charset val="134"/>
    </font>
    <font>
      <b/>
      <sz val="10"/>
      <color rgb="FF7030A0"/>
      <name val="等线"/>
      <charset val="134"/>
    </font>
    <font>
      <sz val="11"/>
      <color rgb="FFF7241F"/>
      <name val="宋体"/>
      <charset val="0"/>
    </font>
    <font>
      <b/>
      <sz val="11"/>
      <color indexed="39"/>
      <name val="宋体"/>
      <charset val="134"/>
    </font>
    <font>
      <b/>
      <sz val="11"/>
      <color rgb="FFFF0000"/>
      <name val="Arial"/>
      <charset val="0"/>
    </font>
    <font>
      <b/>
      <sz val="11"/>
      <color rgb="FF0000FF"/>
      <name val="Arial"/>
      <charset val="0"/>
    </font>
    <font>
      <b/>
      <sz val="11"/>
      <color rgb="FFF7241F"/>
      <name val="Arial"/>
      <charset val="0"/>
    </font>
    <font>
      <b/>
      <sz val="11"/>
      <color rgb="FF000000"/>
      <name val="宋体"/>
      <charset val="134"/>
    </font>
    <font>
      <sz val="11"/>
      <color rgb="FF2727F0"/>
      <name val="Arial"/>
      <charset val="0"/>
    </font>
    <font>
      <sz val="11"/>
      <name val="宋体"/>
      <charset val="134"/>
    </font>
    <font>
      <sz val="11"/>
      <color theme="1"/>
      <name val="等线"/>
      <charset val="134"/>
    </font>
    <font>
      <sz val="11"/>
      <name val="等线"/>
      <charset val="134"/>
    </font>
    <font>
      <sz val="11"/>
      <color theme="1"/>
      <name val="Calibri"/>
      <charset val="0"/>
    </font>
    <font>
      <sz val="11"/>
      <name val="Calibri"/>
      <charset val="0"/>
    </font>
    <font>
      <b/>
      <sz val="12"/>
      <name val="宋体"/>
      <charset val="134"/>
    </font>
    <font>
      <sz val="10"/>
      <name val="宋体"/>
      <charset val="134"/>
    </font>
    <font>
      <sz val="11"/>
      <color theme="1"/>
      <name val="宋体"/>
      <charset val="134"/>
      <scheme val="minor"/>
    </font>
    <font>
      <b/>
      <sz val="13"/>
      <color rgb="FF0000CC"/>
      <name val="Times New Roman"/>
      <charset val="0"/>
    </font>
    <font>
      <sz val="10"/>
      <color rgb="FF0000FF"/>
      <name val="宋体"/>
      <charset val="134"/>
    </font>
    <font>
      <sz val="9"/>
      <name val="Arial Unicode MS"/>
      <charset val="134"/>
    </font>
    <font>
      <sz val="12"/>
      <color rgb="FF2727F0"/>
      <name val="宋体"/>
      <charset val="134"/>
    </font>
    <font>
      <sz val="12"/>
      <color rgb="FF010CDD"/>
      <name val="宋体"/>
      <charset val="134"/>
    </font>
    <font>
      <sz val="12"/>
      <color rgb="FF3E2CEA"/>
      <name val="宋体"/>
      <charset val="134"/>
    </font>
    <font>
      <sz val="12"/>
      <color theme="1"/>
      <name val="宋体"/>
      <charset val="134"/>
    </font>
    <font>
      <sz val="12"/>
      <color rgb="FF000000"/>
      <name val="宋体"/>
      <charset val="134"/>
    </font>
    <font>
      <sz val="12"/>
      <color rgb="FF1506E0"/>
      <name val="宋体"/>
      <charset val="134"/>
    </font>
    <font>
      <sz val="11"/>
      <color rgb="FF7030A0"/>
      <name val="Arial"/>
      <charset val="0"/>
    </font>
    <font>
      <sz val="11"/>
      <color indexed="39"/>
      <name val="Arial"/>
      <charset val="0"/>
    </font>
    <font>
      <sz val="11"/>
      <color indexed="10"/>
      <name val="Arial"/>
      <charset val="0"/>
    </font>
    <font>
      <b/>
      <sz val="11"/>
      <color indexed="39"/>
      <name val="Arial"/>
      <charset val="0"/>
    </font>
    <font>
      <b/>
      <sz val="16"/>
      <name val="Arial"/>
      <charset val="0"/>
    </font>
    <font>
      <b/>
      <sz val="12"/>
      <color indexed="10"/>
      <name val="宋体"/>
      <charset val="134"/>
    </font>
    <font>
      <b/>
      <sz val="12"/>
      <color indexed="39"/>
      <name val="宋体"/>
      <charset val="134"/>
    </font>
    <font>
      <sz val="10"/>
      <color rgb="FF2727F0"/>
      <name val="Arial"/>
      <charset val="0"/>
    </font>
    <font>
      <sz val="11"/>
      <color rgb="FF2727F0"/>
      <name val="宋体"/>
      <charset val="0"/>
    </font>
    <font>
      <sz val="11"/>
      <color rgb="FF1506E0"/>
      <name val="Arial"/>
      <charset val="0"/>
    </font>
    <font>
      <b/>
      <sz val="16"/>
      <color rgb="FF7030A0"/>
      <name val="Arial"/>
      <charset val="0"/>
    </font>
    <font>
      <b/>
      <sz val="16"/>
      <color indexed="39"/>
      <name val="Arial"/>
      <charset val="0"/>
    </font>
    <font>
      <b/>
      <sz val="16"/>
      <color indexed="10"/>
      <name val="Arial"/>
      <charset val="0"/>
    </font>
    <font>
      <b/>
      <sz val="11"/>
      <color rgb="FF7030A0"/>
      <name val="宋体"/>
      <charset val="134"/>
    </font>
    <font>
      <sz val="11"/>
      <color rgb="FF7030A0"/>
      <name val="宋体"/>
      <charset val="0"/>
    </font>
    <font>
      <b/>
      <sz val="11"/>
      <color rgb="FF2727F0"/>
      <name val="Arial"/>
      <charset val="0"/>
    </font>
    <font>
      <b/>
      <sz val="16"/>
      <color indexed="10"/>
      <name val="宋体"/>
      <charset val="134"/>
    </font>
    <font>
      <b/>
      <sz val="14"/>
      <color indexed="10"/>
      <name val="宋体"/>
      <charset val="134"/>
    </font>
    <font>
      <sz val="11"/>
      <color rgb="FF2727F0"/>
      <name val="宋体"/>
      <charset val="134"/>
      <scheme val="minor"/>
    </font>
    <font>
      <sz val="12"/>
      <color rgb="FF2727F0"/>
      <name val="宋体"/>
      <charset val="134"/>
      <scheme val="minor"/>
    </font>
    <font>
      <sz val="10"/>
      <color rgb="FF0000FF"/>
      <name val="等线"/>
      <charset val="134"/>
    </font>
    <font>
      <sz val="10"/>
      <color rgb="FF2727F0"/>
      <name val="等线"/>
      <charset val="134"/>
    </font>
    <font>
      <sz val="10"/>
      <color rgb="FF010CDD"/>
      <name val="Arial"/>
      <charset val="0"/>
    </font>
    <font>
      <sz val="11"/>
      <color rgb="FF010CDD"/>
      <name val="Arial"/>
      <charset val="0"/>
    </font>
    <font>
      <sz val="11"/>
      <color rgb="FF010CDD"/>
      <name val="宋体"/>
      <charset val="134"/>
    </font>
    <font>
      <sz val="10"/>
      <color rgb="FF3E2CEA"/>
      <name val="Arial"/>
      <charset val="0"/>
    </font>
    <font>
      <sz val="11"/>
      <color rgb="FF3E2CEA"/>
      <name val="Arial"/>
      <charset val="0"/>
    </font>
    <font>
      <sz val="11"/>
      <color rgb="FF3E2CEA"/>
      <name val="宋体"/>
      <charset val="134"/>
    </font>
    <font>
      <sz val="11"/>
      <color rgb="FF3E2CEA"/>
      <name val="Calibri"/>
      <charset val="134"/>
    </font>
    <font>
      <sz val="12"/>
      <color rgb="FF3E2CEA"/>
      <name val="宋体"/>
      <charset val="134"/>
      <scheme val="minor"/>
    </font>
    <font>
      <sz val="11"/>
      <color rgb="FF010CDD"/>
      <name val="宋体"/>
      <charset val="0"/>
    </font>
    <font>
      <sz val="11"/>
      <color rgb="FF3E2CEA"/>
      <name val="宋体"/>
      <charset val="0"/>
    </font>
    <font>
      <sz val="12"/>
      <color rgb="FF0E2EF0"/>
      <name val="宋体"/>
      <charset val="134"/>
      <scheme val="minor"/>
    </font>
    <font>
      <b/>
      <sz val="11"/>
      <color rgb="FF010CDD"/>
      <name val="Arial"/>
      <charset val="0"/>
    </font>
    <font>
      <sz val="11"/>
      <color rgb="FF3E2CEA"/>
      <name val="等线"/>
      <charset val="134"/>
    </font>
    <font>
      <b/>
      <sz val="11"/>
      <color rgb="FF3E2CEA"/>
      <name val="Arial"/>
      <charset val="0"/>
    </font>
    <font>
      <sz val="10"/>
      <color rgb="FF010CDD"/>
      <name val="等线"/>
      <charset val="134"/>
    </font>
    <font>
      <sz val="9"/>
      <color rgb="FF3E2CEA"/>
      <name val="宋体"/>
      <charset val="134"/>
    </font>
    <font>
      <sz val="10"/>
      <name val="Arial"/>
      <charset val="0"/>
    </font>
    <font>
      <sz val="10"/>
      <color theme="1"/>
      <name val="Arial"/>
      <charset val="0"/>
    </font>
    <font>
      <sz val="11"/>
      <color theme="1"/>
      <name val="Arial"/>
      <charset val="0"/>
    </font>
    <font>
      <sz val="11"/>
      <color theme="1"/>
      <name val="宋体"/>
      <charset val="134"/>
    </font>
    <font>
      <sz val="11"/>
      <name val="宋体"/>
      <charset val="134"/>
      <scheme val="minor"/>
    </font>
    <font>
      <sz val="10"/>
      <name val="等线"/>
      <charset val="134"/>
    </font>
    <font>
      <sz val="10"/>
      <color theme="1"/>
      <name val="等线"/>
      <charset val="134"/>
    </font>
    <font>
      <sz val="11"/>
      <color theme="1"/>
      <name val="宋体"/>
      <charset val="0"/>
    </font>
    <font>
      <b/>
      <sz val="11"/>
      <color theme="1"/>
      <name val="Arial"/>
      <charset val="0"/>
    </font>
    <font>
      <sz val="10"/>
      <color rgb="FF000000"/>
      <name val="Arial"/>
      <charset val="0"/>
    </font>
    <font>
      <sz val="11"/>
      <color rgb="FF000000"/>
      <name val="Arial"/>
      <charset val="0"/>
    </font>
    <font>
      <sz val="11"/>
      <color rgb="FF000000"/>
      <name val="宋体"/>
      <charset val="134"/>
    </font>
    <font>
      <sz val="9"/>
      <color rgb="FF2727F0"/>
      <name val="Arial"/>
      <charset val="0"/>
    </font>
    <font>
      <sz val="10"/>
      <color rgb="FF1506E0"/>
      <name val="Arial"/>
      <charset val="0"/>
    </font>
    <font>
      <sz val="9"/>
      <color rgb="FF1506E0"/>
      <name val="Arial"/>
      <charset val="0"/>
    </font>
    <font>
      <sz val="11"/>
      <color rgb="FF1506E0"/>
      <name val="宋体"/>
      <charset val="134"/>
    </font>
    <font>
      <sz val="11"/>
      <color rgb="FF000000"/>
      <name val="宋体"/>
      <charset val="0"/>
    </font>
    <font>
      <sz val="11"/>
      <color rgb="FF1506E0"/>
      <name val="宋体"/>
      <charset val="0"/>
    </font>
    <font>
      <b/>
      <sz val="11"/>
      <color rgb="FF000000"/>
      <name val="Arial"/>
      <charset val="0"/>
    </font>
    <font>
      <b/>
      <sz val="11"/>
      <color rgb="FF1506E0"/>
      <name val="Arial"/>
      <charset val="0"/>
    </font>
    <font>
      <sz val="12"/>
      <color rgb="FF7030A0"/>
      <name val="宋体"/>
      <charset val="134"/>
    </font>
    <font>
      <b/>
      <sz val="11"/>
      <color indexed="10"/>
      <name val="宋体"/>
      <charset val="134"/>
    </font>
    <font>
      <sz val="10"/>
      <color indexed="39"/>
      <name val="Arial"/>
      <charset val="0"/>
    </font>
    <font>
      <sz val="12"/>
      <color indexed="39"/>
      <name val="Arial"/>
      <charset val="0"/>
    </font>
    <font>
      <sz val="11"/>
      <color indexed="39"/>
      <name val="宋体"/>
      <charset val="134"/>
    </font>
    <font>
      <sz val="12"/>
      <name val="Arial"/>
      <charset val="0"/>
    </font>
    <font>
      <sz val="12"/>
      <color indexed="39"/>
      <name val="宋体"/>
      <charset val="134"/>
    </font>
    <font>
      <sz val="9"/>
      <name val="Arial"/>
      <charset val="0"/>
    </font>
    <font>
      <b/>
      <sz val="20"/>
      <color indexed="39"/>
      <name val="Arial"/>
      <charset val="0"/>
    </font>
    <font>
      <b/>
      <sz val="20"/>
      <color indexed="10"/>
      <name val="宋体"/>
      <charset val="134"/>
    </font>
    <font>
      <b/>
      <sz val="20"/>
      <color indexed="10"/>
      <name val="Arial"/>
      <charset val="0"/>
    </font>
    <font>
      <b/>
      <sz val="11"/>
      <color indexed="10"/>
      <name val="Arial"/>
      <charset val="0"/>
    </font>
    <font>
      <b/>
      <sz val="20"/>
      <name val="Arial"/>
      <charset val="0"/>
    </font>
    <font>
      <sz val="11"/>
      <color indexed="10"/>
      <name val="宋体"/>
      <charset val="134"/>
    </font>
    <font>
      <sz val="22"/>
      <name val="Arial"/>
      <charset val="0"/>
    </font>
    <font>
      <sz val="22"/>
      <color indexed="10"/>
      <name val="Arial"/>
      <charset val="0"/>
    </font>
    <font>
      <sz val="9"/>
      <name val="宋体"/>
      <charset val="134"/>
    </font>
    <font>
      <sz val="8"/>
      <name val="Arial"/>
      <charset val="0"/>
    </font>
    <font>
      <u/>
      <sz val="12"/>
      <color indexed="39"/>
      <name val="宋体"/>
      <charset val="134"/>
    </font>
    <font>
      <u/>
      <sz val="12"/>
      <color indexed="36"/>
      <name val="宋体"/>
      <charset val="134"/>
    </font>
    <font>
      <b/>
      <sz val="18"/>
      <color indexed="62"/>
      <name val="宋体"/>
      <charset val="134"/>
    </font>
    <font>
      <i/>
      <sz val="11"/>
      <color indexed="23"/>
      <name val="宋体"/>
      <charset val="134"/>
    </font>
    <font>
      <b/>
      <sz val="15"/>
      <color indexed="62"/>
      <name val="宋体"/>
      <charset val="134"/>
    </font>
    <font>
      <b/>
      <sz val="13"/>
      <color indexed="62"/>
      <name val="宋体"/>
      <charset val="134"/>
    </font>
    <font>
      <b/>
      <sz val="11"/>
      <color indexed="62"/>
      <name val="宋体"/>
      <charset val="134"/>
    </font>
    <font>
      <sz val="11"/>
      <color indexed="62"/>
      <name val="宋体"/>
      <charset val="134"/>
    </font>
    <font>
      <b/>
      <sz val="11"/>
      <color indexed="63"/>
      <name val="宋体"/>
      <charset val="134"/>
    </font>
    <font>
      <b/>
      <sz val="11"/>
      <color indexed="53"/>
      <name val="宋体"/>
      <charset val="134"/>
    </font>
    <font>
      <b/>
      <sz val="11"/>
      <color indexed="9"/>
      <name val="宋体"/>
      <charset val="134"/>
    </font>
    <font>
      <sz val="11"/>
      <color indexed="53"/>
      <name val="宋体"/>
      <charset val="134"/>
    </font>
    <font>
      <b/>
      <sz val="11"/>
      <color indexed="8"/>
      <name val="宋体"/>
      <charset val="134"/>
    </font>
    <font>
      <sz val="11"/>
      <color indexed="17"/>
      <name val="宋体"/>
      <charset val="134"/>
    </font>
    <font>
      <sz val="11"/>
      <color indexed="16"/>
      <name val="宋体"/>
      <charset val="134"/>
    </font>
    <font>
      <sz val="11"/>
      <color indexed="60"/>
      <name val="宋体"/>
      <charset val="134"/>
    </font>
    <font>
      <sz val="11"/>
      <color indexed="9"/>
      <name val="宋体"/>
      <charset val="134"/>
    </font>
    <font>
      <sz val="11"/>
      <color indexed="8"/>
      <name val="宋体"/>
      <charset val="134"/>
    </font>
    <font>
      <b/>
      <sz val="11"/>
      <color indexed="52"/>
      <name val="宋体"/>
      <charset val="134"/>
    </font>
    <font>
      <sz val="12"/>
      <color indexed="8"/>
      <name val="新細明體"/>
      <charset val="134"/>
    </font>
    <font>
      <sz val="10"/>
      <color indexed="8"/>
      <name val="Arial"/>
      <charset val="0"/>
    </font>
    <font>
      <sz val="11"/>
      <color indexed="62"/>
      <name val="Calibri"/>
      <charset val="0"/>
    </font>
    <font>
      <sz val="12"/>
      <color indexed="62"/>
      <name val="新細明體"/>
      <charset val="134"/>
    </font>
    <font>
      <b/>
      <sz val="11"/>
      <color indexed="56"/>
      <name val="Calibri"/>
      <charset val="0"/>
    </font>
    <font>
      <sz val="12"/>
      <color indexed="10"/>
      <name val="新細明體"/>
      <charset val="134"/>
    </font>
    <font>
      <sz val="12"/>
      <color indexed="0"/>
      <name val="新細明體"/>
      <charset val="134"/>
    </font>
    <font>
      <b/>
      <sz val="18"/>
      <color indexed="56"/>
      <name val="新細明體"/>
      <charset val="134"/>
    </font>
    <font>
      <b/>
      <sz val="12"/>
      <color indexed="8"/>
      <name val="新細明體"/>
      <charset val="134"/>
    </font>
    <font>
      <b/>
      <sz val="18"/>
      <color indexed="62"/>
      <name val="新細明體"/>
      <charset val="134"/>
    </font>
    <font>
      <i/>
      <sz val="12"/>
      <color indexed="23"/>
      <name val="新細明體"/>
      <charset val="134"/>
    </font>
    <font>
      <sz val="11"/>
      <color indexed="8"/>
      <name val="Calibri"/>
      <charset val="0"/>
    </font>
    <font>
      <sz val="12"/>
      <color indexed="8"/>
      <name val="宋体"/>
      <charset val="134"/>
    </font>
    <font>
      <sz val="11"/>
      <color indexed="10"/>
      <name val="Calibri"/>
      <charset val="0"/>
    </font>
    <font>
      <sz val="10"/>
      <name val="Helv"/>
      <charset val="0"/>
    </font>
    <font>
      <b/>
      <sz val="13"/>
      <color indexed="56"/>
      <name val="Calibri"/>
      <charset val="0"/>
    </font>
    <font>
      <sz val="12"/>
      <color indexed="17"/>
      <name val="Calibri"/>
      <charset val="0"/>
    </font>
    <font>
      <sz val="11"/>
      <color indexed="9"/>
      <name val="Calibri"/>
      <charset val="0"/>
    </font>
    <font>
      <b/>
      <sz val="15"/>
      <color indexed="56"/>
      <name val="新細明體"/>
      <charset val="134"/>
    </font>
    <font>
      <b/>
      <sz val="13"/>
      <color indexed="56"/>
      <name val="新細明體"/>
      <charset val="134"/>
    </font>
    <font>
      <b/>
      <sz val="11"/>
      <color indexed="56"/>
      <name val="新細明體"/>
      <charset val="134"/>
    </font>
    <font>
      <sz val="12"/>
      <color indexed="9"/>
      <name val="新細明體"/>
      <charset val="134"/>
    </font>
    <font>
      <sz val="11"/>
      <color indexed="17"/>
      <name val="Calibri"/>
      <charset val="0"/>
    </font>
    <font>
      <sz val="11"/>
      <color indexed="60"/>
      <name val="Calibri"/>
      <charset val="0"/>
    </font>
    <font>
      <sz val="11"/>
      <color indexed="20"/>
      <name val="Calibri"/>
      <charset val="0"/>
    </font>
    <font>
      <b/>
      <sz val="11"/>
      <color indexed="52"/>
      <name val="Calibri"/>
      <charset val="0"/>
    </font>
    <font>
      <b/>
      <sz val="11"/>
      <color indexed="9"/>
      <name val="Calibri"/>
      <charset val="0"/>
    </font>
    <font>
      <b/>
      <sz val="12"/>
      <name val="新細明體"/>
      <charset val="134"/>
    </font>
    <font>
      <i/>
      <sz val="11"/>
      <color indexed="23"/>
      <name val="Calibri"/>
      <charset val="0"/>
    </font>
    <font>
      <b/>
      <sz val="15"/>
      <color indexed="56"/>
      <name val="Calibri"/>
      <charset val="0"/>
    </font>
    <font>
      <sz val="11"/>
      <color indexed="52"/>
      <name val="Calibri"/>
      <charset val="0"/>
    </font>
    <font>
      <b/>
      <sz val="11"/>
      <color indexed="8"/>
      <name val="Calibri"/>
      <charset val="0"/>
    </font>
    <font>
      <sz val="11"/>
      <color indexed="20"/>
      <name val="宋体"/>
      <charset val="134"/>
    </font>
    <font>
      <sz val="12"/>
      <color indexed="20"/>
      <name val="新細明體"/>
      <charset val="134"/>
    </font>
    <font>
      <b/>
      <sz val="18"/>
      <color indexed="56"/>
      <name val="Cambria"/>
      <charset val="0"/>
    </font>
    <font>
      <b/>
      <sz val="18"/>
      <color indexed="56"/>
      <name val="宋体"/>
      <charset val="134"/>
    </font>
    <font>
      <b/>
      <sz val="11"/>
      <color indexed="63"/>
      <name val="Calibri"/>
      <charset val="0"/>
    </font>
    <font>
      <sz val="10"/>
      <name val="Ottawa"/>
      <charset val="0"/>
    </font>
    <font>
      <b/>
      <sz val="15"/>
      <color indexed="56"/>
      <name val="宋体"/>
      <charset val="134"/>
    </font>
    <font>
      <b/>
      <sz val="13"/>
      <color indexed="56"/>
      <name val="宋体"/>
      <charset val="134"/>
    </font>
    <font>
      <b/>
      <sz val="11"/>
      <color indexed="56"/>
      <name val="宋体"/>
      <charset val="134"/>
    </font>
    <font>
      <sz val="12"/>
      <color indexed="20"/>
      <name val="Calibri"/>
      <charset val="0"/>
    </font>
    <font>
      <sz val="12"/>
      <name val="新細明體"/>
      <charset val="134"/>
    </font>
    <font>
      <sz val="12"/>
      <color indexed="17"/>
      <name val="新細明體"/>
      <charset val="134"/>
    </font>
    <font>
      <sz val="12"/>
      <color indexed="14"/>
      <name val="新細明體"/>
      <charset val="134"/>
    </font>
    <font>
      <sz val="12"/>
      <color indexed="8"/>
      <name val="Arial"/>
      <charset val="0"/>
    </font>
    <font>
      <sz val="12"/>
      <color indexed="52"/>
      <name val="新細明體"/>
      <charset val="134"/>
    </font>
    <font>
      <b/>
      <sz val="12"/>
      <color indexed="9"/>
      <name val="新細明體"/>
      <charset val="134"/>
    </font>
    <font>
      <b/>
      <sz val="12"/>
      <color indexed="52"/>
      <name val="新細明體"/>
      <charset val="134"/>
    </font>
    <font>
      <sz val="11"/>
      <color indexed="52"/>
      <name val="宋体"/>
      <charset val="134"/>
    </font>
    <font>
      <b/>
      <sz val="12"/>
      <color indexed="63"/>
      <name val="新細明體"/>
      <charset val="134"/>
    </font>
    <font>
      <sz val="12"/>
      <color indexed="60"/>
      <name val="新細明體"/>
      <charset val="134"/>
    </font>
    <font>
      <sz val="11"/>
      <color theme="1"/>
      <name val="Times New Roman"/>
      <charset val="134"/>
    </font>
    <font>
      <sz val="9"/>
      <color rgb="FF3E2CEA"/>
      <name val="STSong-Light-Identity-H"/>
      <charset val="134"/>
    </font>
    <font>
      <b/>
      <sz val="16"/>
      <name val="宋体"/>
      <charset val="134"/>
    </font>
    <font>
      <sz val="12"/>
      <color rgb="FF3E2CEA"/>
      <name val="Arial"/>
      <charset val="134"/>
    </font>
    <font>
      <sz val="12"/>
      <color rgb="FF3E2CEA"/>
      <name val="等线"/>
      <charset val="134"/>
    </font>
    <font>
      <b/>
      <sz val="11"/>
      <color rgb="FFFF0000"/>
      <name val="宋体"/>
      <charset val="0"/>
    </font>
    <font>
      <b/>
      <sz val="10"/>
      <name val="宋体"/>
      <charset val="134"/>
    </font>
    <font>
      <b/>
      <sz val="20"/>
      <color indexed="39"/>
      <name val="宋体"/>
      <charset val="134"/>
    </font>
    <font>
      <b/>
      <sz val="10"/>
      <name val="宋体"/>
      <charset val="0"/>
    </font>
    <font>
      <b/>
      <sz val="9"/>
      <name val="宋体"/>
      <charset val="134"/>
    </font>
    <font>
      <sz val="9"/>
      <name val="宋体"/>
      <charset val="134"/>
    </font>
    <font>
      <sz val="10"/>
      <name val="宋体"/>
      <charset val="134"/>
    </font>
    <font>
      <sz val="12"/>
      <name val="宋体"/>
      <charset val="134"/>
    </font>
  </fonts>
  <fills count="33">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00B0F0"/>
        <bgColor indexed="64"/>
      </patternFill>
    </fill>
    <fill>
      <patternFill patternType="solid">
        <fgColor rgb="FF00B0F0"/>
        <bgColor indexed="64"/>
      </patternFill>
    </fill>
    <fill>
      <patternFill patternType="solid">
        <fgColor indexed="34"/>
        <bgColor indexed="64"/>
      </patternFill>
    </fill>
    <fill>
      <patternFill patternType="solid">
        <fgColor indexed="26"/>
        <bgColor indexed="64"/>
      </patternFill>
    </fill>
    <fill>
      <patternFill patternType="solid">
        <fgColor indexed="47"/>
        <bgColor indexed="64"/>
      </patternFill>
    </fill>
    <fill>
      <patternFill patternType="solid">
        <fgColor indexed="9"/>
        <bgColor indexed="64"/>
      </patternFill>
    </fill>
    <fill>
      <patternFill patternType="solid">
        <fgColor indexed="55"/>
        <bgColor indexed="64"/>
      </patternFill>
    </fill>
    <fill>
      <patternFill patternType="solid">
        <fgColor indexed="42"/>
        <bgColor indexed="64"/>
      </patternFill>
    </fill>
    <fill>
      <patternFill patternType="solid">
        <fgColor indexed="45"/>
        <bgColor indexed="64"/>
      </patternFill>
    </fill>
    <fill>
      <patternFill patternType="solid">
        <fgColor indexed="43"/>
        <bgColor indexed="64"/>
      </patternFill>
    </fill>
    <fill>
      <patternFill patternType="solid">
        <fgColor indexed="54"/>
        <bgColor indexed="64"/>
      </patternFill>
    </fill>
    <fill>
      <patternFill patternType="solid">
        <fgColor indexed="27"/>
        <bgColor indexed="64"/>
      </patternFill>
    </fill>
    <fill>
      <patternFill patternType="solid">
        <fgColor indexed="31"/>
        <bgColor indexed="64"/>
      </patternFill>
    </fill>
    <fill>
      <patternFill patternType="solid">
        <fgColor indexed="22"/>
        <bgColor indexed="64"/>
      </patternFill>
    </fill>
    <fill>
      <patternFill patternType="solid">
        <fgColor indexed="25"/>
        <bgColor indexed="64"/>
      </patternFill>
    </fill>
    <fill>
      <patternFill patternType="solid">
        <fgColor indexed="29"/>
        <bgColor indexed="64"/>
      </patternFill>
    </fill>
    <fill>
      <patternFill patternType="solid">
        <fgColor indexed="23"/>
        <bgColor indexed="64"/>
      </patternFill>
    </fill>
    <fill>
      <patternFill patternType="solid">
        <fgColor indexed="49"/>
        <bgColor indexed="64"/>
      </patternFill>
    </fill>
    <fill>
      <patternFill patternType="solid">
        <fgColor indexed="44"/>
        <bgColor indexed="64"/>
      </patternFill>
    </fill>
    <fill>
      <patternFill patternType="solid">
        <fgColor indexed="46"/>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s>
  <borders count="39">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medium">
        <color rgb="FF000000"/>
      </right>
      <top/>
      <bottom style="medium">
        <color rgb="FF000000"/>
      </bottom>
      <diagonal/>
    </border>
    <border>
      <left style="thin">
        <color auto="1"/>
      </left>
      <right style="thin">
        <color auto="1"/>
      </right>
      <top style="thin">
        <color auto="1"/>
      </top>
      <bottom/>
      <diagonal/>
    </border>
    <border>
      <left/>
      <right style="thin">
        <color auto="1"/>
      </right>
      <top/>
      <bottom style="thin">
        <color auto="1"/>
      </bottom>
      <diagonal/>
    </border>
    <border>
      <left/>
      <right/>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style="thick">
        <color auto="1"/>
      </right>
      <top style="thin">
        <color auto="1"/>
      </top>
      <bottom style="thin">
        <color auto="1"/>
      </bottom>
      <diagonal/>
    </border>
    <border>
      <left style="medium">
        <color auto="1"/>
      </left>
      <right/>
      <top/>
      <bottom/>
      <diagonal/>
    </border>
    <border>
      <left style="medium">
        <color auto="1"/>
      </left>
      <right style="thin">
        <color auto="1"/>
      </right>
      <top style="thin">
        <color auto="1"/>
      </top>
      <bottom/>
      <diagonal/>
    </border>
    <border>
      <left style="medium">
        <color auto="1"/>
      </left>
      <right style="thin">
        <color auto="1"/>
      </right>
      <top/>
      <bottom style="thin">
        <color auto="1"/>
      </bottom>
      <diagonal/>
    </border>
    <border>
      <left/>
      <right style="medium">
        <color auto="1"/>
      </right>
      <top/>
      <bottom/>
      <diagonal/>
    </border>
    <border>
      <left style="thin">
        <color auto="1"/>
      </left>
      <right style="medium">
        <color auto="1"/>
      </right>
      <top style="thin">
        <color auto="1"/>
      </top>
      <bottom/>
      <diagonal/>
    </border>
    <border>
      <left/>
      <right style="thin">
        <color auto="1"/>
      </right>
      <top style="thin">
        <color auto="1"/>
      </top>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indexed="22"/>
      </left>
      <right style="thin">
        <color indexed="22"/>
      </right>
      <top style="thin">
        <color indexed="22"/>
      </top>
      <bottom style="thin">
        <color indexed="22"/>
      </bottom>
      <diagonal/>
    </border>
    <border>
      <left/>
      <right/>
      <top/>
      <bottom style="thick">
        <color indexed="54"/>
      </bottom>
      <diagonal/>
    </border>
    <border>
      <left/>
      <right/>
      <top/>
      <bottom style="thick">
        <color indexed="44"/>
      </bottom>
      <diagonal/>
    </border>
    <border>
      <left/>
      <right/>
      <top/>
      <bottom style="medium">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54"/>
      </top>
      <bottom style="double">
        <color indexed="54"/>
      </bottom>
      <diagonal/>
    </border>
    <border>
      <left/>
      <right/>
      <top/>
      <bottom style="medium">
        <color indexed="30"/>
      </bottom>
      <diagonal/>
    </border>
    <border>
      <left/>
      <right/>
      <top style="thin">
        <color indexed="62"/>
      </top>
      <bottom style="double">
        <color indexed="62"/>
      </bottom>
      <diagonal/>
    </border>
    <border>
      <left/>
      <right/>
      <top/>
      <bottom style="thick">
        <color indexed="22"/>
      </bottom>
      <diagonal/>
    </border>
    <border>
      <left/>
      <right/>
      <top/>
      <bottom style="thick">
        <color indexed="62"/>
      </bottom>
      <diagonal/>
    </border>
    <border>
      <left style="thin">
        <color auto="1"/>
      </left>
      <right style="thin">
        <color auto="1"/>
      </right>
      <top style="hair">
        <color auto="1"/>
      </top>
      <bottom style="hair">
        <color auto="1"/>
      </bottom>
      <diagonal/>
    </border>
  </borders>
  <cellStyleXfs count="18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5" fillId="0" borderId="0" applyNumberFormat="0" applyFill="0" applyBorder="0" applyAlignment="0" applyProtection="0">
      <alignment vertical="top"/>
      <protection locked="0"/>
    </xf>
    <xf numFmtId="0" fontId="126" fillId="0" borderId="0" applyNumberFormat="0" applyFill="0" applyBorder="0" applyAlignment="0" applyProtection="0">
      <alignment vertical="top"/>
      <protection locked="0"/>
    </xf>
    <xf numFmtId="0" fontId="0" fillId="7" borderId="25" applyNumberFormat="0" applyFont="0" applyAlignment="0" applyProtection="0">
      <alignment vertical="center"/>
    </xf>
    <xf numFmtId="0" fontId="120"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9" fillId="0" borderId="26" applyNumberFormat="0" applyFill="0" applyAlignment="0" applyProtection="0">
      <alignment vertical="center"/>
    </xf>
    <xf numFmtId="0" fontId="130" fillId="0" borderId="27" applyNumberFormat="0" applyFill="0" applyAlignment="0" applyProtection="0">
      <alignment vertical="center"/>
    </xf>
    <xf numFmtId="0" fontId="131" fillId="0" borderId="28" applyNumberFormat="0" applyFill="0" applyAlignment="0" applyProtection="0">
      <alignment vertical="center"/>
    </xf>
    <xf numFmtId="0" fontId="131" fillId="0" borderId="0" applyNumberFormat="0" applyFill="0" applyBorder="0" applyAlignment="0" applyProtection="0">
      <alignment vertical="center"/>
    </xf>
    <xf numFmtId="0" fontId="132" fillId="8" borderId="29" applyNumberFormat="0" applyAlignment="0" applyProtection="0">
      <alignment vertical="center"/>
    </xf>
    <xf numFmtId="0" fontId="133" fillId="9" borderId="30" applyNumberFormat="0" applyAlignment="0" applyProtection="0">
      <alignment vertical="center"/>
    </xf>
    <xf numFmtId="0" fontId="134" fillId="9" borderId="29" applyNumberFormat="0" applyAlignment="0" applyProtection="0">
      <alignment vertical="center"/>
    </xf>
    <xf numFmtId="0" fontId="135" fillId="10" borderId="31" applyNumberFormat="0" applyAlignment="0" applyProtection="0">
      <alignment vertical="center"/>
    </xf>
    <xf numFmtId="0" fontId="136" fillId="0" borderId="32" applyNumberFormat="0" applyFill="0" applyAlignment="0" applyProtection="0">
      <alignment vertical="center"/>
    </xf>
    <xf numFmtId="0" fontId="137" fillId="0" borderId="33" applyNumberFormat="0" applyFill="0" applyAlignment="0" applyProtection="0">
      <alignment vertical="center"/>
    </xf>
    <xf numFmtId="0" fontId="138" fillId="11" borderId="0" applyNumberFormat="0" applyBorder="0" applyAlignment="0" applyProtection="0">
      <alignment vertical="center"/>
    </xf>
    <xf numFmtId="0" fontId="139" fillId="12" borderId="0" applyNumberFormat="0" applyBorder="0" applyAlignment="0" applyProtection="0">
      <alignment vertical="center"/>
    </xf>
    <xf numFmtId="0" fontId="140" fillId="13" borderId="0" applyNumberFormat="0" applyBorder="0" applyAlignment="0" applyProtection="0">
      <alignment vertical="center"/>
    </xf>
    <xf numFmtId="0" fontId="141" fillId="14" borderId="0" applyNumberFormat="0" applyBorder="0" applyAlignment="0" applyProtection="0">
      <alignment vertical="center"/>
    </xf>
    <xf numFmtId="0" fontId="142" fillId="15" borderId="0" applyNumberFormat="0" applyBorder="0" applyAlignment="0" applyProtection="0">
      <alignment vertical="center"/>
    </xf>
    <xf numFmtId="0" fontId="142" fillId="16" borderId="0" applyNumberFormat="0" applyBorder="0" applyAlignment="0" applyProtection="0">
      <alignment vertical="center"/>
    </xf>
    <xf numFmtId="0" fontId="141" fillId="17" borderId="0" applyNumberFormat="0" applyBorder="0" applyAlignment="0" applyProtection="0">
      <alignment vertical="center"/>
    </xf>
    <xf numFmtId="0" fontId="141" fillId="18" borderId="0" applyNumberFormat="0" applyBorder="0" applyAlignment="0" applyProtection="0">
      <alignment vertical="center"/>
    </xf>
    <xf numFmtId="0" fontId="142" fillId="7" borderId="0" applyNumberFormat="0" applyBorder="0" applyAlignment="0" applyProtection="0">
      <alignment vertical="center"/>
    </xf>
    <xf numFmtId="0" fontId="142" fillId="8" borderId="0" applyNumberFormat="0" applyBorder="0" applyAlignment="0" applyProtection="0">
      <alignment vertical="center"/>
    </xf>
    <xf numFmtId="0" fontId="141" fillId="19" borderId="0" applyNumberFormat="0" applyBorder="0" applyAlignment="0" applyProtection="0">
      <alignment vertical="center"/>
    </xf>
    <xf numFmtId="0" fontId="141" fillId="20" borderId="0" applyNumberFormat="0" applyBorder="0" applyAlignment="0" applyProtection="0">
      <alignment vertical="center"/>
    </xf>
    <xf numFmtId="0" fontId="142" fillId="7" borderId="0" applyNumberFormat="0" applyBorder="0" applyAlignment="0" applyProtection="0">
      <alignment vertical="center"/>
    </xf>
    <xf numFmtId="0" fontId="142" fillId="11" borderId="0" applyNumberFormat="0" applyBorder="0" applyAlignment="0" applyProtection="0">
      <alignment vertical="center"/>
    </xf>
    <xf numFmtId="0" fontId="141" fillId="17" borderId="0" applyNumberFormat="0" applyBorder="0" applyAlignment="0" applyProtection="0">
      <alignment vertical="center"/>
    </xf>
    <xf numFmtId="0" fontId="141" fillId="14" borderId="0" applyNumberFormat="0" applyBorder="0" applyAlignment="0" applyProtection="0">
      <alignment vertical="center"/>
    </xf>
    <xf numFmtId="0" fontId="142" fillId="16" borderId="0" applyNumberFormat="0" applyBorder="0" applyAlignment="0" applyProtection="0">
      <alignment vertical="center"/>
    </xf>
    <xf numFmtId="0" fontId="142" fillId="17" borderId="0" applyNumberFormat="0" applyBorder="0" applyAlignment="0" applyProtection="0">
      <alignment vertical="center"/>
    </xf>
    <xf numFmtId="0" fontId="141" fillId="17" borderId="0" applyNumberFormat="0" applyBorder="0" applyAlignment="0" applyProtection="0">
      <alignment vertical="center"/>
    </xf>
    <xf numFmtId="0" fontId="141" fillId="21" borderId="0" applyNumberFormat="0" applyBorder="0" applyAlignment="0" applyProtection="0">
      <alignment vertical="center"/>
    </xf>
    <xf numFmtId="0" fontId="142" fillId="15" borderId="0" applyNumberFormat="0" applyBorder="0" applyAlignment="0" applyProtection="0">
      <alignment vertical="center"/>
    </xf>
    <xf numFmtId="0" fontId="142" fillId="16" borderId="0" applyNumberFormat="0" applyBorder="0" applyAlignment="0" applyProtection="0">
      <alignment vertical="center"/>
    </xf>
    <xf numFmtId="0" fontId="141" fillId="22" borderId="0" applyNumberFormat="0" applyBorder="0" applyAlignment="0" applyProtection="0">
      <alignment vertical="center"/>
    </xf>
    <xf numFmtId="0" fontId="141" fillId="19" borderId="0" applyNumberFormat="0" applyBorder="0" applyAlignment="0" applyProtection="0">
      <alignment vertical="center"/>
    </xf>
    <xf numFmtId="0" fontId="142" fillId="7" borderId="0" applyNumberFormat="0" applyBorder="0" applyAlignment="0" applyProtection="0">
      <alignment vertical="center"/>
    </xf>
    <xf numFmtId="0" fontId="142" fillId="8" borderId="0" applyNumberFormat="0" applyBorder="0" applyAlignment="0" applyProtection="0">
      <alignment vertical="center"/>
    </xf>
    <xf numFmtId="0" fontId="141" fillId="8" borderId="0" applyNumberFormat="0" applyBorder="0" applyAlignment="0" applyProtection="0">
      <alignment vertical="center"/>
    </xf>
    <xf numFmtId="176" fontId="0" fillId="0" borderId="0"/>
    <xf numFmtId="0" fontId="142" fillId="0" borderId="0">
      <alignment vertical="center"/>
    </xf>
    <xf numFmtId="0" fontId="142" fillId="0" borderId="0"/>
    <xf numFmtId="0" fontId="143" fillId="17" borderId="29" applyNumberFormat="0" applyAlignment="0" applyProtection="0">
      <alignment vertical="center"/>
    </xf>
    <xf numFmtId="0" fontId="144" fillId="23" borderId="0" applyNumberFormat="0" applyBorder="0" applyAlignment="0" applyProtection="0">
      <alignment vertical="center"/>
    </xf>
    <xf numFmtId="0" fontId="144" fillId="19" borderId="0" applyNumberFormat="0" applyBorder="0" applyAlignment="0" applyProtection="0">
      <alignment vertical="center"/>
    </xf>
    <xf numFmtId="0" fontId="145" fillId="0" borderId="0">
      <alignment vertical="top"/>
    </xf>
    <xf numFmtId="0" fontId="87" fillId="0" borderId="0"/>
    <xf numFmtId="0" fontId="146" fillId="8" borderId="29" applyNumberFormat="0" applyAlignment="0" applyProtection="0"/>
    <xf numFmtId="0" fontId="142" fillId="23" borderId="0" applyNumberFormat="0" applyBorder="0" applyAlignment="0" applyProtection="0">
      <alignment vertical="center"/>
    </xf>
    <xf numFmtId="0" fontId="147" fillId="8" borderId="29" applyNumberFormat="0" applyAlignment="0" applyProtection="0">
      <alignment vertical="center"/>
    </xf>
    <xf numFmtId="0" fontId="148" fillId="0" borderId="34" applyNumberFormat="0" applyFill="0" applyAlignment="0" applyProtection="0"/>
    <xf numFmtId="0" fontId="149" fillId="0" borderId="0" applyNumberFormat="0" applyFill="0" applyBorder="0" applyAlignment="0" applyProtection="0">
      <alignment vertical="center"/>
    </xf>
    <xf numFmtId="0" fontId="144" fillId="12" borderId="0" applyNumberFormat="0" applyBorder="0" applyAlignment="0" applyProtection="0">
      <alignment vertical="center"/>
    </xf>
    <xf numFmtId="0" fontId="150" fillId="0" borderId="0" applyNumberFormat="0" applyBorder="0" applyProtection="0">
      <alignment vertical="center"/>
    </xf>
    <xf numFmtId="0" fontId="133" fillId="17" borderId="30" applyNumberFormat="0" applyAlignment="0" applyProtection="0">
      <alignment vertical="center"/>
    </xf>
    <xf numFmtId="0" fontId="144" fillId="11" borderId="0" applyNumberFormat="0" applyBorder="0" applyAlignment="0" applyProtection="0">
      <alignment vertical="center"/>
    </xf>
    <xf numFmtId="0" fontId="151" fillId="0" borderId="0" applyNumberFormat="0" applyFill="0" applyBorder="0" applyAlignment="0" applyProtection="0">
      <alignment vertical="center"/>
    </xf>
    <xf numFmtId="0" fontId="144" fillId="15" borderId="0" applyNumberFormat="0" applyBorder="0" applyAlignment="0" applyProtection="0">
      <alignment vertical="center"/>
    </xf>
    <xf numFmtId="176" fontId="142" fillId="0" borderId="0">
      <alignment vertical="center"/>
    </xf>
    <xf numFmtId="0" fontId="144" fillId="8" borderId="0" applyNumberFormat="0" applyBorder="0" applyAlignment="0" applyProtection="0">
      <alignment vertical="center"/>
    </xf>
    <xf numFmtId="0" fontId="152" fillId="0" borderId="35" applyNumberFormat="0" applyFill="0" applyAlignment="0" applyProtection="0">
      <alignment vertical="center"/>
    </xf>
    <xf numFmtId="0" fontId="153" fillId="0" borderId="0" applyNumberFormat="0" applyFill="0" applyBorder="0" applyAlignment="0" applyProtection="0">
      <alignment vertical="center"/>
    </xf>
    <xf numFmtId="0" fontId="154" fillId="0" borderId="0" applyNumberFormat="0" applyFill="0" applyBorder="0" applyAlignment="0" applyProtection="0">
      <alignment vertical="center"/>
    </xf>
    <xf numFmtId="0" fontId="155" fillId="23" borderId="0" applyNumberFormat="0" applyBorder="0" applyAlignment="0" applyProtection="0"/>
    <xf numFmtId="0" fontId="155" fillId="12" borderId="0" applyNumberFormat="0" applyBorder="0" applyAlignment="0" applyProtection="0"/>
    <xf numFmtId="0" fontId="155" fillId="11" borderId="0" applyNumberFormat="0" applyBorder="0" applyAlignment="0" applyProtection="0"/>
    <xf numFmtId="0" fontId="155" fillId="15" borderId="0" applyNumberFormat="0" applyBorder="0" applyAlignment="0" applyProtection="0"/>
    <xf numFmtId="0" fontId="155" fillId="8" borderId="0" applyNumberFormat="0" applyBorder="0" applyAlignment="0" applyProtection="0"/>
    <xf numFmtId="0" fontId="156" fillId="0" borderId="0"/>
    <xf numFmtId="0" fontId="87" fillId="0" borderId="0">
      <alignment vertical="center"/>
    </xf>
    <xf numFmtId="0" fontId="157" fillId="0" borderId="0" applyNumberFormat="0" applyFill="0" applyBorder="0" applyAlignment="0" applyProtection="0"/>
    <xf numFmtId="0" fontId="158" fillId="0" borderId="0"/>
    <xf numFmtId="177" fontId="0" fillId="0" borderId="0"/>
    <xf numFmtId="0" fontId="144" fillId="16" borderId="0" applyNumberFormat="0" applyBorder="0" applyAlignment="0" applyProtection="0">
      <alignment vertical="center"/>
    </xf>
    <xf numFmtId="0" fontId="155" fillId="16" borderId="0" applyNumberFormat="0" applyBorder="0" applyAlignment="0" applyProtection="0"/>
    <xf numFmtId="0" fontId="142" fillId="12" borderId="0" applyNumberFormat="0" applyBorder="0" applyAlignment="0" applyProtection="0">
      <alignment vertical="center"/>
    </xf>
    <xf numFmtId="0" fontId="159" fillId="0" borderId="36" applyNumberFormat="0" applyFill="0" applyAlignment="0" applyProtection="0"/>
    <xf numFmtId="0" fontId="160" fillId="11" borderId="0" applyNumberFormat="0" applyBorder="0" applyAlignment="0" applyProtection="0"/>
    <xf numFmtId="0" fontId="155" fillId="22" borderId="0" applyNumberFormat="0" applyBorder="0" applyAlignment="0" applyProtection="0"/>
    <xf numFmtId="0" fontId="155" fillId="19" borderId="0" applyNumberFormat="0" applyBorder="0" applyAlignment="0" applyProtection="0"/>
    <xf numFmtId="0" fontId="155" fillId="24" borderId="0" applyNumberFormat="0" applyBorder="0" applyAlignment="0" applyProtection="0"/>
    <xf numFmtId="0" fontId="155" fillId="25" borderId="0" applyNumberFormat="0" applyBorder="0" applyAlignment="0" applyProtection="0"/>
    <xf numFmtId="0" fontId="144" fillId="22" borderId="0" applyNumberFormat="0" applyBorder="0" applyAlignment="0" applyProtection="0">
      <alignment vertical="center"/>
    </xf>
    <xf numFmtId="0" fontId="144" fillId="24" borderId="0" applyNumberFormat="0" applyBorder="0" applyAlignment="0" applyProtection="0">
      <alignment vertical="center"/>
    </xf>
    <xf numFmtId="0" fontId="144" fillId="25" borderId="0" applyNumberFormat="0" applyBorder="0" applyAlignment="0" applyProtection="0">
      <alignment vertical="center"/>
    </xf>
    <xf numFmtId="0" fontId="142" fillId="22" borderId="0" applyNumberFormat="0" applyBorder="0" applyAlignment="0" applyProtection="0">
      <alignment vertical="center"/>
    </xf>
    <xf numFmtId="0" fontId="142" fillId="19" borderId="0" applyNumberFormat="0" applyBorder="0" applyAlignment="0" applyProtection="0">
      <alignment vertical="center"/>
    </xf>
    <xf numFmtId="0" fontId="142" fillId="24" borderId="0" applyNumberFormat="0" applyBorder="0" applyAlignment="0" applyProtection="0">
      <alignment vertical="center"/>
    </xf>
    <xf numFmtId="0" fontId="142" fillId="25" borderId="0" applyNumberFormat="0" applyBorder="0" applyAlignment="0" applyProtection="0">
      <alignment vertical="center"/>
    </xf>
    <xf numFmtId="0" fontId="161" fillId="26" borderId="0" applyNumberFormat="0" applyBorder="0" applyAlignment="0" applyProtection="0"/>
    <xf numFmtId="0" fontId="161" fillId="19" borderId="0" applyNumberFormat="0" applyBorder="0" applyAlignment="0" applyProtection="0"/>
    <xf numFmtId="0" fontId="161" fillId="24" borderId="0" applyNumberFormat="0" applyBorder="0" applyAlignment="0" applyProtection="0"/>
    <xf numFmtId="0" fontId="161" fillId="27" borderId="0" applyNumberFormat="0" applyBorder="0" applyAlignment="0" applyProtection="0"/>
    <xf numFmtId="0" fontId="162" fillId="0" borderId="37" applyNumberFormat="0" applyFill="0" applyAlignment="0" applyProtection="0">
      <alignment vertical="center"/>
    </xf>
    <xf numFmtId="0" fontId="141" fillId="27" borderId="0" applyNumberFormat="0" applyBorder="0" applyAlignment="0" applyProtection="0">
      <alignment vertical="center"/>
    </xf>
    <xf numFmtId="0" fontId="161" fillId="21" borderId="0" applyNumberFormat="0" applyBorder="0" applyAlignment="0" applyProtection="0"/>
    <xf numFmtId="0" fontId="163" fillId="0" borderId="36" applyNumberFormat="0" applyFill="0" applyAlignment="0" applyProtection="0">
      <alignment vertical="center"/>
    </xf>
    <xf numFmtId="0" fontId="161" fillId="28" borderId="0" applyNumberFormat="0" applyBorder="0" applyAlignment="0" applyProtection="0"/>
    <xf numFmtId="0" fontId="164" fillId="0" borderId="34" applyNumberFormat="0" applyFill="0" applyAlignment="0" applyProtection="0">
      <alignment vertical="center"/>
    </xf>
    <xf numFmtId="0" fontId="165" fillId="26" borderId="0" applyNumberFormat="0" applyBorder="0" applyAlignment="0" applyProtection="0">
      <alignment vertical="center"/>
    </xf>
    <xf numFmtId="0" fontId="165" fillId="19" borderId="0" applyNumberFormat="0" applyBorder="0" applyAlignment="0" applyProtection="0">
      <alignment vertical="center"/>
    </xf>
    <xf numFmtId="0" fontId="165" fillId="24" borderId="0" applyNumberFormat="0" applyBorder="0" applyAlignment="0" applyProtection="0">
      <alignment vertical="center"/>
    </xf>
    <xf numFmtId="0" fontId="166" fillId="11" borderId="0" applyNumberFormat="0" applyBorder="0" applyAlignment="0" applyProtection="0"/>
    <xf numFmtId="0" fontId="165" fillId="27" borderId="0" applyNumberFormat="0" applyBorder="0" applyAlignment="0" applyProtection="0">
      <alignment vertical="center"/>
    </xf>
    <xf numFmtId="0" fontId="165" fillId="21" borderId="0" applyNumberFormat="0" applyBorder="0" applyAlignment="0" applyProtection="0">
      <alignment vertical="center"/>
    </xf>
    <xf numFmtId="0" fontId="165" fillId="28" borderId="0" applyNumberFormat="0" applyBorder="0" applyAlignment="0" applyProtection="0">
      <alignment vertical="center"/>
    </xf>
    <xf numFmtId="0" fontId="141" fillId="26" borderId="0" applyNumberFormat="0" applyBorder="0" applyAlignment="0" applyProtection="0">
      <alignment vertical="center"/>
    </xf>
    <xf numFmtId="0" fontId="148" fillId="0" borderId="0" applyNumberFormat="0" applyFill="0" applyBorder="0" applyAlignment="0" applyProtection="0"/>
    <xf numFmtId="0" fontId="141" fillId="24" borderId="0" applyNumberFormat="0" applyBorder="0" applyAlignment="0" applyProtection="0">
      <alignment vertical="center"/>
    </xf>
    <xf numFmtId="0" fontId="167" fillId="13" borderId="0" applyNumberFormat="0" applyBorder="0" applyAlignment="0" applyProtection="0"/>
    <xf numFmtId="177" fontId="0" fillId="0" borderId="0">
      <alignment vertical="center"/>
    </xf>
    <xf numFmtId="0" fontId="141" fillId="28" borderId="0" applyNumberFormat="0" applyBorder="0" applyAlignment="0" applyProtection="0">
      <alignment vertical="center"/>
    </xf>
    <xf numFmtId="0" fontId="161" fillId="29" borderId="0" applyNumberFormat="0" applyBorder="0" applyAlignment="0" applyProtection="0"/>
    <xf numFmtId="0" fontId="161" fillId="30" borderId="0" applyNumberFormat="0" applyBorder="0" applyAlignment="0" applyProtection="0"/>
    <xf numFmtId="0" fontId="161" fillId="31" borderId="0" applyNumberFormat="0" applyBorder="0" applyAlignment="0" applyProtection="0"/>
    <xf numFmtId="0" fontId="161" fillId="32" borderId="0" applyNumberFormat="0" applyBorder="0" applyAlignment="0" applyProtection="0"/>
    <xf numFmtId="0" fontId="168" fillId="12" borderId="0" applyNumberFormat="0" applyBorder="0" applyAlignment="0" applyProtection="0"/>
    <xf numFmtId="0" fontId="169" fillId="17" borderId="29" applyNumberFormat="0" applyAlignment="0" applyProtection="0"/>
    <xf numFmtId="0" fontId="170" fillId="10" borderId="31" applyNumberFormat="0" applyAlignment="0" applyProtection="0"/>
    <xf numFmtId="0" fontId="171" fillId="0" borderId="0" applyNumberFormat="0" applyFill="0" applyBorder="0" applyAlignment="0" applyProtection="0"/>
    <xf numFmtId="43" fontId="0" fillId="0" borderId="0" applyFont="0" applyFill="0" applyBorder="0" applyAlignment="0" applyProtection="0"/>
    <xf numFmtId="0" fontId="141" fillId="29" borderId="0" applyNumberFormat="0" applyBorder="0" applyAlignment="0" applyProtection="0">
      <alignment vertical="center"/>
    </xf>
    <xf numFmtId="0" fontId="172" fillId="0" borderId="0" applyNumberFormat="0" applyFill="0" applyBorder="0" applyAlignment="0" applyProtection="0"/>
    <xf numFmtId="0" fontId="173" fillId="0" borderId="37" applyNumberFormat="0" applyFill="0" applyAlignment="0" applyProtection="0"/>
    <xf numFmtId="0" fontId="174" fillId="0" borderId="32" applyNumberFormat="0" applyFill="0" applyAlignment="0" applyProtection="0"/>
    <xf numFmtId="0" fontId="175" fillId="0" borderId="35" applyNumberFormat="0" applyFill="0" applyAlignment="0" applyProtection="0"/>
    <xf numFmtId="0" fontId="176" fillId="12" borderId="0" applyNumberFormat="0" applyBorder="0" applyAlignment="0" applyProtection="0">
      <alignment vertical="center"/>
    </xf>
    <xf numFmtId="9" fontId="0" fillId="0" borderId="0" applyFont="0" applyFill="0" applyBorder="0" applyAlignment="0" applyProtection="0"/>
    <xf numFmtId="0" fontId="177" fillId="12" borderId="0" applyNumberFormat="0" applyBorder="0" applyAlignment="0" applyProtection="0">
      <alignment vertical="center"/>
    </xf>
    <xf numFmtId="0" fontId="178" fillId="0" borderId="0" applyNumberFormat="0" applyFill="0" applyBorder="0" applyAlignment="0" applyProtection="0"/>
    <xf numFmtId="0" fontId="0" fillId="0" borderId="0"/>
    <xf numFmtId="0" fontId="179" fillId="0" borderId="0" applyNumberFormat="0" applyFill="0" applyBorder="0" applyAlignment="0" applyProtection="0">
      <alignment vertical="center"/>
    </xf>
    <xf numFmtId="0" fontId="0" fillId="7" borderId="25" applyNumberFormat="0" applyFont="0" applyAlignment="0" applyProtection="0"/>
    <xf numFmtId="0" fontId="180" fillId="17" borderId="30" applyNumberFormat="0" applyAlignment="0" applyProtection="0"/>
    <xf numFmtId="0" fontId="181" fillId="0" borderId="38"/>
    <xf numFmtId="0" fontId="182" fillId="0" borderId="37" applyNumberFormat="0" applyFill="0" applyAlignment="0" applyProtection="0">
      <alignment vertical="center"/>
    </xf>
    <xf numFmtId="0" fontId="183" fillId="0" borderId="36" applyNumberFormat="0" applyFill="0" applyAlignment="0" applyProtection="0">
      <alignment vertical="center"/>
    </xf>
    <xf numFmtId="0" fontId="184" fillId="0" borderId="34" applyNumberFormat="0" applyFill="0" applyAlignment="0" applyProtection="0">
      <alignment vertical="center"/>
    </xf>
    <xf numFmtId="0" fontId="184" fillId="0" borderId="0" applyNumberFormat="0" applyFill="0" applyBorder="0" applyAlignment="0" applyProtection="0">
      <alignment vertical="center"/>
    </xf>
    <xf numFmtId="0" fontId="164" fillId="0" borderId="0" applyNumberFormat="0" applyFill="0" applyBorder="0" applyAlignment="0" applyProtection="0">
      <alignment vertical="center"/>
    </xf>
    <xf numFmtId="176" fontId="142" fillId="0" borderId="0"/>
    <xf numFmtId="0" fontId="185" fillId="12" borderId="0" applyNumberFormat="0" applyBorder="0" applyAlignment="0" applyProtection="0"/>
    <xf numFmtId="0" fontId="186" fillId="0" borderId="0">
      <alignment vertical="center"/>
    </xf>
    <xf numFmtId="0" fontId="187" fillId="11" borderId="0" applyNumberFormat="0" applyBorder="0" applyAlignment="0" applyProtection="0">
      <alignment vertical="center"/>
    </xf>
    <xf numFmtId="0" fontId="188" fillId="12" borderId="0" applyNumberFormat="0" applyBorder="0" applyAlignment="0" applyProtection="0">
      <alignment vertical="center"/>
    </xf>
    <xf numFmtId="178" fontId="158" fillId="0" borderId="0"/>
    <xf numFmtId="0" fontId="189" fillId="0" borderId="0">
      <alignment vertical="center"/>
    </xf>
    <xf numFmtId="0" fontId="190" fillId="0" borderId="32" applyNumberFormat="0" applyFill="0" applyAlignment="0" applyProtection="0">
      <alignment vertical="center"/>
    </xf>
    <xf numFmtId="0" fontId="0" fillId="0" borderId="0"/>
    <xf numFmtId="0" fontId="191" fillId="10" borderId="31" applyNumberFormat="0" applyAlignment="0" applyProtection="0">
      <alignment vertical="center"/>
    </xf>
    <xf numFmtId="0" fontId="165" fillId="29" borderId="0" applyNumberFormat="0" applyBorder="0" applyAlignment="0" applyProtection="0">
      <alignment vertical="center"/>
    </xf>
    <xf numFmtId="0" fontId="165" fillId="30" borderId="0" applyNumberFormat="0" applyBorder="0" applyAlignment="0" applyProtection="0">
      <alignment vertical="center"/>
    </xf>
    <xf numFmtId="179" fontId="87" fillId="0" borderId="0"/>
    <xf numFmtId="0" fontId="165" fillId="31" borderId="0" applyNumberFormat="0" applyBorder="0" applyAlignment="0" applyProtection="0">
      <alignment vertical="center"/>
    </xf>
    <xf numFmtId="0" fontId="165" fillId="32" borderId="0" applyNumberFormat="0" applyBorder="0" applyAlignment="0" applyProtection="0">
      <alignment vertical="center"/>
    </xf>
    <xf numFmtId="0" fontId="137" fillId="0" borderId="35" applyNumberFormat="0" applyFill="0" applyAlignment="0" applyProtection="0">
      <alignment vertical="center"/>
    </xf>
    <xf numFmtId="0" fontId="192" fillId="17" borderId="29" applyNumberFormat="0" applyAlignment="0" applyProtection="0">
      <alignment vertical="center"/>
    </xf>
    <xf numFmtId="0" fontId="193" fillId="0" borderId="32" applyNumberFormat="0" applyFill="0" applyAlignment="0" applyProtection="0">
      <alignment vertical="center"/>
    </xf>
    <xf numFmtId="180" fontId="87" fillId="0" borderId="0" applyFont="0" applyFill="0" applyBorder="0" applyAlignment="0" applyProtection="0">
      <alignment vertical="center"/>
    </xf>
    <xf numFmtId="181" fontId="0" fillId="0" borderId="0" applyFont="0" applyFill="0" applyBorder="0" applyAlignment="0" applyProtection="0">
      <alignment vertical="center"/>
    </xf>
    <xf numFmtId="0" fontId="141" fillId="30" borderId="0" applyNumberFormat="0" applyBorder="0" applyAlignment="0" applyProtection="0">
      <alignment vertical="center"/>
    </xf>
    <xf numFmtId="0" fontId="141" fillId="31" borderId="0" applyNumberFormat="0" applyBorder="0" applyAlignment="0" applyProtection="0">
      <alignment vertical="center"/>
    </xf>
    <xf numFmtId="0" fontId="141" fillId="32" borderId="0" applyNumberFormat="0" applyBorder="0" applyAlignment="0" applyProtection="0">
      <alignment vertical="center"/>
    </xf>
    <xf numFmtId="0" fontId="194" fillId="17" borderId="30" applyNumberFormat="0" applyAlignment="0" applyProtection="0">
      <alignment vertical="center"/>
    </xf>
    <xf numFmtId="0" fontId="144" fillId="0" borderId="0">
      <alignment vertical="center"/>
    </xf>
    <xf numFmtId="0" fontId="195" fillId="13" borderId="0" applyNumberFormat="0" applyBorder="0" applyAlignment="0" applyProtection="0">
      <alignment vertical="center"/>
    </xf>
    <xf numFmtId="182" fontId="39" fillId="0" borderId="0"/>
    <xf numFmtId="0" fontId="142" fillId="0" borderId="0">
      <alignment vertical="center"/>
    </xf>
    <xf numFmtId="0" fontId="196" fillId="0" borderId="0">
      <alignment vertical="center"/>
    </xf>
    <xf numFmtId="0" fontId="158" fillId="0" borderId="0"/>
  </cellStyleXfs>
  <cellXfs count="784">
    <xf numFmtId="0" fontId="0" fillId="0" borderId="0" xfId="0">
      <alignment vertical="center"/>
    </xf>
    <xf numFmtId="0" fontId="1" fillId="0" borderId="1" xfId="0" applyFont="1" applyFill="1" applyBorder="1" applyAlignment="1">
      <alignment horizontal="center" vertical="center" wrapText="1"/>
    </xf>
    <xf numFmtId="0" fontId="2" fillId="0" borderId="1" xfId="0" applyFont="1" applyFill="1" applyBorder="1">
      <alignment vertical="center"/>
    </xf>
    <xf numFmtId="0" fontId="3" fillId="0" borderId="1" xfId="0" applyFont="1" applyFill="1" applyBorder="1">
      <alignment vertical="center"/>
    </xf>
    <xf numFmtId="0" fontId="4" fillId="0" borderId="1" xfId="0" applyFont="1" applyFill="1" applyBorder="1">
      <alignment vertical="center"/>
    </xf>
    <xf numFmtId="0" fontId="2" fillId="0" borderId="1" xfId="0" applyFont="1" applyFill="1" applyBorder="1" applyProtection="1">
      <alignment vertical="center"/>
      <protection locked="0"/>
    </xf>
    <xf numFmtId="0" fontId="1" fillId="0" borderId="0" xfId="0" applyFont="1" applyFill="1" applyAlignment="1">
      <alignment horizontal="center" vertical="center"/>
    </xf>
    <xf numFmtId="0" fontId="5" fillId="0" borderId="1" xfId="0" applyFont="1" applyFill="1" applyBorder="1" applyAlignment="1">
      <alignment horizontal="center" vertical="center" wrapText="1" shrinkToFit="1"/>
    </xf>
    <xf numFmtId="0" fontId="6" fillId="0" borderId="1" xfId="0" applyFont="1" applyFill="1" applyBorder="1" applyAlignment="1">
      <alignment horizontal="center" vertical="center" wrapText="1" shrinkToFit="1"/>
    </xf>
    <xf numFmtId="183" fontId="7" fillId="0" borderId="1" xfId="0" applyNumberFormat="1" applyFont="1" applyFill="1" applyBorder="1" applyAlignment="1">
      <alignment horizontal="center" vertical="center"/>
    </xf>
    <xf numFmtId="0" fontId="7" fillId="0" borderId="1" xfId="0" applyFont="1" applyFill="1" applyBorder="1" applyAlignment="1">
      <alignment horizontal="center" vertical="center" wrapText="1"/>
    </xf>
    <xf numFmtId="0" fontId="8" fillId="0" borderId="1" xfId="0" applyFont="1" applyFill="1" applyBorder="1" applyAlignment="1">
      <alignment horizontal="center" vertical="center" wrapText="1" shrinkToFit="1"/>
    </xf>
    <xf numFmtId="0" fontId="9" fillId="0" borderId="1" xfId="0" applyNumberFormat="1" applyFont="1" applyFill="1" applyBorder="1" applyAlignment="1">
      <alignment horizontal="center" vertical="center" shrinkToFit="1"/>
    </xf>
    <xf numFmtId="0" fontId="8" fillId="0" borderId="1" xfId="0" applyNumberFormat="1" applyFont="1" applyFill="1" applyBorder="1" applyAlignment="1">
      <alignment horizontal="center" vertical="center" wrapText="1"/>
    </xf>
    <xf numFmtId="0" fontId="9" fillId="0" borderId="1" xfId="0" applyFont="1" applyFill="1" applyBorder="1" applyAlignment="1">
      <alignment horizontal="center" vertical="center" wrapText="1" shrinkToFit="1"/>
    </xf>
    <xf numFmtId="0" fontId="9" fillId="0" borderId="1" xfId="0" applyFont="1" applyFill="1" applyBorder="1" applyAlignment="1">
      <alignment horizontal="center" vertical="center" wrapText="1"/>
    </xf>
    <xf numFmtId="49" fontId="8" fillId="0" borderId="1" xfId="0" applyNumberFormat="1" applyFont="1" applyFill="1" applyBorder="1" applyAlignment="1">
      <alignment horizontal="center" vertical="center" wrapText="1"/>
    </xf>
    <xf numFmtId="0" fontId="9" fillId="0" borderId="1" xfId="0" applyNumberFormat="1" applyFont="1" applyFill="1" applyBorder="1" applyAlignment="1">
      <alignment horizontal="center" vertical="center" wrapText="1" shrinkToFit="1"/>
    </xf>
    <xf numFmtId="0" fontId="9" fillId="2" borderId="1" xfId="0" applyFont="1" applyFill="1" applyBorder="1" applyAlignment="1">
      <alignment horizontal="center" vertical="center" wrapText="1" shrinkToFit="1"/>
    </xf>
    <xf numFmtId="184" fontId="7" fillId="0" borderId="1" xfId="0" applyNumberFormat="1" applyFont="1" applyFill="1" applyBorder="1" applyAlignment="1">
      <alignment horizontal="center" vertical="center"/>
    </xf>
    <xf numFmtId="0" fontId="10" fillId="0" borderId="1" xfId="0" applyFont="1" applyFill="1" applyBorder="1" applyAlignment="1">
      <alignment horizontal="center" vertical="center" wrapText="1" shrinkToFit="1"/>
    </xf>
    <xf numFmtId="184" fontId="11" fillId="0" borderId="1" xfId="0" applyNumberFormat="1" applyFont="1" applyFill="1" applyBorder="1" applyAlignment="1">
      <alignment horizontal="center" vertical="center"/>
    </xf>
    <xf numFmtId="0" fontId="12" fillId="0" borderId="1" xfId="0" applyFont="1" applyFill="1" applyBorder="1" applyAlignment="1">
      <alignment horizontal="center" vertical="center" wrapText="1"/>
    </xf>
    <xf numFmtId="0" fontId="13" fillId="0" borderId="1" xfId="0" applyFont="1" applyFill="1" applyBorder="1" applyAlignment="1">
      <alignment horizontal="center" vertical="center" wrapText="1" shrinkToFit="1"/>
    </xf>
    <xf numFmtId="0" fontId="12" fillId="0" borderId="1" xfId="0" applyNumberFormat="1" applyFont="1" applyFill="1" applyBorder="1" applyAlignment="1">
      <alignment horizontal="center" vertical="center" shrinkToFit="1"/>
    </xf>
    <xf numFmtId="49" fontId="13" fillId="0" borderId="1" xfId="0" applyNumberFormat="1" applyFont="1" applyFill="1" applyBorder="1" applyAlignment="1">
      <alignment horizontal="center" vertical="center" wrapText="1"/>
    </xf>
    <xf numFmtId="0" fontId="14" fillId="0" borderId="1" xfId="0" applyFont="1" applyFill="1" applyBorder="1" applyAlignment="1">
      <alignment horizontal="center" vertical="center" wrapText="1" shrinkToFit="1"/>
    </xf>
    <xf numFmtId="0" fontId="12" fillId="0" borderId="1" xfId="0" applyFont="1" applyFill="1" applyBorder="1" applyAlignment="1">
      <alignment horizontal="center" vertical="center" wrapText="1" shrinkToFit="1"/>
    </xf>
    <xf numFmtId="0" fontId="15" fillId="0" borderId="1" xfId="0" applyFont="1" applyFill="1" applyBorder="1" applyAlignment="1">
      <alignment horizontal="center" vertical="center" wrapText="1" shrinkToFit="1"/>
    </xf>
    <xf numFmtId="184" fontId="16" fillId="0" borderId="1" xfId="0" applyNumberFormat="1" applyFont="1" applyFill="1" applyBorder="1" applyAlignment="1">
      <alignment horizontal="center" vertical="center"/>
    </xf>
    <xf numFmtId="0" fontId="17" fillId="0" borderId="1" xfId="0" applyFont="1" applyFill="1" applyBorder="1" applyAlignment="1">
      <alignment horizontal="center" vertical="center" wrapText="1"/>
    </xf>
    <xf numFmtId="0" fontId="18" fillId="0" borderId="1" xfId="0" applyFont="1" applyFill="1" applyBorder="1" applyAlignment="1">
      <alignment horizontal="center" vertical="center" wrapText="1" shrinkToFit="1"/>
    </xf>
    <xf numFmtId="0" fontId="17" fillId="0" borderId="1" xfId="0" applyNumberFormat="1" applyFont="1" applyFill="1" applyBorder="1" applyAlignment="1">
      <alignment horizontal="center" vertical="center" shrinkToFit="1"/>
    </xf>
    <xf numFmtId="49" fontId="18" fillId="0" borderId="1" xfId="0" applyNumberFormat="1" applyFont="1" applyFill="1" applyBorder="1" applyAlignment="1">
      <alignment horizontal="center" vertical="center" wrapText="1"/>
    </xf>
    <xf numFmtId="0" fontId="17" fillId="2" borderId="1" xfId="0" applyFont="1" applyFill="1" applyBorder="1" applyAlignment="1">
      <alignment horizontal="center" vertical="center" wrapText="1" shrinkToFit="1"/>
    </xf>
    <xf numFmtId="0" fontId="17" fillId="0" borderId="1" xfId="0" applyFont="1" applyFill="1" applyBorder="1" applyAlignment="1">
      <alignment horizontal="center" vertical="center" wrapText="1" shrinkToFit="1"/>
    </xf>
    <xf numFmtId="184" fontId="7" fillId="0" borderId="1" xfId="0" applyNumberFormat="1" applyFont="1" applyFill="1" applyBorder="1" applyAlignment="1" applyProtection="1">
      <alignment horizontal="center" vertical="center"/>
    </xf>
    <xf numFmtId="0" fontId="9" fillId="0" borderId="1" xfId="0" applyFont="1" applyFill="1" applyBorder="1" applyAlignment="1" applyProtection="1">
      <alignment horizontal="center" vertical="center" wrapText="1"/>
      <protection locked="0"/>
    </xf>
    <xf numFmtId="0" fontId="8" fillId="0" borderId="1" xfId="0" applyFont="1" applyFill="1" applyBorder="1" applyAlignment="1" applyProtection="1">
      <alignment horizontal="center" vertical="center" wrapText="1" shrinkToFit="1"/>
      <protection locked="0"/>
    </xf>
    <xf numFmtId="0" fontId="9" fillId="0" borderId="1" xfId="0" applyNumberFormat="1" applyFont="1" applyFill="1" applyBorder="1" applyAlignment="1" applyProtection="1">
      <alignment horizontal="center" vertical="center" shrinkToFit="1"/>
      <protection locked="0"/>
    </xf>
    <xf numFmtId="49" fontId="8" fillId="0" borderId="1" xfId="0" applyNumberFormat="1" applyFont="1" applyFill="1" applyBorder="1" applyAlignment="1" applyProtection="1">
      <alignment horizontal="center" vertical="center" wrapText="1"/>
      <protection locked="0"/>
    </xf>
    <xf numFmtId="0" fontId="9" fillId="0" borderId="1" xfId="0" applyFont="1" applyFill="1" applyBorder="1" applyAlignment="1" applyProtection="1">
      <alignment horizontal="center" vertical="center" wrapText="1" shrinkToFit="1"/>
      <protection locked="0"/>
    </xf>
    <xf numFmtId="0" fontId="19" fillId="0" borderId="1" xfId="0" applyFont="1" applyFill="1" applyBorder="1" applyAlignment="1">
      <alignment horizontal="center" vertical="center" wrapText="1" shrinkToFit="1"/>
    </xf>
    <xf numFmtId="185" fontId="5" fillId="0" borderId="1" xfId="0" applyNumberFormat="1" applyFont="1" applyFill="1" applyBorder="1" applyAlignment="1">
      <alignment horizontal="center" vertical="center" wrapText="1" shrinkToFit="1"/>
    </xf>
    <xf numFmtId="0" fontId="8" fillId="0" borderId="1" xfId="0" applyFont="1" applyFill="1" applyBorder="1" applyAlignment="1">
      <alignment horizontal="center" vertical="center" wrapText="1"/>
    </xf>
    <xf numFmtId="0" fontId="9" fillId="0" borderId="1" xfId="0" applyFont="1" applyFill="1" applyBorder="1" applyAlignment="1">
      <alignment horizontal="center" vertical="center"/>
    </xf>
    <xf numFmtId="186" fontId="8" fillId="0" borderId="1" xfId="0" applyNumberFormat="1" applyFont="1" applyFill="1" applyBorder="1" applyAlignment="1">
      <alignment horizontal="center" vertical="center" wrapText="1" shrinkToFit="1"/>
    </xf>
    <xf numFmtId="185" fontId="8" fillId="0" borderId="1" xfId="0" applyNumberFormat="1" applyFont="1" applyFill="1" applyBorder="1" applyAlignment="1">
      <alignment horizontal="center" vertical="center" wrapText="1"/>
    </xf>
    <xf numFmtId="185" fontId="20" fillId="2" borderId="1" xfId="0" applyNumberFormat="1" applyFont="1" applyFill="1" applyBorder="1" applyAlignment="1">
      <alignment horizontal="center" vertical="center" wrapText="1"/>
    </xf>
    <xf numFmtId="0" fontId="13" fillId="0" borderId="1" xfId="0" applyFont="1" applyFill="1" applyBorder="1" applyAlignment="1">
      <alignment horizontal="center" vertical="center" wrapText="1"/>
    </xf>
    <xf numFmtId="0" fontId="12" fillId="0" borderId="1" xfId="0" applyFont="1" applyFill="1" applyBorder="1" applyAlignment="1">
      <alignment horizontal="center" vertical="center"/>
    </xf>
    <xf numFmtId="186" fontId="13" fillId="0" borderId="1" xfId="0" applyNumberFormat="1" applyFont="1" applyFill="1" applyBorder="1" applyAlignment="1">
      <alignment horizontal="center" vertical="center" wrapText="1" shrinkToFit="1"/>
    </xf>
    <xf numFmtId="185" fontId="13" fillId="0" borderId="1" xfId="0" applyNumberFormat="1" applyFont="1" applyFill="1" applyBorder="1" applyAlignment="1">
      <alignment horizontal="center" vertical="center" wrapText="1"/>
    </xf>
    <xf numFmtId="0" fontId="18" fillId="0" borderId="1" xfId="0" applyFont="1" applyFill="1" applyBorder="1" applyAlignment="1">
      <alignment horizontal="center" vertical="center" wrapText="1"/>
    </xf>
    <xf numFmtId="0" fontId="17" fillId="0" borderId="1" xfId="0" applyFont="1" applyFill="1" applyBorder="1" applyAlignment="1">
      <alignment horizontal="center" vertical="center"/>
    </xf>
    <xf numFmtId="186" fontId="18" fillId="0" borderId="1" xfId="0" applyNumberFormat="1" applyFont="1" applyFill="1" applyBorder="1" applyAlignment="1">
      <alignment horizontal="center" vertical="center" wrapText="1" shrinkToFit="1"/>
    </xf>
    <xf numFmtId="185" fontId="18" fillId="0" borderId="1" xfId="0" applyNumberFormat="1" applyFont="1" applyFill="1" applyBorder="1" applyAlignment="1">
      <alignment horizontal="center" vertical="center" wrapText="1"/>
    </xf>
    <xf numFmtId="0" fontId="8" fillId="0" borderId="1" xfId="0" applyFont="1" applyFill="1" applyBorder="1" applyAlignment="1" applyProtection="1">
      <alignment horizontal="center" vertical="center" wrapText="1"/>
      <protection locked="0"/>
    </xf>
    <xf numFmtId="0" fontId="9" fillId="0" borderId="1" xfId="0" applyFont="1" applyFill="1" applyBorder="1" applyAlignment="1" applyProtection="1">
      <alignment horizontal="center" vertical="center"/>
      <protection locked="0"/>
    </xf>
    <xf numFmtId="186" fontId="8" fillId="0" borderId="1" xfId="0" applyNumberFormat="1" applyFont="1" applyFill="1" applyBorder="1" applyAlignment="1" applyProtection="1">
      <alignment horizontal="center" vertical="center" wrapText="1" shrinkToFit="1"/>
      <protection locked="0"/>
    </xf>
    <xf numFmtId="185" fontId="8" fillId="0" borderId="1" xfId="0" applyNumberFormat="1" applyFont="1" applyFill="1" applyBorder="1" applyAlignment="1" applyProtection="1">
      <alignment horizontal="center" vertical="center" wrapText="1"/>
      <protection locked="0"/>
    </xf>
    <xf numFmtId="0" fontId="21" fillId="0" borderId="1" xfId="0" applyFont="1" applyFill="1" applyBorder="1" applyAlignment="1">
      <alignment horizontal="center" vertical="center" wrapText="1" shrinkToFit="1"/>
    </xf>
    <xf numFmtId="58" fontId="8" fillId="0" borderId="1" xfId="0" applyNumberFormat="1" applyFont="1" applyFill="1" applyBorder="1" applyAlignment="1">
      <alignment horizontal="center" vertical="center" wrapText="1" shrinkToFit="1"/>
    </xf>
    <xf numFmtId="187" fontId="8" fillId="0" borderId="1" xfId="0" applyNumberFormat="1" applyFont="1" applyFill="1" applyBorder="1" applyAlignment="1">
      <alignment horizontal="center" vertical="center" wrapText="1"/>
    </xf>
    <xf numFmtId="58" fontId="8" fillId="3" borderId="1" xfId="0" applyNumberFormat="1" applyFont="1" applyFill="1" applyBorder="1" applyAlignment="1">
      <alignment horizontal="center" vertical="center" wrapText="1" shrinkToFit="1"/>
    </xf>
    <xf numFmtId="185" fontId="22" fillId="0" borderId="1" xfId="0" applyNumberFormat="1" applyFont="1" applyFill="1" applyBorder="1" applyAlignment="1">
      <alignment horizontal="center" vertical="center" wrapText="1"/>
    </xf>
    <xf numFmtId="58" fontId="13" fillId="0" borderId="1" xfId="0" applyNumberFormat="1" applyFont="1" applyFill="1" applyBorder="1" applyAlignment="1">
      <alignment horizontal="center" vertical="center" wrapText="1" shrinkToFit="1"/>
    </xf>
    <xf numFmtId="58" fontId="18" fillId="0" borderId="1" xfId="0" applyNumberFormat="1" applyFont="1" applyFill="1" applyBorder="1" applyAlignment="1">
      <alignment horizontal="center" vertical="center" wrapText="1" shrinkToFit="1"/>
    </xf>
    <xf numFmtId="58" fontId="18" fillId="3" borderId="1" xfId="0" applyNumberFormat="1" applyFont="1" applyFill="1" applyBorder="1" applyAlignment="1">
      <alignment horizontal="center" vertical="center" wrapText="1" shrinkToFit="1"/>
    </xf>
    <xf numFmtId="58" fontId="8" fillId="0" borderId="1" xfId="0" applyNumberFormat="1" applyFont="1" applyFill="1" applyBorder="1" applyAlignment="1" applyProtection="1">
      <alignment horizontal="center" vertical="center" wrapText="1" shrinkToFit="1"/>
      <protection locked="0"/>
    </xf>
    <xf numFmtId="0" fontId="2" fillId="0" borderId="1" xfId="0" applyFont="1" applyFill="1" applyBorder="1" applyAlignment="1">
      <alignment horizontal="center" vertical="center"/>
    </xf>
    <xf numFmtId="0" fontId="23" fillId="0" borderId="1" xfId="0" applyNumberFormat="1" applyFont="1" applyFill="1" applyBorder="1" applyAlignment="1">
      <alignment horizontal="center" vertical="center" wrapText="1" shrinkToFit="1"/>
    </xf>
    <xf numFmtId="188" fontId="6" fillId="0" borderId="1" xfId="0" applyNumberFormat="1" applyFont="1" applyFill="1" applyBorder="1" applyAlignment="1">
      <alignment horizontal="center" vertical="center" wrapText="1" shrinkToFit="1"/>
    </xf>
    <xf numFmtId="0" fontId="6" fillId="0" borderId="1" xfId="0" applyNumberFormat="1" applyFont="1" applyFill="1" applyBorder="1" applyAlignment="1">
      <alignment horizontal="center" vertical="center" wrapText="1" shrinkToFit="1"/>
    </xf>
    <xf numFmtId="0" fontId="5" fillId="0" borderId="1" xfId="0" applyNumberFormat="1" applyFont="1" applyFill="1" applyBorder="1" applyAlignment="1">
      <alignment horizontal="center" vertical="center" wrapText="1" shrinkToFit="1"/>
    </xf>
    <xf numFmtId="0" fontId="24" fillId="0" borderId="1" xfId="0" applyNumberFormat="1" applyFont="1" applyFill="1" applyBorder="1" applyAlignment="1">
      <alignment horizontal="center" vertical="center" wrapText="1" shrinkToFit="1"/>
    </xf>
    <xf numFmtId="189" fontId="9" fillId="0" borderId="1" xfId="0" applyNumberFormat="1" applyFont="1" applyFill="1" applyBorder="1" applyAlignment="1">
      <alignment horizontal="center" vertical="center"/>
    </xf>
    <xf numFmtId="0" fontId="10" fillId="0" borderId="1" xfId="0" applyNumberFormat="1" applyFont="1" applyFill="1" applyBorder="1" applyAlignment="1">
      <alignment horizontal="center" vertical="center"/>
    </xf>
    <xf numFmtId="0" fontId="10" fillId="2" borderId="1" xfId="0" applyFont="1" applyFill="1" applyBorder="1" applyAlignment="1">
      <alignment horizontal="center" vertical="center"/>
    </xf>
    <xf numFmtId="0" fontId="10" fillId="0" borderId="1" xfId="0" applyFont="1" applyFill="1" applyBorder="1" applyAlignment="1">
      <alignment horizontal="center" vertical="center"/>
    </xf>
    <xf numFmtId="187" fontId="13" fillId="0" borderId="1" xfId="0" applyNumberFormat="1" applyFont="1" applyFill="1" applyBorder="1" applyAlignment="1">
      <alignment horizontal="center" vertical="center" wrapText="1"/>
    </xf>
    <xf numFmtId="0" fontId="13" fillId="3" borderId="1" xfId="0" applyNumberFormat="1" applyFont="1" applyFill="1" applyBorder="1" applyAlignment="1">
      <alignment horizontal="center" vertical="center" wrapText="1"/>
    </xf>
    <xf numFmtId="189" fontId="12" fillId="0" borderId="1" xfId="0" applyNumberFormat="1" applyFont="1" applyFill="1" applyBorder="1" applyAlignment="1">
      <alignment horizontal="center" vertical="center"/>
    </xf>
    <xf numFmtId="0" fontId="15" fillId="0" borderId="1" xfId="0" applyFont="1" applyFill="1" applyBorder="1" applyAlignment="1">
      <alignment horizontal="center" vertical="center"/>
    </xf>
    <xf numFmtId="0" fontId="13" fillId="0" borderId="1" xfId="0" applyNumberFormat="1" applyFont="1" applyFill="1" applyBorder="1" applyAlignment="1">
      <alignment horizontal="center" vertical="center" wrapText="1"/>
    </xf>
    <xf numFmtId="187" fontId="18" fillId="0" borderId="1" xfId="0" applyNumberFormat="1" applyFont="1" applyFill="1" applyBorder="1" applyAlignment="1">
      <alignment horizontal="center" vertical="center" wrapText="1"/>
    </xf>
    <xf numFmtId="0" fontId="18" fillId="0" borderId="1" xfId="0" applyNumberFormat="1" applyFont="1" applyFill="1" applyBorder="1" applyAlignment="1">
      <alignment horizontal="center" vertical="center" wrapText="1"/>
    </xf>
    <xf numFmtId="189" fontId="17" fillId="0" borderId="1" xfId="0" applyNumberFormat="1" applyFont="1" applyFill="1" applyBorder="1" applyAlignment="1">
      <alignment horizontal="center" vertical="center"/>
    </xf>
    <xf numFmtId="0" fontId="25" fillId="2" borderId="1" xfId="0" applyFont="1" applyFill="1" applyBorder="1" applyAlignment="1">
      <alignment horizontal="center" vertical="center"/>
    </xf>
    <xf numFmtId="187" fontId="8" fillId="0" borderId="1" xfId="0" applyNumberFormat="1" applyFont="1" applyFill="1" applyBorder="1" applyAlignment="1" applyProtection="1">
      <alignment horizontal="center" vertical="center" wrapText="1"/>
      <protection locked="0"/>
    </xf>
    <xf numFmtId="0" fontId="8" fillId="0" borderId="1" xfId="0" applyNumberFormat="1" applyFont="1" applyFill="1" applyBorder="1" applyAlignment="1" applyProtection="1">
      <alignment horizontal="center" vertical="center" wrapText="1"/>
      <protection locked="0"/>
    </xf>
    <xf numFmtId="189" fontId="9" fillId="0" borderId="1" xfId="0" applyNumberFormat="1" applyFont="1" applyFill="1" applyBorder="1" applyAlignment="1" applyProtection="1">
      <alignment horizontal="center" vertical="center"/>
      <protection locked="0"/>
    </xf>
    <xf numFmtId="0" fontId="10" fillId="0" borderId="1" xfId="0" applyFont="1" applyFill="1" applyBorder="1" applyAlignment="1" applyProtection="1">
      <alignment horizontal="center" vertical="center"/>
      <protection locked="0"/>
    </xf>
    <xf numFmtId="0" fontId="8" fillId="3" borderId="1" xfId="0" applyNumberFormat="1" applyFont="1" applyFill="1" applyBorder="1" applyAlignment="1" applyProtection="1">
      <alignment horizontal="center" vertical="center" wrapText="1"/>
      <protection locked="0"/>
    </xf>
    <xf numFmtId="176" fontId="24" fillId="0" borderId="1" xfId="0" applyNumberFormat="1" applyFont="1" applyFill="1" applyBorder="1" applyAlignment="1">
      <alignment horizontal="center" vertical="center" wrapText="1" shrinkToFit="1"/>
    </xf>
    <xf numFmtId="0" fontId="26" fillId="0" borderId="1" xfId="0" applyFont="1" applyFill="1" applyBorder="1" applyAlignment="1">
      <alignment horizontal="center" vertical="center" wrapText="1" shrinkToFit="1"/>
    </xf>
    <xf numFmtId="0" fontId="9" fillId="0" borderId="1" xfId="0" applyNumberFormat="1" applyFont="1" applyFill="1" applyBorder="1" applyAlignment="1">
      <alignment horizontal="center" vertical="center"/>
    </xf>
    <xf numFmtId="0" fontId="27" fillId="0" borderId="1" xfId="0" applyFont="1" applyFill="1" applyBorder="1" applyAlignment="1">
      <alignment horizontal="center" vertical="center" wrapText="1" shrinkToFit="1"/>
    </xf>
    <xf numFmtId="190" fontId="9" fillId="0" borderId="1" xfId="0" applyNumberFormat="1" applyFont="1" applyFill="1" applyBorder="1" applyAlignment="1">
      <alignment horizontal="center" vertical="center" wrapText="1" shrinkToFit="1"/>
    </xf>
    <xf numFmtId="0" fontId="15" fillId="0" borderId="1" xfId="0" applyNumberFormat="1" applyFont="1" applyFill="1" applyBorder="1" applyAlignment="1">
      <alignment horizontal="center" vertical="center"/>
    </xf>
    <xf numFmtId="0" fontId="12" fillId="0" borderId="1" xfId="0" applyNumberFormat="1" applyFont="1" applyFill="1" applyBorder="1" applyAlignment="1">
      <alignment horizontal="center" vertical="center"/>
    </xf>
    <xf numFmtId="0" fontId="28" fillId="0" borderId="1" xfId="0" applyFont="1" applyFill="1" applyBorder="1" applyAlignment="1">
      <alignment horizontal="center" vertical="center" wrapText="1" shrinkToFit="1"/>
    </xf>
    <xf numFmtId="190" fontId="12" fillId="0" borderId="1" xfId="0" applyNumberFormat="1" applyFont="1" applyFill="1" applyBorder="1" applyAlignment="1">
      <alignment horizontal="center" vertical="center" wrapText="1" shrinkToFit="1"/>
    </xf>
    <xf numFmtId="0" fontId="25" fillId="0" borderId="1" xfId="0" applyNumberFormat="1" applyFont="1" applyFill="1" applyBorder="1" applyAlignment="1">
      <alignment horizontal="center" vertical="center"/>
    </xf>
    <xf numFmtId="0" fontId="17" fillId="0" borderId="1" xfId="0" applyNumberFormat="1" applyFont="1" applyFill="1" applyBorder="1" applyAlignment="1">
      <alignment horizontal="center" vertical="center"/>
    </xf>
    <xf numFmtId="0" fontId="29" fillId="0" borderId="1" xfId="0" applyFont="1" applyFill="1" applyBorder="1" applyAlignment="1">
      <alignment horizontal="center" vertical="center" wrapText="1" shrinkToFit="1"/>
    </xf>
    <xf numFmtId="190" fontId="17" fillId="0" borderId="1" xfId="0" applyNumberFormat="1" applyFont="1" applyFill="1" applyBorder="1" applyAlignment="1">
      <alignment horizontal="center" vertical="center" wrapText="1" shrinkToFit="1"/>
    </xf>
    <xf numFmtId="0" fontId="1" fillId="0" borderId="1" xfId="0" applyNumberFormat="1" applyFont="1" applyFill="1" applyBorder="1" applyAlignment="1">
      <alignment horizontal="center" vertical="center"/>
    </xf>
    <xf numFmtId="0" fontId="10" fillId="0" borderId="1" xfId="0" applyNumberFormat="1" applyFont="1" applyFill="1" applyBorder="1" applyAlignment="1" applyProtection="1">
      <alignment horizontal="center" vertical="center"/>
      <protection locked="0"/>
    </xf>
    <xf numFmtId="0" fontId="9" fillId="0" borderId="1" xfId="0" applyNumberFormat="1" applyFont="1" applyFill="1" applyBorder="1" applyAlignment="1" applyProtection="1">
      <alignment horizontal="center" vertical="center"/>
      <protection locked="0"/>
    </xf>
    <xf numFmtId="0" fontId="27" fillId="0" borderId="1" xfId="0" applyFont="1" applyFill="1" applyBorder="1" applyAlignment="1" applyProtection="1">
      <alignment horizontal="center" vertical="center" wrapText="1" shrinkToFit="1"/>
      <protection locked="0"/>
    </xf>
    <xf numFmtId="190" fontId="9" fillId="0" borderId="1" xfId="0" applyNumberFormat="1" applyFont="1" applyFill="1" applyBorder="1" applyAlignment="1" applyProtection="1">
      <alignment horizontal="center" vertical="center" wrapText="1" shrinkToFit="1"/>
      <protection locked="0"/>
    </xf>
    <xf numFmtId="190" fontId="23" fillId="0" borderId="1" xfId="0" applyNumberFormat="1" applyFont="1" applyFill="1" applyBorder="1" applyAlignment="1">
      <alignment horizontal="center" vertical="center" wrapText="1" shrinkToFit="1"/>
    </xf>
    <xf numFmtId="190" fontId="30" fillId="0" borderId="1" xfId="0" applyNumberFormat="1" applyFont="1" applyFill="1" applyBorder="1" applyAlignment="1">
      <alignment horizontal="center" vertical="center" wrapText="1" shrinkToFit="1"/>
    </xf>
    <xf numFmtId="190" fontId="27" fillId="0" borderId="1" xfId="0" applyNumberFormat="1" applyFont="1" applyFill="1" applyBorder="1" applyAlignment="1">
      <alignment horizontal="center" vertical="center" wrapText="1" shrinkToFit="1"/>
    </xf>
    <xf numFmtId="190" fontId="9" fillId="0" borderId="1" xfId="0" applyNumberFormat="1" applyFont="1" applyFill="1" applyBorder="1" applyAlignment="1">
      <alignment horizontal="center" vertical="center"/>
    </xf>
    <xf numFmtId="190" fontId="31" fillId="0" borderId="1" xfId="0" applyNumberFormat="1" applyFont="1" applyFill="1" applyBorder="1" applyAlignment="1">
      <alignment horizontal="center" vertical="center"/>
    </xf>
    <xf numFmtId="190" fontId="28" fillId="0" borderId="1" xfId="0" applyNumberFormat="1" applyFont="1" applyFill="1" applyBorder="1" applyAlignment="1">
      <alignment horizontal="center" vertical="center" wrapText="1" shrinkToFit="1"/>
    </xf>
    <xf numFmtId="190" fontId="12" fillId="0" borderId="1" xfId="0" applyNumberFormat="1" applyFont="1" applyFill="1" applyBorder="1" applyAlignment="1">
      <alignment horizontal="center" vertical="center"/>
    </xf>
    <xf numFmtId="190" fontId="29" fillId="0" borderId="1" xfId="0" applyNumberFormat="1" applyFont="1" applyFill="1" applyBorder="1" applyAlignment="1">
      <alignment horizontal="center" vertical="center" wrapText="1" shrinkToFit="1"/>
    </xf>
    <xf numFmtId="190" fontId="17" fillId="0" borderId="1" xfId="0" applyNumberFormat="1" applyFont="1" applyFill="1" applyBorder="1" applyAlignment="1">
      <alignment horizontal="center" vertical="center"/>
    </xf>
    <xf numFmtId="190" fontId="27" fillId="0" borderId="1" xfId="0" applyNumberFormat="1" applyFont="1" applyFill="1" applyBorder="1" applyAlignment="1" applyProtection="1">
      <alignment horizontal="center" vertical="center" wrapText="1" shrinkToFit="1"/>
      <protection locked="0"/>
    </xf>
    <xf numFmtId="190" fontId="9" fillId="0" borderId="1" xfId="0" applyNumberFormat="1" applyFont="1" applyFill="1" applyBorder="1" applyAlignment="1" applyProtection="1">
      <alignment horizontal="center" vertical="center"/>
      <protection locked="0"/>
    </xf>
    <xf numFmtId="0" fontId="32" fillId="0"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33" fillId="0" borderId="0" xfId="0" applyFont="1" applyFill="1" applyAlignment="1">
      <alignment horizontal="center" vertical="center"/>
    </xf>
    <xf numFmtId="0" fontId="1" fillId="0" borderId="0" xfId="0" applyFont="1" applyAlignment="1">
      <alignment horizontal="center" vertical="center"/>
    </xf>
    <xf numFmtId="0" fontId="33" fillId="4" borderId="2" xfId="0" applyFont="1" applyFill="1" applyBorder="1" applyAlignment="1">
      <alignment horizontal="center" vertical="center"/>
    </xf>
    <xf numFmtId="0" fontId="33" fillId="4" borderId="3" xfId="0" applyFont="1" applyFill="1" applyBorder="1" applyAlignment="1">
      <alignment horizontal="center" vertical="center"/>
    </xf>
    <xf numFmtId="0" fontId="34" fillId="0" borderId="1" xfId="0" applyFont="1" applyFill="1" applyBorder="1" applyAlignment="1">
      <alignment horizontal="center" vertical="center"/>
    </xf>
    <xf numFmtId="58" fontId="0" fillId="0" borderId="1" xfId="0" applyNumberFormat="1" applyBorder="1" applyAlignment="1">
      <alignment horizontal="center" vertical="center"/>
    </xf>
    <xf numFmtId="0" fontId="0" fillId="0" borderId="1" xfId="0" applyBorder="1" applyAlignment="1">
      <alignment horizontal="center" vertical="center"/>
    </xf>
    <xf numFmtId="0" fontId="0" fillId="0" borderId="0" xfId="0" applyFill="1">
      <alignment vertical="center"/>
    </xf>
    <xf numFmtId="58" fontId="0" fillId="0" borderId="1" xfId="0" applyNumberFormat="1" applyFill="1" applyBorder="1" applyAlignment="1">
      <alignment horizontal="center" vertical="center"/>
    </xf>
    <xf numFmtId="0" fontId="0" fillId="0" borderId="1" xfId="0" applyFill="1" applyBorder="1" applyAlignment="1">
      <alignment horizontal="center" vertical="center"/>
    </xf>
    <xf numFmtId="0" fontId="0" fillId="3" borderId="1" xfId="0" applyFill="1" applyBorder="1" applyAlignment="1">
      <alignment horizontal="center" vertical="center"/>
    </xf>
    <xf numFmtId="0" fontId="35" fillId="0" borderId="1" xfId="0" applyNumberFormat="1" applyFont="1" applyFill="1" applyBorder="1" applyAlignment="1">
      <alignment horizontal="center" vertical="center"/>
    </xf>
    <xf numFmtId="191" fontId="36" fillId="0" borderId="1" xfId="0" applyNumberFormat="1" applyFont="1" applyFill="1" applyBorder="1" applyAlignment="1">
      <alignment horizontal="center" vertical="center" wrapText="1"/>
    </xf>
    <xf numFmtId="58" fontId="0" fillId="3" borderId="1" xfId="0" applyNumberFormat="1" applyFill="1" applyBorder="1" applyAlignment="1">
      <alignment horizontal="center" vertical="center"/>
    </xf>
    <xf numFmtId="0" fontId="35" fillId="3" borderId="1" xfId="0" applyNumberFormat="1" applyFont="1" applyFill="1" applyBorder="1" applyAlignment="1">
      <alignment horizontal="center" vertical="center"/>
    </xf>
    <xf numFmtId="0" fontId="1" fillId="0" borderId="1" xfId="0" applyFont="1" applyBorder="1" applyAlignment="1">
      <alignment horizontal="center" vertical="center"/>
    </xf>
    <xf numFmtId="0" fontId="33" fillId="4" borderId="4" xfId="0" applyFont="1" applyFill="1" applyBorder="1" applyAlignment="1">
      <alignment horizontal="center" vertical="center"/>
    </xf>
    <xf numFmtId="0" fontId="33" fillId="0" borderId="1" xfId="0" applyFont="1" applyFill="1" applyBorder="1" applyAlignment="1">
      <alignment horizontal="center" vertical="center" wrapText="1"/>
    </xf>
    <xf numFmtId="0" fontId="1" fillId="0" borderId="1" xfId="0" applyFont="1" applyFill="1" applyBorder="1" applyAlignment="1">
      <alignment horizontal="center" vertical="center"/>
    </xf>
    <xf numFmtId="0" fontId="14" fillId="0" borderId="0" xfId="0" applyFont="1" applyFill="1" applyAlignment="1">
      <alignment horizontal="center" vertical="center"/>
    </xf>
    <xf numFmtId="0" fontId="1" fillId="3" borderId="1" xfId="0" applyFont="1" applyFill="1" applyBorder="1" applyAlignment="1">
      <alignment horizontal="center" vertical="center"/>
    </xf>
    <xf numFmtId="0" fontId="37" fillId="4" borderId="5" xfId="0" applyFont="1" applyFill="1" applyBorder="1" applyAlignment="1">
      <alignment horizontal="center" vertical="center"/>
    </xf>
    <xf numFmtId="0" fontId="37" fillId="4" borderId="6" xfId="0" applyFont="1" applyFill="1" applyBorder="1" applyAlignment="1">
      <alignment horizontal="center" vertical="center"/>
    </xf>
    <xf numFmtId="0" fontId="38" fillId="0" borderId="1" xfId="0" applyFont="1" applyFill="1" applyBorder="1" applyAlignment="1">
      <alignment horizontal="center" vertical="center"/>
    </xf>
    <xf numFmtId="0" fontId="38" fillId="0" borderId="5" xfId="0" applyFont="1" applyFill="1" applyBorder="1" applyAlignment="1">
      <alignment horizontal="center" vertical="center"/>
    </xf>
    <xf numFmtId="0" fontId="38" fillId="0" borderId="6" xfId="0" applyFont="1" applyFill="1" applyBorder="1" applyAlignment="1">
      <alignment horizontal="center" vertical="center"/>
    </xf>
    <xf numFmtId="0" fontId="38" fillId="0" borderId="7" xfId="0" applyFont="1" applyFill="1" applyBorder="1" applyAlignment="1">
      <alignment horizontal="center" vertical="center"/>
    </xf>
    <xf numFmtId="0" fontId="39" fillId="0" borderId="1" xfId="0" applyFont="1" applyFill="1" applyBorder="1" applyAlignment="1">
      <alignment horizontal="center" vertical="center"/>
    </xf>
    <xf numFmtId="186" fontId="38" fillId="0" borderId="1" xfId="0" applyNumberFormat="1" applyFont="1" applyFill="1" applyBorder="1" applyAlignment="1">
      <alignment horizontal="center" vertical="center" shrinkToFit="1"/>
    </xf>
    <xf numFmtId="186" fontId="38" fillId="0" borderId="8" xfId="0" applyNumberFormat="1" applyFont="1" applyFill="1" applyBorder="1" applyAlignment="1">
      <alignment horizontal="center" vertical="center"/>
    </xf>
    <xf numFmtId="0" fontId="38" fillId="0" borderId="1" xfId="0" applyNumberFormat="1" applyFont="1" applyFill="1" applyBorder="1" applyAlignment="1">
      <alignment horizontal="center" vertical="center"/>
    </xf>
    <xf numFmtId="186" fontId="38" fillId="3" borderId="1" xfId="0" applyNumberFormat="1" applyFont="1" applyFill="1" applyBorder="1" applyAlignment="1">
      <alignment horizontal="center" vertical="center" shrinkToFit="1"/>
    </xf>
    <xf numFmtId="0" fontId="38" fillId="3" borderId="1" xfId="0" applyFont="1" applyFill="1" applyBorder="1" applyAlignment="1">
      <alignment horizontal="center" vertical="center"/>
    </xf>
    <xf numFmtId="0" fontId="38" fillId="3" borderId="5" xfId="0" applyFont="1" applyFill="1" applyBorder="1" applyAlignment="1">
      <alignment horizontal="center" vertical="center"/>
    </xf>
    <xf numFmtId="0" fontId="38" fillId="3" borderId="6" xfId="0" applyFont="1" applyFill="1" applyBorder="1" applyAlignment="1">
      <alignment horizontal="center" vertical="center"/>
    </xf>
    <xf numFmtId="0" fontId="38" fillId="3" borderId="7" xfId="0" applyFont="1" applyFill="1" applyBorder="1" applyAlignment="1">
      <alignment horizontal="center" vertical="center"/>
    </xf>
    <xf numFmtId="0" fontId="39" fillId="3" borderId="1" xfId="0" applyFont="1" applyFill="1" applyBorder="1" applyAlignment="1">
      <alignment horizontal="center" vertical="center"/>
    </xf>
    <xf numFmtId="0" fontId="38" fillId="0" borderId="1" xfId="0" applyFont="1" applyFill="1" applyBorder="1" applyAlignment="1">
      <alignment horizontal="left" vertical="center"/>
    </xf>
    <xf numFmtId="186" fontId="38" fillId="2" borderId="1" xfId="0" applyNumberFormat="1" applyFont="1" applyFill="1" applyBorder="1" applyAlignment="1">
      <alignment horizontal="center" vertical="center" shrinkToFit="1"/>
    </xf>
    <xf numFmtId="0" fontId="38" fillId="2" borderId="1" xfId="0" applyFont="1" applyFill="1" applyBorder="1" applyAlignment="1">
      <alignment horizontal="center" vertical="center"/>
    </xf>
    <xf numFmtId="0" fontId="38" fillId="2" borderId="1" xfId="0" applyFont="1" applyFill="1" applyBorder="1" applyAlignment="1">
      <alignment horizontal="left" vertical="center"/>
    </xf>
    <xf numFmtId="0" fontId="39" fillId="2" borderId="1" xfId="0" applyFont="1" applyFill="1" applyBorder="1" applyAlignment="1">
      <alignment horizontal="center" vertical="center"/>
    </xf>
    <xf numFmtId="0" fontId="38" fillId="3" borderId="1" xfId="0" applyFont="1" applyFill="1" applyBorder="1" applyAlignment="1">
      <alignment horizontal="left" vertical="center"/>
    </xf>
    <xf numFmtId="14" fontId="40" fillId="0" borderId="1" xfId="0" applyNumberFormat="1" applyFont="1" applyFill="1" applyBorder="1" applyAlignment="1">
      <alignment horizontal="left" vertical="center"/>
    </xf>
    <xf numFmtId="0" fontId="41" fillId="0" borderId="1" xfId="0" applyFont="1" applyFill="1" applyBorder="1" applyAlignment="1">
      <alignment horizontal="center" vertical="center"/>
    </xf>
    <xf numFmtId="9" fontId="41" fillId="0" borderId="1" xfId="3" applyFont="1" applyBorder="1" applyAlignment="1">
      <alignment horizontal="center" vertical="center"/>
    </xf>
    <xf numFmtId="0" fontId="35" fillId="2" borderId="1" xfId="0" applyNumberFormat="1" applyFont="1" applyFill="1" applyBorder="1" applyAlignment="1">
      <alignment horizontal="center" vertical="center"/>
    </xf>
    <xf numFmtId="0" fontId="37" fillId="4" borderId="7" xfId="0" applyFont="1" applyFill="1" applyBorder="1" applyAlignment="1">
      <alignment horizontal="center" vertical="center"/>
    </xf>
    <xf numFmtId="58" fontId="39" fillId="0" borderId="1" xfId="0" applyNumberFormat="1" applyFont="1" applyFill="1" applyBorder="1" applyAlignment="1">
      <alignment horizontal="center" vertical="center"/>
    </xf>
    <xf numFmtId="0" fontId="42" fillId="0" borderId="1" xfId="0" applyFont="1" applyFill="1" applyBorder="1" applyAlignment="1">
      <alignment horizontal="center" vertical="center"/>
    </xf>
    <xf numFmtId="186" fontId="38" fillId="0" borderId="6" xfId="0" applyNumberFormat="1" applyFont="1" applyFill="1" applyBorder="1" applyAlignment="1">
      <alignment horizontal="center" vertical="center"/>
    </xf>
    <xf numFmtId="0" fontId="23" fillId="2" borderId="1" xfId="0" applyFont="1" applyFill="1" applyBorder="1" applyAlignment="1">
      <alignment horizontal="left" vertical="center"/>
    </xf>
    <xf numFmtId="0" fontId="1" fillId="0" borderId="1" xfId="0" applyFont="1" applyFill="1" applyBorder="1" applyAlignment="1" applyProtection="1">
      <alignment horizontal="center" vertical="center"/>
      <protection locked="0"/>
    </xf>
    <xf numFmtId="0" fontId="1" fillId="0" borderId="1" xfId="0" applyFont="1" applyFill="1" applyBorder="1" applyProtection="1">
      <alignment vertical="center"/>
      <protection locked="0"/>
    </xf>
    <xf numFmtId="0" fontId="1" fillId="0" borderId="1" xfId="0" applyFont="1" applyFill="1" applyBorder="1" applyAlignment="1" applyProtection="1">
      <alignment horizontal="center" vertical="center" wrapText="1"/>
      <protection locked="0"/>
    </xf>
    <xf numFmtId="0" fontId="43" fillId="0" borderId="1" xfId="0" applyFont="1" applyFill="1" applyBorder="1" applyProtection="1">
      <alignment vertical="center"/>
      <protection locked="0"/>
    </xf>
    <xf numFmtId="0" fontId="3" fillId="0" borderId="1" xfId="0" applyFont="1" applyFill="1" applyBorder="1" applyProtection="1">
      <alignment vertical="center"/>
      <protection locked="0"/>
    </xf>
    <xf numFmtId="0" fontId="43" fillId="0" borderId="1" xfId="0" applyFont="1" applyFill="1" applyBorder="1" applyAlignment="1" applyProtection="1">
      <alignment vertical="center"/>
      <protection locked="0"/>
    </xf>
    <xf numFmtId="0" fontId="44" fillId="0" borderId="1" xfId="0" applyFont="1" applyFill="1" applyBorder="1" applyProtection="1">
      <alignment vertical="center"/>
      <protection locked="0"/>
    </xf>
    <xf numFmtId="0" fontId="45" fillId="0" borderId="1" xfId="0" applyFont="1" applyFill="1" applyBorder="1" applyProtection="1">
      <alignment vertical="center"/>
      <protection locked="0"/>
    </xf>
    <xf numFmtId="0" fontId="0" fillId="0" borderId="1" xfId="0" applyFont="1" applyFill="1" applyBorder="1" applyProtection="1">
      <alignment vertical="center"/>
      <protection locked="0"/>
    </xf>
    <xf numFmtId="0" fontId="46" fillId="0" borderId="1" xfId="0" applyFont="1" applyFill="1" applyBorder="1" applyProtection="1">
      <alignment vertical="center"/>
      <protection locked="0"/>
    </xf>
    <xf numFmtId="0" fontId="47" fillId="0" borderId="1" xfId="0" applyFont="1" applyFill="1" applyBorder="1" applyProtection="1">
      <alignment vertical="center"/>
      <protection locked="0"/>
    </xf>
    <xf numFmtId="0" fontId="0" fillId="4" borderId="1" xfId="0" applyFont="1" applyFill="1" applyBorder="1" applyProtection="1">
      <alignment vertical="center"/>
      <protection locked="0"/>
    </xf>
    <xf numFmtId="0" fontId="48" fillId="0" borderId="1" xfId="0" applyFont="1" applyFill="1" applyBorder="1" applyProtection="1">
      <alignment vertical="center"/>
      <protection locked="0"/>
    </xf>
    <xf numFmtId="0" fontId="0" fillId="0" borderId="1" xfId="0" applyFill="1" applyBorder="1" applyProtection="1">
      <alignment vertical="center"/>
      <protection locked="0"/>
    </xf>
    <xf numFmtId="0" fontId="1" fillId="0" borderId="1" xfId="0" applyFont="1" applyFill="1" applyBorder="1" applyAlignment="1" applyProtection="1">
      <alignment horizontal="center" vertical="center"/>
    </xf>
    <xf numFmtId="188" fontId="1" fillId="0" borderId="1" xfId="0" applyNumberFormat="1" applyFont="1" applyFill="1" applyBorder="1" applyAlignment="1" applyProtection="1">
      <alignment horizontal="center" vertical="center"/>
      <protection locked="0"/>
    </xf>
    <xf numFmtId="185" fontId="1" fillId="0" borderId="1" xfId="0" applyNumberFormat="1" applyFont="1" applyFill="1" applyBorder="1" applyAlignment="1" applyProtection="1">
      <alignment horizontal="center" vertical="center" wrapText="1"/>
      <protection locked="0"/>
    </xf>
    <xf numFmtId="58" fontId="32" fillId="0" borderId="1" xfId="0" applyNumberFormat="1" applyFont="1" applyFill="1" applyBorder="1" applyAlignment="1" applyProtection="1">
      <alignment horizontal="center" vertical="center" wrapText="1" shrinkToFit="1"/>
      <protection locked="0"/>
    </xf>
    <xf numFmtId="0" fontId="1" fillId="0" borderId="1" xfId="0" applyNumberFormat="1" applyFont="1" applyFill="1" applyBorder="1" applyAlignment="1" applyProtection="1">
      <alignment horizontal="center" vertical="center" wrapText="1"/>
      <protection locked="0"/>
    </xf>
    <xf numFmtId="0" fontId="49" fillId="0" borderId="1" xfId="0" applyFont="1" applyFill="1" applyBorder="1" applyAlignment="1" applyProtection="1">
      <alignment horizontal="center" vertical="center" wrapText="1"/>
      <protection locked="0"/>
    </xf>
    <xf numFmtId="0" fontId="50" fillId="0" borderId="1" xfId="0" applyFont="1" applyFill="1" applyBorder="1" applyAlignment="1" applyProtection="1">
      <alignment horizontal="center" vertical="center" wrapText="1"/>
      <protection locked="0"/>
    </xf>
    <xf numFmtId="0" fontId="51" fillId="0" borderId="1" xfId="0" applyFont="1" applyFill="1" applyBorder="1" applyAlignment="1" applyProtection="1">
      <alignment horizontal="center" vertical="center" wrapText="1"/>
      <protection locked="0"/>
    </xf>
    <xf numFmtId="190" fontId="1" fillId="0" borderId="1" xfId="0" applyNumberFormat="1" applyFont="1" applyFill="1" applyBorder="1" applyAlignment="1" applyProtection="1">
      <alignment horizontal="center" vertical="center"/>
      <protection locked="0"/>
    </xf>
    <xf numFmtId="190" fontId="51" fillId="0" borderId="1" xfId="0" applyNumberFormat="1" applyFont="1" applyFill="1" applyBorder="1" applyAlignment="1" applyProtection="1">
      <alignment horizontal="center" vertical="center"/>
      <protection locked="0"/>
    </xf>
    <xf numFmtId="190" fontId="52" fillId="0" borderId="1" xfId="0" applyNumberFormat="1" applyFont="1" applyFill="1" applyBorder="1" applyAlignment="1" applyProtection="1">
      <alignment horizontal="center" vertical="center"/>
      <protection locked="0"/>
    </xf>
    <xf numFmtId="0" fontId="1" fillId="0" borderId="1" xfId="0" applyNumberFormat="1" applyFont="1" applyFill="1" applyBorder="1" applyAlignment="1" applyProtection="1">
      <alignment horizontal="center" vertical="center"/>
      <protection locked="0"/>
    </xf>
    <xf numFmtId="0" fontId="53" fillId="0" borderId="1" xfId="0" applyFont="1" applyFill="1" applyBorder="1" applyAlignment="1" applyProtection="1">
      <alignment horizontal="center" vertical="center"/>
    </xf>
    <xf numFmtId="0" fontId="53" fillId="0" borderId="1" xfId="0" applyFont="1" applyFill="1" applyBorder="1" applyAlignment="1" applyProtection="1">
      <alignment horizontal="center" vertical="center"/>
      <protection locked="0"/>
    </xf>
    <xf numFmtId="184" fontId="54" fillId="0" borderId="1" xfId="0" applyNumberFormat="1" applyFont="1" applyFill="1" applyBorder="1" applyAlignment="1" applyProtection="1">
      <alignment horizontal="center" vertical="center"/>
    </xf>
    <xf numFmtId="0" fontId="55" fillId="0" borderId="1" xfId="0" applyFont="1" applyFill="1" applyBorder="1" applyAlignment="1" applyProtection="1">
      <alignment horizontal="center" vertical="center" wrapText="1"/>
      <protection locked="0"/>
    </xf>
    <xf numFmtId="184" fontId="54" fillId="0" borderId="1" xfId="0" applyNumberFormat="1" applyFont="1" applyFill="1" applyBorder="1" applyAlignment="1" applyProtection="1">
      <alignment horizontal="center" vertical="center"/>
      <protection locked="0"/>
    </xf>
    <xf numFmtId="184" fontId="54" fillId="0" borderId="1" xfId="0" applyNumberFormat="1" applyFont="1" applyFill="1" applyBorder="1" applyAlignment="1" applyProtection="1">
      <alignment horizontal="center" vertical="center" wrapText="1"/>
      <protection locked="0"/>
    </xf>
    <xf numFmtId="0" fontId="37" fillId="0" borderId="1" xfId="0" applyFont="1" applyFill="1" applyBorder="1" applyAlignment="1" applyProtection="1">
      <alignment horizontal="center" vertical="center" wrapText="1"/>
      <protection locked="0"/>
    </xf>
    <xf numFmtId="0" fontId="5" fillId="0" borderId="1" xfId="0" applyFont="1" applyFill="1" applyBorder="1" applyAlignment="1" applyProtection="1">
      <alignment horizontal="center" vertical="center" wrapText="1" shrinkToFit="1"/>
    </xf>
    <xf numFmtId="0" fontId="6" fillId="0" borderId="1" xfId="0" applyFont="1" applyFill="1" applyBorder="1" applyAlignment="1" applyProtection="1">
      <alignment horizontal="center" vertical="center" wrapText="1" shrinkToFit="1"/>
      <protection locked="0"/>
    </xf>
    <xf numFmtId="0" fontId="5" fillId="0" borderId="1" xfId="0" applyFont="1" applyFill="1" applyBorder="1" applyAlignment="1" applyProtection="1">
      <alignment horizontal="center" vertical="center" wrapText="1" shrinkToFit="1"/>
      <protection locked="0"/>
    </xf>
    <xf numFmtId="184" fontId="56" fillId="0" borderId="1" xfId="0" applyNumberFormat="1" applyFont="1" applyFill="1" applyBorder="1" applyAlignment="1" applyProtection="1">
      <alignment horizontal="center" vertical="center"/>
    </xf>
    <xf numFmtId="0" fontId="31" fillId="0" borderId="1" xfId="0" applyFont="1" applyFill="1" applyBorder="1" applyAlignment="1" applyProtection="1">
      <alignment horizontal="center" vertical="center" wrapText="1"/>
      <protection locked="0"/>
    </xf>
    <xf numFmtId="0" fontId="22" fillId="0" borderId="1" xfId="0" applyFont="1" applyFill="1" applyBorder="1" applyAlignment="1" applyProtection="1">
      <alignment horizontal="center" vertical="center" wrapText="1" shrinkToFit="1"/>
      <protection locked="0"/>
    </xf>
    <xf numFmtId="0" fontId="31" fillId="0" borderId="1" xfId="0" applyNumberFormat="1" applyFont="1" applyFill="1" applyBorder="1" applyAlignment="1" applyProtection="1">
      <alignment horizontal="center" vertical="center" shrinkToFit="1"/>
      <protection locked="0"/>
    </xf>
    <xf numFmtId="49" fontId="22" fillId="0" borderId="1" xfId="0" applyNumberFormat="1" applyFont="1" applyFill="1" applyBorder="1" applyAlignment="1" applyProtection="1">
      <alignment horizontal="center" vertical="center" wrapText="1"/>
      <protection locked="0"/>
    </xf>
    <xf numFmtId="0" fontId="31" fillId="0" borderId="1" xfId="0" applyNumberFormat="1" applyFont="1" applyFill="1" applyBorder="1" applyAlignment="1" applyProtection="1">
      <alignment horizontal="center" vertical="center" wrapText="1" shrinkToFit="1"/>
      <protection locked="0"/>
    </xf>
    <xf numFmtId="0" fontId="31" fillId="0" borderId="1" xfId="0" applyFont="1" applyFill="1" applyBorder="1" applyAlignment="1" applyProtection="1">
      <alignment horizontal="center" vertical="center" wrapText="1" shrinkToFit="1"/>
      <protection locked="0"/>
    </xf>
    <xf numFmtId="0" fontId="22" fillId="0" borderId="1" xfId="0" applyNumberFormat="1" applyFont="1" applyFill="1" applyBorder="1" applyAlignment="1" applyProtection="1">
      <alignment horizontal="center" vertical="center" wrapText="1"/>
      <protection locked="0"/>
    </xf>
    <xf numFmtId="0" fontId="31" fillId="0" borderId="1" xfId="0" applyFont="1" applyFill="1" applyBorder="1" applyAlignment="1" applyProtection="1">
      <alignment horizontal="center" vertical="center"/>
      <protection locked="0"/>
    </xf>
    <xf numFmtId="0" fontId="22" fillId="0" borderId="1" xfId="0" applyFont="1" applyFill="1" applyBorder="1" applyAlignment="1" applyProtection="1">
      <alignment horizontal="center" vertical="center" wrapText="1"/>
      <protection locked="0"/>
    </xf>
    <xf numFmtId="184" fontId="11" fillId="0" borderId="1" xfId="0" applyNumberFormat="1" applyFont="1" applyFill="1" applyBorder="1" applyAlignment="1" applyProtection="1">
      <alignment horizontal="center" vertical="center"/>
    </xf>
    <xf numFmtId="0" fontId="12" fillId="0" borderId="1" xfId="0" applyFont="1" applyFill="1" applyBorder="1" applyAlignment="1" applyProtection="1">
      <alignment horizontal="center" vertical="center" wrapText="1"/>
      <protection locked="0"/>
    </xf>
    <xf numFmtId="0" fontId="13" fillId="0" borderId="1" xfId="0" applyFont="1" applyFill="1" applyBorder="1" applyAlignment="1" applyProtection="1">
      <alignment horizontal="center" vertical="center" wrapText="1" shrinkToFit="1"/>
      <protection locked="0"/>
    </xf>
    <xf numFmtId="0" fontId="12" fillId="0" borderId="1" xfId="0" applyNumberFormat="1" applyFont="1" applyFill="1" applyBorder="1" applyAlignment="1" applyProtection="1">
      <alignment horizontal="center" vertical="center" shrinkToFit="1"/>
      <protection locked="0"/>
    </xf>
    <xf numFmtId="49" fontId="13" fillId="0" borderId="1" xfId="0" applyNumberFormat="1" applyFont="1" applyFill="1" applyBorder="1" applyAlignment="1" applyProtection="1">
      <alignment horizontal="center" vertical="center" wrapText="1"/>
      <protection locked="0"/>
    </xf>
    <xf numFmtId="0" fontId="12" fillId="0" borderId="1" xfId="0" applyFont="1" applyFill="1" applyBorder="1" applyAlignment="1" applyProtection="1">
      <alignment horizontal="center" vertical="center" wrapText="1" shrinkToFit="1"/>
      <protection locked="0"/>
    </xf>
    <xf numFmtId="0" fontId="13" fillId="0" borderId="1" xfId="0" applyNumberFormat="1" applyFont="1" applyFill="1" applyBorder="1" applyAlignment="1" applyProtection="1">
      <alignment horizontal="center" vertical="center" wrapText="1"/>
      <protection locked="0"/>
    </xf>
    <xf numFmtId="0" fontId="15" fillId="0" borderId="1" xfId="0" applyFont="1" applyFill="1" applyBorder="1" applyAlignment="1" applyProtection="1">
      <alignment horizontal="center" vertical="center" wrapText="1" shrinkToFit="1"/>
      <protection locked="0"/>
    </xf>
    <xf numFmtId="0" fontId="12" fillId="0" borderId="1" xfId="0" applyNumberFormat="1" applyFont="1" applyFill="1" applyBorder="1" applyAlignment="1" applyProtection="1">
      <alignment horizontal="center" vertical="center" wrapText="1" shrinkToFit="1"/>
      <protection locked="0"/>
    </xf>
    <xf numFmtId="0" fontId="53" fillId="0" borderId="1" xfId="0" applyFont="1" applyFill="1" applyBorder="1" applyAlignment="1" applyProtection="1">
      <alignment vertical="center"/>
      <protection locked="0"/>
    </xf>
    <xf numFmtId="0" fontId="6" fillId="0" borderId="1" xfId="0" applyFont="1" applyFill="1" applyBorder="1" applyAlignment="1" applyProtection="1">
      <alignment horizontal="center" vertical="center"/>
      <protection locked="0"/>
    </xf>
    <xf numFmtId="0" fontId="5" fillId="0" borderId="1" xfId="0" applyFont="1" applyFill="1" applyBorder="1" applyAlignment="1" applyProtection="1">
      <alignment horizontal="center" vertical="center"/>
      <protection locked="0"/>
    </xf>
    <xf numFmtId="188" fontId="6" fillId="0" borderId="1" xfId="0" applyNumberFormat="1" applyFont="1" applyFill="1" applyBorder="1" applyAlignment="1" applyProtection="1">
      <alignment horizontal="center" vertical="center"/>
      <protection locked="0"/>
    </xf>
    <xf numFmtId="0" fontId="19" fillId="0" borderId="1" xfId="0" applyFont="1" applyFill="1" applyBorder="1" applyAlignment="1" applyProtection="1">
      <alignment horizontal="center" vertical="center" wrapText="1" shrinkToFit="1"/>
      <protection locked="0"/>
    </xf>
    <xf numFmtId="185" fontId="5" fillId="0" borderId="1" xfId="0" applyNumberFormat="1" applyFont="1" applyFill="1" applyBorder="1" applyAlignment="1" applyProtection="1">
      <alignment horizontal="center" vertical="center" wrapText="1" shrinkToFit="1"/>
      <protection locked="0"/>
    </xf>
    <xf numFmtId="186" fontId="22" fillId="0" borderId="1" xfId="0" applyNumberFormat="1" applyFont="1" applyFill="1" applyBorder="1" applyAlignment="1" applyProtection="1">
      <alignment horizontal="center" vertical="center" wrapText="1" shrinkToFit="1"/>
      <protection locked="0"/>
    </xf>
    <xf numFmtId="185" fontId="22" fillId="0" borderId="1" xfId="0" applyNumberFormat="1" applyFont="1" applyFill="1" applyBorder="1" applyAlignment="1" applyProtection="1">
      <alignment horizontal="center" vertical="center" wrapText="1"/>
      <protection locked="0"/>
    </xf>
    <xf numFmtId="0" fontId="57" fillId="0" borderId="1" xfId="0" applyFont="1" applyFill="1" applyBorder="1" applyAlignment="1" applyProtection="1">
      <alignment horizontal="center" vertical="center"/>
      <protection locked="0"/>
    </xf>
    <xf numFmtId="0" fontId="13" fillId="0" borderId="1" xfId="0" applyFont="1" applyFill="1" applyBorder="1" applyAlignment="1" applyProtection="1">
      <alignment horizontal="center" vertical="center" wrapText="1"/>
      <protection locked="0"/>
    </xf>
    <xf numFmtId="0" fontId="12" fillId="0" borderId="1" xfId="0" applyFont="1" applyFill="1" applyBorder="1" applyAlignment="1" applyProtection="1">
      <alignment horizontal="center" vertical="center"/>
      <protection locked="0"/>
    </xf>
    <xf numFmtId="186" fontId="13" fillId="0" borderId="1" xfId="0" applyNumberFormat="1" applyFont="1" applyFill="1" applyBorder="1" applyAlignment="1" applyProtection="1">
      <alignment horizontal="center" vertical="center" wrapText="1" shrinkToFit="1"/>
      <protection locked="0"/>
    </xf>
    <xf numFmtId="185" fontId="13" fillId="0" borderId="1" xfId="0" applyNumberFormat="1" applyFont="1" applyFill="1" applyBorder="1" applyAlignment="1" applyProtection="1">
      <alignment horizontal="center" vertical="center" wrapText="1"/>
      <protection locked="0"/>
    </xf>
    <xf numFmtId="0" fontId="53" fillId="0" borderId="1" xfId="0" applyFont="1" applyFill="1" applyBorder="1" applyAlignment="1" applyProtection="1">
      <alignment vertical="center" wrapText="1"/>
      <protection locked="0"/>
    </xf>
    <xf numFmtId="185" fontId="53" fillId="0" borderId="1" xfId="0" applyNumberFormat="1" applyFont="1" applyFill="1" applyBorder="1" applyAlignment="1" applyProtection="1">
      <alignment vertical="center" wrapText="1"/>
      <protection locked="0"/>
    </xf>
    <xf numFmtId="0" fontId="21" fillId="0" borderId="1" xfId="0" applyFont="1" applyFill="1" applyBorder="1" applyAlignment="1" applyProtection="1">
      <alignment horizontal="center" vertical="center" wrapText="1" shrinkToFit="1"/>
      <protection locked="0"/>
    </xf>
    <xf numFmtId="58" fontId="22" fillId="0" borderId="1" xfId="0" applyNumberFormat="1" applyFont="1" applyFill="1" applyBorder="1" applyAlignment="1" applyProtection="1">
      <alignment horizontal="center" vertical="center" wrapText="1" shrinkToFit="1"/>
      <protection locked="0"/>
    </xf>
    <xf numFmtId="187" fontId="22" fillId="0" borderId="1" xfId="0" applyNumberFormat="1" applyFont="1" applyFill="1" applyBorder="1" applyAlignment="1" applyProtection="1">
      <alignment horizontal="center" vertical="center" wrapText="1"/>
      <protection locked="0"/>
    </xf>
    <xf numFmtId="58" fontId="13" fillId="0" borderId="1" xfId="0" applyNumberFormat="1" applyFont="1" applyFill="1" applyBorder="1" applyAlignment="1" applyProtection="1">
      <alignment horizontal="center" vertical="center" wrapText="1" shrinkToFit="1"/>
      <protection locked="0"/>
    </xf>
    <xf numFmtId="0" fontId="53" fillId="0" borderId="1" xfId="0" applyNumberFormat="1" applyFont="1" applyFill="1" applyBorder="1" applyAlignment="1" applyProtection="1">
      <alignment vertical="center" wrapText="1"/>
      <protection locked="0"/>
    </xf>
    <xf numFmtId="0" fontId="6" fillId="0" borderId="1" xfId="0" applyNumberFormat="1" applyFont="1" applyFill="1" applyBorder="1" applyAlignment="1" applyProtection="1">
      <alignment horizontal="center" vertical="center" wrapText="1"/>
      <protection locked="0"/>
    </xf>
    <xf numFmtId="185" fontId="6" fillId="0" borderId="1" xfId="0" applyNumberFormat="1" applyFont="1" applyFill="1" applyBorder="1" applyAlignment="1" applyProtection="1">
      <alignment horizontal="center" vertical="center" wrapText="1"/>
      <protection locked="0"/>
    </xf>
    <xf numFmtId="0" fontId="23" fillId="0" borderId="1" xfId="0" applyFont="1" applyFill="1" applyBorder="1" applyAlignment="1" applyProtection="1">
      <alignment vertical="center" wrapText="1"/>
      <protection locked="0"/>
    </xf>
    <xf numFmtId="0" fontId="23" fillId="0" borderId="1" xfId="0" applyNumberFormat="1" applyFont="1" applyFill="1" applyBorder="1" applyAlignment="1" applyProtection="1">
      <alignment horizontal="center" vertical="center" wrapText="1" shrinkToFit="1"/>
      <protection locked="0"/>
    </xf>
    <xf numFmtId="188" fontId="6" fillId="0" borderId="1" xfId="0" applyNumberFormat="1" applyFont="1" applyFill="1" applyBorder="1" applyAlignment="1" applyProtection="1">
      <alignment horizontal="center" vertical="center" wrapText="1" shrinkToFit="1"/>
      <protection locked="0"/>
    </xf>
    <xf numFmtId="0" fontId="6" fillId="0" borderId="1" xfId="0" applyNumberFormat="1" applyFont="1" applyFill="1" applyBorder="1" applyAlignment="1" applyProtection="1">
      <alignment horizontal="center" vertical="center" wrapText="1" shrinkToFit="1"/>
      <protection locked="0"/>
    </xf>
    <xf numFmtId="0" fontId="5" fillId="0" borderId="1" xfId="0" applyNumberFormat="1" applyFont="1" applyFill="1" applyBorder="1" applyAlignment="1" applyProtection="1">
      <alignment horizontal="center" vertical="center" wrapText="1" shrinkToFit="1"/>
      <protection locked="0"/>
    </xf>
    <xf numFmtId="189" fontId="31" fillId="0" borderId="1" xfId="0" applyNumberFormat="1" applyFont="1" applyFill="1" applyBorder="1" applyAlignment="1" applyProtection="1">
      <alignment horizontal="center" vertical="center"/>
      <protection locked="0"/>
    </xf>
    <xf numFmtId="189" fontId="57" fillId="0" borderId="1" xfId="0" applyNumberFormat="1" applyFont="1" applyFill="1" applyBorder="1" applyAlignment="1" applyProtection="1">
      <alignment horizontal="center" vertical="center" wrapText="1"/>
      <protection locked="0"/>
    </xf>
    <xf numFmtId="0" fontId="31" fillId="0" borderId="1" xfId="0" applyNumberFormat="1" applyFont="1" applyFill="1" applyBorder="1" applyAlignment="1" applyProtection="1">
      <alignment horizontal="center" vertical="center"/>
      <protection locked="0"/>
    </xf>
    <xf numFmtId="0" fontId="57" fillId="0" borderId="1" xfId="0" applyNumberFormat="1" applyFont="1" applyFill="1" applyBorder="1" applyAlignment="1" applyProtection="1">
      <alignment horizontal="center" vertical="center"/>
      <protection locked="0"/>
    </xf>
    <xf numFmtId="0" fontId="58" fillId="0" borderId="1" xfId="0" applyNumberFormat="1" applyFont="1" applyFill="1" applyBorder="1" applyAlignment="1" applyProtection="1">
      <alignment horizontal="center" vertical="center"/>
      <protection locked="0"/>
    </xf>
    <xf numFmtId="187" fontId="13" fillId="0" borderId="1" xfId="0" applyNumberFormat="1" applyFont="1" applyFill="1" applyBorder="1" applyAlignment="1" applyProtection="1">
      <alignment horizontal="center" vertical="center" wrapText="1"/>
      <protection locked="0"/>
    </xf>
    <xf numFmtId="189" fontId="12" fillId="0" borderId="1" xfId="0" applyNumberFormat="1" applyFont="1" applyFill="1" applyBorder="1" applyAlignment="1" applyProtection="1">
      <alignment horizontal="center" vertical="center"/>
      <protection locked="0"/>
    </xf>
    <xf numFmtId="0" fontId="15" fillId="0" borderId="1" xfId="0" applyFont="1" applyFill="1" applyBorder="1" applyAlignment="1" applyProtection="1">
      <alignment horizontal="center" vertical="center"/>
      <protection locked="0"/>
    </xf>
    <xf numFmtId="0" fontId="15" fillId="0" borderId="1" xfId="0" applyNumberFormat="1" applyFont="1" applyFill="1" applyBorder="1" applyAlignment="1" applyProtection="1">
      <alignment horizontal="center" vertical="center"/>
      <protection locked="0"/>
    </xf>
    <xf numFmtId="0" fontId="59" fillId="0" borderId="1" xfId="0" applyFont="1" applyFill="1" applyBorder="1" applyAlignment="1" applyProtection="1">
      <alignment horizontal="center" vertical="center" wrapText="1"/>
      <protection locked="0"/>
    </xf>
    <xf numFmtId="0" fontId="60" fillId="0" borderId="1" xfId="0" applyFont="1" applyFill="1" applyBorder="1" applyAlignment="1" applyProtection="1">
      <alignment vertical="center" wrapText="1"/>
      <protection locked="0"/>
    </xf>
    <xf numFmtId="0" fontId="61" fillId="0" borderId="1" xfId="0" applyFont="1" applyFill="1" applyBorder="1" applyAlignment="1" applyProtection="1">
      <alignment vertical="center" wrapText="1"/>
      <protection locked="0"/>
    </xf>
    <xf numFmtId="190" fontId="53" fillId="0" borderId="1" xfId="0" applyNumberFormat="1" applyFont="1" applyFill="1" applyBorder="1" applyAlignment="1" applyProtection="1">
      <alignment vertical="center"/>
      <protection locked="0"/>
    </xf>
    <xf numFmtId="190" fontId="61" fillId="0" borderId="1" xfId="0" applyNumberFormat="1" applyFont="1" applyFill="1" applyBorder="1" applyAlignment="1" applyProtection="1">
      <alignment vertical="center"/>
      <protection locked="0"/>
    </xf>
    <xf numFmtId="0" fontId="62" fillId="0" borderId="1" xfId="0" applyFont="1" applyFill="1" applyBorder="1" applyAlignment="1" applyProtection="1">
      <alignment horizontal="center" vertical="center" wrapText="1"/>
      <protection locked="0"/>
    </xf>
    <xf numFmtId="0" fontId="23" fillId="0" borderId="1" xfId="0" applyFont="1" applyFill="1" applyBorder="1" applyAlignment="1" applyProtection="1">
      <alignment horizontal="center" vertical="center" wrapText="1"/>
      <protection locked="0"/>
    </xf>
    <xf numFmtId="190" fontId="23" fillId="0" borderId="1" xfId="0" applyNumberFormat="1" applyFont="1" applyFill="1" applyBorder="1" applyAlignment="1" applyProtection="1">
      <alignment horizontal="center" vertical="center"/>
      <protection locked="0"/>
    </xf>
    <xf numFmtId="0" fontId="24" fillId="0" borderId="1" xfId="0" applyNumberFormat="1" applyFont="1" applyFill="1" applyBorder="1" applyAlignment="1" applyProtection="1">
      <alignment horizontal="center" vertical="center" wrapText="1" shrinkToFit="1"/>
      <protection locked="0"/>
    </xf>
    <xf numFmtId="176" fontId="24" fillId="0" borderId="1" xfId="0" applyNumberFormat="1" applyFont="1" applyFill="1" applyBorder="1" applyAlignment="1" applyProtection="1">
      <alignment horizontal="center" vertical="center" wrapText="1" shrinkToFit="1"/>
      <protection locked="0"/>
    </xf>
    <xf numFmtId="0" fontId="26" fillId="0" borderId="1" xfId="0" applyFont="1" applyFill="1" applyBorder="1" applyAlignment="1" applyProtection="1">
      <alignment horizontal="center" vertical="center" wrapText="1" shrinkToFit="1"/>
      <protection locked="0"/>
    </xf>
    <xf numFmtId="0" fontId="63" fillId="0" borderId="1" xfId="0" applyFont="1" applyFill="1" applyBorder="1" applyAlignment="1" applyProtection="1">
      <alignment horizontal="center" vertical="center"/>
      <protection locked="0"/>
    </xf>
    <xf numFmtId="0" fontId="64" fillId="0" borderId="1" xfId="0" applyFont="1" applyFill="1" applyBorder="1" applyAlignment="1" applyProtection="1">
      <alignment horizontal="center" vertical="center" wrapText="1" shrinkToFit="1"/>
      <protection locked="0"/>
    </xf>
    <xf numFmtId="190" fontId="31" fillId="0" borderId="1" xfId="0" applyNumberFormat="1" applyFont="1" applyFill="1" applyBorder="1" applyAlignment="1" applyProtection="1">
      <alignment horizontal="center" vertical="center" wrapText="1" shrinkToFit="1"/>
      <protection locked="0"/>
    </xf>
    <xf numFmtId="0" fontId="12" fillId="0" borderId="1" xfId="0" applyNumberFormat="1" applyFont="1" applyFill="1" applyBorder="1" applyAlignment="1" applyProtection="1">
      <alignment horizontal="center" vertical="center"/>
      <protection locked="0"/>
    </xf>
    <xf numFmtId="0" fontId="28" fillId="0" borderId="1" xfId="0" applyFont="1" applyFill="1" applyBorder="1" applyAlignment="1" applyProtection="1">
      <alignment horizontal="center" vertical="center" wrapText="1" shrinkToFit="1"/>
      <protection locked="0"/>
    </xf>
    <xf numFmtId="190" fontId="60" fillId="0" borderId="1" xfId="0" applyNumberFormat="1" applyFont="1" applyFill="1" applyBorder="1" applyAlignment="1" applyProtection="1">
      <alignment vertical="center"/>
      <protection locked="0"/>
    </xf>
    <xf numFmtId="0" fontId="53" fillId="0" borderId="1" xfId="0" applyNumberFormat="1" applyFont="1" applyFill="1" applyBorder="1" applyAlignment="1" applyProtection="1">
      <alignment vertical="center"/>
      <protection locked="0"/>
    </xf>
    <xf numFmtId="190" fontId="65" fillId="0" borderId="1" xfId="0" applyNumberFormat="1" applyFont="1" applyFill="1" applyBorder="1" applyAlignment="1" applyProtection="1">
      <alignment horizontal="center" vertical="center"/>
      <protection locked="0"/>
    </xf>
    <xf numFmtId="190" fontId="61" fillId="0" borderId="1" xfId="0" applyNumberFormat="1" applyFont="1" applyFill="1" applyBorder="1" applyAlignment="1" applyProtection="1">
      <alignment horizontal="center" vertical="center"/>
      <protection locked="0"/>
    </xf>
    <xf numFmtId="0" fontId="5" fillId="0" borderId="1" xfId="0" applyNumberFormat="1" applyFont="1" applyFill="1" applyBorder="1" applyAlignment="1" applyProtection="1">
      <alignment horizontal="center" vertical="center"/>
      <protection locked="0"/>
    </xf>
    <xf numFmtId="190" fontId="66" fillId="0" borderId="1" xfId="0" applyNumberFormat="1" applyFont="1" applyFill="1" applyBorder="1" applyAlignment="1" applyProtection="1">
      <alignment horizontal="center" vertical="center" wrapText="1"/>
      <protection locked="0"/>
    </xf>
    <xf numFmtId="190" fontId="23" fillId="0" borderId="1" xfId="0" applyNumberFormat="1" applyFont="1" applyFill="1" applyBorder="1" applyAlignment="1" applyProtection="1">
      <alignment horizontal="center" vertical="center" wrapText="1" shrinkToFit="1"/>
      <protection locked="0"/>
    </xf>
    <xf numFmtId="190" fontId="64" fillId="0" borderId="1" xfId="0" applyNumberFormat="1" applyFont="1" applyFill="1" applyBorder="1" applyAlignment="1" applyProtection="1">
      <alignment horizontal="center" vertical="center" wrapText="1" shrinkToFit="1"/>
      <protection locked="0"/>
    </xf>
    <xf numFmtId="190" fontId="31" fillId="0" borderId="1" xfId="0" applyNumberFormat="1" applyFont="1" applyFill="1" applyBorder="1" applyAlignment="1" applyProtection="1">
      <alignment horizontal="center" vertical="center"/>
      <protection locked="0"/>
    </xf>
    <xf numFmtId="190" fontId="22" fillId="0" borderId="1" xfId="0" applyNumberFormat="1" applyFont="1" applyFill="1" applyBorder="1" applyAlignment="1" applyProtection="1">
      <alignment horizontal="center" vertical="center" wrapText="1" shrinkToFit="1"/>
      <protection locked="0"/>
    </xf>
    <xf numFmtId="190" fontId="12" fillId="0" borderId="1" xfId="0" applyNumberFormat="1" applyFont="1" applyFill="1" applyBorder="1" applyAlignment="1" applyProtection="1">
      <alignment horizontal="center" vertical="center" wrapText="1" shrinkToFit="1"/>
      <protection locked="0"/>
    </xf>
    <xf numFmtId="190" fontId="28" fillId="0" borderId="1" xfId="0" applyNumberFormat="1" applyFont="1" applyFill="1" applyBorder="1" applyAlignment="1" applyProtection="1">
      <alignment horizontal="center" vertical="center" wrapText="1" shrinkToFit="1"/>
      <protection locked="0"/>
    </xf>
    <xf numFmtId="190" fontId="12" fillId="0" borderId="1" xfId="0" applyNumberFormat="1" applyFont="1" applyFill="1" applyBorder="1" applyAlignment="1" applyProtection="1">
      <alignment horizontal="center" vertical="center"/>
      <protection locked="0"/>
    </xf>
    <xf numFmtId="190" fontId="30" fillId="0" borderId="1" xfId="0" applyNumberFormat="1" applyFont="1" applyFill="1" applyBorder="1" applyAlignment="1" applyProtection="1">
      <alignment horizontal="center" vertical="center" wrapText="1" shrinkToFit="1"/>
      <protection locked="0"/>
    </xf>
    <xf numFmtId="0" fontId="32" fillId="0" borderId="1" xfId="0" applyFont="1" applyFill="1" applyBorder="1" applyAlignment="1" applyProtection="1">
      <alignment horizontal="center" vertical="center" wrapText="1"/>
      <protection locked="0"/>
    </xf>
    <xf numFmtId="0" fontId="57" fillId="0" borderId="1" xfId="0" applyFont="1" applyFill="1" applyBorder="1" applyAlignment="1" applyProtection="1">
      <alignment horizontal="center" vertical="center" wrapText="1"/>
      <protection locked="0"/>
    </xf>
    <xf numFmtId="0" fontId="57" fillId="0" borderId="1" xfId="0" applyFont="1" applyFill="1" applyBorder="1" applyAlignment="1" applyProtection="1">
      <alignment horizontal="center" vertical="center" wrapText="1" shrinkToFit="1"/>
      <protection locked="0"/>
    </xf>
    <xf numFmtId="0" fontId="67" fillId="0" borderId="1" xfId="0" applyFont="1" applyFill="1" applyBorder="1" applyAlignment="1" applyProtection="1">
      <alignment horizontal="center" vertical="center"/>
      <protection locked="0"/>
    </xf>
    <xf numFmtId="184" fontId="56" fillId="0" borderId="1" xfId="0" applyNumberFormat="1" applyFont="1" applyFill="1" applyBorder="1" applyAlignment="1" applyProtection="1">
      <alignment horizontal="center" vertical="center"/>
      <protection locked="0"/>
    </xf>
    <xf numFmtId="0" fontId="43" fillId="0" borderId="1" xfId="0" applyFont="1" applyFill="1" applyBorder="1" applyAlignment="1" applyProtection="1">
      <alignment vertical="center" wrapText="1"/>
      <protection locked="0"/>
    </xf>
    <xf numFmtId="185" fontId="18" fillId="0" borderId="1" xfId="0" applyNumberFormat="1" applyFont="1" applyFill="1" applyBorder="1" applyAlignment="1" applyProtection="1">
      <alignment horizontal="center" vertical="center" wrapText="1"/>
      <protection locked="0"/>
    </xf>
    <xf numFmtId="185" fontId="22" fillId="0" borderId="1" xfId="0" applyNumberFormat="1" applyFont="1" applyFill="1" applyBorder="1" applyAlignment="1" applyProtection="1">
      <alignment vertical="center" wrapText="1"/>
      <protection locked="0"/>
    </xf>
    <xf numFmtId="58" fontId="22" fillId="0" borderId="1" xfId="0" applyNumberFormat="1" applyFont="1" applyFill="1" applyBorder="1" applyAlignment="1" applyProtection="1">
      <alignment vertical="center" wrapText="1" shrinkToFit="1"/>
      <protection locked="0"/>
    </xf>
    <xf numFmtId="187" fontId="22" fillId="0" borderId="1" xfId="0" applyNumberFormat="1" applyFont="1" applyFill="1" applyBorder="1" applyAlignment="1" applyProtection="1">
      <alignment vertical="center" wrapText="1"/>
      <protection locked="0"/>
    </xf>
    <xf numFmtId="0" fontId="22" fillId="0" borderId="1" xfId="0" applyNumberFormat="1" applyFont="1" applyFill="1" applyBorder="1" applyAlignment="1" applyProtection="1">
      <alignment vertical="center" wrapText="1"/>
      <protection locked="0"/>
    </xf>
    <xf numFmtId="189" fontId="31" fillId="0" borderId="1" xfId="0" applyNumberFormat="1" applyFont="1" applyFill="1" applyBorder="1" applyAlignment="1" applyProtection="1">
      <alignment vertical="center"/>
      <protection locked="0"/>
    </xf>
    <xf numFmtId="0" fontId="31" fillId="0" borderId="1" xfId="0" applyFont="1" applyFill="1" applyBorder="1" applyAlignment="1" applyProtection="1">
      <alignment vertical="center"/>
      <protection locked="0"/>
    </xf>
    <xf numFmtId="0" fontId="56" fillId="0" borderId="1" xfId="0" applyFont="1" applyFill="1" applyBorder="1" applyAlignment="1" applyProtection="1">
      <alignment horizontal="center" vertical="center" wrapText="1"/>
      <protection locked="0"/>
    </xf>
    <xf numFmtId="0" fontId="57" fillId="0" borderId="1" xfId="0" applyNumberFormat="1" applyFont="1" applyFill="1" applyBorder="1" applyAlignment="1" applyProtection="1">
      <alignment vertical="center"/>
      <protection locked="0"/>
    </xf>
    <xf numFmtId="0" fontId="57" fillId="0" borderId="1" xfId="0" applyFont="1" applyFill="1" applyBorder="1" applyAlignment="1" applyProtection="1">
      <alignment vertical="center"/>
      <protection locked="0"/>
    </xf>
    <xf numFmtId="0" fontId="31" fillId="0" borderId="1" xfId="0" applyNumberFormat="1" applyFont="1" applyFill="1" applyBorder="1" applyAlignment="1" applyProtection="1">
      <alignment vertical="center"/>
      <protection locked="0"/>
    </xf>
    <xf numFmtId="0" fontId="64" fillId="0" borderId="1" xfId="0" applyFont="1" applyFill="1" applyBorder="1" applyAlignment="1" applyProtection="1">
      <alignment vertical="center" wrapText="1" shrinkToFit="1"/>
      <protection locked="0"/>
    </xf>
    <xf numFmtId="0" fontId="57" fillId="3" borderId="1" xfId="0" applyFont="1" applyFill="1" applyBorder="1" applyAlignment="1" applyProtection="1">
      <alignment horizontal="center" vertical="center"/>
      <protection locked="0"/>
    </xf>
    <xf numFmtId="0" fontId="57" fillId="3" borderId="1" xfId="0" applyNumberFormat="1" applyFont="1" applyFill="1" applyBorder="1" applyAlignment="1" applyProtection="1">
      <alignment horizontal="center" vertical="center"/>
      <protection locked="0"/>
    </xf>
    <xf numFmtId="0" fontId="43" fillId="0" borderId="1" xfId="0" applyFont="1" applyFill="1" applyBorder="1" applyAlignment="1" applyProtection="1">
      <alignment horizontal="center" vertical="center"/>
      <protection locked="0"/>
    </xf>
    <xf numFmtId="190" fontId="31" fillId="0" borderId="1" xfId="0" applyNumberFormat="1" applyFont="1" applyFill="1" applyBorder="1" applyAlignment="1" applyProtection="1">
      <alignment vertical="center" wrapText="1" shrinkToFit="1"/>
      <protection locked="0"/>
    </xf>
    <xf numFmtId="190" fontId="64" fillId="0" borderId="1" xfId="0" applyNumberFormat="1" applyFont="1" applyFill="1" applyBorder="1" applyAlignment="1" applyProtection="1">
      <alignment vertical="center" wrapText="1" shrinkToFit="1"/>
      <protection locked="0"/>
    </xf>
    <xf numFmtId="190" fontId="31" fillId="0" borderId="1" xfId="0" applyNumberFormat="1" applyFont="1" applyFill="1" applyBorder="1" applyAlignment="1" applyProtection="1">
      <alignment vertical="center"/>
      <protection locked="0"/>
    </xf>
    <xf numFmtId="0" fontId="22" fillId="0" borderId="1" xfId="0" applyFont="1" applyFill="1" applyBorder="1" applyAlignment="1" applyProtection="1">
      <alignment vertical="center" wrapText="1"/>
      <protection locked="0"/>
    </xf>
    <xf numFmtId="0" fontId="31" fillId="0" borderId="1" xfId="0" applyFont="1" applyFill="1" applyBorder="1" applyAlignment="1" applyProtection="1">
      <alignment horizontal="center" vertical="center" shrinkToFit="1"/>
      <protection locked="0"/>
    </xf>
    <xf numFmtId="185" fontId="22" fillId="0" borderId="9" xfId="0" applyNumberFormat="1" applyFont="1" applyFill="1" applyBorder="1" applyAlignment="1" applyProtection="1">
      <alignment horizontal="center" vertical="center" wrapText="1"/>
      <protection locked="0"/>
    </xf>
    <xf numFmtId="0" fontId="43" fillId="0" borderId="1" xfId="0" applyFont="1" applyFill="1" applyBorder="1" applyAlignment="1">
      <alignment horizontal="center" vertical="center"/>
    </xf>
    <xf numFmtId="0" fontId="68" fillId="0" borderId="1" xfId="0" applyNumberFormat="1" applyFont="1" applyFill="1" applyBorder="1" applyAlignment="1">
      <alignment horizontal="center" vertical="center"/>
    </xf>
    <xf numFmtId="0" fontId="69" fillId="0" borderId="1" xfId="0" applyNumberFormat="1" applyFont="1" applyFill="1" applyBorder="1" applyAlignment="1" applyProtection="1">
      <alignment horizontal="center" vertical="center"/>
      <protection locked="0"/>
    </xf>
    <xf numFmtId="0" fontId="22" fillId="3" borderId="1" xfId="0" applyNumberFormat="1" applyFont="1" applyFill="1" applyBorder="1" applyAlignment="1" applyProtection="1">
      <alignment horizontal="center" vertical="center" wrapText="1"/>
      <protection locked="0"/>
    </xf>
    <xf numFmtId="0" fontId="70" fillId="0" borderId="1" xfId="0" applyNumberFormat="1" applyFont="1" applyFill="1" applyBorder="1" applyAlignment="1" applyProtection="1">
      <alignment horizontal="center" vertical="center"/>
      <protection locked="0"/>
    </xf>
    <xf numFmtId="190" fontId="57" fillId="0" borderId="1" xfId="0" applyNumberFormat="1" applyFont="1" applyFill="1" applyBorder="1" applyAlignment="1" applyProtection="1">
      <alignment horizontal="center" vertical="center" wrapText="1" shrinkToFit="1"/>
      <protection locked="0"/>
    </xf>
    <xf numFmtId="184" fontId="71" fillId="0" borderId="1" xfId="0" applyNumberFormat="1" applyFont="1" applyFill="1" applyBorder="1" applyAlignment="1" applyProtection="1">
      <alignment horizontal="center" vertical="center"/>
    </xf>
    <xf numFmtId="0" fontId="72" fillId="0" borderId="1" xfId="0" applyFont="1" applyFill="1" applyBorder="1" applyAlignment="1" applyProtection="1">
      <alignment horizontal="center" vertical="center" wrapText="1"/>
      <protection locked="0"/>
    </xf>
    <xf numFmtId="0" fontId="73" fillId="0" borderId="1" xfId="0" applyFont="1" applyFill="1" applyBorder="1" applyAlignment="1" applyProtection="1">
      <alignment horizontal="center" vertical="center" wrapText="1" shrinkToFit="1"/>
      <protection locked="0"/>
    </xf>
    <xf numFmtId="0" fontId="72" fillId="0" borderId="1" xfId="0" applyNumberFormat="1" applyFont="1" applyFill="1" applyBorder="1" applyAlignment="1" applyProtection="1">
      <alignment horizontal="center" vertical="center" shrinkToFit="1"/>
      <protection locked="0"/>
    </xf>
    <xf numFmtId="49" fontId="73" fillId="0" borderId="1" xfId="0" applyNumberFormat="1" applyFont="1" applyFill="1" applyBorder="1" applyAlignment="1" applyProtection="1">
      <alignment horizontal="center" vertical="center" wrapText="1"/>
      <protection locked="0"/>
    </xf>
    <xf numFmtId="0" fontId="72" fillId="0" borderId="1" xfId="0" applyFont="1" applyFill="1" applyBorder="1" applyAlignment="1" applyProtection="1">
      <alignment horizontal="center" vertical="center" wrapText="1" shrinkToFit="1"/>
      <protection locked="0"/>
    </xf>
    <xf numFmtId="184" fontId="74" fillId="0" borderId="1" xfId="0" applyNumberFormat="1" applyFont="1" applyFill="1" applyBorder="1" applyAlignment="1" applyProtection="1">
      <alignment horizontal="center" vertical="center"/>
    </xf>
    <xf numFmtId="0" fontId="75" fillId="0" borderId="1" xfId="0" applyFont="1" applyFill="1" applyBorder="1" applyAlignment="1" applyProtection="1">
      <alignment horizontal="center" vertical="center" wrapText="1"/>
      <protection locked="0"/>
    </xf>
    <xf numFmtId="0" fontId="76" fillId="0" borderId="1" xfId="0" applyFont="1" applyFill="1" applyBorder="1" applyAlignment="1" applyProtection="1">
      <alignment horizontal="center" vertical="center" wrapText="1" shrinkToFit="1"/>
      <protection locked="0"/>
    </xf>
    <xf numFmtId="0" fontId="75" fillId="0" borderId="1" xfId="0" applyNumberFormat="1" applyFont="1" applyFill="1" applyBorder="1" applyAlignment="1" applyProtection="1">
      <alignment horizontal="center" vertical="center" shrinkToFit="1"/>
      <protection locked="0"/>
    </xf>
    <xf numFmtId="49" fontId="76" fillId="0" borderId="1" xfId="0" applyNumberFormat="1" applyFont="1" applyFill="1" applyBorder="1" applyAlignment="1" applyProtection="1">
      <alignment horizontal="center" vertical="center" wrapText="1"/>
      <protection locked="0"/>
    </xf>
    <xf numFmtId="0" fontId="75" fillId="0" borderId="1" xfId="0" applyFont="1" applyFill="1" applyBorder="1" applyAlignment="1" applyProtection="1">
      <alignment horizontal="center" vertical="center" wrapText="1" shrinkToFit="1"/>
      <protection locked="0"/>
    </xf>
    <xf numFmtId="0" fontId="73" fillId="0" borderId="1" xfId="0" applyFont="1" applyFill="1" applyBorder="1" applyAlignment="1" applyProtection="1">
      <alignment horizontal="center" vertical="center" wrapText="1"/>
      <protection locked="0"/>
    </xf>
    <xf numFmtId="0" fontId="72" fillId="0" borderId="1" xfId="0" applyFont="1" applyFill="1" applyBorder="1" applyAlignment="1" applyProtection="1">
      <alignment horizontal="center" vertical="center"/>
      <protection locked="0"/>
    </xf>
    <xf numFmtId="186" fontId="73" fillId="0" borderId="1" xfId="0" applyNumberFormat="1" applyFont="1" applyFill="1" applyBorder="1" applyAlignment="1" applyProtection="1">
      <alignment horizontal="center" vertical="center" wrapText="1" shrinkToFit="1"/>
      <protection locked="0"/>
    </xf>
    <xf numFmtId="185" fontId="73" fillId="0" borderId="1" xfId="0" applyNumberFormat="1" applyFont="1" applyFill="1" applyBorder="1" applyAlignment="1" applyProtection="1">
      <alignment horizontal="center" vertical="center" wrapText="1"/>
      <protection locked="0"/>
    </xf>
    <xf numFmtId="0" fontId="76" fillId="0" borderId="1" xfId="0" applyFont="1" applyFill="1" applyBorder="1" applyAlignment="1" applyProtection="1">
      <alignment horizontal="center" vertical="center" wrapText="1"/>
      <protection locked="0"/>
    </xf>
    <xf numFmtId="0" fontId="75" fillId="0" borderId="1" xfId="0" applyFont="1" applyFill="1" applyBorder="1" applyAlignment="1" applyProtection="1">
      <alignment horizontal="center" vertical="center"/>
      <protection locked="0"/>
    </xf>
    <xf numFmtId="186" fontId="76" fillId="0" borderId="1" xfId="0" applyNumberFormat="1" applyFont="1" applyFill="1" applyBorder="1" applyAlignment="1" applyProtection="1">
      <alignment horizontal="center" vertical="center" wrapText="1" shrinkToFit="1"/>
      <protection locked="0"/>
    </xf>
    <xf numFmtId="185" fontId="76" fillId="0" borderId="1" xfId="0" applyNumberFormat="1" applyFont="1" applyFill="1" applyBorder="1" applyAlignment="1" applyProtection="1">
      <alignment horizontal="center" vertical="center" wrapText="1"/>
      <protection locked="0"/>
    </xf>
    <xf numFmtId="14" fontId="77" fillId="0" borderId="10" xfId="0" applyNumberFormat="1" applyFont="1" applyFill="1" applyBorder="1" applyAlignment="1">
      <alignment horizontal="right" vertical="center" wrapText="1"/>
    </xf>
    <xf numFmtId="186" fontId="76" fillId="3" borderId="1" xfId="0" applyNumberFormat="1" applyFont="1" applyFill="1" applyBorder="1" applyAlignment="1" applyProtection="1">
      <alignment horizontal="center" vertical="center" wrapText="1" shrinkToFit="1"/>
      <protection locked="0"/>
    </xf>
    <xf numFmtId="58" fontId="76" fillId="0" borderId="1" xfId="0" applyNumberFormat="1" applyFont="1" applyFill="1" applyBorder="1" applyAlignment="1" applyProtection="1">
      <alignment horizontal="center" vertical="center" wrapText="1" shrinkToFit="1"/>
      <protection locked="0"/>
    </xf>
    <xf numFmtId="58" fontId="73" fillId="0" borderId="1" xfId="0" applyNumberFormat="1" applyFont="1" applyFill="1" applyBorder="1" applyAlignment="1" applyProtection="1">
      <alignment horizontal="center" vertical="center" wrapText="1" shrinkToFit="1"/>
      <protection locked="0"/>
    </xf>
    <xf numFmtId="0" fontId="45" fillId="0" borderId="1" xfId="0" applyFont="1" applyFill="1" applyBorder="1" applyAlignment="1">
      <alignment horizontal="center" vertical="center"/>
    </xf>
    <xf numFmtId="0" fontId="78" fillId="0" borderId="1" xfId="0" applyNumberFormat="1" applyFont="1" applyFill="1" applyBorder="1" applyAlignment="1">
      <alignment horizontal="center" vertical="center"/>
    </xf>
    <xf numFmtId="187" fontId="73" fillId="0" borderId="1" xfId="0" applyNumberFormat="1" applyFont="1" applyFill="1" applyBorder="1" applyAlignment="1" applyProtection="1">
      <alignment horizontal="center" vertical="center" wrapText="1"/>
      <protection locked="0"/>
    </xf>
    <xf numFmtId="0" fontId="73" fillId="0" borderId="1" xfId="0" applyNumberFormat="1" applyFont="1" applyFill="1" applyBorder="1" applyAlignment="1" applyProtection="1">
      <alignment horizontal="center" vertical="center" wrapText="1"/>
      <protection locked="0"/>
    </xf>
    <xf numFmtId="189" fontId="72" fillId="0" borderId="1" xfId="0" applyNumberFormat="1" applyFont="1" applyFill="1" applyBorder="1" applyAlignment="1" applyProtection="1">
      <alignment horizontal="center" vertical="center"/>
      <protection locked="0"/>
    </xf>
    <xf numFmtId="0" fontId="79" fillId="0" borderId="1" xfId="0" applyFont="1" applyFill="1" applyBorder="1" applyAlignment="1" applyProtection="1">
      <alignment horizontal="center" vertical="center"/>
      <protection locked="0"/>
    </xf>
    <xf numFmtId="187" fontId="76" fillId="0" borderId="1" xfId="0" applyNumberFormat="1" applyFont="1" applyFill="1" applyBorder="1" applyAlignment="1" applyProtection="1">
      <alignment horizontal="center" vertical="center" wrapText="1"/>
      <protection locked="0"/>
    </xf>
    <xf numFmtId="0" fontId="76" fillId="0" borderId="1" xfId="0" applyNumberFormat="1" applyFont="1" applyFill="1" applyBorder="1" applyAlignment="1" applyProtection="1">
      <alignment horizontal="center" vertical="center" wrapText="1"/>
      <protection locked="0"/>
    </xf>
    <xf numFmtId="189" fontId="75" fillId="0" borderId="1" xfId="0" applyNumberFormat="1" applyFont="1" applyFill="1" applyBorder="1" applyAlignment="1" applyProtection="1">
      <alignment horizontal="center" vertical="center"/>
      <protection locked="0"/>
    </xf>
    <xf numFmtId="0" fontId="80" fillId="0" borderId="1" xfId="0" applyFont="1" applyFill="1" applyBorder="1" applyAlignment="1" applyProtection="1">
      <alignment horizontal="center" vertical="center"/>
      <protection locked="0"/>
    </xf>
    <xf numFmtId="0" fontId="80" fillId="0" borderId="11" xfId="0" applyFont="1" applyFill="1" applyBorder="1" applyAlignment="1" applyProtection="1">
      <alignment horizontal="center" vertical="center"/>
      <protection locked="0"/>
    </xf>
    <xf numFmtId="0" fontId="76" fillId="3" borderId="1" xfId="0" applyNumberFormat="1" applyFont="1" applyFill="1" applyBorder="1" applyAlignment="1" applyProtection="1">
      <alignment horizontal="center" vertical="center" wrapText="1"/>
      <protection locked="0"/>
    </xf>
    <xf numFmtId="0" fontId="81" fillId="0" borderId="7" xfId="0" applyFont="1" applyFill="1" applyBorder="1" applyAlignment="1" applyProtection="1">
      <alignment horizontal="center" vertical="center"/>
    </xf>
    <xf numFmtId="0" fontId="79" fillId="0" borderId="1" xfId="0" applyNumberFormat="1" applyFont="1" applyFill="1" applyBorder="1" applyAlignment="1" applyProtection="1">
      <alignment horizontal="center" vertical="center"/>
      <protection locked="0"/>
    </xf>
    <xf numFmtId="0" fontId="72" fillId="0" borderId="1" xfId="0" applyNumberFormat="1" applyFont="1" applyFill="1" applyBorder="1" applyAlignment="1" applyProtection="1">
      <alignment horizontal="center" vertical="center"/>
      <protection locked="0"/>
    </xf>
    <xf numFmtId="0" fontId="82" fillId="0" borderId="1" xfId="0" applyFont="1" applyFill="1" applyBorder="1" applyAlignment="1" applyProtection="1">
      <alignment horizontal="center" vertical="center" wrapText="1" shrinkToFit="1"/>
      <protection locked="0"/>
    </xf>
    <xf numFmtId="191" fontId="83" fillId="2" borderId="11" xfId="0" applyNumberFormat="1" applyFont="1" applyFill="1" applyBorder="1" applyAlignment="1">
      <alignment horizontal="center" vertical="center" wrapText="1" shrinkToFit="1"/>
    </xf>
    <xf numFmtId="0" fontId="80" fillId="0" borderId="1" xfId="0" applyNumberFormat="1" applyFont="1" applyFill="1" applyBorder="1" applyAlignment="1" applyProtection="1">
      <alignment horizontal="center" vertical="center"/>
      <protection locked="0"/>
    </xf>
    <xf numFmtId="0" fontId="75" fillId="0" borderId="1" xfId="0" applyNumberFormat="1" applyFont="1" applyFill="1" applyBorder="1" applyAlignment="1" applyProtection="1">
      <alignment horizontal="center" vertical="center"/>
      <protection locked="0"/>
    </xf>
    <xf numFmtId="0" fontId="84" fillId="0" borderId="1" xfId="0" applyFont="1" applyFill="1" applyBorder="1" applyAlignment="1" applyProtection="1">
      <alignment horizontal="center" vertical="center" wrapText="1" shrinkToFit="1"/>
      <protection locked="0"/>
    </xf>
    <xf numFmtId="0" fontId="75" fillId="0" borderId="1" xfId="0" applyNumberFormat="1" applyFont="1" applyFill="1" applyBorder="1" applyAlignment="1" applyProtection="1">
      <alignment vertical="center"/>
      <protection locked="0"/>
    </xf>
    <xf numFmtId="0" fontId="84" fillId="0" borderId="1" xfId="0" applyFont="1" applyFill="1" applyBorder="1" applyAlignment="1" applyProtection="1">
      <alignment vertical="center" wrapText="1" shrinkToFit="1"/>
      <protection locked="0"/>
    </xf>
    <xf numFmtId="0" fontId="45" fillId="0" borderId="1" xfId="0" applyFont="1" applyFill="1" applyBorder="1" applyAlignment="1" applyProtection="1">
      <alignment vertical="center"/>
      <protection locked="0"/>
    </xf>
    <xf numFmtId="190" fontId="72" fillId="0" borderId="1" xfId="0" applyNumberFormat="1" applyFont="1" applyFill="1" applyBorder="1" applyAlignment="1" applyProtection="1">
      <alignment horizontal="center" vertical="center" wrapText="1" shrinkToFit="1"/>
      <protection locked="0"/>
    </xf>
    <xf numFmtId="190" fontId="82" fillId="0" borderId="1" xfId="0" applyNumberFormat="1" applyFont="1" applyFill="1" applyBorder="1" applyAlignment="1" applyProtection="1">
      <alignment horizontal="center" vertical="center" wrapText="1" shrinkToFit="1"/>
      <protection locked="0"/>
    </xf>
    <xf numFmtId="190" fontId="72" fillId="0" borderId="1" xfId="0" applyNumberFormat="1" applyFont="1" applyFill="1" applyBorder="1" applyAlignment="1" applyProtection="1">
      <alignment horizontal="center" vertical="center"/>
      <protection locked="0"/>
    </xf>
    <xf numFmtId="190" fontId="75" fillId="0" borderId="1" xfId="0" applyNumberFormat="1" applyFont="1" applyFill="1" applyBorder="1" applyAlignment="1" applyProtection="1">
      <alignment horizontal="center" vertical="center" wrapText="1" shrinkToFit="1"/>
      <protection locked="0"/>
    </xf>
    <xf numFmtId="190" fontId="84" fillId="0" borderId="1" xfId="0" applyNumberFormat="1" applyFont="1" applyFill="1" applyBorder="1" applyAlignment="1" applyProtection="1">
      <alignment horizontal="center" vertical="center" wrapText="1" shrinkToFit="1"/>
      <protection locked="0"/>
    </xf>
    <xf numFmtId="190" fontId="75" fillId="0" borderId="1" xfId="0" applyNumberFormat="1" applyFont="1" applyFill="1" applyBorder="1" applyAlignment="1" applyProtection="1">
      <alignment horizontal="center" vertical="center"/>
      <protection locked="0"/>
    </xf>
    <xf numFmtId="0" fontId="80" fillId="0" borderId="1" xfId="0" applyFont="1" applyFill="1" applyBorder="1" applyAlignment="1" applyProtection="1">
      <alignment horizontal="center" vertical="center" wrapText="1" shrinkToFit="1"/>
      <protection locked="0"/>
    </xf>
    <xf numFmtId="49" fontId="73" fillId="3" borderId="1" xfId="0" applyNumberFormat="1" applyFont="1" applyFill="1" applyBorder="1" applyAlignment="1" applyProtection="1">
      <alignment horizontal="center" vertical="center" wrapText="1"/>
      <protection locked="0"/>
    </xf>
    <xf numFmtId="185" fontId="76" fillId="3" borderId="1" xfId="0" applyNumberFormat="1" applyFont="1" applyFill="1" applyBorder="1" applyAlignment="1" applyProtection="1">
      <alignment horizontal="center" vertical="center" wrapText="1"/>
      <protection locked="0"/>
    </xf>
    <xf numFmtId="0" fontId="12" fillId="3" borderId="1" xfId="0" applyFont="1" applyFill="1" applyBorder="1" applyAlignment="1" applyProtection="1">
      <alignment horizontal="center" vertical="center"/>
      <protection locked="0"/>
    </xf>
    <xf numFmtId="186" fontId="73" fillId="3" borderId="1" xfId="0" applyNumberFormat="1" applyFont="1" applyFill="1" applyBorder="1" applyAlignment="1" applyProtection="1">
      <alignment horizontal="center" vertical="center" wrapText="1" shrinkToFit="1"/>
      <protection locked="0"/>
    </xf>
    <xf numFmtId="0" fontId="3" fillId="0" borderId="1" xfId="0" applyFont="1" applyFill="1" applyBorder="1" applyAlignment="1">
      <alignment horizontal="center" vertical="center"/>
    </xf>
    <xf numFmtId="0" fontId="44" fillId="0" borderId="1" xfId="0" applyFont="1" applyFill="1" applyBorder="1" applyAlignment="1">
      <alignment horizontal="center" vertical="center"/>
    </xf>
    <xf numFmtId="58" fontId="73" fillId="3" borderId="1" xfId="0" applyNumberFormat="1" applyFont="1" applyFill="1" applyBorder="1" applyAlignment="1" applyProtection="1">
      <alignment horizontal="center" vertical="center" wrapText="1" shrinkToFit="1"/>
      <protection locked="0"/>
    </xf>
    <xf numFmtId="0" fontId="13" fillId="3" borderId="1" xfId="0" applyNumberFormat="1" applyFont="1" applyFill="1" applyBorder="1" applyAlignment="1" applyProtection="1">
      <alignment horizontal="center" vertical="center" wrapText="1"/>
      <protection locked="0"/>
    </xf>
    <xf numFmtId="0" fontId="85" fillId="0" borderId="1" xfId="0" applyNumberFormat="1" applyFont="1" applyFill="1" applyBorder="1" applyAlignment="1" applyProtection="1">
      <alignment horizontal="center" vertical="center" wrapText="1"/>
      <protection locked="0"/>
    </xf>
    <xf numFmtId="0" fontId="85" fillId="0" borderId="1" xfId="0" applyNumberFormat="1" applyFont="1" applyFill="1" applyBorder="1" applyAlignment="1" applyProtection="1">
      <alignment horizontal="center" vertical="center"/>
      <protection locked="0"/>
    </xf>
    <xf numFmtId="0" fontId="44" fillId="3" borderId="1" xfId="0" applyFont="1" applyFill="1" applyBorder="1" applyAlignment="1" applyProtection="1">
      <alignment vertical="center" wrapText="1"/>
    </xf>
    <xf numFmtId="0" fontId="86" fillId="0" borderId="0" xfId="0" applyFont="1" applyFill="1">
      <alignment vertical="center"/>
    </xf>
    <xf numFmtId="0" fontId="79" fillId="3" borderId="1" xfId="0" applyNumberFormat="1" applyFont="1" applyFill="1" applyBorder="1" applyAlignment="1" applyProtection="1">
      <alignment horizontal="center" vertical="center"/>
      <protection locked="0"/>
    </xf>
    <xf numFmtId="184" fontId="71" fillId="0" borderId="9" xfId="0" applyNumberFormat="1" applyFont="1" applyFill="1" applyBorder="1" applyAlignment="1" applyProtection="1">
      <alignment horizontal="center" vertical="center"/>
    </xf>
    <xf numFmtId="0" fontId="44" fillId="0" borderId="9" xfId="0" applyFont="1" applyFill="1" applyBorder="1" applyProtection="1">
      <alignment vertical="center"/>
      <protection locked="0"/>
    </xf>
    <xf numFmtId="0" fontId="73" fillId="0" borderId="9" xfId="0" applyFont="1" applyFill="1" applyBorder="1" applyAlignment="1" applyProtection="1">
      <alignment horizontal="center" vertical="center" wrapText="1" shrinkToFit="1"/>
      <protection locked="0"/>
    </xf>
    <xf numFmtId="0" fontId="72" fillId="0" borderId="9" xfId="0" applyNumberFormat="1" applyFont="1" applyFill="1" applyBorder="1" applyAlignment="1" applyProtection="1">
      <alignment horizontal="center" vertical="center" shrinkToFit="1"/>
      <protection locked="0"/>
    </xf>
    <xf numFmtId="184" fontId="87" fillId="0" borderId="1" xfId="0" applyNumberFormat="1" applyFont="1" applyFill="1" applyBorder="1" applyAlignment="1" applyProtection="1">
      <alignment horizontal="center" vertical="center"/>
    </xf>
    <xf numFmtId="0" fontId="32" fillId="0" borderId="1" xfId="0" applyFont="1" applyFill="1" applyBorder="1" applyAlignment="1" applyProtection="1">
      <alignment horizontal="center" vertical="center" wrapText="1" shrinkToFit="1"/>
      <protection locked="0"/>
    </xf>
    <xf numFmtId="0" fontId="1" fillId="0" borderId="1" xfId="0" applyNumberFormat="1" applyFont="1" applyFill="1" applyBorder="1" applyAlignment="1" applyProtection="1">
      <alignment horizontal="center" vertical="center" shrinkToFit="1"/>
      <protection locked="0"/>
    </xf>
    <xf numFmtId="49" fontId="32" fillId="0" borderId="1" xfId="0" applyNumberFormat="1" applyFont="1" applyFill="1" applyBorder="1" applyAlignment="1" applyProtection="1">
      <alignment horizontal="center" vertical="center" wrapText="1"/>
      <protection locked="0"/>
    </xf>
    <xf numFmtId="0" fontId="1" fillId="0" borderId="1" xfId="0" applyFont="1" applyFill="1" applyBorder="1" applyAlignment="1" applyProtection="1">
      <alignment horizontal="center" vertical="center" wrapText="1" shrinkToFit="1"/>
      <protection locked="0"/>
    </xf>
    <xf numFmtId="184" fontId="88" fillId="0" borderId="1" xfId="0" applyNumberFormat="1" applyFont="1" applyFill="1" applyBorder="1" applyAlignment="1" applyProtection="1">
      <alignment horizontal="center" vertical="center"/>
    </xf>
    <xf numFmtId="0" fontId="89" fillId="0" borderId="1" xfId="0" applyFont="1" applyFill="1" applyBorder="1" applyAlignment="1" applyProtection="1">
      <alignment horizontal="center" vertical="center" wrapText="1"/>
      <protection locked="0"/>
    </xf>
    <xf numFmtId="0" fontId="90" fillId="0" borderId="1" xfId="0" applyFont="1" applyFill="1" applyBorder="1" applyAlignment="1" applyProtection="1">
      <alignment horizontal="center" vertical="center" wrapText="1" shrinkToFit="1"/>
      <protection locked="0"/>
    </xf>
    <xf numFmtId="0" fontId="89" fillId="0" borderId="1" xfId="0" applyNumberFormat="1" applyFont="1" applyFill="1" applyBorder="1" applyAlignment="1" applyProtection="1">
      <alignment horizontal="center" vertical="center" shrinkToFit="1"/>
      <protection locked="0"/>
    </xf>
    <xf numFmtId="49" fontId="90" fillId="0" borderId="1" xfId="0" applyNumberFormat="1" applyFont="1" applyFill="1" applyBorder="1" applyAlignment="1" applyProtection="1">
      <alignment horizontal="center" vertical="center" wrapText="1"/>
      <protection locked="0"/>
    </xf>
    <xf numFmtId="0" fontId="89" fillId="0" borderId="1" xfId="0" applyFont="1" applyFill="1" applyBorder="1" applyAlignment="1" applyProtection="1">
      <alignment horizontal="center" vertical="center" wrapText="1" shrinkToFit="1"/>
      <protection locked="0"/>
    </xf>
    <xf numFmtId="0" fontId="1" fillId="2" borderId="1" xfId="0" applyNumberFormat="1" applyFont="1" applyFill="1" applyBorder="1" applyAlignment="1" applyProtection="1">
      <alignment horizontal="center" vertical="center" shrinkToFit="1"/>
      <protection locked="0"/>
    </xf>
    <xf numFmtId="186" fontId="32" fillId="0" borderId="1" xfId="0" applyNumberFormat="1" applyFont="1" applyFill="1" applyBorder="1" applyAlignment="1" applyProtection="1">
      <alignment horizontal="center" vertical="center" wrapText="1" shrinkToFit="1"/>
      <protection locked="0"/>
    </xf>
    <xf numFmtId="185" fontId="32" fillId="0" borderId="1" xfId="0" applyNumberFormat="1" applyFont="1" applyFill="1" applyBorder="1" applyAlignment="1" applyProtection="1">
      <alignment horizontal="center" vertical="center" wrapText="1"/>
      <protection locked="0"/>
    </xf>
    <xf numFmtId="0" fontId="90" fillId="0" borderId="1" xfId="0" applyFont="1" applyFill="1" applyBorder="1" applyAlignment="1" applyProtection="1">
      <alignment horizontal="center" vertical="center" wrapText="1"/>
      <protection locked="0"/>
    </xf>
    <xf numFmtId="0" fontId="89" fillId="0" borderId="1" xfId="0" applyFont="1" applyFill="1" applyBorder="1" applyAlignment="1" applyProtection="1">
      <alignment horizontal="center" vertical="center"/>
      <protection locked="0"/>
    </xf>
    <xf numFmtId="186" fontId="90" fillId="3" borderId="1" xfId="0" applyNumberFormat="1" applyFont="1" applyFill="1" applyBorder="1" applyAlignment="1" applyProtection="1">
      <alignment horizontal="center" vertical="center" wrapText="1" shrinkToFit="1"/>
      <protection locked="0"/>
    </xf>
    <xf numFmtId="185" fontId="90" fillId="0" borderId="1" xfId="0" applyNumberFormat="1" applyFont="1" applyFill="1" applyBorder="1" applyAlignment="1" applyProtection="1">
      <alignment horizontal="center" vertical="center" wrapText="1"/>
      <protection locked="0"/>
    </xf>
    <xf numFmtId="186" fontId="32" fillId="3" borderId="1" xfId="0" applyNumberFormat="1" applyFont="1" applyFill="1" applyBorder="1" applyAlignment="1" applyProtection="1">
      <alignment horizontal="center" vertical="center" wrapText="1" shrinkToFit="1"/>
      <protection locked="0"/>
    </xf>
    <xf numFmtId="186" fontId="91" fillId="3" borderId="1" xfId="0" applyNumberFormat="1" applyFont="1" applyFill="1" applyBorder="1" applyAlignment="1" applyProtection="1">
      <alignment horizontal="center" vertical="center" wrapText="1" shrinkToFit="1"/>
      <protection locked="0"/>
    </xf>
    <xf numFmtId="58" fontId="90" fillId="0" borderId="1" xfId="0" applyNumberFormat="1" applyFont="1" applyFill="1" applyBorder="1" applyAlignment="1" applyProtection="1">
      <alignment horizontal="center" vertical="center" wrapText="1" shrinkToFit="1"/>
      <protection locked="0"/>
    </xf>
    <xf numFmtId="0" fontId="73" fillId="3" borderId="1" xfId="0" applyNumberFormat="1" applyFont="1" applyFill="1" applyBorder="1" applyAlignment="1" applyProtection="1">
      <alignment horizontal="center" vertical="center" wrapText="1"/>
      <protection locked="0"/>
    </xf>
    <xf numFmtId="185" fontId="73" fillId="0" borderId="9" xfId="0" applyNumberFormat="1" applyFont="1" applyFill="1" applyBorder="1" applyAlignment="1" applyProtection="1">
      <alignment horizontal="center" vertical="center" wrapText="1"/>
      <protection locked="0"/>
    </xf>
    <xf numFmtId="0" fontId="73" fillId="4" borderId="1" xfId="0" applyNumberFormat="1" applyFont="1" applyFill="1" applyBorder="1" applyAlignment="1" applyProtection="1">
      <alignment horizontal="center" vertical="center" wrapText="1"/>
      <protection locked="0"/>
    </xf>
    <xf numFmtId="187" fontId="32" fillId="0" borderId="1" xfId="0" applyNumberFormat="1" applyFont="1" applyFill="1" applyBorder="1" applyAlignment="1" applyProtection="1">
      <alignment horizontal="center" vertical="center" wrapText="1"/>
      <protection locked="0"/>
    </xf>
    <xf numFmtId="0" fontId="32" fillId="4" borderId="1" xfId="0" applyNumberFormat="1" applyFont="1" applyFill="1" applyBorder="1" applyAlignment="1" applyProtection="1">
      <alignment horizontal="center" vertical="center" wrapText="1"/>
      <protection locked="0"/>
    </xf>
    <xf numFmtId="0" fontId="92" fillId="0" borderId="1" xfId="0" applyNumberFormat="1" applyFont="1" applyFill="1" applyBorder="1" applyAlignment="1" applyProtection="1">
      <alignment horizontal="center" vertical="center" wrapText="1"/>
      <protection locked="0"/>
    </xf>
    <xf numFmtId="189" fontId="1" fillId="0" borderId="1" xfId="0" applyNumberFormat="1" applyFont="1" applyFill="1" applyBorder="1" applyAlignment="1" applyProtection="1">
      <alignment horizontal="center" vertical="center"/>
      <protection locked="0"/>
    </xf>
    <xf numFmtId="0" fontId="14" fillId="0" borderId="1" xfId="0" applyFont="1" applyFill="1" applyBorder="1" applyAlignment="1" applyProtection="1">
      <alignment horizontal="center" vertical="center"/>
      <protection locked="0"/>
    </xf>
    <xf numFmtId="0" fontId="32" fillId="0" borderId="1" xfId="0" applyNumberFormat="1" applyFont="1" applyFill="1" applyBorder="1" applyAlignment="1" applyProtection="1">
      <alignment horizontal="center" vertical="center" wrapText="1"/>
      <protection locked="0"/>
    </xf>
    <xf numFmtId="187" fontId="90" fillId="0" borderId="1" xfId="0" applyNumberFormat="1" applyFont="1" applyFill="1" applyBorder="1" applyAlignment="1" applyProtection="1">
      <alignment horizontal="center" vertical="center" wrapText="1"/>
      <protection locked="0"/>
    </xf>
    <xf numFmtId="0" fontId="90" fillId="0" borderId="1" xfId="0" applyNumberFormat="1" applyFont="1" applyFill="1" applyBorder="1" applyAlignment="1" applyProtection="1">
      <alignment horizontal="center" vertical="center" wrapText="1"/>
      <protection locked="0"/>
    </xf>
    <xf numFmtId="0" fontId="93" fillId="0" borderId="1" xfId="0" applyNumberFormat="1" applyFont="1" applyFill="1" applyBorder="1" applyAlignment="1" applyProtection="1">
      <alignment horizontal="center" vertical="center" wrapText="1"/>
      <protection locked="0"/>
    </xf>
    <xf numFmtId="189" fontId="89" fillId="0" borderId="1" xfId="0" applyNumberFormat="1" applyFont="1" applyFill="1" applyBorder="1" applyAlignment="1" applyProtection="1">
      <alignment horizontal="center" vertical="center"/>
      <protection locked="0"/>
    </xf>
    <xf numFmtId="0" fontId="94" fillId="0" borderId="1" xfId="0" applyFont="1" applyFill="1" applyBorder="1" applyAlignment="1" applyProtection="1">
      <alignment horizontal="center" vertical="center"/>
      <protection locked="0"/>
    </xf>
    <xf numFmtId="0" fontId="32" fillId="3" borderId="1" xfId="0" applyNumberFormat="1" applyFont="1" applyFill="1" applyBorder="1" applyAlignment="1" applyProtection="1">
      <alignment horizontal="center" vertical="center" wrapText="1"/>
      <protection locked="0"/>
    </xf>
    <xf numFmtId="0" fontId="72" fillId="3" borderId="1" xfId="0" applyNumberFormat="1" applyFont="1" applyFill="1" applyBorder="1" applyAlignment="1" applyProtection="1">
      <alignment horizontal="center" vertical="center"/>
      <protection locked="0"/>
    </xf>
    <xf numFmtId="0" fontId="14" fillId="0" borderId="1" xfId="0" applyNumberFormat="1" applyFont="1" applyFill="1" applyBorder="1" applyAlignment="1" applyProtection="1">
      <alignment horizontal="center" vertical="center"/>
      <protection locked="0"/>
    </xf>
    <xf numFmtId="0" fontId="94" fillId="0" borderId="1" xfId="0" applyNumberFormat="1" applyFont="1" applyFill="1" applyBorder="1" applyAlignment="1" applyProtection="1">
      <alignment horizontal="center" vertical="center"/>
      <protection locked="0"/>
    </xf>
    <xf numFmtId="0" fontId="89" fillId="0" borderId="1" xfId="0" applyNumberFormat="1" applyFont="1" applyFill="1" applyBorder="1" applyAlignment="1" applyProtection="1">
      <alignment horizontal="center" vertical="center"/>
      <protection locked="0"/>
    </xf>
    <xf numFmtId="0" fontId="95" fillId="0" borderId="1" xfId="0" applyFont="1" applyFill="1" applyBorder="1" applyAlignment="1" applyProtection="1">
      <alignment horizontal="center" vertical="center" wrapText="1" shrinkToFit="1"/>
      <protection locked="0"/>
    </xf>
    <xf numFmtId="190" fontId="72" fillId="3" borderId="1" xfId="0" applyNumberFormat="1" applyFont="1" applyFill="1" applyBorder="1" applyAlignment="1" applyProtection="1">
      <alignment horizontal="center" vertical="center" wrapText="1" shrinkToFit="1"/>
      <protection locked="0"/>
    </xf>
    <xf numFmtId="190" fontId="1" fillId="0" borderId="1" xfId="0" applyNumberFormat="1" applyFont="1" applyFill="1" applyBorder="1" applyAlignment="1" applyProtection="1">
      <alignment horizontal="center" vertical="center" wrapText="1" shrinkToFit="1"/>
      <protection locked="0"/>
    </xf>
    <xf numFmtId="190" fontId="6" fillId="0" borderId="1" xfId="0" applyNumberFormat="1" applyFont="1" applyFill="1" applyBorder="1" applyAlignment="1" applyProtection="1">
      <alignment horizontal="center" vertical="center" wrapText="1" shrinkToFit="1"/>
      <protection locked="0"/>
    </xf>
    <xf numFmtId="190" fontId="89" fillId="0" borderId="1" xfId="0" applyNumberFormat="1" applyFont="1" applyFill="1" applyBorder="1" applyAlignment="1" applyProtection="1">
      <alignment horizontal="center" vertical="center" wrapText="1" shrinkToFit="1"/>
      <protection locked="0"/>
    </xf>
    <xf numFmtId="190" fontId="95" fillId="0" borderId="1" xfId="0" applyNumberFormat="1" applyFont="1" applyFill="1" applyBorder="1" applyAlignment="1" applyProtection="1">
      <alignment horizontal="center" vertical="center" wrapText="1" shrinkToFit="1"/>
      <protection locked="0"/>
    </xf>
    <xf numFmtId="190" fontId="89" fillId="0" borderId="1" xfId="0" applyNumberFormat="1" applyFont="1" applyFill="1" applyBorder="1" applyAlignment="1" applyProtection="1">
      <alignment horizontal="center" vertical="center"/>
      <protection locked="0"/>
    </xf>
    <xf numFmtId="0" fontId="89" fillId="2" borderId="1" xfId="0" applyNumberFormat="1" applyFont="1" applyFill="1" applyBorder="1" applyAlignment="1" applyProtection="1">
      <alignment horizontal="center" vertical="center" shrinkToFit="1"/>
      <protection locked="0"/>
    </xf>
    <xf numFmtId="184" fontId="87" fillId="0" borderId="9" xfId="0" applyNumberFormat="1" applyFont="1" applyFill="1" applyBorder="1" applyAlignment="1" applyProtection="1">
      <alignment horizontal="center" vertical="center"/>
    </xf>
    <xf numFmtId="0" fontId="1" fillId="0" borderId="9" xfId="0" applyFont="1" applyFill="1" applyBorder="1" applyAlignment="1" applyProtection="1">
      <alignment horizontal="center" vertical="center" wrapText="1"/>
      <protection locked="0"/>
    </xf>
    <xf numFmtId="0" fontId="32" fillId="0" borderId="9" xfId="0" applyFont="1" applyFill="1" applyBorder="1" applyAlignment="1" applyProtection="1">
      <alignment horizontal="center" vertical="center" wrapText="1" shrinkToFit="1"/>
      <protection locked="0"/>
    </xf>
    <xf numFmtId="0" fontId="1" fillId="0" borderId="9" xfId="0" applyNumberFormat="1" applyFont="1" applyFill="1" applyBorder="1" applyAlignment="1" applyProtection="1">
      <alignment horizontal="center" vertical="center" shrinkToFit="1"/>
      <protection locked="0"/>
    </xf>
    <xf numFmtId="0" fontId="87" fillId="0" borderId="9" xfId="0" applyFont="1" applyFill="1" applyBorder="1" applyAlignment="1" applyProtection="1">
      <alignment horizontal="center" vertical="center" wrapText="1" shrinkToFit="1"/>
      <protection locked="0"/>
    </xf>
    <xf numFmtId="0" fontId="38" fillId="0" borderId="9" xfId="0" applyFont="1" applyFill="1" applyBorder="1" applyAlignment="1" applyProtection="1">
      <alignment horizontal="center" vertical="center" wrapText="1" shrinkToFit="1"/>
      <protection locked="0"/>
    </xf>
    <xf numFmtId="0" fontId="14" fillId="3" borderId="9" xfId="0" applyFont="1" applyFill="1" applyBorder="1" applyAlignment="1" applyProtection="1">
      <alignment horizontal="center" vertical="center" wrapText="1"/>
      <protection locked="0"/>
    </xf>
    <xf numFmtId="0" fontId="1" fillId="0" borderId="9" xfId="0" applyFont="1" applyFill="1" applyBorder="1" applyAlignment="1" applyProtection="1">
      <alignment horizontal="center" vertical="center" wrapText="1" shrinkToFit="1"/>
      <protection locked="0"/>
    </xf>
    <xf numFmtId="0" fontId="14" fillId="0" borderId="9" xfId="0" applyFont="1" applyFill="1" applyBorder="1" applyAlignment="1" applyProtection="1">
      <alignment horizontal="center" vertical="center" wrapText="1"/>
      <protection locked="0"/>
    </xf>
    <xf numFmtId="186" fontId="92" fillId="0" borderId="1" xfId="0" applyNumberFormat="1" applyFont="1" applyFill="1" applyBorder="1" applyAlignment="1" applyProtection="1">
      <alignment horizontal="center" vertical="center" shrinkToFit="1"/>
    </xf>
    <xf numFmtId="0" fontId="91" fillId="0" borderId="1" xfId="0" applyNumberFormat="1" applyFont="1" applyFill="1" applyBorder="1" applyAlignment="1" applyProtection="1">
      <alignment horizontal="center" vertical="center" wrapText="1"/>
      <protection locked="0"/>
    </xf>
    <xf numFmtId="0" fontId="32" fillId="0" borderId="1" xfId="0" applyNumberFormat="1" applyFont="1" applyFill="1" applyBorder="1" applyAlignment="1" applyProtection="1">
      <alignment horizontal="center" vertical="center" wrapText="1" shrinkToFit="1"/>
      <protection locked="0"/>
    </xf>
    <xf numFmtId="184" fontId="96" fillId="0" borderId="1" xfId="0" applyNumberFormat="1" applyFont="1" applyFill="1" applyBorder="1" applyAlignment="1" applyProtection="1">
      <alignment horizontal="center" vertical="center"/>
    </xf>
    <xf numFmtId="0" fontId="97" fillId="0" borderId="1" xfId="0" applyFont="1" applyFill="1" applyBorder="1" applyAlignment="1" applyProtection="1">
      <alignment horizontal="center" vertical="center" wrapText="1"/>
      <protection locked="0"/>
    </xf>
    <xf numFmtId="0" fontId="98" fillId="0" borderId="1" xfId="0" applyFont="1" applyFill="1" applyBorder="1" applyAlignment="1" applyProtection="1">
      <alignment horizontal="center" vertical="center" wrapText="1" shrinkToFit="1"/>
      <protection locked="0"/>
    </xf>
    <xf numFmtId="0" fontId="97" fillId="0" borderId="1" xfId="0" applyNumberFormat="1" applyFont="1" applyFill="1" applyBorder="1" applyAlignment="1" applyProtection="1">
      <alignment horizontal="center" vertical="center" shrinkToFit="1"/>
      <protection locked="0"/>
    </xf>
    <xf numFmtId="49" fontId="98" fillId="3" borderId="1" xfId="0" applyNumberFormat="1" applyFont="1" applyFill="1" applyBorder="1" applyAlignment="1" applyProtection="1">
      <alignment horizontal="center" vertical="center" wrapText="1"/>
      <protection locked="0"/>
    </xf>
    <xf numFmtId="0" fontId="97" fillId="0" borderId="1" xfId="0" applyFont="1" applyFill="1" applyBorder="1" applyAlignment="1" applyProtection="1">
      <alignment horizontal="center" vertical="center" wrapText="1" shrinkToFit="1"/>
      <protection locked="0"/>
    </xf>
    <xf numFmtId="184" fontId="96" fillId="0" borderId="9" xfId="0" applyNumberFormat="1" applyFont="1" applyFill="1" applyBorder="1" applyAlignment="1" applyProtection="1">
      <alignment horizontal="center" vertical="center"/>
    </xf>
    <xf numFmtId="0" fontId="97" fillId="0" borderId="9" xfId="0" applyFont="1" applyFill="1" applyBorder="1" applyAlignment="1" applyProtection="1">
      <alignment horizontal="center" vertical="center" wrapText="1"/>
      <protection locked="0"/>
    </xf>
    <xf numFmtId="0" fontId="97" fillId="0" borderId="9" xfId="0" applyNumberFormat="1" applyFont="1" applyFill="1" applyBorder="1" applyAlignment="1" applyProtection="1">
      <alignment horizontal="center" vertical="center" shrinkToFit="1"/>
      <protection locked="0"/>
    </xf>
    <xf numFmtId="49" fontId="98" fillId="0" borderId="1" xfId="0" applyNumberFormat="1" applyFont="1" applyFill="1" applyBorder="1" applyAlignment="1" applyProtection="1">
      <alignment horizontal="center" vertical="center" wrapText="1"/>
      <protection locked="0"/>
    </xf>
    <xf numFmtId="184" fontId="87" fillId="4" borderId="9" xfId="0" applyNumberFormat="1" applyFont="1" applyFill="1" applyBorder="1" applyAlignment="1" applyProtection="1">
      <alignment horizontal="center" vertical="center"/>
    </xf>
    <xf numFmtId="0" fontId="1" fillId="4" borderId="9" xfId="0" applyFont="1" applyFill="1" applyBorder="1" applyAlignment="1" applyProtection="1">
      <alignment horizontal="center" vertical="center" wrapText="1"/>
      <protection locked="0"/>
    </xf>
    <xf numFmtId="0" fontId="32" fillId="4" borderId="1" xfId="0" applyFont="1" applyFill="1" applyBorder="1" applyAlignment="1" applyProtection="1">
      <alignment horizontal="center" vertical="center" wrapText="1" shrinkToFit="1"/>
      <protection locked="0"/>
    </xf>
    <xf numFmtId="0" fontId="1" fillId="4" borderId="9" xfId="0" applyNumberFormat="1" applyFont="1" applyFill="1" applyBorder="1" applyAlignment="1" applyProtection="1">
      <alignment horizontal="center" vertical="center" shrinkToFit="1"/>
      <protection locked="0"/>
    </xf>
    <xf numFmtId="49" fontId="32" fillId="4" borderId="1" xfId="0" applyNumberFormat="1"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shrinkToFit="1"/>
      <protection locked="0"/>
    </xf>
    <xf numFmtId="184" fontId="87" fillId="4" borderId="9" xfId="0" applyNumberFormat="1" applyFont="1" applyFill="1" applyBorder="1" applyAlignment="1" applyProtection="1">
      <alignment horizontal="center" vertical="center"/>
    </xf>
    <xf numFmtId="0" fontId="1" fillId="4" borderId="9" xfId="0" applyFont="1" applyFill="1" applyBorder="1" applyAlignment="1" applyProtection="1">
      <alignment horizontal="center" vertical="center" wrapText="1"/>
      <protection locked="0"/>
    </xf>
    <xf numFmtId="0" fontId="1" fillId="4" borderId="9" xfId="0" applyNumberFormat="1" applyFont="1" applyFill="1" applyBorder="1" applyAlignment="1" applyProtection="1">
      <alignment horizontal="center" vertical="center" shrinkToFit="1"/>
      <protection locked="0"/>
    </xf>
    <xf numFmtId="0" fontId="99" fillId="0" borderId="1" xfId="0" applyFont="1" applyFill="1" applyBorder="1" applyAlignment="1" applyProtection="1">
      <alignment horizontal="center" vertical="center" wrapText="1"/>
      <protection locked="0"/>
    </xf>
    <xf numFmtId="184" fontId="100" fillId="0" borderId="1" xfId="0" applyNumberFormat="1" applyFont="1" applyFill="1" applyBorder="1" applyAlignment="1" applyProtection="1">
      <alignment horizontal="center" vertical="center"/>
    </xf>
    <xf numFmtId="0" fontId="101" fillId="0" borderId="1" xfId="0" applyFont="1" applyFill="1" applyBorder="1" applyAlignment="1" applyProtection="1">
      <alignment horizontal="center" vertical="center" wrapText="1"/>
      <protection locked="0"/>
    </xf>
    <xf numFmtId="0" fontId="102" fillId="0" borderId="1" xfId="0" applyFont="1" applyFill="1" applyBorder="1" applyAlignment="1" applyProtection="1">
      <alignment horizontal="center" vertical="center" wrapText="1" shrinkToFit="1"/>
      <protection locked="0"/>
    </xf>
    <xf numFmtId="0" fontId="58" fillId="0" borderId="1" xfId="0" applyNumberFormat="1" applyFont="1" applyFill="1" applyBorder="1" applyAlignment="1" applyProtection="1">
      <alignment horizontal="center" vertical="center" shrinkToFit="1"/>
      <protection locked="0"/>
    </xf>
    <xf numFmtId="49" fontId="58" fillId="0" borderId="1" xfId="0" applyNumberFormat="1" applyFont="1" applyFill="1" applyBorder="1" applyAlignment="1" applyProtection="1">
      <alignment horizontal="center" vertical="center" wrapText="1"/>
      <protection locked="0"/>
    </xf>
    <xf numFmtId="0" fontId="58" fillId="0" borderId="1" xfId="0" applyNumberFormat="1" applyFont="1" applyFill="1" applyBorder="1" applyAlignment="1" applyProtection="1">
      <alignment horizontal="center" vertical="center" wrapText="1" shrinkToFit="1"/>
      <protection locked="0"/>
    </xf>
    <xf numFmtId="0" fontId="58" fillId="0" borderId="1" xfId="0" applyFont="1" applyFill="1" applyBorder="1" applyAlignment="1" applyProtection="1">
      <alignment horizontal="center" vertical="center" wrapText="1" shrinkToFit="1"/>
      <protection locked="0"/>
    </xf>
    <xf numFmtId="0" fontId="0" fillId="0" borderId="1" xfId="0" applyFill="1" applyBorder="1" applyProtection="1">
      <alignment vertical="center"/>
    </xf>
    <xf numFmtId="185" fontId="1" fillId="0" borderId="1" xfId="0" applyNumberFormat="1" applyFont="1" applyFill="1" applyBorder="1" applyAlignment="1" applyProtection="1">
      <alignment horizontal="center" vertical="center"/>
    </xf>
    <xf numFmtId="0" fontId="14" fillId="0" borderId="1" xfId="0" applyFont="1" applyFill="1" applyBorder="1" applyAlignment="1" applyProtection="1">
      <alignment horizontal="center" vertical="center" wrapText="1"/>
      <protection locked="0"/>
    </xf>
    <xf numFmtId="3" fontId="1" fillId="0" borderId="1" xfId="0" applyNumberFormat="1" applyFont="1" applyFill="1" applyBorder="1" applyAlignment="1" applyProtection="1">
      <alignment horizontal="center" vertical="center"/>
      <protection locked="0"/>
    </xf>
    <xf numFmtId="186" fontId="90" fillId="0" borderId="1" xfId="0" applyNumberFormat="1" applyFont="1" applyFill="1" applyBorder="1" applyAlignment="1" applyProtection="1">
      <alignment horizontal="center" vertical="center" wrapText="1" shrinkToFit="1"/>
      <protection locked="0"/>
    </xf>
    <xf numFmtId="186" fontId="32" fillId="0" borderId="9" xfId="0" applyNumberFormat="1" applyFont="1" applyFill="1" applyBorder="1" applyAlignment="1" applyProtection="1">
      <alignment horizontal="center" vertical="center" wrapText="1" shrinkToFit="1"/>
    </xf>
    <xf numFmtId="186" fontId="32" fillId="0" borderId="9" xfId="0" applyNumberFormat="1" applyFont="1" applyFill="1" applyBorder="1" applyAlignment="1" applyProtection="1">
      <alignment horizontal="center" vertical="center" wrapText="1" shrinkToFit="1"/>
      <protection locked="0"/>
    </xf>
    <xf numFmtId="0" fontId="98" fillId="0" borderId="1" xfId="0" applyFont="1" applyFill="1" applyBorder="1" applyAlignment="1" applyProtection="1">
      <alignment horizontal="center" vertical="center" wrapText="1"/>
      <protection locked="0"/>
    </xf>
    <xf numFmtId="0" fontId="97" fillId="0" borderId="1" xfId="0" applyFont="1" applyFill="1" applyBorder="1" applyAlignment="1" applyProtection="1">
      <alignment horizontal="center" vertical="center"/>
      <protection locked="0"/>
    </xf>
    <xf numFmtId="186" fontId="98" fillId="0" borderId="1" xfId="0" applyNumberFormat="1" applyFont="1" applyFill="1" applyBorder="1" applyAlignment="1" applyProtection="1">
      <alignment horizontal="center" vertical="center" wrapText="1" shrinkToFit="1"/>
      <protection locked="0"/>
    </xf>
    <xf numFmtId="185" fontId="98" fillId="0" borderId="1" xfId="0" applyNumberFormat="1" applyFont="1" applyFill="1" applyBorder="1" applyAlignment="1" applyProtection="1">
      <alignment horizontal="center" vertical="center" wrapText="1"/>
      <protection locked="0"/>
    </xf>
    <xf numFmtId="186" fontId="32" fillId="3" borderId="9" xfId="0" applyNumberFormat="1" applyFont="1" applyFill="1" applyBorder="1" applyAlignment="1" applyProtection="1">
      <alignment horizontal="center" vertical="center" wrapText="1" shrinkToFit="1"/>
    </xf>
    <xf numFmtId="186" fontId="98" fillId="0" borderId="9" xfId="0" applyNumberFormat="1" applyFont="1" applyFill="1" applyBorder="1" applyAlignment="1" applyProtection="1">
      <alignment horizontal="center" vertical="center" wrapText="1" shrinkToFit="1"/>
    </xf>
    <xf numFmtId="0" fontId="32" fillId="4" borderId="1" xfId="0" applyFont="1" applyFill="1" applyBorder="1" applyAlignment="1" applyProtection="1">
      <alignment horizontal="center" vertical="center" wrapText="1"/>
      <protection locked="0"/>
    </xf>
    <xf numFmtId="3" fontId="1" fillId="4" borderId="1" xfId="0" applyNumberFormat="1" applyFont="1" applyFill="1" applyBorder="1" applyAlignment="1" applyProtection="1">
      <alignment horizontal="center" vertical="center"/>
      <protection locked="0"/>
    </xf>
    <xf numFmtId="0" fontId="1" fillId="4" borderId="1" xfId="0" applyFont="1" applyFill="1" applyBorder="1" applyAlignment="1" applyProtection="1">
      <alignment horizontal="center" vertical="center"/>
      <protection locked="0"/>
    </xf>
    <xf numFmtId="186" fontId="32" fillId="4" borderId="9" xfId="0" applyNumberFormat="1" applyFont="1" applyFill="1" applyBorder="1" applyAlignment="1" applyProtection="1">
      <alignment horizontal="center" vertical="center" wrapText="1" shrinkToFit="1"/>
    </xf>
    <xf numFmtId="185" fontId="32" fillId="4" borderId="1" xfId="0" applyNumberFormat="1" applyFont="1" applyFill="1" applyBorder="1" applyAlignment="1" applyProtection="1">
      <alignment horizontal="center" vertical="center" wrapText="1"/>
      <protection locked="0"/>
    </xf>
    <xf numFmtId="0" fontId="32" fillId="5" borderId="1" xfId="0" applyFont="1" applyFill="1" applyBorder="1" applyAlignment="1" applyProtection="1">
      <alignment horizontal="center" vertical="center" wrapText="1"/>
      <protection locked="0"/>
    </xf>
    <xf numFmtId="3" fontId="1" fillId="5" borderId="1" xfId="0" applyNumberFormat="1" applyFont="1" applyFill="1" applyBorder="1" applyAlignment="1" applyProtection="1">
      <alignment horizontal="center" vertical="center"/>
      <protection locked="0"/>
    </xf>
    <xf numFmtId="0" fontId="1" fillId="5" borderId="1" xfId="0" applyFont="1" applyFill="1" applyBorder="1" applyAlignment="1" applyProtection="1">
      <alignment horizontal="center" vertical="center"/>
      <protection locked="0"/>
    </xf>
    <xf numFmtId="186" fontId="32" fillId="4" borderId="9" xfId="0" applyNumberFormat="1" applyFont="1" applyFill="1" applyBorder="1" applyAlignment="1" applyProtection="1">
      <alignment horizontal="center" vertical="center" wrapText="1" shrinkToFit="1"/>
    </xf>
    <xf numFmtId="186" fontId="32" fillId="5" borderId="9" xfId="0" applyNumberFormat="1" applyFont="1" applyFill="1" applyBorder="1" applyAlignment="1" applyProtection="1">
      <alignment horizontal="center" vertical="center" wrapText="1" shrinkToFit="1"/>
    </xf>
    <xf numFmtId="192" fontId="12" fillId="0" borderId="1" xfId="0" applyNumberFormat="1" applyFont="1" applyFill="1" applyBorder="1" applyAlignment="1" applyProtection="1">
      <alignment horizontal="center" vertical="center"/>
      <protection locked="0"/>
    </xf>
    <xf numFmtId="0" fontId="102" fillId="0" borderId="1" xfId="0" applyFont="1" applyFill="1" applyBorder="1" applyAlignment="1" applyProtection="1">
      <alignment horizontal="center" vertical="center" wrapText="1"/>
      <protection locked="0"/>
    </xf>
    <xf numFmtId="0" fontId="58" fillId="0" borderId="1" xfId="0" applyFont="1" applyFill="1" applyBorder="1" applyAlignment="1" applyProtection="1">
      <alignment horizontal="center" vertical="center"/>
      <protection locked="0"/>
    </xf>
    <xf numFmtId="186" fontId="102" fillId="0" borderId="1" xfId="0" applyNumberFormat="1" applyFont="1" applyFill="1" applyBorder="1" applyAlignment="1" applyProtection="1">
      <alignment horizontal="center" vertical="center" wrapText="1" shrinkToFit="1"/>
      <protection locked="0"/>
    </xf>
    <xf numFmtId="185" fontId="102" fillId="0" borderId="1" xfId="0" applyNumberFormat="1" applyFont="1" applyFill="1" applyBorder="1" applyAlignment="1" applyProtection="1">
      <alignment horizontal="center" vertical="center" wrapText="1"/>
      <protection locked="0"/>
    </xf>
    <xf numFmtId="185" fontId="1" fillId="0" borderId="1" xfId="0" applyNumberFormat="1" applyFont="1" applyFill="1" applyBorder="1" applyAlignment="1" applyProtection="1">
      <alignment horizontal="center" vertical="center"/>
      <protection locked="0"/>
    </xf>
    <xf numFmtId="0" fontId="47" fillId="0" borderId="1" xfId="0" applyFont="1" applyFill="1" applyBorder="1" applyAlignment="1">
      <alignment horizontal="center" vertical="center"/>
    </xf>
    <xf numFmtId="58" fontId="98" fillId="0" borderId="1" xfId="0" applyNumberFormat="1" applyFont="1" applyFill="1" applyBorder="1" applyAlignment="1" applyProtection="1">
      <alignment horizontal="center" vertical="center" wrapText="1" shrinkToFit="1"/>
      <protection locked="0"/>
    </xf>
    <xf numFmtId="0" fontId="0" fillId="0" borderId="1" xfId="0" applyFont="1" applyFill="1" applyBorder="1" applyAlignment="1">
      <alignment horizontal="center" vertical="center"/>
    </xf>
    <xf numFmtId="58" fontId="32" fillId="4" borderId="1" xfId="0" applyNumberFormat="1" applyFont="1" applyFill="1" applyBorder="1" applyAlignment="1" applyProtection="1">
      <alignment horizontal="center" vertical="center" wrapText="1" shrinkToFit="1"/>
      <protection locked="0"/>
    </xf>
    <xf numFmtId="58" fontId="102" fillId="0" borderId="1" xfId="0" applyNumberFormat="1" applyFont="1" applyFill="1" applyBorder="1" applyAlignment="1" applyProtection="1">
      <alignment horizontal="center" vertical="center" wrapText="1" shrinkToFit="1"/>
      <protection locked="0"/>
    </xf>
    <xf numFmtId="185" fontId="32" fillId="0" borderId="12" xfId="0" applyNumberFormat="1" applyFont="1" applyFill="1" applyBorder="1" applyAlignment="1" applyProtection="1">
      <alignment horizontal="center" vertical="center" wrapText="1"/>
      <protection locked="0"/>
    </xf>
    <xf numFmtId="187" fontId="98" fillId="0" borderId="1" xfId="0" applyNumberFormat="1" applyFont="1" applyFill="1" applyBorder="1" applyAlignment="1" applyProtection="1">
      <alignment horizontal="center" vertical="center" wrapText="1"/>
      <protection locked="0"/>
    </xf>
    <xf numFmtId="0" fontId="98" fillId="0" borderId="1" xfId="0" applyNumberFormat="1" applyFont="1" applyFill="1" applyBorder="1" applyAlignment="1" applyProtection="1">
      <alignment horizontal="center" vertical="center" wrapText="1"/>
      <protection locked="0"/>
    </xf>
    <xf numFmtId="189" fontId="97" fillId="0" borderId="1" xfId="0" applyNumberFormat="1" applyFont="1" applyFill="1" applyBorder="1" applyAlignment="1" applyProtection="1">
      <alignment horizontal="center" vertical="center"/>
      <protection locked="0"/>
    </xf>
    <xf numFmtId="0" fontId="103" fillId="0" borderId="1" xfId="0" applyFont="1" applyFill="1" applyBorder="1" applyAlignment="1" applyProtection="1">
      <alignment horizontal="center" vertical="center"/>
      <protection locked="0"/>
    </xf>
    <xf numFmtId="185" fontId="98" fillId="0" borderId="12" xfId="0" applyNumberFormat="1" applyFont="1" applyFill="1" applyBorder="1" applyAlignment="1" applyProtection="1">
      <alignment horizontal="center" vertical="center" wrapText="1"/>
      <protection locked="0"/>
    </xf>
    <xf numFmtId="187" fontId="32" fillId="4" borderId="1" xfId="0" applyNumberFormat="1" applyFont="1" applyFill="1" applyBorder="1" applyAlignment="1" applyProtection="1">
      <alignment horizontal="center" vertical="center" wrapText="1"/>
      <protection locked="0"/>
    </xf>
    <xf numFmtId="185" fontId="32" fillId="4" borderId="12" xfId="0" applyNumberFormat="1" applyFont="1" applyFill="1" applyBorder="1" applyAlignment="1" applyProtection="1">
      <alignment horizontal="center" vertical="center" wrapText="1"/>
      <protection locked="0"/>
    </xf>
    <xf numFmtId="189" fontId="1" fillId="4" borderId="1" xfId="0" applyNumberFormat="1" applyFont="1" applyFill="1" applyBorder="1" applyAlignment="1" applyProtection="1">
      <alignment horizontal="center" vertical="center"/>
      <protection locked="0"/>
    </xf>
    <xf numFmtId="0" fontId="14" fillId="4" borderId="1" xfId="0" applyFont="1" applyFill="1" applyBorder="1" applyAlignment="1" applyProtection="1">
      <alignment horizontal="center" vertical="center"/>
      <protection locked="0"/>
    </xf>
    <xf numFmtId="185" fontId="32" fillId="4" borderId="12" xfId="0" applyNumberFormat="1" applyFont="1" applyFill="1" applyBorder="1" applyAlignment="1" applyProtection="1">
      <alignment horizontal="center" vertical="center" wrapText="1"/>
      <protection locked="0"/>
    </xf>
    <xf numFmtId="189" fontId="1" fillId="5" borderId="1" xfId="0" applyNumberFormat="1" applyFont="1" applyFill="1" applyBorder="1" applyAlignment="1" applyProtection="1">
      <alignment horizontal="center" vertical="center"/>
      <protection locked="0"/>
    </xf>
    <xf numFmtId="187" fontId="102" fillId="0" borderId="1" xfId="0" applyNumberFormat="1" applyFont="1" applyFill="1" applyBorder="1" applyAlignment="1" applyProtection="1">
      <alignment horizontal="center" vertical="center" wrapText="1"/>
      <protection locked="0"/>
    </xf>
    <xf numFmtId="0" fontId="102" fillId="0" borderId="1" xfId="0" applyNumberFormat="1" applyFont="1" applyFill="1" applyBorder="1" applyAlignment="1" applyProtection="1">
      <alignment horizontal="center" vertical="center" wrapText="1"/>
      <protection locked="0"/>
    </xf>
    <xf numFmtId="189" fontId="58" fillId="0" borderId="1" xfId="0" applyNumberFormat="1" applyFont="1" applyFill="1" applyBorder="1" applyAlignment="1" applyProtection="1">
      <alignment horizontal="center" vertical="center"/>
      <protection locked="0"/>
    </xf>
    <xf numFmtId="0" fontId="104" fillId="0" borderId="1" xfId="0" applyFont="1" applyFill="1" applyBorder="1" applyAlignment="1" applyProtection="1">
      <alignment horizontal="center" vertical="center"/>
      <protection locked="0"/>
    </xf>
    <xf numFmtId="0" fontId="0" fillId="0" borderId="1" xfId="0" applyFill="1" applyBorder="1" applyAlignment="1" applyProtection="1">
      <alignment vertical="center" wrapText="1"/>
      <protection locked="0"/>
    </xf>
    <xf numFmtId="185" fontId="14" fillId="0" borderId="1" xfId="0" applyNumberFormat="1" applyFont="1" applyFill="1" applyBorder="1" applyAlignment="1" applyProtection="1">
      <alignment horizontal="center" vertical="center" wrapText="1"/>
      <protection locked="0"/>
    </xf>
    <xf numFmtId="0" fontId="103" fillId="0" borderId="1" xfId="0" applyNumberFormat="1" applyFont="1" applyFill="1" applyBorder="1" applyAlignment="1" applyProtection="1">
      <alignment horizontal="center" vertical="center"/>
      <protection locked="0"/>
    </xf>
    <xf numFmtId="0" fontId="97" fillId="0" borderId="1" xfId="0" applyNumberFormat="1" applyFont="1" applyFill="1" applyBorder="1" applyAlignment="1" applyProtection="1">
      <alignment horizontal="center" vertical="center"/>
      <protection locked="0"/>
    </xf>
    <xf numFmtId="0" fontId="105" fillId="0" borderId="1" xfId="0" applyFont="1" applyFill="1" applyBorder="1" applyAlignment="1" applyProtection="1">
      <alignment horizontal="center" vertical="center" wrapText="1" shrinkToFit="1"/>
      <protection locked="0"/>
    </xf>
    <xf numFmtId="0" fontId="14" fillId="4" borderId="1" xfId="0" applyNumberFormat="1" applyFont="1" applyFill="1" applyBorder="1" applyAlignment="1" applyProtection="1">
      <alignment horizontal="center" vertical="center"/>
      <protection locked="0"/>
    </xf>
    <xf numFmtId="0" fontId="1" fillId="4" borderId="1" xfId="0" applyNumberFormat="1" applyFont="1" applyFill="1" applyBorder="1" applyAlignment="1" applyProtection="1">
      <alignment horizontal="center" vertical="center"/>
      <protection locked="0"/>
    </xf>
    <xf numFmtId="0" fontId="6" fillId="4" borderId="1" xfId="0" applyFont="1" applyFill="1" applyBorder="1" applyAlignment="1" applyProtection="1">
      <alignment horizontal="center" vertical="center" wrapText="1" shrinkToFit="1"/>
      <protection locked="0"/>
    </xf>
    <xf numFmtId="0" fontId="106" fillId="0" borderId="1" xfId="0" applyFont="1" applyFill="1" applyBorder="1" applyAlignment="1" applyProtection="1">
      <alignment horizontal="center" vertical="center" wrapText="1" shrinkToFit="1"/>
      <protection locked="0"/>
    </xf>
    <xf numFmtId="190" fontId="58" fillId="0" borderId="1" xfId="0" applyNumberFormat="1" applyFont="1" applyFill="1" applyBorder="1" applyAlignment="1" applyProtection="1">
      <alignment horizontal="center" vertical="center" wrapText="1" shrinkToFit="1"/>
      <protection locked="0"/>
    </xf>
    <xf numFmtId="0" fontId="107" fillId="0" borderId="1" xfId="0" applyFont="1" applyFill="1" applyBorder="1" applyAlignment="1" applyProtection="1">
      <alignment horizontal="center" vertical="center"/>
      <protection locked="0"/>
    </xf>
    <xf numFmtId="185" fontId="49" fillId="0" borderId="1" xfId="0" applyNumberFormat="1" applyFont="1" applyFill="1" applyBorder="1" applyAlignment="1" applyProtection="1">
      <alignment horizontal="center" vertical="center" wrapText="1"/>
      <protection locked="0"/>
    </xf>
    <xf numFmtId="185" fontId="50" fillId="0" borderId="1" xfId="0" applyNumberFormat="1" applyFont="1" applyFill="1" applyBorder="1" applyAlignment="1" applyProtection="1">
      <alignment horizontal="center" vertical="center" wrapText="1"/>
      <protection locked="0"/>
    </xf>
    <xf numFmtId="185" fontId="51" fillId="0" borderId="1" xfId="0" applyNumberFormat="1" applyFont="1" applyFill="1" applyBorder="1" applyAlignment="1" applyProtection="1">
      <alignment horizontal="center" vertical="center" wrapText="1"/>
      <protection locked="0"/>
    </xf>
    <xf numFmtId="190" fontId="97" fillId="0" borderId="1" xfId="0" applyNumberFormat="1" applyFont="1" applyFill="1" applyBorder="1" applyAlignment="1" applyProtection="1">
      <alignment horizontal="center" vertical="center" wrapText="1" shrinkToFit="1"/>
      <protection locked="0"/>
    </xf>
    <xf numFmtId="190" fontId="105" fillId="0" borderId="1" xfId="0" applyNumberFormat="1" applyFont="1" applyFill="1" applyBorder="1" applyAlignment="1" applyProtection="1">
      <alignment horizontal="center" vertical="center" wrapText="1" shrinkToFit="1"/>
      <protection locked="0"/>
    </xf>
    <xf numFmtId="190" fontId="97" fillId="0" borderId="1" xfId="0" applyNumberFormat="1" applyFont="1" applyFill="1" applyBorder="1" applyAlignment="1" applyProtection="1">
      <alignment horizontal="center" vertical="center"/>
      <protection locked="0"/>
    </xf>
    <xf numFmtId="190" fontId="1" fillId="4" borderId="1" xfId="0" applyNumberFormat="1" applyFont="1" applyFill="1" applyBorder="1" applyAlignment="1" applyProtection="1">
      <alignment horizontal="center" vertical="center" wrapText="1" shrinkToFit="1"/>
      <protection locked="0"/>
    </xf>
    <xf numFmtId="190" fontId="6" fillId="4" borderId="1" xfId="0" applyNumberFormat="1" applyFont="1" applyFill="1" applyBorder="1" applyAlignment="1" applyProtection="1">
      <alignment horizontal="center" vertical="center" wrapText="1" shrinkToFit="1"/>
      <protection locked="0"/>
    </xf>
    <xf numFmtId="190" fontId="1" fillId="4" borderId="1" xfId="0" applyNumberFormat="1" applyFont="1" applyFill="1" applyBorder="1" applyAlignment="1" applyProtection="1">
      <alignment horizontal="center" vertical="center"/>
      <protection locked="0"/>
    </xf>
    <xf numFmtId="190" fontId="1" fillId="5" borderId="1" xfId="0" applyNumberFormat="1" applyFont="1" applyFill="1" applyBorder="1" applyAlignment="1" applyProtection="1">
      <alignment horizontal="center" vertical="center"/>
      <protection locked="0"/>
    </xf>
    <xf numFmtId="190" fontId="106" fillId="0" borderId="1" xfId="0" applyNumberFormat="1" applyFont="1" applyFill="1" applyBorder="1" applyAlignment="1" applyProtection="1">
      <alignment horizontal="center" vertical="center" wrapText="1" shrinkToFit="1"/>
      <protection locked="0"/>
    </xf>
    <xf numFmtId="190" fontId="58" fillId="0" borderId="1" xfId="0" applyNumberFormat="1" applyFont="1" applyFill="1" applyBorder="1" applyAlignment="1" applyProtection="1">
      <alignment horizontal="center" vertical="center"/>
      <protection locked="0"/>
    </xf>
    <xf numFmtId="0" fontId="1" fillId="0" borderId="0" xfId="0" applyFont="1" applyFill="1">
      <alignment vertical="center"/>
    </xf>
    <xf numFmtId="0" fontId="1" fillId="0" borderId="0" xfId="0" applyFont="1" applyFill="1" applyAlignment="1">
      <alignment horizontal="center" vertical="center" wrapText="1"/>
    </xf>
    <xf numFmtId="0" fontId="50" fillId="0" borderId="0" xfId="0" applyFont="1" applyFill="1" applyAlignment="1">
      <alignment horizontal="center" vertical="center"/>
    </xf>
    <xf numFmtId="0" fontId="1" fillId="6" borderId="0" xfId="0" applyFont="1" applyFill="1" applyAlignment="1">
      <alignment horizontal="center" vertical="center"/>
    </xf>
    <xf numFmtId="188" fontId="1" fillId="0" borderId="0" xfId="0" applyNumberFormat="1" applyFont="1" applyFill="1" applyAlignment="1">
      <alignment horizontal="center" vertical="center"/>
    </xf>
    <xf numFmtId="185" fontId="1" fillId="0" borderId="0" xfId="0" applyNumberFormat="1" applyFont="1" applyFill="1" applyAlignment="1">
      <alignment horizontal="center" vertical="center" wrapText="1"/>
    </xf>
    <xf numFmtId="0" fontId="51" fillId="0" borderId="0" xfId="0" applyFont="1" applyFill="1" applyAlignment="1">
      <alignment horizontal="center" vertical="center" wrapText="1"/>
    </xf>
    <xf numFmtId="0" fontId="52" fillId="0" borderId="0" xfId="0" applyFont="1" applyFill="1" applyAlignment="1">
      <alignment horizontal="center" vertical="center"/>
    </xf>
    <xf numFmtId="190" fontId="51" fillId="0" borderId="0" xfId="0" applyNumberFormat="1" applyFont="1" applyFill="1" applyAlignment="1">
      <alignment horizontal="center" vertical="center"/>
    </xf>
    <xf numFmtId="190" fontId="52" fillId="0" borderId="0" xfId="0" applyNumberFormat="1" applyFont="1" applyFill="1" applyAlignment="1">
      <alignment horizontal="center" vertical="center"/>
    </xf>
    <xf numFmtId="190" fontId="6" fillId="0" borderId="0" xfId="0" applyNumberFormat="1" applyFont="1" applyFill="1" applyAlignment="1">
      <alignment horizontal="center" vertical="center"/>
    </xf>
    <xf numFmtId="0" fontId="1" fillId="0" borderId="0" xfId="0" applyNumberFormat="1" applyFont="1" applyFill="1" applyAlignment="1">
      <alignment horizontal="center" vertical="center"/>
    </xf>
    <xf numFmtId="190" fontId="1" fillId="0" borderId="0" xfId="0" applyNumberFormat="1" applyFont="1" applyFill="1" applyAlignment="1">
      <alignment horizontal="center" vertical="center"/>
    </xf>
    <xf numFmtId="190" fontId="50" fillId="0" borderId="0" xfId="0" applyNumberFormat="1" applyFont="1" applyFill="1" applyAlignment="1">
      <alignment horizontal="center" vertical="center"/>
    </xf>
    <xf numFmtId="0" fontId="51" fillId="0" borderId="0" xfId="0" applyFont="1" applyFill="1" applyAlignment="1">
      <alignment horizontal="center" vertical="center"/>
    </xf>
    <xf numFmtId="0" fontId="53" fillId="0" borderId="0" xfId="0" applyFont="1" applyFill="1" applyAlignment="1">
      <alignment horizontal="center" vertical="center"/>
    </xf>
    <xf numFmtId="0" fontId="53" fillId="0" borderId="0" xfId="0" applyFont="1" applyFill="1" applyAlignment="1">
      <alignment horizontal="center" vertical="center" wrapText="1"/>
    </xf>
    <xf numFmtId="184" fontId="108" fillId="0" borderId="13" xfId="0" applyNumberFormat="1" applyFont="1" applyFill="1" applyBorder="1" applyAlignment="1">
      <alignment horizontal="center" vertical="center"/>
    </xf>
    <xf numFmtId="0" fontId="26" fillId="0" borderId="13" xfId="0" applyFont="1" applyFill="1" applyBorder="1" applyAlignment="1">
      <alignment horizontal="left" vertical="center" wrapText="1"/>
    </xf>
    <xf numFmtId="0" fontId="6" fillId="0" borderId="0" xfId="0" applyFont="1" applyFill="1" applyAlignment="1">
      <alignment horizontal="center" vertical="center"/>
    </xf>
    <xf numFmtId="184" fontId="109" fillId="0" borderId="13" xfId="0" applyNumberFormat="1" applyFont="1" applyFill="1" applyBorder="1" applyAlignment="1">
      <alignment horizontal="center" vertical="center"/>
    </xf>
    <xf numFmtId="0" fontId="50" fillId="0" borderId="1" xfId="0" applyFont="1" applyFill="1" applyBorder="1" applyAlignment="1">
      <alignment horizontal="center" vertical="center"/>
    </xf>
    <xf numFmtId="0" fontId="50" fillId="0" borderId="1" xfId="0" applyNumberFormat="1" applyFont="1" applyFill="1" applyBorder="1" applyAlignment="1">
      <alignment horizontal="center" vertical="center"/>
    </xf>
    <xf numFmtId="49" fontId="50" fillId="0" borderId="1" xfId="0" applyNumberFormat="1" applyFont="1" applyFill="1" applyBorder="1" applyAlignment="1">
      <alignment horizontal="center" vertical="center" wrapText="1"/>
    </xf>
    <xf numFmtId="0" fontId="110" fillId="0" borderId="1" xfId="0" applyFont="1" applyFill="1" applyBorder="1" applyAlignment="1">
      <alignment horizontal="center" vertical="center" wrapText="1"/>
    </xf>
    <xf numFmtId="0" fontId="50" fillId="0" borderId="1" xfId="0" applyFont="1" applyFill="1" applyBorder="1" applyAlignment="1">
      <alignment horizontal="center" vertical="center" shrinkToFit="1"/>
    </xf>
    <xf numFmtId="0" fontId="111" fillId="0" borderId="1" xfId="0" applyFont="1" applyFill="1" applyBorder="1" applyAlignment="1">
      <alignment horizontal="center" vertical="center" wrapText="1"/>
    </xf>
    <xf numFmtId="0" fontId="50" fillId="0" borderId="5" xfId="0" applyFont="1" applyFill="1" applyBorder="1" applyAlignment="1">
      <alignment horizontal="center" vertical="center"/>
    </xf>
    <xf numFmtId="184" fontId="87" fillId="0" borderId="13" xfId="0" applyNumberFormat="1" applyFont="1" applyFill="1" applyBorder="1" applyAlignment="1">
      <alignment horizontal="center" vertical="center"/>
    </xf>
    <xf numFmtId="49" fontId="1" fillId="0" borderId="1" xfId="0" applyNumberFormat="1" applyFont="1" applyFill="1" applyBorder="1" applyAlignment="1">
      <alignment horizontal="center" vertical="center" wrapText="1"/>
    </xf>
    <xf numFmtId="0" fontId="0" fillId="0" borderId="1" xfId="0" applyFont="1" applyFill="1" applyBorder="1" applyAlignment="1">
      <alignment horizontal="center" vertical="center" wrapText="1"/>
    </xf>
    <xf numFmtId="0" fontId="1" fillId="0" borderId="1" xfId="0" applyFont="1" applyFill="1" applyBorder="1" applyAlignment="1">
      <alignment horizontal="center" vertical="center" shrinkToFit="1"/>
    </xf>
    <xf numFmtId="0" fontId="1" fillId="0" borderId="5" xfId="0" applyFont="1" applyFill="1" applyBorder="1" applyAlignment="1">
      <alignment horizontal="center" vertical="center"/>
    </xf>
    <xf numFmtId="0" fontId="112" fillId="0" borderId="1" xfId="0" applyFont="1" applyFill="1" applyBorder="1" applyAlignment="1">
      <alignment horizontal="center" vertical="center" wrapText="1"/>
    </xf>
    <xf numFmtId="0" fontId="32" fillId="0" borderId="1" xfId="0" applyNumberFormat="1" applyFont="1" applyFill="1" applyBorder="1" applyAlignment="1">
      <alignment horizontal="center" vertical="center"/>
    </xf>
    <xf numFmtId="49" fontId="32" fillId="0" borderId="1" xfId="0" applyNumberFormat="1" applyFont="1" applyFill="1" applyBorder="1" applyAlignment="1">
      <alignment horizontal="center" vertical="center" wrapText="1"/>
    </xf>
    <xf numFmtId="0" fontId="113" fillId="0" borderId="1" xfId="0" applyFont="1" applyFill="1" applyBorder="1" applyAlignment="1">
      <alignment horizontal="center" vertical="center" wrapText="1"/>
    </xf>
    <xf numFmtId="0" fontId="1" fillId="0" borderId="1" xfId="0" applyFont="1" applyFill="1" applyBorder="1" applyAlignment="1">
      <alignment horizontal="center" vertical="center" wrapText="1" shrinkToFit="1"/>
    </xf>
    <xf numFmtId="184" fontId="87" fillId="6" borderId="13" xfId="0" applyNumberFormat="1" applyFont="1" applyFill="1" applyBorder="1" applyAlignment="1">
      <alignment horizontal="center" vertical="center"/>
    </xf>
    <xf numFmtId="0" fontId="1" fillId="6" borderId="1" xfId="0" applyFont="1" applyFill="1" applyBorder="1" applyAlignment="1">
      <alignment horizontal="center" vertical="center"/>
    </xf>
    <xf numFmtId="0" fontId="32" fillId="6" borderId="1" xfId="0" applyNumberFormat="1" applyFont="1" applyFill="1" applyBorder="1" applyAlignment="1">
      <alignment horizontal="center" vertical="center"/>
    </xf>
    <xf numFmtId="49" fontId="32" fillId="6" borderId="1" xfId="0" applyNumberFormat="1" applyFont="1" applyFill="1" applyBorder="1" applyAlignment="1">
      <alignment horizontal="center" vertical="center" wrapText="1"/>
    </xf>
    <xf numFmtId="0" fontId="1" fillId="6" borderId="1" xfId="0" applyFont="1" applyFill="1" applyBorder="1" applyAlignment="1">
      <alignment horizontal="center" vertical="center" wrapText="1" shrinkToFit="1"/>
    </xf>
    <xf numFmtId="0" fontId="1" fillId="6" borderId="1" xfId="0" applyFont="1" applyFill="1" applyBorder="1" applyAlignment="1">
      <alignment horizontal="center" vertical="center" shrinkToFit="1"/>
    </xf>
    <xf numFmtId="0" fontId="32" fillId="6" borderId="1" xfId="0" applyFont="1" applyFill="1" applyBorder="1" applyAlignment="1">
      <alignment horizontal="center" vertical="center" wrapText="1"/>
    </xf>
    <xf numFmtId="0" fontId="1" fillId="6" borderId="5" xfId="0" applyFont="1" applyFill="1" applyBorder="1" applyAlignment="1">
      <alignment horizontal="center" vertical="center"/>
    </xf>
    <xf numFmtId="0" fontId="32" fillId="0" borderId="1" xfId="0" applyFont="1" applyFill="1" applyBorder="1" applyAlignment="1">
      <alignment horizontal="center" vertical="center" wrapText="1" shrinkToFit="1"/>
    </xf>
    <xf numFmtId="0" fontId="32" fillId="6" borderId="1" xfId="0" applyFont="1" applyFill="1" applyBorder="1" applyAlignment="1">
      <alignment horizontal="center" vertical="center" wrapText="1" shrinkToFit="1"/>
    </xf>
    <xf numFmtId="0" fontId="114" fillId="0" borderId="11" xfId="0" applyFont="1" applyFill="1" applyBorder="1" applyAlignment="1">
      <alignment horizontal="center" vertical="center" wrapText="1"/>
    </xf>
    <xf numFmtId="0" fontId="114" fillId="0" borderId="1" xfId="0" applyFont="1" applyFill="1" applyBorder="1" applyAlignment="1">
      <alignment horizontal="center" vertical="center" wrapText="1"/>
    </xf>
    <xf numFmtId="0" fontId="53" fillId="0" borderId="0" xfId="0" applyFont="1" applyFill="1" applyAlignment="1">
      <alignment vertical="center"/>
    </xf>
    <xf numFmtId="185" fontId="53" fillId="0" borderId="0" xfId="0" applyNumberFormat="1" applyFont="1" applyFill="1" applyAlignment="1">
      <alignment vertical="center" wrapText="1"/>
    </xf>
    <xf numFmtId="188" fontId="6" fillId="0" borderId="0" xfId="0" applyNumberFormat="1" applyFont="1" applyFill="1" applyAlignment="1">
      <alignment horizontal="center" vertical="center"/>
    </xf>
    <xf numFmtId="185" fontId="6" fillId="0" borderId="0" xfId="0" applyNumberFormat="1" applyFont="1" applyFill="1" applyAlignment="1">
      <alignment horizontal="center" vertical="center" wrapText="1"/>
    </xf>
    <xf numFmtId="185" fontId="6" fillId="0" borderId="1" xfId="0" applyNumberFormat="1" applyFont="1" applyFill="1" applyBorder="1" applyAlignment="1">
      <alignment horizontal="center" vertical="center" wrapText="1" shrinkToFit="1"/>
    </xf>
    <xf numFmtId="189" fontId="50" fillId="0" borderId="1" xfId="0" applyNumberFormat="1" applyFont="1" applyFill="1" applyBorder="1" applyAlignment="1">
      <alignment horizontal="center" vertical="center"/>
    </xf>
    <xf numFmtId="188" fontId="50" fillId="0" borderId="1" xfId="0" applyNumberFormat="1" applyFont="1" applyFill="1" applyBorder="1" applyAlignment="1">
      <alignment horizontal="center" vertical="center"/>
    </xf>
    <xf numFmtId="185" fontId="50" fillId="0" borderId="1" xfId="0" applyNumberFormat="1" applyFont="1" applyFill="1" applyBorder="1" applyAlignment="1">
      <alignment horizontal="center" vertical="center"/>
    </xf>
    <xf numFmtId="185" fontId="50" fillId="0" borderId="1" xfId="0" applyNumberFormat="1" applyFont="1" applyFill="1" applyBorder="1" applyAlignment="1">
      <alignment horizontal="center" vertical="center" wrapText="1"/>
    </xf>
    <xf numFmtId="189" fontId="1" fillId="0" borderId="1" xfId="0" applyNumberFormat="1" applyFont="1" applyFill="1" applyBorder="1" applyAlignment="1">
      <alignment horizontal="center" vertical="center"/>
    </xf>
    <xf numFmtId="188" fontId="1" fillId="0" borderId="1" xfId="0" applyNumberFormat="1" applyFont="1" applyFill="1" applyBorder="1" applyAlignment="1">
      <alignment horizontal="center" vertical="center"/>
    </xf>
    <xf numFmtId="185" fontId="1" fillId="0" borderId="1" xfId="0" applyNumberFormat="1" applyFont="1" applyFill="1" applyBorder="1" applyAlignment="1">
      <alignment horizontal="center" vertical="center"/>
    </xf>
    <xf numFmtId="185" fontId="1" fillId="0" borderId="1" xfId="0" applyNumberFormat="1" applyFont="1" applyFill="1" applyBorder="1" applyAlignment="1">
      <alignment horizontal="center" vertical="center" wrapText="1"/>
    </xf>
    <xf numFmtId="189" fontId="1" fillId="6" borderId="1" xfId="0" applyNumberFormat="1" applyFont="1" applyFill="1" applyBorder="1" applyAlignment="1">
      <alignment horizontal="center" vertical="center"/>
    </xf>
    <xf numFmtId="188" fontId="1" fillId="6" borderId="1" xfId="0" applyNumberFormat="1" applyFont="1" applyFill="1" applyBorder="1" applyAlignment="1">
      <alignment horizontal="center" vertical="center"/>
    </xf>
    <xf numFmtId="185" fontId="1" fillId="6" borderId="1" xfId="0" applyNumberFormat="1" applyFont="1" applyFill="1" applyBorder="1" applyAlignment="1">
      <alignment horizontal="center" vertical="center"/>
    </xf>
    <xf numFmtId="185" fontId="1" fillId="6" borderId="1" xfId="0" applyNumberFormat="1" applyFont="1" applyFill="1" applyBorder="1" applyAlignment="1">
      <alignment horizontal="center" vertical="center" wrapText="1"/>
    </xf>
    <xf numFmtId="0" fontId="53" fillId="0" borderId="0" xfId="0" applyFont="1" applyFill="1" applyAlignment="1">
      <alignment vertical="center" wrapText="1"/>
    </xf>
    <xf numFmtId="0" fontId="115" fillId="0" borderId="1" xfId="0" applyFont="1" applyFill="1" applyBorder="1" applyAlignment="1">
      <alignment horizontal="center" vertical="center" wrapText="1"/>
    </xf>
    <xf numFmtId="0" fontId="6" fillId="0" borderId="0" xfId="0" applyFont="1" applyFill="1" applyAlignment="1">
      <alignment horizontal="center" vertical="center" wrapText="1"/>
    </xf>
    <xf numFmtId="0" fontId="26" fillId="0" borderId="1" xfId="0" applyFont="1" applyFill="1" applyBorder="1" applyAlignment="1">
      <alignment horizontal="center" vertical="center" wrapText="1"/>
    </xf>
    <xf numFmtId="0" fontId="52" fillId="0" borderId="1" xfId="0" applyFont="1" applyFill="1" applyBorder="1" applyAlignment="1">
      <alignment horizontal="center" vertical="center"/>
    </xf>
    <xf numFmtId="0" fontId="6" fillId="0" borderId="5" xfId="0" applyFont="1" applyFill="1" applyBorder="1" applyAlignment="1">
      <alignment horizontal="center" vertical="center" wrapText="1" shrinkToFit="1"/>
    </xf>
    <xf numFmtId="0" fontId="52" fillId="0" borderId="1" xfId="0" applyFont="1" applyFill="1" applyBorder="1" applyAlignment="1">
      <alignment horizontal="center" vertical="center" wrapText="1" shrinkToFit="1"/>
    </xf>
    <xf numFmtId="58" fontId="111" fillId="0" borderId="1" xfId="0" applyNumberFormat="1" applyFont="1" applyFill="1" applyBorder="1" applyAlignment="1">
      <alignment horizontal="center" vertical="center" wrapText="1" shrinkToFit="1"/>
    </xf>
    <xf numFmtId="185" fontId="111" fillId="0" borderId="5" xfId="0" applyNumberFormat="1" applyFont="1" applyFill="1" applyBorder="1" applyAlignment="1">
      <alignment horizontal="center" vertical="center" wrapText="1"/>
    </xf>
    <xf numFmtId="58" fontId="32" fillId="0" borderId="1" xfId="0" applyNumberFormat="1" applyFont="1" applyFill="1" applyBorder="1" applyAlignment="1">
      <alignment horizontal="center" vertical="center" wrapText="1" shrinkToFit="1"/>
    </xf>
    <xf numFmtId="185" fontId="32" fillId="0" borderId="5" xfId="0" applyNumberFormat="1" applyFont="1" applyFill="1" applyBorder="1" applyAlignment="1">
      <alignment horizontal="center" vertical="center" wrapText="1"/>
    </xf>
    <xf numFmtId="0" fontId="51" fillId="0" borderId="1" xfId="0" applyNumberFormat="1" applyFont="1" applyFill="1" applyBorder="1" applyAlignment="1">
      <alignment horizontal="center" vertical="center"/>
    </xf>
    <xf numFmtId="185" fontId="32" fillId="0" borderId="1" xfId="0" applyNumberFormat="1" applyFont="1" applyFill="1" applyBorder="1" applyAlignment="1">
      <alignment horizontal="center" vertical="center" wrapText="1"/>
    </xf>
    <xf numFmtId="0" fontId="51" fillId="0" borderId="5" xfId="0" applyNumberFormat="1" applyFont="1" applyFill="1" applyBorder="1" applyAlignment="1">
      <alignment horizontal="center" vertical="center"/>
    </xf>
    <xf numFmtId="0" fontId="1" fillId="0" borderId="14" xfId="0" applyNumberFormat="1" applyFont="1" applyFill="1" applyBorder="1" applyAlignment="1">
      <alignment horizontal="center" vertical="center"/>
    </xf>
    <xf numFmtId="0" fontId="52" fillId="0" borderId="11" xfId="0" applyFont="1" applyFill="1" applyBorder="1" applyAlignment="1">
      <alignment horizontal="center" vertical="center" wrapText="1" shrinkToFit="1"/>
    </xf>
    <xf numFmtId="185" fontId="111" fillId="0" borderId="1" xfId="0" applyNumberFormat="1" applyFont="1" applyFill="1" applyBorder="1" applyAlignment="1">
      <alignment horizontal="center" vertical="center" wrapText="1"/>
    </xf>
    <xf numFmtId="0" fontId="50" fillId="0" borderId="5" xfId="0" applyNumberFormat="1" applyFont="1" applyFill="1" applyBorder="1" applyAlignment="1">
      <alignment horizontal="center" vertical="center"/>
    </xf>
    <xf numFmtId="0" fontId="50" fillId="0" borderId="14" xfId="0" applyNumberFormat="1" applyFont="1" applyFill="1" applyBorder="1" applyAlignment="1">
      <alignment horizontal="center" vertical="center"/>
    </xf>
    <xf numFmtId="0" fontId="51" fillId="6" borderId="5" xfId="0" applyNumberFormat="1" applyFont="1" applyFill="1" applyBorder="1" applyAlignment="1">
      <alignment horizontal="center" vertical="center"/>
    </xf>
    <xf numFmtId="0" fontId="1" fillId="6" borderId="14" xfId="0" applyNumberFormat="1" applyFont="1" applyFill="1" applyBorder="1" applyAlignment="1">
      <alignment horizontal="center" vertical="center"/>
    </xf>
    <xf numFmtId="0" fontId="52" fillId="6" borderId="11" xfId="0" applyFont="1" applyFill="1" applyBorder="1" applyAlignment="1">
      <alignment horizontal="center" vertical="center" wrapText="1" shrinkToFit="1"/>
    </xf>
    <xf numFmtId="58" fontId="32" fillId="6" borderId="1" xfId="0" applyNumberFormat="1" applyFont="1" applyFill="1" applyBorder="1" applyAlignment="1">
      <alignment horizontal="center" vertical="center" wrapText="1" shrinkToFit="1"/>
    </xf>
    <xf numFmtId="185" fontId="32" fillId="6" borderId="1" xfId="0" applyNumberFormat="1" applyFont="1" applyFill="1" applyBorder="1" applyAlignment="1">
      <alignment horizontal="center" vertical="center" wrapText="1"/>
    </xf>
    <xf numFmtId="0" fontId="116" fillId="0" borderId="1" xfId="0" applyFont="1" applyFill="1" applyBorder="1" applyAlignment="1">
      <alignment horizontal="center" vertical="center" wrapText="1"/>
    </xf>
    <xf numFmtId="0" fontId="117" fillId="0" borderId="1" xfId="0" applyFont="1" applyFill="1" applyBorder="1" applyAlignment="1">
      <alignment horizontal="center" vertical="center" wrapText="1"/>
    </xf>
    <xf numFmtId="190" fontId="26" fillId="0" borderId="1" xfId="0" applyNumberFormat="1" applyFont="1" applyFill="1" applyBorder="1" applyAlignment="1">
      <alignment horizontal="center" vertical="center"/>
    </xf>
    <xf numFmtId="190" fontId="52" fillId="0" borderId="1" xfId="0" applyNumberFormat="1" applyFont="1" applyFill="1" applyBorder="1" applyAlignment="1">
      <alignment horizontal="center" vertical="center"/>
    </xf>
    <xf numFmtId="0" fontId="108" fillId="0" borderId="1" xfId="0" applyFont="1" applyFill="1" applyBorder="1" applyAlignment="1">
      <alignment horizontal="center" vertical="center" wrapText="1"/>
    </xf>
    <xf numFmtId="190" fontId="52" fillId="0" borderId="1" xfId="0" applyNumberFormat="1" applyFont="1" applyFill="1" applyBorder="1" applyAlignment="1">
      <alignment horizontal="center" vertical="center" wrapText="1" shrinkToFit="1"/>
    </xf>
    <xf numFmtId="190" fontId="26" fillId="0" borderId="1" xfId="0" applyNumberFormat="1" applyFont="1" applyFill="1" applyBorder="1" applyAlignment="1">
      <alignment horizontal="center" vertical="center" wrapText="1" shrinkToFit="1"/>
    </xf>
    <xf numFmtId="0" fontId="118" fillId="0" borderId="1" xfId="0" applyFont="1" applyFill="1" applyBorder="1" applyAlignment="1">
      <alignment horizontal="center" vertical="center" wrapText="1" shrinkToFit="1"/>
    </xf>
    <xf numFmtId="190" fontId="50" fillId="0" borderId="1" xfId="0" applyNumberFormat="1" applyFont="1" applyFill="1" applyBorder="1" applyAlignment="1">
      <alignment horizontal="center" vertical="center" wrapText="1" shrinkToFit="1"/>
    </xf>
    <xf numFmtId="190" fontId="26" fillId="0" borderId="12" xfId="0" applyNumberFormat="1" applyFont="1" applyFill="1" applyBorder="1" applyAlignment="1">
      <alignment horizontal="center" vertical="center" wrapText="1" shrinkToFit="1"/>
    </xf>
    <xf numFmtId="190" fontId="51" fillId="0" borderId="1" xfId="0" applyNumberFormat="1" applyFont="1" applyFill="1" applyBorder="1" applyAlignment="1">
      <alignment horizontal="center" vertical="center" wrapText="1" shrinkToFit="1"/>
    </xf>
    <xf numFmtId="190" fontId="1" fillId="0" borderId="1" xfId="0" applyNumberFormat="1" applyFont="1" applyFill="1" applyBorder="1" applyAlignment="1">
      <alignment horizontal="center" vertical="center" wrapText="1" shrinkToFit="1"/>
    </xf>
    <xf numFmtId="190" fontId="23" fillId="0" borderId="12" xfId="0" applyNumberFormat="1" applyFont="1" applyFill="1" applyBorder="1" applyAlignment="1">
      <alignment horizontal="center" vertical="center" wrapText="1" shrinkToFit="1"/>
    </xf>
    <xf numFmtId="190" fontId="51" fillId="0" borderId="5" xfId="0" applyNumberFormat="1" applyFont="1" applyFill="1" applyBorder="1" applyAlignment="1">
      <alignment horizontal="center" vertical="center" wrapText="1" shrinkToFit="1"/>
    </xf>
    <xf numFmtId="190" fontId="1" fillId="0" borderId="5" xfId="0" applyNumberFormat="1" applyFont="1" applyFill="1" applyBorder="1" applyAlignment="1">
      <alignment horizontal="center" vertical="center" wrapText="1" shrinkToFit="1"/>
    </xf>
    <xf numFmtId="190" fontId="52" fillId="0" borderId="5" xfId="0" applyNumberFormat="1" applyFont="1" applyFill="1" applyBorder="1" applyAlignment="1">
      <alignment horizontal="center" vertical="center" wrapText="1" shrinkToFit="1"/>
    </xf>
    <xf numFmtId="190" fontId="23" fillId="0" borderId="15" xfId="0" applyNumberFormat="1" applyFont="1" applyFill="1" applyBorder="1" applyAlignment="1">
      <alignment horizontal="center" vertical="center" wrapText="1" shrinkToFit="1"/>
    </xf>
    <xf numFmtId="190" fontId="23" fillId="0" borderId="13" xfId="0" applyNumberFormat="1" applyFont="1" applyFill="1" applyBorder="1" applyAlignment="1">
      <alignment horizontal="center" vertical="center" wrapText="1" shrinkToFit="1"/>
    </xf>
    <xf numFmtId="190" fontId="50" fillId="0" borderId="5" xfId="0" applyNumberFormat="1" applyFont="1" applyFill="1" applyBorder="1" applyAlignment="1">
      <alignment horizontal="center" vertical="center" wrapText="1" shrinkToFit="1"/>
    </xf>
    <xf numFmtId="190" fontId="26" fillId="0" borderId="15" xfId="0" applyNumberFormat="1" applyFont="1" applyFill="1" applyBorder="1" applyAlignment="1">
      <alignment horizontal="center" vertical="center" wrapText="1" shrinkToFit="1"/>
    </xf>
    <xf numFmtId="190" fontId="26" fillId="0" borderId="13" xfId="0" applyNumberFormat="1" applyFont="1" applyFill="1" applyBorder="1" applyAlignment="1">
      <alignment horizontal="center" vertical="center" wrapText="1" shrinkToFit="1"/>
    </xf>
    <xf numFmtId="190" fontId="51" fillId="6" borderId="1" xfId="0" applyNumberFormat="1" applyFont="1" applyFill="1" applyBorder="1" applyAlignment="1">
      <alignment horizontal="center" vertical="center" wrapText="1" shrinkToFit="1"/>
    </xf>
    <xf numFmtId="190" fontId="51" fillId="6" borderId="5" xfId="0" applyNumberFormat="1" applyFont="1" applyFill="1" applyBorder="1" applyAlignment="1">
      <alignment horizontal="center" vertical="center" wrapText="1" shrinkToFit="1"/>
    </xf>
    <xf numFmtId="190" fontId="1" fillId="6" borderId="5" xfId="0" applyNumberFormat="1" applyFont="1" applyFill="1" applyBorder="1" applyAlignment="1">
      <alignment horizontal="center" vertical="center" wrapText="1" shrinkToFit="1"/>
    </xf>
    <xf numFmtId="190" fontId="52" fillId="6" borderId="5" xfId="0" applyNumberFormat="1" applyFont="1" applyFill="1" applyBorder="1" applyAlignment="1">
      <alignment horizontal="center" vertical="center" wrapText="1" shrinkToFit="1"/>
    </xf>
    <xf numFmtId="190" fontId="23" fillId="6" borderId="15" xfId="0" applyNumberFormat="1" applyFont="1" applyFill="1" applyBorder="1" applyAlignment="1">
      <alignment horizontal="center" vertical="center" wrapText="1" shrinkToFit="1"/>
    </xf>
    <xf numFmtId="190" fontId="23" fillId="6" borderId="13" xfId="0" applyNumberFormat="1" applyFont="1" applyFill="1" applyBorder="1" applyAlignment="1">
      <alignment horizontal="center" vertical="center" wrapText="1" shrinkToFit="1"/>
    </xf>
    <xf numFmtId="0" fontId="115" fillId="0" borderId="0" xfId="0" applyFont="1" applyFill="1" applyAlignment="1">
      <alignment horizontal="center" vertical="center" wrapText="1"/>
    </xf>
    <xf numFmtId="0" fontId="118" fillId="0" borderId="1" xfId="0" applyFont="1" applyFill="1" applyBorder="1" applyAlignment="1">
      <alignment horizontal="center" vertical="center"/>
    </xf>
    <xf numFmtId="190" fontId="108" fillId="0" borderId="1" xfId="0" applyNumberFormat="1" applyFont="1" applyFill="1" applyBorder="1" applyAlignment="1">
      <alignment horizontal="center" vertical="center"/>
    </xf>
    <xf numFmtId="190" fontId="118" fillId="0" borderId="1" xfId="0" applyNumberFormat="1" applyFont="1" applyFill="1" applyBorder="1" applyAlignment="1">
      <alignment horizontal="center" vertical="center"/>
    </xf>
    <xf numFmtId="0" fontId="108" fillId="0" borderId="1" xfId="0" applyFont="1" applyFill="1" applyBorder="1" applyAlignment="1">
      <alignment horizontal="center" vertical="center" wrapText="1" shrinkToFit="1"/>
    </xf>
    <xf numFmtId="190" fontId="118" fillId="0" borderId="1" xfId="0" applyNumberFormat="1" applyFont="1" applyFill="1" applyBorder="1" applyAlignment="1">
      <alignment horizontal="center" vertical="center" wrapText="1" shrinkToFit="1"/>
    </xf>
    <xf numFmtId="190" fontId="108" fillId="0" borderId="1" xfId="0" applyNumberFormat="1" applyFont="1" applyFill="1" applyBorder="1" applyAlignment="1">
      <alignment horizontal="center" vertical="center" wrapText="1" shrinkToFit="1"/>
    </xf>
    <xf numFmtId="190" fontId="26" fillId="0" borderId="7" xfId="0" applyNumberFormat="1" applyFont="1" applyFill="1" applyBorder="1" applyAlignment="1">
      <alignment horizontal="center" vertical="center" wrapText="1" shrinkToFit="1"/>
    </xf>
    <xf numFmtId="0" fontId="119" fillId="0" borderId="0" xfId="0" applyFont="1" applyFill="1" applyAlignment="1">
      <alignment horizontal="center" vertical="center"/>
    </xf>
    <xf numFmtId="0" fontId="87" fillId="0" borderId="1" xfId="158" applyFont="1" applyBorder="1" applyAlignment="1">
      <alignment horizontal="center" vertical="center" wrapText="1"/>
    </xf>
    <xf numFmtId="0" fontId="87" fillId="0" borderId="16" xfId="158" applyFont="1" applyFill="1" applyBorder="1" applyAlignment="1">
      <alignment horizontal="center" vertical="center" wrapText="1"/>
    </xf>
    <xf numFmtId="0" fontId="61" fillId="0" borderId="0" xfId="0" applyFont="1" applyFill="1" applyAlignment="1">
      <alignment horizontal="center" vertical="center" wrapText="1"/>
    </xf>
    <xf numFmtId="0" fontId="53" fillId="0" borderId="0" xfId="0" applyNumberFormat="1" applyFont="1" applyFill="1" applyAlignment="1">
      <alignment vertical="center"/>
    </xf>
    <xf numFmtId="190" fontId="53" fillId="0" borderId="0" xfId="0" applyNumberFormat="1" applyFont="1" applyFill="1" applyAlignment="1">
      <alignment vertical="center"/>
    </xf>
    <xf numFmtId="0" fontId="118" fillId="0" borderId="0" xfId="0" applyFont="1" applyFill="1" applyAlignment="1">
      <alignment horizontal="center" vertical="center" wrapText="1"/>
    </xf>
    <xf numFmtId="0" fontId="108" fillId="0" borderId="0" xfId="0" applyFont="1" applyFill="1" applyAlignment="1">
      <alignment horizontal="center" vertical="center" wrapText="1"/>
    </xf>
    <xf numFmtId="0" fontId="6" fillId="0" borderId="0" xfId="0" applyNumberFormat="1" applyFont="1" applyFill="1" applyAlignment="1">
      <alignment horizontal="center" vertical="center"/>
    </xf>
    <xf numFmtId="190" fontId="26" fillId="0" borderId="6" xfId="0" applyNumberFormat="1" applyFont="1" applyFill="1" applyBorder="1" applyAlignment="1">
      <alignment horizontal="center" vertical="center"/>
    </xf>
    <xf numFmtId="190" fontId="26" fillId="0" borderId="6" xfId="0" applyNumberFormat="1" applyFont="1" applyFill="1" applyBorder="1" applyAlignment="1">
      <alignment vertical="center"/>
    </xf>
    <xf numFmtId="0" fontId="6" fillId="0" borderId="7" xfId="0" applyNumberFormat="1" applyFont="1" applyFill="1" applyBorder="1" applyAlignment="1">
      <alignment horizontal="center" vertical="center" wrapText="1" shrinkToFit="1"/>
    </xf>
    <xf numFmtId="185" fontId="120" fillId="0" borderId="15" xfId="0" applyNumberFormat="1" applyFont="1" applyFill="1" applyBorder="1" applyAlignment="1">
      <alignment horizontal="center" vertical="center"/>
    </xf>
    <xf numFmtId="0" fontId="51" fillId="0" borderId="9" xfId="0" applyFont="1" applyFill="1" applyBorder="1" applyAlignment="1">
      <alignment horizontal="center" vertical="center" wrapText="1"/>
    </xf>
    <xf numFmtId="0" fontId="50" fillId="0" borderId="12" xfId="0" applyFont="1" applyFill="1" applyBorder="1" applyAlignment="1">
      <alignment horizontal="center" vertical="center"/>
    </xf>
    <xf numFmtId="190" fontId="50" fillId="0" borderId="1" xfId="0" applyNumberFormat="1" applyFont="1" applyFill="1" applyBorder="1" applyAlignment="1">
      <alignment horizontal="center" vertical="center"/>
    </xf>
    <xf numFmtId="190" fontId="50" fillId="0" borderId="9" xfId="0" applyNumberFormat="1" applyFont="1" applyFill="1" applyBorder="1" applyAlignment="1">
      <alignment horizontal="center" vertical="center"/>
    </xf>
    <xf numFmtId="0" fontId="1" fillId="0" borderId="12" xfId="0" applyFont="1" applyFill="1" applyBorder="1" applyAlignment="1">
      <alignment horizontal="center" vertical="center"/>
    </xf>
    <xf numFmtId="0" fontId="1" fillId="6" borderId="12" xfId="0" applyFont="1" applyFill="1" applyBorder="1" applyAlignment="1">
      <alignment horizontal="center" vertical="center"/>
    </xf>
    <xf numFmtId="190" fontId="50" fillId="6" borderId="1" xfId="0" applyNumberFormat="1" applyFont="1" applyFill="1" applyBorder="1" applyAlignment="1">
      <alignment horizontal="center" vertical="center"/>
    </xf>
    <xf numFmtId="185" fontId="120" fillId="6" borderId="15" xfId="0" applyNumberFormat="1" applyFont="1" applyFill="1" applyBorder="1" applyAlignment="1">
      <alignment horizontal="center" vertical="center"/>
    </xf>
    <xf numFmtId="0" fontId="51" fillId="6" borderId="9" xfId="0" applyFont="1" applyFill="1" applyBorder="1" applyAlignment="1">
      <alignment horizontal="center" vertical="center" wrapText="1"/>
    </xf>
    <xf numFmtId="190" fontId="61" fillId="0" borderId="0" xfId="0" applyNumberFormat="1" applyFont="1" applyFill="1" applyAlignment="1">
      <alignment horizontal="center" vertical="center"/>
    </xf>
    <xf numFmtId="190" fontId="51" fillId="0" borderId="9" xfId="0" applyNumberFormat="1" applyFont="1" applyFill="1" applyBorder="1" applyAlignment="1">
      <alignment horizontal="center" vertical="center"/>
    </xf>
    <xf numFmtId="190" fontId="51" fillId="6" borderId="1" xfId="0" applyNumberFormat="1" applyFont="1" applyFill="1" applyBorder="1" applyAlignment="1">
      <alignment horizontal="center" vertical="center"/>
    </xf>
    <xf numFmtId="190" fontId="51" fillId="0" borderId="1" xfId="0" applyNumberFormat="1" applyFont="1" applyFill="1" applyBorder="1" applyAlignment="1">
      <alignment horizontal="center" vertical="center"/>
    </xf>
    <xf numFmtId="190" fontId="60" fillId="0" borderId="0" xfId="0" applyNumberFormat="1" applyFont="1" applyFill="1" applyAlignment="1">
      <alignment horizontal="center" vertical="center"/>
    </xf>
    <xf numFmtId="190" fontId="26" fillId="0" borderId="11" xfId="0" applyNumberFormat="1" applyFont="1" applyFill="1" applyBorder="1" applyAlignment="1">
      <alignment horizontal="center" vertical="center" wrapText="1" shrinkToFit="1"/>
    </xf>
    <xf numFmtId="190" fontId="53" fillId="0" borderId="17" xfId="0" applyNumberFormat="1" applyFont="1" applyFill="1" applyBorder="1" applyAlignment="1">
      <alignment horizontal="center" vertical="center"/>
    </xf>
    <xf numFmtId="190" fontId="53" fillId="0" borderId="0" xfId="0" applyNumberFormat="1" applyFont="1" applyFill="1" applyAlignment="1">
      <alignment horizontal="center" vertical="center"/>
    </xf>
    <xf numFmtId="190" fontId="26" fillId="0" borderId="14" xfId="0" applyNumberFormat="1" applyFont="1" applyFill="1" applyBorder="1" applyAlignment="1">
      <alignment horizontal="center" vertical="center" wrapText="1" shrinkToFit="1"/>
    </xf>
    <xf numFmtId="190" fontId="23" fillId="0" borderId="18" xfId="0" applyNumberFormat="1" applyFont="1" applyFill="1" applyBorder="1" applyAlignment="1">
      <alignment horizontal="center" vertical="center" wrapText="1" shrinkToFit="1"/>
    </xf>
    <xf numFmtId="190" fontId="23" fillId="0" borderId="11" xfId="0" applyNumberFormat="1" applyFont="1" applyFill="1" applyBorder="1" applyAlignment="1">
      <alignment horizontal="center" vertical="center" wrapText="1" shrinkToFit="1"/>
    </xf>
    <xf numFmtId="190" fontId="50" fillId="0" borderId="15" xfId="0" applyNumberFormat="1" applyFont="1" applyFill="1" applyBorder="1" applyAlignment="1">
      <alignment horizontal="center" vertical="center"/>
    </xf>
    <xf numFmtId="190" fontId="1" fillId="0" borderId="19" xfId="0" applyNumberFormat="1" applyFont="1" applyFill="1" applyBorder="1" applyAlignment="1">
      <alignment horizontal="center" vertical="center"/>
    </xf>
    <xf numFmtId="190" fontId="1" fillId="0" borderId="9" xfId="0" applyNumberFormat="1" applyFont="1" applyFill="1" applyBorder="1" applyAlignment="1">
      <alignment horizontal="center" vertical="center"/>
    </xf>
    <xf numFmtId="190" fontId="50" fillId="6" borderId="5" xfId="0" applyNumberFormat="1" applyFont="1" applyFill="1" applyBorder="1" applyAlignment="1">
      <alignment horizontal="center" vertical="center"/>
    </xf>
    <xf numFmtId="190" fontId="1" fillId="6" borderId="8" xfId="0" applyNumberFormat="1" applyFont="1" applyFill="1" applyBorder="1" applyAlignment="1">
      <alignment horizontal="center" vertical="center"/>
    </xf>
    <xf numFmtId="190" fontId="1" fillId="6" borderId="1" xfId="0" applyNumberFormat="1" applyFont="1" applyFill="1" applyBorder="1" applyAlignment="1">
      <alignment horizontal="center" vertical="center"/>
    </xf>
    <xf numFmtId="190" fontId="50" fillId="0" borderId="5" xfId="0" applyNumberFormat="1" applyFont="1" applyFill="1" applyBorder="1" applyAlignment="1">
      <alignment horizontal="center" vertical="center"/>
    </xf>
    <xf numFmtId="190" fontId="1" fillId="0" borderId="8" xfId="0" applyNumberFormat="1" applyFont="1" applyFill="1" applyBorder="1" applyAlignment="1">
      <alignment horizontal="center" vertical="center"/>
    </xf>
    <xf numFmtId="190" fontId="1" fillId="0" borderId="1" xfId="0" applyNumberFormat="1" applyFont="1" applyFill="1" applyBorder="1" applyAlignment="1">
      <alignment horizontal="center" vertical="center"/>
    </xf>
    <xf numFmtId="190" fontId="53" fillId="0" borderId="20" xfId="0" applyNumberFormat="1" applyFont="1" applyFill="1" applyBorder="1" applyAlignment="1">
      <alignment horizontal="center" vertical="center"/>
    </xf>
    <xf numFmtId="0" fontId="121" fillId="0" borderId="0" xfId="0" applyFont="1" applyFill="1" applyAlignment="1">
      <alignment horizontal="center" vertical="center"/>
    </xf>
    <xf numFmtId="190" fontId="23" fillId="0" borderId="21" xfId="0" applyNumberFormat="1" applyFont="1" applyFill="1" applyBorder="1" applyAlignment="1">
      <alignment horizontal="center" vertical="center" wrapText="1" shrinkToFit="1"/>
    </xf>
    <xf numFmtId="190" fontId="108" fillId="0" borderId="22" xfId="0" applyNumberFormat="1" applyFont="1" applyFill="1" applyBorder="1" applyAlignment="1">
      <alignment horizontal="center" vertical="center" wrapText="1" shrinkToFit="1"/>
    </xf>
    <xf numFmtId="190" fontId="108" fillId="0" borderId="11" xfId="0" applyNumberFormat="1" applyFont="1" applyFill="1" applyBorder="1" applyAlignment="1">
      <alignment horizontal="center" vertical="center" wrapText="1" shrinkToFit="1"/>
    </xf>
    <xf numFmtId="190" fontId="108" fillId="0" borderId="14" xfId="0" applyNumberFormat="1" applyFont="1" applyFill="1" applyBorder="1" applyAlignment="1">
      <alignment horizontal="center" vertical="center" wrapText="1" shrinkToFit="1"/>
    </xf>
    <xf numFmtId="190" fontId="1" fillId="0" borderId="23" xfId="0" applyNumberFormat="1" applyFont="1" applyFill="1" applyBorder="1" applyAlignment="1">
      <alignment horizontal="center" vertical="center"/>
    </xf>
    <xf numFmtId="190" fontId="51" fillId="0" borderId="12" xfId="0" applyNumberFormat="1" applyFont="1" applyFill="1" applyBorder="1" applyAlignment="1">
      <alignment horizontal="center" vertical="center"/>
    </xf>
    <xf numFmtId="190" fontId="51" fillId="0" borderId="15" xfId="0" applyNumberFormat="1" applyFont="1" applyFill="1" applyBorder="1" applyAlignment="1">
      <alignment horizontal="center" vertical="center"/>
    </xf>
    <xf numFmtId="190" fontId="1" fillId="6" borderId="24" xfId="0" applyNumberFormat="1" applyFont="1" applyFill="1" applyBorder="1" applyAlignment="1">
      <alignment horizontal="center" vertical="center"/>
    </xf>
    <xf numFmtId="190" fontId="51" fillId="6" borderId="7" xfId="0" applyNumberFormat="1" applyFont="1" applyFill="1" applyBorder="1" applyAlignment="1">
      <alignment horizontal="center" vertical="center"/>
    </xf>
    <xf numFmtId="190" fontId="51" fillId="6" borderId="5" xfId="0" applyNumberFormat="1" applyFont="1" applyFill="1" applyBorder="1" applyAlignment="1">
      <alignment horizontal="center" vertical="center"/>
    </xf>
    <xf numFmtId="190" fontId="1" fillId="0" borderId="24" xfId="0" applyNumberFormat="1" applyFont="1" applyFill="1" applyBorder="1" applyAlignment="1">
      <alignment horizontal="center" vertical="center"/>
    </xf>
    <xf numFmtId="190" fontId="51" fillId="0" borderId="7" xfId="0" applyNumberFormat="1" applyFont="1" applyFill="1" applyBorder="1" applyAlignment="1">
      <alignment horizontal="center" vertical="center"/>
    </xf>
    <xf numFmtId="190" fontId="51" fillId="0" borderId="5" xfId="0" applyNumberFormat="1" applyFont="1" applyFill="1" applyBorder="1" applyAlignment="1">
      <alignment horizontal="center" vertical="center"/>
    </xf>
    <xf numFmtId="0" fontId="50" fillId="6" borderId="1" xfId="0" applyFont="1" applyFill="1" applyBorder="1" applyAlignment="1">
      <alignment horizontal="center" vertical="center"/>
    </xf>
    <xf numFmtId="0" fontId="122" fillId="0" borderId="0" xfId="0" applyFont="1" applyFill="1" applyAlignment="1">
      <alignment horizontal="center" vertical="center"/>
    </xf>
    <xf numFmtId="0" fontId="121" fillId="0" borderId="0" xfId="0" applyFont="1" applyFill="1" applyAlignment="1">
      <alignment vertical="center"/>
    </xf>
    <xf numFmtId="0" fontId="51" fillId="0" borderId="0" xfId="0" applyFont="1" applyFill="1">
      <alignment vertical="center"/>
    </xf>
    <xf numFmtId="0" fontId="51" fillId="0" borderId="1" xfId="0" applyFont="1" applyFill="1" applyBorder="1" applyAlignment="1">
      <alignment horizontal="center" vertical="center"/>
    </xf>
    <xf numFmtId="0" fontId="51" fillId="6" borderId="1" xfId="0" applyFont="1" applyFill="1" applyBorder="1" applyAlignment="1">
      <alignment horizontal="center" vertical="center"/>
    </xf>
    <xf numFmtId="0" fontId="123" fillId="0" borderId="1" xfId="0" applyFont="1" applyFill="1" applyBorder="1" applyAlignment="1">
      <alignment horizontal="center" vertical="center" wrapText="1"/>
    </xf>
    <xf numFmtId="0" fontId="32" fillId="0" borderId="1" xfId="0" applyNumberFormat="1" applyFont="1" applyFill="1" applyBorder="1" applyAlignment="1">
      <alignment horizontal="center" vertical="center" wrapText="1"/>
    </xf>
    <xf numFmtId="0" fontId="32" fillId="0" borderId="0" xfId="0" applyFont="1" applyFill="1" applyAlignment="1">
      <alignment horizontal="center" vertical="center" wrapText="1"/>
    </xf>
    <xf numFmtId="0" fontId="32" fillId="0" borderId="1" xfId="0" applyFont="1" applyFill="1" applyBorder="1" applyAlignment="1">
      <alignment horizontal="center" vertical="center" shrinkToFit="1"/>
    </xf>
    <xf numFmtId="0" fontId="87" fillId="0" borderId="1" xfId="0" applyFont="1" applyFill="1" applyBorder="1" applyAlignment="1">
      <alignment horizontal="center" vertical="center" wrapText="1" shrinkToFit="1"/>
    </xf>
    <xf numFmtId="184" fontId="87" fillId="0" borderId="1" xfId="0" applyNumberFormat="1" applyFont="1" applyFill="1" applyBorder="1" applyAlignment="1">
      <alignment horizontal="center" vertical="center"/>
    </xf>
    <xf numFmtId="190" fontId="6" fillId="0" borderId="13" xfId="0" applyNumberFormat="1" applyFont="1" applyFill="1" applyBorder="1" applyAlignment="1">
      <alignment horizontal="center" vertical="center"/>
    </xf>
    <xf numFmtId="192" fontId="120" fillId="6" borderId="15" xfId="0" applyNumberFormat="1" applyFont="1" applyFill="1" applyBorder="1" applyAlignment="1">
      <alignment horizontal="center" vertical="center"/>
    </xf>
    <xf numFmtId="192" fontId="51" fillId="6" borderId="9" xfId="0" applyNumberFormat="1" applyFont="1" applyFill="1" applyBorder="1" applyAlignment="1">
      <alignment horizontal="center" vertical="center" wrapText="1"/>
    </xf>
    <xf numFmtId="0" fontId="38" fillId="0" borderId="1" xfId="0" applyFont="1" applyFill="1" applyBorder="1" applyAlignment="1">
      <alignment horizontal="center" vertical="center" wrapText="1" shrinkToFit="1"/>
    </xf>
    <xf numFmtId="0" fontId="124" fillId="0" borderId="1" xfId="0" applyFont="1" applyFill="1" applyBorder="1" applyAlignment="1">
      <alignment horizontal="center" vertical="center"/>
    </xf>
    <xf numFmtId="0" fontId="114" fillId="0" borderId="1" xfId="0" applyFont="1" applyFill="1" applyBorder="1" applyAlignment="1">
      <alignment horizontal="center" vertical="center"/>
    </xf>
    <xf numFmtId="0" fontId="1" fillId="0" borderId="1" xfId="0" applyNumberFormat="1" applyFont="1" applyFill="1" applyBorder="1" applyAlignment="1">
      <alignment horizontal="center" vertical="center" shrinkToFit="1"/>
    </xf>
    <xf numFmtId="0" fontId="32" fillId="0" borderId="1" xfId="0" applyNumberFormat="1" applyFont="1" applyFill="1" applyBorder="1" applyAlignment="1">
      <alignment horizontal="center" vertical="center" shrinkToFit="1"/>
    </xf>
    <xf numFmtId="185" fontId="51" fillId="0" borderId="1" xfId="0" applyNumberFormat="1" applyFont="1" applyFill="1" applyBorder="1" applyAlignment="1">
      <alignment horizontal="center" vertical="center" wrapText="1"/>
    </xf>
    <xf numFmtId="185" fontId="52" fillId="0" borderId="1" xfId="0" applyNumberFormat="1" applyFont="1" applyFill="1" applyBorder="1" applyAlignment="1">
      <alignment horizontal="center" vertical="center"/>
    </xf>
    <xf numFmtId="0" fontId="51" fillId="0" borderId="1" xfId="0" applyFont="1" applyFill="1" applyBorder="1" applyAlignment="1">
      <alignment horizontal="center" vertical="center" wrapText="1"/>
    </xf>
    <xf numFmtId="190" fontId="6" fillId="0" borderId="1" xfId="0" applyNumberFormat="1" applyFont="1" applyFill="1" applyBorder="1" applyAlignment="1">
      <alignment horizontal="center" vertical="center"/>
    </xf>
    <xf numFmtId="192" fontId="51" fillId="0" borderId="1" xfId="0" applyNumberFormat="1" applyFont="1" applyFill="1" applyBorder="1" applyAlignment="1">
      <alignment horizontal="center" vertical="center" wrapText="1"/>
    </xf>
    <xf numFmtId="192" fontId="51" fillId="0" borderId="9" xfId="0" applyNumberFormat="1" applyFont="1" applyFill="1" applyBorder="1" applyAlignment="1">
      <alignment horizontal="center" vertical="center" wrapText="1"/>
    </xf>
    <xf numFmtId="0" fontId="51" fillId="0" borderId="1" xfId="0" applyNumberFormat="1" applyFont="1" applyFill="1" applyBorder="1" applyAlignment="1">
      <alignment horizontal="center" vertical="center" wrapText="1"/>
    </xf>
    <xf numFmtId="0" fontId="52" fillId="0" borderId="1" xfId="0" applyNumberFormat="1" applyFont="1" applyFill="1" applyBorder="1" applyAlignment="1">
      <alignment horizontal="center" vertical="center"/>
    </xf>
    <xf numFmtId="0" fontId="6" fillId="0" borderId="1" xfId="0" applyNumberFormat="1" applyFont="1" applyFill="1" applyBorder="1" applyAlignment="1">
      <alignment horizontal="center" vertical="center"/>
    </xf>
    <xf numFmtId="0" fontId="1" fillId="0" borderId="0" xfId="0" applyFont="1" applyFill="1" applyAlignment="1">
      <alignment horizontal="left" vertical="center" wrapText="1"/>
    </xf>
    <xf numFmtId="185" fontId="1" fillId="0" borderId="0" xfId="0" applyNumberFormat="1" applyFont="1" applyFill="1" applyAlignment="1">
      <alignment horizontal="center" vertical="center"/>
    </xf>
    <xf numFmtId="189" fontId="1" fillId="0" borderId="0" xfId="0" applyNumberFormat="1" applyFont="1" applyFill="1" applyAlignment="1">
      <alignment horizontal="center" vertical="center"/>
    </xf>
    <xf numFmtId="193" fontId="6" fillId="0" borderId="0" xfId="0" applyNumberFormat="1" applyFont="1" applyFill="1" applyAlignment="1">
      <alignment horizontal="center" vertical="center"/>
    </xf>
    <xf numFmtId="192" fontId="118" fillId="0" borderId="0" xfId="0" applyNumberFormat="1" applyFont="1" applyFill="1" applyAlignment="1">
      <alignment horizontal="center" vertical="center" wrapText="1"/>
    </xf>
    <xf numFmtId="192" fontId="6" fillId="0" borderId="0" xfId="0" applyNumberFormat="1" applyFont="1" applyFill="1" applyAlignment="1">
      <alignment horizontal="center" vertical="center" wrapText="1"/>
    </xf>
    <xf numFmtId="192" fontId="52" fillId="0" borderId="0" xfId="0" applyNumberFormat="1" applyFont="1" applyFill="1" applyAlignment="1">
      <alignment horizontal="center" vertical="center" wrapText="1"/>
    </xf>
    <xf numFmtId="185" fontId="51" fillId="0" borderId="0" xfId="0" applyNumberFormat="1" applyFont="1" applyFill="1" applyAlignment="1">
      <alignment horizontal="center" vertical="center" wrapText="1"/>
    </xf>
    <xf numFmtId="185" fontId="52" fillId="0" borderId="0" xfId="0" applyNumberFormat="1" applyFont="1" applyFill="1" applyAlignment="1">
      <alignment horizontal="center" vertical="center"/>
    </xf>
    <xf numFmtId="190" fontId="118" fillId="0" borderId="0" xfId="0" applyNumberFormat="1" applyFont="1" applyFill="1" applyAlignment="1">
      <alignment horizontal="center" vertical="center"/>
    </xf>
    <xf numFmtId="49" fontId="22" fillId="0" borderId="1" xfId="0" applyNumberFormat="1" applyFont="1" applyFill="1" applyBorder="1" applyAlignment="1" applyProtection="1" quotePrefix="1">
      <alignment horizontal="center" vertical="center" wrapText="1"/>
      <protection locked="0"/>
    </xf>
    <xf numFmtId="190" fontId="31" fillId="0" borderId="1" xfId="0" applyNumberFormat="1" applyFont="1" applyFill="1" applyBorder="1" applyAlignment="1" applyProtection="1" quotePrefix="1">
      <alignment horizontal="center" vertical="center"/>
      <protection locked="0"/>
    </xf>
  </cellXfs>
  <cellStyles count="18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3 9" xfId="49"/>
    <cellStyle name="常规 10 43" xfId="50"/>
    <cellStyle name="常规 3 14" xfId="51"/>
    <cellStyle name="计算 2" xfId="52"/>
    <cellStyle name="20% - 輔色4" xfId="53"/>
    <cellStyle name="40% - 輔色2" xfId="54"/>
    <cellStyle name="_H1241-1243三款公仔物料跟踪." xfId="55"/>
    <cellStyle name="_鱼仔物料跟踪" xfId="56"/>
    <cellStyle name="Input" xfId="57"/>
    <cellStyle name="40% - 强调文字颜色 4 2" xfId="58"/>
    <cellStyle name="輸入" xfId="59"/>
    <cellStyle name="Heading 3" xfId="60"/>
    <cellStyle name="警告文字" xfId="61"/>
    <cellStyle name="20% - 輔色2" xfId="62"/>
    <cellStyle name="一般" xfId="63"/>
    <cellStyle name="输出 2" xfId="64"/>
    <cellStyle name="20% - 輔色3" xfId="65"/>
    <cellStyle name="標題" xfId="66"/>
    <cellStyle name="20% - 輔色5" xfId="67"/>
    <cellStyle name="常规 2 262" xfId="68"/>
    <cellStyle name="20% - 輔色6" xfId="69"/>
    <cellStyle name="合計" xfId="70"/>
    <cellStyle name="標題_10月16日Zuru Order Summary (Komax)" xfId="71"/>
    <cellStyle name="說明文字" xfId="72"/>
    <cellStyle name="20% - Accent4" xfId="73"/>
    <cellStyle name="20% - Accent2" xfId="74"/>
    <cellStyle name="20% - Accent3" xfId="75"/>
    <cellStyle name="20% - Accent5" xfId="76"/>
    <cellStyle name="20% - Accent6" xfId="77"/>
    <cellStyle name="常规 5 2 7" xfId="78"/>
    <cellStyle name=" 3]&#10;&#10;Zoomed=1&#10;&#10;Row=0&#10;&#10;Column=0&#10;&#10;Height=300&#10;&#10;Width=300&#10;&#10;FontName=細明體&#10;&#10;FontStyle=0&#10;&#10;FontSize=9&#10;&#10;PrtFontName=Co" xfId="79"/>
    <cellStyle name="Warning Text" xfId="80"/>
    <cellStyle name="_三款发声公仔PCB排期表" xfId="81"/>
    <cellStyle name="常规 2 2 6 21" xfId="82"/>
    <cellStyle name="20% - 輔色1" xfId="83"/>
    <cellStyle name="20% - Accent1" xfId="84"/>
    <cellStyle name="20% - 强调文字颜色 2 2" xfId="85"/>
    <cellStyle name="Heading 2" xfId="86"/>
    <cellStyle name="好_3月12日Zuru Order Summary (Komax)" xfId="87"/>
    <cellStyle name="40% - Accent1" xfId="88"/>
    <cellStyle name="40% - Accent2" xfId="89"/>
    <cellStyle name="40% - Accent3" xfId="90"/>
    <cellStyle name="40% - Accent6" xfId="91"/>
    <cellStyle name="40% - 輔色1" xfId="92"/>
    <cellStyle name="40% - 輔色3" xfId="93"/>
    <cellStyle name="40% - 輔色6" xfId="94"/>
    <cellStyle name="40% - 强调文字颜色 1 2" xfId="95"/>
    <cellStyle name="40% - 强调文字颜色 2 2" xfId="96"/>
    <cellStyle name="40% - 强调文字颜色 3 2" xfId="97"/>
    <cellStyle name="40% - 强调文字颜色 6 2" xfId="98"/>
    <cellStyle name="60% - Accent1" xfId="99"/>
    <cellStyle name="60% - Accent2" xfId="100"/>
    <cellStyle name="60% - Accent3" xfId="101"/>
    <cellStyle name="60% - Accent4" xfId="102"/>
    <cellStyle name="標題 1" xfId="103"/>
    <cellStyle name="强调文字颜色 4 2" xfId="104"/>
    <cellStyle name="60% - Accent5" xfId="105"/>
    <cellStyle name="標題 2" xfId="106"/>
    <cellStyle name="60% - Accent6" xfId="107"/>
    <cellStyle name="標題 3" xfId="108"/>
    <cellStyle name="60% - 輔色1" xfId="109"/>
    <cellStyle name="60% - 輔色2" xfId="110"/>
    <cellStyle name="60% - 輔色3" xfId="111"/>
    <cellStyle name="Good" xfId="112"/>
    <cellStyle name="60% - 輔色4" xfId="113"/>
    <cellStyle name="60% - 輔色5" xfId="114"/>
    <cellStyle name="60% - 輔色6" xfId="115"/>
    <cellStyle name="60% - 强调文字颜色 1 2" xfId="116"/>
    <cellStyle name="Heading 4" xfId="117"/>
    <cellStyle name="60% - 强调文字颜色 3 2" xfId="118"/>
    <cellStyle name="Neutral" xfId="119"/>
    <cellStyle name="常规 25 23" xfId="120"/>
    <cellStyle name="60% - 强调文字颜色 6 2" xfId="121"/>
    <cellStyle name="Accent1" xfId="122"/>
    <cellStyle name="Accent2" xfId="123"/>
    <cellStyle name="Accent3" xfId="124"/>
    <cellStyle name="Accent6" xfId="125"/>
    <cellStyle name="Bad" xfId="126"/>
    <cellStyle name="Calculation" xfId="127"/>
    <cellStyle name="Check Cell" xfId="128"/>
    <cellStyle name="ColLevel_0" xfId="129"/>
    <cellStyle name="Comma_PO (訂貨資料)" xfId="130"/>
    <cellStyle name="强调文字颜色 1 2" xfId="131"/>
    <cellStyle name="Explanatory Text" xfId="132"/>
    <cellStyle name="Heading 1" xfId="133"/>
    <cellStyle name="Linked Cell" xfId="134"/>
    <cellStyle name="Total" xfId="135"/>
    <cellStyle name="差 2" xfId="136"/>
    <cellStyle name="百分比 2" xfId="137"/>
    <cellStyle name="壞_鱼仔成品完成" xfId="138"/>
    <cellStyle name="Title" xfId="139"/>
    <cellStyle name="常规 2" xfId="140"/>
    <cellStyle name="标题 5" xfId="141"/>
    <cellStyle name="Note" xfId="142"/>
    <cellStyle name="Output" xfId="143"/>
    <cellStyle name="THIN" xfId="144"/>
    <cellStyle name="标题 1 2" xfId="145"/>
    <cellStyle name="标题 2 2" xfId="146"/>
    <cellStyle name="标题 3 2" xfId="147"/>
    <cellStyle name="标题 4 2" xfId="148"/>
    <cellStyle name="標題 4" xfId="149"/>
    <cellStyle name="常规 132" xfId="150"/>
    <cellStyle name="差_MA物料盘点" xfId="151"/>
    <cellStyle name="常规 2 124" xfId="152"/>
    <cellStyle name="好_H1232卡梅尔公仔" xfId="153"/>
    <cellStyle name="壞_10月18日Zuru Order Summary (Komax)" xfId="154"/>
    <cellStyle name="常规_1415548" xfId="155"/>
    <cellStyle name="常规 30" xfId="156"/>
    <cellStyle name="連結的儲存格" xfId="157"/>
    <cellStyle name="常规 5 6" xfId="158"/>
    <cellStyle name="檢查儲存格" xfId="159"/>
    <cellStyle name="輔色1" xfId="160"/>
    <cellStyle name="輔色2" xfId="161"/>
    <cellStyle name="常规_鱼仔排期（20140424) 2" xfId="162"/>
    <cellStyle name="輔色3" xfId="163"/>
    <cellStyle name="輔色6" xfId="164"/>
    <cellStyle name="汇总 2" xfId="165"/>
    <cellStyle name="計算方式" xfId="166"/>
    <cellStyle name="链接单元格 2" xfId="167"/>
    <cellStyle name="千位分隔 2" xfId="168"/>
    <cellStyle name="千位分隔 2 2" xfId="169"/>
    <cellStyle name="强调文字颜色 2 2" xfId="170"/>
    <cellStyle name="强调文字颜色 3 2" xfId="171"/>
    <cellStyle name="强调文字颜色 6 2" xfId="172"/>
    <cellStyle name="輸出" xfId="173"/>
    <cellStyle name="一般_H-1231-01G雪芳公仔-Project status form (2)" xfId="174"/>
    <cellStyle name="中等" xfId="175"/>
    <cellStyle name="常规 2 12 2 19" xfId="176"/>
    <cellStyle name="常规 4" xfId="177"/>
    <cellStyle name="常规 6 2 2" xfId="178"/>
    <cellStyle name="常规_Sheet1" xfId="179"/>
  </cellStyles>
  <dxfs count="1">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002727F0"/>
      <color rgb="003E2CEA"/>
      <color rgb="000000FF"/>
      <color rgb="00010CDD"/>
      <color rgb="000FB7FD"/>
      <color rgb="00FF0000"/>
      <color rgb="00FFFFFF"/>
      <color rgb="00FFFF00"/>
      <color rgb="0000B0F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68</xdr:col>
      <xdr:colOff>0</xdr:colOff>
      <xdr:row>0</xdr:row>
      <xdr:rowOff>239395</xdr:rowOff>
    </xdr:from>
    <xdr:to>
      <xdr:col>68</xdr:col>
      <xdr:colOff>581025</xdr:colOff>
      <xdr:row>0</xdr:row>
      <xdr:rowOff>753110</xdr:rowOff>
    </xdr:to>
    <xdr:pic>
      <xdr:nvPicPr>
        <xdr:cNvPr id="41082649" name="图片 10" descr="4@U7}6UCM%`SFJJS%R3DJ_A"/>
        <xdr:cNvPicPr>
          <a:picLocks noChangeAspect="1"/>
        </xdr:cNvPicPr>
      </xdr:nvPicPr>
      <xdr:blipFill>
        <a:blip r:embed="rId1"/>
        <a:stretch>
          <a:fillRect/>
        </a:stretch>
      </xdr:blipFill>
      <xdr:spPr>
        <a:xfrm>
          <a:off x="33289875" y="239395"/>
          <a:ext cx="581025" cy="513715"/>
        </a:xfrm>
        <a:prstGeom prst="rect">
          <a:avLst/>
        </a:prstGeom>
        <a:noFill/>
        <a:ln w="9525">
          <a:noFill/>
        </a:ln>
      </xdr:spPr>
    </xdr:pic>
    <xdr:clientData/>
  </xdr:twoCellAnchor>
  <xdr:twoCellAnchor editAs="oneCell">
    <xdr:from>
      <xdr:col>69</xdr:col>
      <xdr:colOff>0</xdr:colOff>
      <xdr:row>0</xdr:row>
      <xdr:rowOff>246380</xdr:rowOff>
    </xdr:from>
    <xdr:to>
      <xdr:col>69</xdr:col>
      <xdr:colOff>572135</xdr:colOff>
      <xdr:row>0</xdr:row>
      <xdr:rowOff>742950</xdr:rowOff>
    </xdr:to>
    <xdr:pic>
      <xdr:nvPicPr>
        <xdr:cNvPr id="41082650" name="图片 11" descr="E0I76J1LQF[6U_0{I{RW5DH"/>
        <xdr:cNvPicPr>
          <a:picLocks noChangeAspect="1"/>
        </xdr:cNvPicPr>
      </xdr:nvPicPr>
      <xdr:blipFill>
        <a:blip r:embed="rId2"/>
        <a:stretch>
          <a:fillRect/>
        </a:stretch>
      </xdr:blipFill>
      <xdr:spPr>
        <a:xfrm>
          <a:off x="34042350" y="246380"/>
          <a:ext cx="572135" cy="496570"/>
        </a:xfrm>
        <a:prstGeom prst="rect">
          <a:avLst/>
        </a:prstGeom>
        <a:noFill/>
        <a:ln w="9525">
          <a:noFill/>
        </a:ln>
      </xdr:spPr>
    </xdr:pic>
    <xdr:clientData/>
  </xdr:twoCellAnchor>
  <xdr:twoCellAnchor editAs="oneCell">
    <xdr:from>
      <xdr:col>71</xdr:col>
      <xdr:colOff>0</xdr:colOff>
      <xdr:row>0</xdr:row>
      <xdr:rowOff>208915</xdr:rowOff>
    </xdr:from>
    <xdr:to>
      <xdr:col>71</xdr:col>
      <xdr:colOff>571500</xdr:colOff>
      <xdr:row>0</xdr:row>
      <xdr:rowOff>721995</xdr:rowOff>
    </xdr:to>
    <xdr:pic>
      <xdr:nvPicPr>
        <xdr:cNvPr id="41082651" name="图片 13" descr="Y7BM7ZGJ{}_}G3YQD@`9_VH"/>
        <xdr:cNvPicPr>
          <a:picLocks noChangeAspect="1"/>
        </xdr:cNvPicPr>
      </xdr:nvPicPr>
      <xdr:blipFill>
        <a:blip r:embed="rId3"/>
        <a:stretch>
          <a:fillRect/>
        </a:stretch>
      </xdr:blipFill>
      <xdr:spPr>
        <a:xfrm>
          <a:off x="35547300" y="208915"/>
          <a:ext cx="571500" cy="513080"/>
        </a:xfrm>
        <a:prstGeom prst="rect">
          <a:avLst/>
        </a:prstGeom>
        <a:noFill/>
        <a:ln w="9525">
          <a:noFill/>
        </a:ln>
      </xdr:spPr>
    </xdr:pic>
    <xdr:clientData/>
  </xdr:twoCellAnchor>
  <xdr:twoCellAnchor editAs="oneCell">
    <xdr:from>
      <xdr:col>72</xdr:col>
      <xdr:colOff>0</xdr:colOff>
      <xdr:row>0</xdr:row>
      <xdr:rowOff>229235</xdr:rowOff>
    </xdr:from>
    <xdr:to>
      <xdr:col>72</xdr:col>
      <xdr:colOff>591820</xdr:colOff>
      <xdr:row>0</xdr:row>
      <xdr:rowOff>725805</xdr:rowOff>
    </xdr:to>
    <xdr:pic>
      <xdr:nvPicPr>
        <xdr:cNvPr id="41082652" name="图片 14" descr="I@CMF$E2N(M~}2B)C${5SRC"/>
        <xdr:cNvPicPr>
          <a:picLocks noChangeAspect="1"/>
        </xdr:cNvPicPr>
      </xdr:nvPicPr>
      <xdr:blipFill>
        <a:blip r:embed="rId4"/>
        <a:stretch>
          <a:fillRect/>
        </a:stretch>
      </xdr:blipFill>
      <xdr:spPr>
        <a:xfrm>
          <a:off x="36299775" y="229235"/>
          <a:ext cx="591820" cy="496570"/>
        </a:xfrm>
        <a:prstGeom prst="rect">
          <a:avLst/>
        </a:prstGeom>
        <a:noFill/>
        <a:ln w="9525">
          <a:noFill/>
        </a:ln>
      </xdr:spPr>
    </xdr:pic>
    <xdr:clientData/>
  </xdr:twoCellAnchor>
  <xdr:twoCellAnchor editAs="oneCell">
    <xdr:from>
      <xdr:col>70</xdr:col>
      <xdr:colOff>0</xdr:colOff>
      <xdr:row>0</xdr:row>
      <xdr:rowOff>239395</xdr:rowOff>
    </xdr:from>
    <xdr:to>
      <xdr:col>70</xdr:col>
      <xdr:colOff>572135</xdr:colOff>
      <xdr:row>0</xdr:row>
      <xdr:rowOff>753110</xdr:rowOff>
    </xdr:to>
    <xdr:pic>
      <xdr:nvPicPr>
        <xdr:cNvPr id="41082653" name="图片 2" descr="9R}9WD6FUV@RIDBD[HR(%ET"/>
        <xdr:cNvPicPr>
          <a:picLocks noChangeAspect="1"/>
        </xdr:cNvPicPr>
      </xdr:nvPicPr>
      <xdr:blipFill>
        <a:blip r:embed="rId5"/>
        <a:stretch>
          <a:fillRect/>
        </a:stretch>
      </xdr:blipFill>
      <xdr:spPr>
        <a:xfrm>
          <a:off x="34794825" y="239395"/>
          <a:ext cx="572135" cy="513715"/>
        </a:xfrm>
        <a:prstGeom prst="rect">
          <a:avLst/>
        </a:prstGeom>
        <a:noFill/>
        <a:ln w="9525">
          <a:noFill/>
        </a:ln>
      </xdr:spPr>
    </xdr:pic>
    <xdr:clientData/>
  </xdr:twoCellAnchor>
  <xdr:twoCellAnchor editAs="oneCell">
    <xdr:from>
      <xdr:col>61</xdr:col>
      <xdr:colOff>0</xdr:colOff>
      <xdr:row>0</xdr:row>
      <xdr:rowOff>208915</xdr:rowOff>
    </xdr:from>
    <xdr:to>
      <xdr:col>61</xdr:col>
      <xdr:colOff>572135</xdr:colOff>
      <xdr:row>0</xdr:row>
      <xdr:rowOff>732790</xdr:rowOff>
    </xdr:to>
    <xdr:pic>
      <xdr:nvPicPr>
        <xdr:cNvPr id="41082654" name="图片 3" descr="C@NLVQ$_5I6WGB$1ELC181E"/>
        <xdr:cNvPicPr>
          <a:picLocks noChangeAspect="1"/>
        </xdr:cNvPicPr>
      </xdr:nvPicPr>
      <xdr:blipFill>
        <a:blip r:embed="rId6"/>
        <a:stretch>
          <a:fillRect/>
        </a:stretch>
      </xdr:blipFill>
      <xdr:spPr>
        <a:xfrm>
          <a:off x="28022550" y="208915"/>
          <a:ext cx="572135" cy="523875"/>
        </a:xfrm>
        <a:prstGeom prst="rect">
          <a:avLst/>
        </a:prstGeom>
        <a:noFill/>
        <a:ln w="9525">
          <a:noFill/>
        </a:ln>
      </xdr:spPr>
    </xdr:pic>
    <xdr:clientData/>
  </xdr:twoCellAnchor>
  <xdr:twoCellAnchor editAs="oneCell">
    <xdr:from>
      <xdr:col>62</xdr:col>
      <xdr:colOff>0</xdr:colOff>
      <xdr:row>0</xdr:row>
      <xdr:rowOff>239395</xdr:rowOff>
    </xdr:from>
    <xdr:to>
      <xdr:col>62</xdr:col>
      <xdr:colOff>572135</xdr:colOff>
      <xdr:row>0</xdr:row>
      <xdr:rowOff>742950</xdr:rowOff>
    </xdr:to>
    <xdr:pic>
      <xdr:nvPicPr>
        <xdr:cNvPr id="41082655" name="图片 4" descr="AH9YWE9~8G2@3SXBWP{{~}Y"/>
        <xdr:cNvPicPr>
          <a:picLocks noChangeAspect="1"/>
        </xdr:cNvPicPr>
      </xdr:nvPicPr>
      <xdr:blipFill>
        <a:blip r:embed="rId7"/>
        <a:stretch>
          <a:fillRect/>
        </a:stretch>
      </xdr:blipFill>
      <xdr:spPr>
        <a:xfrm>
          <a:off x="28775025" y="239395"/>
          <a:ext cx="572135" cy="503555"/>
        </a:xfrm>
        <a:prstGeom prst="rect">
          <a:avLst/>
        </a:prstGeom>
        <a:noFill/>
        <a:ln w="9525">
          <a:noFill/>
        </a:ln>
      </xdr:spPr>
    </xdr:pic>
    <xdr:clientData/>
  </xdr:twoCellAnchor>
  <xdr:twoCellAnchor editAs="oneCell">
    <xdr:from>
      <xdr:col>63</xdr:col>
      <xdr:colOff>0</xdr:colOff>
      <xdr:row>0</xdr:row>
      <xdr:rowOff>266700</xdr:rowOff>
    </xdr:from>
    <xdr:to>
      <xdr:col>63</xdr:col>
      <xdr:colOff>582295</xdr:colOff>
      <xdr:row>0</xdr:row>
      <xdr:rowOff>753110</xdr:rowOff>
    </xdr:to>
    <xdr:pic>
      <xdr:nvPicPr>
        <xdr:cNvPr id="41082656" name="图片 5" descr="2LW_Z$%6$M$V1~FKPNZEXBR"/>
        <xdr:cNvPicPr>
          <a:picLocks noChangeAspect="1"/>
        </xdr:cNvPicPr>
      </xdr:nvPicPr>
      <xdr:blipFill>
        <a:blip r:embed="rId8"/>
        <a:stretch>
          <a:fillRect/>
        </a:stretch>
      </xdr:blipFill>
      <xdr:spPr>
        <a:xfrm>
          <a:off x="29527500" y="266700"/>
          <a:ext cx="582295" cy="486410"/>
        </a:xfrm>
        <a:prstGeom prst="rect">
          <a:avLst/>
        </a:prstGeom>
        <a:noFill/>
        <a:ln w="9525">
          <a:noFill/>
        </a:ln>
      </xdr:spPr>
    </xdr:pic>
    <xdr:clientData/>
  </xdr:twoCellAnchor>
  <xdr:twoCellAnchor editAs="oneCell">
    <xdr:from>
      <xdr:col>64</xdr:col>
      <xdr:colOff>0</xdr:colOff>
      <xdr:row>0</xdr:row>
      <xdr:rowOff>208915</xdr:rowOff>
    </xdr:from>
    <xdr:to>
      <xdr:col>64</xdr:col>
      <xdr:colOff>590550</xdr:colOff>
      <xdr:row>0</xdr:row>
      <xdr:rowOff>742950</xdr:rowOff>
    </xdr:to>
    <xdr:pic>
      <xdr:nvPicPr>
        <xdr:cNvPr id="41082657" name="图片 6" descr="6JHEUGX344}{5@9T]6NX~Y8"/>
        <xdr:cNvPicPr>
          <a:picLocks noChangeAspect="1"/>
        </xdr:cNvPicPr>
      </xdr:nvPicPr>
      <xdr:blipFill>
        <a:blip r:embed="rId9"/>
        <a:stretch>
          <a:fillRect/>
        </a:stretch>
      </xdr:blipFill>
      <xdr:spPr>
        <a:xfrm>
          <a:off x="30279975" y="208915"/>
          <a:ext cx="590550" cy="534035"/>
        </a:xfrm>
        <a:prstGeom prst="rect">
          <a:avLst/>
        </a:prstGeom>
        <a:noFill/>
        <a:ln w="9525">
          <a:noFill/>
        </a:ln>
      </xdr:spPr>
    </xdr:pic>
    <xdr:clientData/>
  </xdr:twoCellAnchor>
  <xdr:twoCellAnchor editAs="oneCell">
    <xdr:from>
      <xdr:col>65</xdr:col>
      <xdr:colOff>0</xdr:colOff>
      <xdr:row>0</xdr:row>
      <xdr:rowOff>229235</xdr:rowOff>
    </xdr:from>
    <xdr:to>
      <xdr:col>65</xdr:col>
      <xdr:colOff>582295</xdr:colOff>
      <xdr:row>0</xdr:row>
      <xdr:rowOff>742950</xdr:rowOff>
    </xdr:to>
    <xdr:pic>
      <xdr:nvPicPr>
        <xdr:cNvPr id="41082658" name="图片 7" descr="1D]P_4I_4HP{3O(~L01~$NR"/>
        <xdr:cNvPicPr>
          <a:picLocks noChangeAspect="1"/>
        </xdr:cNvPicPr>
      </xdr:nvPicPr>
      <xdr:blipFill>
        <a:blip r:embed="rId10"/>
        <a:stretch>
          <a:fillRect/>
        </a:stretch>
      </xdr:blipFill>
      <xdr:spPr>
        <a:xfrm>
          <a:off x="31032450" y="229235"/>
          <a:ext cx="582295" cy="513715"/>
        </a:xfrm>
        <a:prstGeom prst="rect">
          <a:avLst/>
        </a:prstGeom>
        <a:noFill/>
        <a:ln w="9525">
          <a:noFill/>
        </a:ln>
      </xdr:spPr>
    </xdr:pic>
    <xdr:clientData/>
  </xdr:twoCellAnchor>
  <xdr:twoCellAnchor editAs="oneCell">
    <xdr:from>
      <xdr:col>66</xdr:col>
      <xdr:colOff>0</xdr:colOff>
      <xdr:row>0</xdr:row>
      <xdr:rowOff>208915</xdr:rowOff>
    </xdr:from>
    <xdr:to>
      <xdr:col>66</xdr:col>
      <xdr:colOff>572135</xdr:colOff>
      <xdr:row>0</xdr:row>
      <xdr:rowOff>753110</xdr:rowOff>
    </xdr:to>
    <xdr:pic>
      <xdr:nvPicPr>
        <xdr:cNvPr id="41082659" name="图片 8" descr="PF8[8C8S~G~`]N0IBK`{~PM"/>
        <xdr:cNvPicPr>
          <a:picLocks noChangeAspect="1"/>
        </xdr:cNvPicPr>
      </xdr:nvPicPr>
      <xdr:blipFill>
        <a:blip r:embed="rId11"/>
        <a:stretch>
          <a:fillRect/>
        </a:stretch>
      </xdr:blipFill>
      <xdr:spPr>
        <a:xfrm>
          <a:off x="31784925" y="208915"/>
          <a:ext cx="572135" cy="544195"/>
        </a:xfrm>
        <a:prstGeom prst="rect">
          <a:avLst/>
        </a:prstGeom>
        <a:noFill/>
        <a:ln w="9525">
          <a:noFill/>
        </a:ln>
      </xdr:spPr>
    </xdr:pic>
    <xdr:clientData/>
  </xdr:twoCellAnchor>
  <xdr:twoCellAnchor editAs="oneCell">
    <xdr:from>
      <xdr:col>67</xdr:col>
      <xdr:colOff>0</xdr:colOff>
      <xdr:row>0</xdr:row>
      <xdr:rowOff>229235</xdr:rowOff>
    </xdr:from>
    <xdr:to>
      <xdr:col>67</xdr:col>
      <xdr:colOff>609600</xdr:colOff>
      <xdr:row>0</xdr:row>
      <xdr:rowOff>773430</xdr:rowOff>
    </xdr:to>
    <xdr:pic>
      <xdr:nvPicPr>
        <xdr:cNvPr id="41082660" name="图片 9" descr="N{BYSP0_ROCMX7YTJDWFKJ2"/>
        <xdr:cNvPicPr>
          <a:picLocks noChangeAspect="1"/>
        </xdr:cNvPicPr>
      </xdr:nvPicPr>
      <xdr:blipFill>
        <a:blip r:embed="rId12"/>
        <a:stretch>
          <a:fillRect/>
        </a:stretch>
      </xdr:blipFill>
      <xdr:spPr>
        <a:xfrm>
          <a:off x="32537400" y="229235"/>
          <a:ext cx="609600" cy="544195"/>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FFFFFF" mc:Ignorable="a14" a14:legacySpreadsheetColorIndex="65"/>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T65317"/>
  <sheetViews>
    <sheetView zoomScale="70" zoomScaleNormal="70" workbookViewId="0">
      <pane xSplit="8" ySplit="3" topLeftCell="I74" activePane="bottomRight" state="frozen"/>
      <selection/>
      <selection pane="topRight"/>
      <selection pane="bottomLeft"/>
      <selection pane="bottomRight" activeCell="H24" sqref="H24"/>
    </sheetView>
  </sheetViews>
  <sheetFormatPr defaultColWidth="9" defaultRowHeight="15"/>
  <cols>
    <col min="1" max="1" width="15.875" style="6" customWidth="1"/>
    <col min="2" max="2" width="8.25" style="6" customWidth="1"/>
    <col min="3" max="3" width="11.75" style="6" customWidth="1"/>
    <col min="4" max="4" width="11.125" style="563" customWidth="1"/>
    <col min="5" max="5" width="13.125" style="563" customWidth="1"/>
    <col min="6" max="6" width="10.375" style="6" customWidth="1"/>
    <col min="7" max="7" width="7.5" style="6" customWidth="1"/>
    <col min="8" max="8" width="7.375" style="6" customWidth="1"/>
    <col min="9" max="9" width="7" style="6" hidden="1" customWidth="1"/>
    <col min="10" max="10" width="6.875" style="6" hidden="1" customWidth="1"/>
    <col min="11" max="11" width="6.625" style="6" hidden="1" customWidth="1"/>
    <col min="12" max="12" width="9" style="6" hidden="1" customWidth="1" outlineLevel="1"/>
    <col min="13" max="13" width="13.125" style="566" hidden="1" customWidth="1" outlineLevel="1"/>
    <col min="14" max="14" width="7.5" style="6" hidden="1" customWidth="1" collapsed="1"/>
    <col min="15" max="15" width="7" style="6" hidden="1" customWidth="1"/>
    <col min="16" max="16" width="7" style="567" hidden="1" customWidth="1"/>
    <col min="17" max="17" width="7" style="6" hidden="1" customWidth="1"/>
    <col min="18" max="18" width="7.875" style="6" hidden="1" customWidth="1"/>
    <col min="19" max="19" width="9" style="6" hidden="1" customWidth="1"/>
    <col min="20" max="20" width="10" style="6" hidden="1" customWidth="1"/>
    <col min="21" max="21" width="7.875" style="563" hidden="1" customWidth="1"/>
    <col min="22" max="23" width="6.625" style="568" customWidth="1"/>
    <col min="24" max="24" width="6.625" style="569" customWidth="1"/>
    <col min="25" max="28" width="6.625" style="570" customWidth="1"/>
    <col min="29" max="29" width="6.625" style="571" customWidth="1"/>
    <col min="30" max="30" width="6.625" style="572" customWidth="1"/>
    <col min="31" max="43" width="7.125" style="572" customWidth="1"/>
    <col min="44" max="45" width="8.875" style="572" customWidth="1"/>
    <col min="46" max="51" width="7.125" style="572" customWidth="1"/>
    <col min="52" max="53" width="7.125" style="572" hidden="1" customWidth="1"/>
    <col min="54" max="56" width="7.125" style="572" customWidth="1"/>
    <col min="57" max="59" width="10.375" style="568" customWidth="1"/>
    <col min="60" max="60" width="9.875" style="568" customWidth="1"/>
    <col min="61" max="61" width="7.25" style="573" customWidth="1"/>
    <col min="62" max="86" width="9.875" style="574" customWidth="1"/>
    <col min="87" max="98" width="9.875" style="575" customWidth="1"/>
    <col min="99" max="101" width="9.875" style="570" customWidth="1"/>
    <col min="102" max="103" width="9" style="562"/>
    <col min="104" max="114" width="9" style="6"/>
    <col min="115" max="117" width="9" style="576"/>
    <col min="118" max="119" width="11" style="6" customWidth="1"/>
    <col min="120" max="16384" width="9" style="6"/>
  </cols>
  <sheetData>
    <row r="1" ht="69" customHeight="1" spans="1:124">
      <c r="A1" s="577" t="s">
        <v>0</v>
      </c>
      <c r="B1" s="577"/>
      <c r="C1" s="577"/>
      <c r="D1" s="578"/>
      <c r="E1" s="577"/>
      <c r="F1" s="577"/>
      <c r="G1" s="577"/>
      <c r="H1" s="577"/>
      <c r="I1" s="612"/>
      <c r="J1" s="612"/>
      <c r="K1" s="612"/>
      <c r="L1" s="612"/>
      <c r="M1" s="612"/>
      <c r="N1" s="612"/>
      <c r="O1" s="612"/>
      <c r="P1" s="613"/>
      <c r="Q1" s="612"/>
      <c r="R1" s="612"/>
      <c r="S1" s="612"/>
      <c r="T1" s="612"/>
      <c r="U1" s="629"/>
      <c r="V1" s="630" t="s">
        <v>1</v>
      </c>
      <c r="W1" s="630"/>
      <c r="X1" s="630"/>
      <c r="Y1" s="630"/>
      <c r="Z1" s="630"/>
      <c r="AA1" s="630"/>
      <c r="AB1" s="630"/>
      <c r="AC1" s="630"/>
      <c r="AD1" s="630"/>
      <c r="AE1" s="653" t="s">
        <v>2</v>
      </c>
      <c r="AF1" s="654"/>
      <c r="AG1" s="654"/>
      <c r="AH1" s="654"/>
      <c r="AI1" s="654"/>
      <c r="AJ1" s="654"/>
      <c r="AK1" s="654"/>
      <c r="AL1" s="654"/>
      <c r="AM1" s="654"/>
      <c r="AN1" s="680" t="s">
        <v>3</v>
      </c>
      <c r="AO1" s="680"/>
      <c r="AP1" s="680"/>
      <c r="AQ1" s="680"/>
      <c r="AR1" s="680"/>
      <c r="AS1" s="680"/>
      <c r="AT1" s="680"/>
      <c r="AU1" s="680"/>
      <c r="AV1" s="680"/>
      <c r="AW1" s="688" t="s">
        <v>4</v>
      </c>
      <c r="AX1" s="688"/>
      <c r="AY1" s="688"/>
      <c r="AZ1" s="688"/>
      <c r="BA1" s="688"/>
      <c r="BB1" s="688"/>
      <c r="BC1" s="688"/>
      <c r="BD1" s="688"/>
      <c r="BE1" s="691" t="s">
        <v>5</v>
      </c>
      <c r="BF1" s="691"/>
      <c r="BG1" s="691"/>
      <c r="BH1" s="691"/>
      <c r="BI1" s="692"/>
      <c r="BJ1" s="693"/>
      <c r="BK1" s="693"/>
      <c r="BL1" s="693"/>
      <c r="BM1" s="693"/>
      <c r="BN1" s="693"/>
      <c r="BO1" s="693"/>
      <c r="BP1" s="693"/>
      <c r="BQ1" s="693"/>
      <c r="BR1" s="693"/>
      <c r="BS1" s="693"/>
      <c r="BT1" s="693"/>
      <c r="BU1" s="693"/>
      <c r="BV1" s="710" t="s">
        <v>6</v>
      </c>
      <c r="BW1" s="710"/>
      <c r="BX1" s="710"/>
      <c r="BY1" s="710"/>
      <c r="BZ1" s="710"/>
      <c r="CA1" s="710"/>
      <c r="CB1" s="710"/>
      <c r="CC1" s="710"/>
      <c r="CD1" s="710"/>
      <c r="CE1" s="710"/>
      <c r="CF1" s="710"/>
      <c r="CG1" s="710"/>
      <c r="CH1" s="710"/>
      <c r="CI1" s="714" t="s">
        <v>3</v>
      </c>
      <c r="CJ1" s="714"/>
      <c r="CK1" s="714"/>
      <c r="CL1" s="714"/>
      <c r="CM1" s="714"/>
      <c r="CN1" s="714"/>
      <c r="CO1" s="716" t="s">
        <v>7</v>
      </c>
      <c r="CP1" s="717"/>
      <c r="CQ1" s="717"/>
      <c r="CR1" s="717"/>
      <c r="CS1" s="717"/>
      <c r="CT1" s="730"/>
      <c r="CU1" s="710" t="s">
        <v>5</v>
      </c>
      <c r="CV1" s="710"/>
      <c r="CW1" s="710"/>
      <c r="CX1" s="731" t="s">
        <v>8</v>
      </c>
      <c r="CY1" s="731"/>
      <c r="CZ1" s="731"/>
      <c r="DA1" s="731"/>
      <c r="DB1" s="731"/>
      <c r="DC1" s="731"/>
      <c r="DD1" s="731"/>
      <c r="DE1" s="731" t="s">
        <v>9</v>
      </c>
      <c r="DF1" s="731"/>
      <c r="DG1" s="731"/>
      <c r="DH1" s="731"/>
      <c r="DI1" s="731"/>
      <c r="DJ1" s="731"/>
      <c r="DK1" s="746" t="s">
        <v>10</v>
      </c>
      <c r="DL1" s="746"/>
      <c r="DM1" s="746"/>
      <c r="DN1" s="731" t="s">
        <v>11</v>
      </c>
      <c r="DO1" s="731" t="s">
        <v>12</v>
      </c>
      <c r="DP1" s="747"/>
      <c r="DQ1" s="747"/>
      <c r="DR1" s="747"/>
      <c r="DS1" s="747"/>
      <c r="DT1" s="747"/>
    </row>
    <row r="2" s="562" customFormat="1" ht="18" customHeight="1" spans="1:119">
      <c r="A2" s="579"/>
      <c r="B2" s="579"/>
      <c r="C2" s="579"/>
      <c r="D2" s="580"/>
      <c r="E2" s="580"/>
      <c r="F2" s="580"/>
      <c r="H2" s="581"/>
      <c r="I2" s="581"/>
      <c r="J2" s="581"/>
      <c r="K2" s="581"/>
      <c r="L2" s="581"/>
      <c r="M2" s="614"/>
      <c r="N2" s="581"/>
      <c r="O2" s="581"/>
      <c r="P2" s="615"/>
      <c r="Q2" s="581"/>
      <c r="R2" s="581"/>
      <c r="S2" s="581"/>
      <c r="T2" s="581"/>
      <c r="U2" s="631"/>
      <c r="V2" s="632" t="s">
        <v>13</v>
      </c>
      <c r="W2" s="632"/>
      <c r="X2" s="633"/>
      <c r="Y2" s="655" t="s">
        <v>14</v>
      </c>
      <c r="Z2" s="655"/>
      <c r="AA2" s="655"/>
      <c r="AB2" s="655"/>
      <c r="AC2" s="656"/>
      <c r="AD2" s="656"/>
      <c r="AE2" s="657" t="s">
        <v>13</v>
      </c>
      <c r="AF2" s="657"/>
      <c r="AG2" s="681"/>
      <c r="AH2" s="682" t="s">
        <v>14</v>
      </c>
      <c r="AI2" s="682"/>
      <c r="AJ2" s="682"/>
      <c r="AK2" s="682"/>
      <c r="AL2" s="683"/>
      <c r="AM2" s="683"/>
      <c r="AN2" s="571" t="s">
        <v>15</v>
      </c>
      <c r="AO2" s="571"/>
      <c r="AP2" s="571" t="s">
        <v>16</v>
      </c>
      <c r="AQ2" s="571"/>
      <c r="AR2" s="571"/>
      <c r="AS2" s="571"/>
      <c r="AT2" s="571"/>
      <c r="AU2" s="571"/>
      <c r="AV2" s="571"/>
      <c r="AW2" s="572"/>
      <c r="AX2" s="572"/>
      <c r="AY2" s="572"/>
      <c r="AZ2" s="572"/>
      <c r="BA2" s="572"/>
      <c r="BB2" s="572"/>
      <c r="BC2" s="572"/>
      <c r="BD2" s="572"/>
      <c r="BE2" s="694"/>
      <c r="BF2" s="694"/>
      <c r="BG2" s="694"/>
      <c r="BH2" s="695"/>
      <c r="BI2" s="696"/>
      <c r="BJ2" s="697">
        <v>3</v>
      </c>
      <c r="BK2" s="698"/>
      <c r="BL2" s="697">
        <v>4</v>
      </c>
      <c r="BM2" s="697"/>
      <c r="BN2" s="697">
        <v>5</v>
      </c>
      <c r="BO2" s="697"/>
      <c r="BP2" s="697">
        <v>5</v>
      </c>
      <c r="BQ2" s="697"/>
      <c r="BR2" s="697">
        <v>4</v>
      </c>
      <c r="BS2" s="698"/>
      <c r="BT2" s="697">
        <v>3</v>
      </c>
      <c r="BU2" s="697"/>
      <c r="BV2" s="710"/>
      <c r="BW2" s="710"/>
      <c r="BX2" s="710"/>
      <c r="BY2" s="710"/>
      <c r="BZ2" s="710"/>
      <c r="CA2" s="710"/>
      <c r="CB2" s="710"/>
      <c r="CC2" s="710"/>
      <c r="CD2" s="710"/>
      <c r="CE2" s="710"/>
      <c r="CF2" s="710"/>
      <c r="CG2" s="710"/>
      <c r="CH2" s="710"/>
      <c r="CI2" s="714"/>
      <c r="CJ2" s="714"/>
      <c r="CK2" s="714"/>
      <c r="CL2" s="714"/>
      <c r="CM2" s="714"/>
      <c r="CN2" s="714"/>
      <c r="CO2" s="716"/>
      <c r="CP2" s="717"/>
      <c r="CQ2" s="717"/>
      <c r="CR2" s="717"/>
      <c r="CS2" s="717"/>
      <c r="CT2" s="730"/>
      <c r="CU2" s="710"/>
      <c r="CV2" s="710"/>
      <c r="CW2" s="710"/>
      <c r="CZ2" s="6"/>
      <c r="DK2" s="748"/>
      <c r="DL2" s="748"/>
      <c r="DM2" s="748"/>
      <c r="DN2" s="6"/>
      <c r="DO2" s="6"/>
    </row>
    <row r="3" s="563" customFormat="1" ht="60.95" customHeight="1" spans="1:119">
      <c r="A3" s="8" t="s">
        <v>17</v>
      </c>
      <c r="B3" s="8" t="s">
        <v>18</v>
      </c>
      <c r="C3" s="8" t="s">
        <v>19</v>
      </c>
      <c r="D3" s="8" t="s">
        <v>20</v>
      </c>
      <c r="E3" s="8" t="s">
        <v>21</v>
      </c>
      <c r="F3" s="8" t="s">
        <v>22</v>
      </c>
      <c r="G3" s="42" t="s">
        <v>23</v>
      </c>
      <c r="H3" s="42" t="s">
        <v>24</v>
      </c>
      <c r="I3" s="42" t="s">
        <v>25</v>
      </c>
      <c r="J3" s="8" t="s">
        <v>26</v>
      </c>
      <c r="K3" s="8" t="s">
        <v>27</v>
      </c>
      <c r="L3" s="8" t="s">
        <v>28</v>
      </c>
      <c r="M3" s="72" t="s">
        <v>29</v>
      </c>
      <c r="N3" s="8" t="s">
        <v>30</v>
      </c>
      <c r="O3" s="8" t="s">
        <v>31</v>
      </c>
      <c r="P3" s="616" t="s">
        <v>32</v>
      </c>
      <c r="Q3" s="8" t="s">
        <v>33</v>
      </c>
      <c r="R3" s="8" t="s">
        <v>34</v>
      </c>
      <c r="S3" s="8" t="s">
        <v>35</v>
      </c>
      <c r="T3" s="8" t="s">
        <v>36</v>
      </c>
      <c r="U3" s="634" t="s">
        <v>37</v>
      </c>
      <c r="V3" s="635" t="s">
        <v>38</v>
      </c>
      <c r="W3" s="635" t="s">
        <v>39</v>
      </c>
      <c r="X3" s="95" t="s">
        <v>40</v>
      </c>
      <c r="Y3" s="658" t="s">
        <v>41</v>
      </c>
      <c r="Z3" s="658" t="s">
        <v>42</v>
      </c>
      <c r="AA3" s="658" t="s">
        <v>43</v>
      </c>
      <c r="AB3" s="658" t="s">
        <v>44</v>
      </c>
      <c r="AC3" s="659" t="s">
        <v>45</v>
      </c>
      <c r="AD3" s="659" t="s">
        <v>46</v>
      </c>
      <c r="AE3" s="660" t="s">
        <v>47</v>
      </c>
      <c r="AF3" s="660" t="s">
        <v>48</v>
      </c>
      <c r="AG3" s="684" t="s">
        <v>40</v>
      </c>
      <c r="AH3" s="685" t="s">
        <v>49</v>
      </c>
      <c r="AI3" s="685" t="s">
        <v>50</v>
      </c>
      <c r="AJ3" s="685" t="s">
        <v>51</v>
      </c>
      <c r="AK3" s="685" t="s">
        <v>52</v>
      </c>
      <c r="AL3" s="686" t="s">
        <v>45</v>
      </c>
      <c r="AM3" s="686" t="s">
        <v>46</v>
      </c>
      <c r="AN3" s="687" t="s">
        <v>53</v>
      </c>
      <c r="AO3" s="687" t="s">
        <v>54</v>
      </c>
      <c r="AP3" s="687" t="s">
        <v>53</v>
      </c>
      <c r="AQ3" s="687" t="s">
        <v>54</v>
      </c>
      <c r="AR3" s="687" t="s">
        <v>55</v>
      </c>
      <c r="AS3" s="687" t="s">
        <v>56</v>
      </c>
      <c r="AT3" s="687" t="s">
        <v>57</v>
      </c>
      <c r="AU3" s="687" t="s">
        <v>58</v>
      </c>
      <c r="AV3" s="687" t="s">
        <v>59</v>
      </c>
      <c r="AW3" s="689" t="s">
        <v>60</v>
      </c>
      <c r="AX3" s="689" t="s">
        <v>61</v>
      </c>
      <c r="AY3" s="689" t="s">
        <v>62</v>
      </c>
      <c r="AZ3" s="689" t="s">
        <v>61</v>
      </c>
      <c r="BA3" s="689" t="s">
        <v>63</v>
      </c>
      <c r="BB3" s="689" t="s">
        <v>64</v>
      </c>
      <c r="BC3" s="690" t="s">
        <v>65</v>
      </c>
      <c r="BD3" s="690" t="s">
        <v>66</v>
      </c>
      <c r="BE3" s="660" t="s">
        <v>67</v>
      </c>
      <c r="BF3" s="660" t="s">
        <v>68</v>
      </c>
      <c r="BG3" s="660" t="s">
        <v>48</v>
      </c>
      <c r="BH3" s="660" t="s">
        <v>69</v>
      </c>
      <c r="BI3" s="699" t="s">
        <v>70</v>
      </c>
      <c r="BJ3" s="659" t="s">
        <v>71</v>
      </c>
      <c r="BK3" s="659" t="s">
        <v>72</v>
      </c>
      <c r="BL3" s="659" t="s">
        <v>73</v>
      </c>
      <c r="BM3" s="659" t="s">
        <v>74</v>
      </c>
      <c r="BN3" s="659" t="s">
        <v>75</v>
      </c>
      <c r="BO3" s="659" t="s">
        <v>76</v>
      </c>
      <c r="BP3" s="659" t="s">
        <v>77</v>
      </c>
      <c r="BQ3" s="659" t="s">
        <v>78</v>
      </c>
      <c r="BR3" s="659" t="s">
        <v>79</v>
      </c>
      <c r="BS3" s="659" t="s">
        <v>80</v>
      </c>
      <c r="BT3" s="659" t="s">
        <v>81</v>
      </c>
      <c r="BU3" s="659" t="s">
        <v>82</v>
      </c>
      <c r="BV3" s="686" t="s">
        <v>83</v>
      </c>
      <c r="BW3" s="686" t="s">
        <v>84</v>
      </c>
      <c r="BX3" s="686" t="s">
        <v>85</v>
      </c>
      <c r="BY3" s="686" t="s">
        <v>86</v>
      </c>
      <c r="BZ3" s="686" t="s">
        <v>87</v>
      </c>
      <c r="CA3" s="686" t="s">
        <v>88</v>
      </c>
      <c r="CB3" s="686" t="s">
        <v>89</v>
      </c>
      <c r="CC3" s="686" t="s">
        <v>90</v>
      </c>
      <c r="CD3" s="686" t="s">
        <v>91</v>
      </c>
      <c r="CE3" s="686" t="s">
        <v>92</v>
      </c>
      <c r="CF3" s="686" t="s">
        <v>93</v>
      </c>
      <c r="CG3" s="686" t="s">
        <v>94</v>
      </c>
      <c r="CH3" s="686" t="s">
        <v>95</v>
      </c>
      <c r="CI3" s="715" t="s">
        <v>96</v>
      </c>
      <c r="CJ3" s="715" t="s">
        <v>97</v>
      </c>
      <c r="CK3" s="715" t="s">
        <v>98</v>
      </c>
      <c r="CL3" s="715" t="s">
        <v>99</v>
      </c>
      <c r="CM3" s="715" t="s">
        <v>100</v>
      </c>
      <c r="CN3" s="718" t="s">
        <v>101</v>
      </c>
      <c r="CO3" s="719" t="s">
        <v>102</v>
      </c>
      <c r="CP3" s="720" t="s">
        <v>103</v>
      </c>
      <c r="CQ3" s="720" t="s">
        <v>104</v>
      </c>
      <c r="CR3" s="720" t="s">
        <v>105</v>
      </c>
      <c r="CS3" s="720" t="s">
        <v>106</v>
      </c>
      <c r="CT3" s="732" t="s">
        <v>107</v>
      </c>
      <c r="CU3" s="733" t="s">
        <v>108</v>
      </c>
      <c r="CV3" s="734" t="s">
        <v>98</v>
      </c>
      <c r="CW3" s="735" t="s">
        <v>97</v>
      </c>
      <c r="CX3" s="1" t="s">
        <v>109</v>
      </c>
      <c r="CY3" s="1" t="s">
        <v>110</v>
      </c>
      <c r="CZ3" s="599" t="s">
        <v>111</v>
      </c>
      <c r="DA3" s="1" t="s">
        <v>112</v>
      </c>
      <c r="DB3" s="1" t="s">
        <v>113</v>
      </c>
      <c r="DC3" s="1" t="s">
        <v>114</v>
      </c>
      <c r="DD3" s="1" t="s">
        <v>115</v>
      </c>
      <c r="DE3" s="588" t="s">
        <v>116</v>
      </c>
      <c r="DF3" s="588" t="s">
        <v>117</v>
      </c>
      <c r="DG3" s="588" t="s">
        <v>118</v>
      </c>
      <c r="DH3" s="588" t="s">
        <v>119</v>
      </c>
      <c r="DI3" s="588" t="s">
        <v>120</v>
      </c>
      <c r="DJ3" s="588" t="s">
        <v>121</v>
      </c>
      <c r="DK3" s="686" t="s">
        <v>122</v>
      </c>
      <c r="DL3" s="686" t="s">
        <v>123</v>
      </c>
      <c r="DM3" s="686" t="s">
        <v>124</v>
      </c>
      <c r="DN3" s="1" t="s">
        <v>125</v>
      </c>
      <c r="DO3" s="1" t="s">
        <v>126</v>
      </c>
    </row>
    <row r="4" s="564" customFormat="1" ht="41.1" customHeight="1" spans="1:119">
      <c r="A4" s="582">
        <v>43243</v>
      </c>
      <c r="B4" s="583" t="s">
        <v>127</v>
      </c>
      <c r="C4" s="584" t="s">
        <v>128</v>
      </c>
      <c r="D4" s="585"/>
      <c r="E4" s="586"/>
      <c r="F4" s="587" t="s">
        <v>129</v>
      </c>
      <c r="G4" s="588" t="s">
        <v>130</v>
      </c>
      <c r="H4" s="589">
        <v>360</v>
      </c>
      <c r="I4" s="583"/>
      <c r="J4" s="583"/>
      <c r="K4" s="583"/>
      <c r="L4" s="617"/>
      <c r="M4" s="618"/>
      <c r="N4" s="619"/>
      <c r="O4" s="619"/>
      <c r="P4" s="620"/>
      <c r="Q4" s="619"/>
      <c r="R4" s="619"/>
      <c r="S4" s="636"/>
      <c r="T4" s="619"/>
      <c r="U4" s="637"/>
      <c r="V4" s="584">
        <f>H4</f>
        <v>360</v>
      </c>
      <c r="W4" s="584"/>
      <c r="X4" s="635"/>
      <c r="Y4" s="661">
        <f>H4</f>
        <v>360</v>
      </c>
      <c r="Z4" s="661"/>
      <c r="AA4" s="661"/>
      <c r="AB4" s="661"/>
      <c r="AC4" s="658"/>
      <c r="AD4" s="659" t="s">
        <v>131</v>
      </c>
      <c r="AE4" s="662"/>
      <c r="AF4" s="662"/>
      <c r="AG4" s="662"/>
      <c r="AH4" s="662"/>
      <c r="AI4" s="662"/>
      <c r="AJ4" s="662"/>
      <c r="AK4" s="662"/>
      <c r="AL4" s="662"/>
      <c r="AM4" s="662"/>
      <c r="AN4" s="662"/>
      <c r="AO4" s="662"/>
      <c r="AP4" s="662"/>
      <c r="AQ4" s="662"/>
      <c r="AR4" s="662"/>
      <c r="AS4" s="662"/>
      <c r="AT4" s="662"/>
      <c r="AU4" s="662"/>
      <c r="AV4" s="662"/>
      <c r="AW4" s="670"/>
      <c r="AX4" s="670"/>
      <c r="AY4" s="670"/>
      <c r="AZ4" s="670"/>
      <c r="BA4" s="670"/>
      <c r="BB4" s="670"/>
      <c r="BC4" s="670"/>
      <c r="BD4" s="670"/>
      <c r="BE4" s="700"/>
      <c r="BF4" s="700"/>
      <c r="BG4" s="700"/>
      <c r="BH4" s="701"/>
      <c r="BI4" s="702">
        <v>19573</v>
      </c>
      <c r="BJ4" s="703">
        <f>H4/12</f>
        <v>30</v>
      </c>
      <c r="BK4" s="703">
        <f>H4/12</f>
        <v>30</v>
      </c>
      <c r="BL4" s="704">
        <f>H4/12</f>
        <v>30</v>
      </c>
      <c r="BM4" s="704">
        <f>H4/12</f>
        <v>30</v>
      </c>
      <c r="BN4" s="704">
        <f>H4/12</f>
        <v>30</v>
      </c>
      <c r="BO4" s="704">
        <f>H4/12</f>
        <v>30</v>
      </c>
      <c r="BP4" s="704">
        <f>H4/12</f>
        <v>30</v>
      </c>
      <c r="BQ4" s="704">
        <f>H4/12</f>
        <v>30</v>
      </c>
      <c r="BR4" s="704">
        <f>H4/12</f>
        <v>30</v>
      </c>
      <c r="BS4" s="704">
        <f>H4/12</f>
        <v>30</v>
      </c>
      <c r="BT4" s="704">
        <f>H4/12</f>
        <v>30</v>
      </c>
      <c r="BU4" s="704">
        <f>H4/12</f>
        <v>30</v>
      </c>
      <c r="BV4" s="711"/>
      <c r="BW4" s="711"/>
      <c r="BX4" s="711"/>
      <c r="BY4" s="711"/>
      <c r="BZ4" s="711"/>
      <c r="CA4" s="711"/>
      <c r="CB4" s="711"/>
      <c r="CC4" s="711"/>
      <c r="CD4" s="711"/>
      <c r="CE4" s="711"/>
      <c r="CF4" s="711"/>
      <c r="CG4" s="711"/>
      <c r="CH4" s="711"/>
      <c r="CI4" s="704"/>
      <c r="CJ4" s="704"/>
      <c r="CK4" s="704"/>
      <c r="CL4" s="704"/>
      <c r="CM4" s="704"/>
      <c r="CN4" s="721"/>
      <c r="CO4" s="722"/>
      <c r="CP4" s="723"/>
      <c r="CQ4" s="723"/>
      <c r="CR4" s="723"/>
      <c r="CS4" s="723"/>
      <c r="CT4" s="736"/>
      <c r="CU4" s="737"/>
      <c r="CV4" s="711"/>
      <c r="CW4" s="738"/>
      <c r="CX4" s="583"/>
      <c r="CY4" s="583"/>
      <c r="CZ4" s="583"/>
      <c r="DA4" s="583"/>
      <c r="DB4" s="583"/>
      <c r="DC4" s="583"/>
      <c r="DD4" s="583"/>
      <c r="DE4" s="583"/>
      <c r="DF4" s="583"/>
      <c r="DG4" s="583"/>
      <c r="DH4" s="583"/>
      <c r="DI4" s="583"/>
      <c r="DJ4" s="583"/>
      <c r="DK4" s="749"/>
      <c r="DL4" s="749"/>
      <c r="DM4" s="749"/>
      <c r="DN4" s="583"/>
      <c r="DO4" s="583"/>
    </row>
    <row r="5" s="564" customFormat="1" ht="41.1" customHeight="1" spans="1:119">
      <c r="A5" s="582">
        <v>43265</v>
      </c>
      <c r="B5" s="583" t="s">
        <v>132</v>
      </c>
      <c r="C5" s="584" t="s">
        <v>133</v>
      </c>
      <c r="D5" s="585"/>
      <c r="E5" s="586"/>
      <c r="F5" s="587" t="s">
        <v>129</v>
      </c>
      <c r="G5" s="588" t="s">
        <v>130</v>
      </c>
      <c r="H5" s="589">
        <v>480</v>
      </c>
      <c r="I5" s="583"/>
      <c r="J5" s="583"/>
      <c r="K5" s="583"/>
      <c r="L5" s="617"/>
      <c r="M5" s="618"/>
      <c r="N5" s="619"/>
      <c r="O5" s="619"/>
      <c r="P5" s="620"/>
      <c r="Q5" s="619"/>
      <c r="R5" s="619"/>
      <c r="S5" s="636"/>
      <c r="T5" s="619"/>
      <c r="U5" s="637"/>
      <c r="V5" s="584">
        <f t="shared" ref="V5:V10" si="0">H5</f>
        <v>480</v>
      </c>
      <c r="W5" s="584"/>
      <c r="X5" s="635"/>
      <c r="Y5" s="661">
        <f t="shared" ref="Y5:Y10" si="1">H5</f>
        <v>480</v>
      </c>
      <c r="Z5" s="661"/>
      <c r="AA5" s="661"/>
      <c r="AB5" s="661"/>
      <c r="AC5" s="658"/>
      <c r="AD5" s="659" t="s">
        <v>131</v>
      </c>
      <c r="AE5" s="662"/>
      <c r="AF5" s="662"/>
      <c r="AG5" s="662"/>
      <c r="AH5" s="662"/>
      <c r="AI5" s="662"/>
      <c r="AJ5" s="662"/>
      <c r="AK5" s="662"/>
      <c r="AL5" s="662"/>
      <c r="AM5" s="662"/>
      <c r="AN5" s="662"/>
      <c r="AO5" s="662"/>
      <c r="AP5" s="662"/>
      <c r="AQ5" s="662"/>
      <c r="AR5" s="662"/>
      <c r="AS5" s="662"/>
      <c r="AT5" s="662"/>
      <c r="AU5" s="662"/>
      <c r="AV5" s="662"/>
      <c r="AW5" s="670"/>
      <c r="AX5" s="670"/>
      <c r="AY5" s="670"/>
      <c r="AZ5" s="670"/>
      <c r="BA5" s="670"/>
      <c r="BB5" s="670"/>
      <c r="BC5" s="670"/>
      <c r="BD5" s="670"/>
      <c r="BE5" s="700"/>
      <c r="BF5" s="700"/>
      <c r="BG5" s="700"/>
      <c r="BH5" s="701"/>
      <c r="BI5" s="702">
        <v>19654</v>
      </c>
      <c r="BJ5" s="703">
        <f>H5/12</f>
        <v>40</v>
      </c>
      <c r="BK5" s="703">
        <f>H5/12</f>
        <v>40</v>
      </c>
      <c r="BL5" s="704">
        <f>H5/12</f>
        <v>40</v>
      </c>
      <c r="BM5" s="704">
        <f>H5/12</f>
        <v>40</v>
      </c>
      <c r="BN5" s="704">
        <f>H5/12</f>
        <v>40</v>
      </c>
      <c r="BO5" s="704">
        <f>H5/12</f>
        <v>40</v>
      </c>
      <c r="BP5" s="704">
        <f>H5/12</f>
        <v>40</v>
      </c>
      <c r="BQ5" s="704">
        <f>H5/12</f>
        <v>40</v>
      </c>
      <c r="BR5" s="704">
        <f>H5/12</f>
        <v>40</v>
      </c>
      <c r="BS5" s="704">
        <f>H5/12</f>
        <v>40</v>
      </c>
      <c r="BT5" s="704">
        <f>H5/12</f>
        <v>40</v>
      </c>
      <c r="BU5" s="704">
        <f>H5/12</f>
        <v>40</v>
      </c>
      <c r="BV5" s="711"/>
      <c r="BW5" s="711"/>
      <c r="BX5" s="711"/>
      <c r="BY5" s="711"/>
      <c r="BZ5" s="711"/>
      <c r="CA5" s="711"/>
      <c r="CB5" s="711"/>
      <c r="CC5" s="711"/>
      <c r="CD5" s="711"/>
      <c r="CE5" s="711"/>
      <c r="CF5" s="711"/>
      <c r="CG5" s="711"/>
      <c r="CH5" s="711"/>
      <c r="CI5" s="704"/>
      <c r="CJ5" s="704"/>
      <c r="CK5" s="704"/>
      <c r="CL5" s="704"/>
      <c r="CM5" s="704"/>
      <c r="CN5" s="721"/>
      <c r="CO5" s="722"/>
      <c r="CP5" s="723"/>
      <c r="CQ5" s="723"/>
      <c r="CR5" s="723"/>
      <c r="CS5" s="723"/>
      <c r="CT5" s="736"/>
      <c r="CU5" s="737"/>
      <c r="CV5" s="711"/>
      <c r="CW5" s="738"/>
      <c r="CX5" s="583"/>
      <c r="CY5" s="583"/>
      <c r="CZ5" s="583"/>
      <c r="DA5" s="583"/>
      <c r="DB5" s="583"/>
      <c r="DC5" s="583"/>
      <c r="DD5" s="583"/>
      <c r="DE5" s="583"/>
      <c r="DF5" s="583"/>
      <c r="DG5" s="583"/>
      <c r="DH5" s="583"/>
      <c r="DI5" s="583"/>
      <c r="DJ5" s="583"/>
      <c r="DK5" s="749"/>
      <c r="DL5" s="749"/>
      <c r="DM5" s="749"/>
      <c r="DN5" s="583"/>
      <c r="DO5" s="583"/>
    </row>
    <row r="6" ht="41.1" customHeight="1" spans="1:119">
      <c r="A6" s="590">
        <v>43265</v>
      </c>
      <c r="B6" s="143" t="s">
        <v>134</v>
      </c>
      <c r="C6" s="107">
        <v>4500010393</v>
      </c>
      <c r="D6" s="591"/>
      <c r="E6" s="592" t="s">
        <v>135</v>
      </c>
      <c r="F6" s="593" t="s">
        <v>129</v>
      </c>
      <c r="G6" s="123" t="s">
        <v>130</v>
      </c>
      <c r="H6" s="594">
        <v>36</v>
      </c>
      <c r="I6" s="143"/>
      <c r="J6" s="143"/>
      <c r="K6" s="143"/>
      <c r="L6" s="621"/>
      <c r="M6" s="622"/>
      <c r="N6" s="623"/>
      <c r="O6" s="623"/>
      <c r="P6" s="624"/>
      <c r="Q6" s="623"/>
      <c r="R6" s="623"/>
      <c r="S6" s="638"/>
      <c r="T6" s="623"/>
      <c r="U6" s="639"/>
      <c r="V6" s="640">
        <f t="shared" si="0"/>
        <v>36</v>
      </c>
      <c r="W6" s="107"/>
      <c r="X6" s="635"/>
      <c r="Y6" s="663">
        <f t="shared" si="1"/>
        <v>36</v>
      </c>
      <c r="Z6" s="663"/>
      <c r="AA6" s="664"/>
      <c r="AB6" s="664"/>
      <c r="AC6" s="658"/>
      <c r="AD6" s="112" t="s">
        <v>131</v>
      </c>
      <c r="AE6" s="665"/>
      <c r="AF6" s="665"/>
      <c r="AG6" s="665"/>
      <c r="AH6" s="665"/>
      <c r="AI6" s="665"/>
      <c r="AJ6" s="665"/>
      <c r="AK6" s="665"/>
      <c r="AL6" s="665"/>
      <c r="AM6" s="665"/>
      <c r="AN6" s="665"/>
      <c r="AO6" s="665"/>
      <c r="AP6" s="665"/>
      <c r="AQ6" s="665"/>
      <c r="AR6" s="665"/>
      <c r="AS6" s="665"/>
      <c r="AT6" s="665"/>
      <c r="AU6" s="665"/>
      <c r="AV6" s="665"/>
      <c r="AW6" s="670"/>
      <c r="AX6" s="670"/>
      <c r="AY6" s="670"/>
      <c r="AZ6" s="670"/>
      <c r="BA6" s="670"/>
      <c r="BB6" s="670"/>
      <c r="BC6" s="670"/>
      <c r="BD6" s="670"/>
      <c r="BE6" s="700"/>
      <c r="BF6" s="700"/>
      <c r="BG6" s="700"/>
      <c r="BH6" s="701"/>
      <c r="BI6" s="705"/>
      <c r="BJ6" s="703">
        <f>H6/12</f>
        <v>3</v>
      </c>
      <c r="BK6" s="703">
        <f>H6/12</f>
        <v>3</v>
      </c>
      <c r="BL6" s="704">
        <f>H6/12</f>
        <v>3</v>
      </c>
      <c r="BM6" s="704">
        <f>H6/12</f>
        <v>3</v>
      </c>
      <c r="BN6" s="704">
        <f>H6/12</f>
        <v>3</v>
      </c>
      <c r="BO6" s="704">
        <f>H6/12</f>
        <v>3</v>
      </c>
      <c r="BP6" s="704">
        <f>H6/12</f>
        <v>3</v>
      </c>
      <c r="BQ6" s="704">
        <f>H6/12</f>
        <v>3</v>
      </c>
      <c r="BR6" s="704">
        <f>H6/12</f>
        <v>3</v>
      </c>
      <c r="BS6" s="704">
        <f>H6/12</f>
        <v>3</v>
      </c>
      <c r="BT6" s="704">
        <f>H6/12</f>
        <v>3</v>
      </c>
      <c r="BU6" s="704">
        <f>H6/12</f>
        <v>3</v>
      </c>
      <c r="BV6" s="711"/>
      <c r="BW6" s="711"/>
      <c r="BX6" s="711"/>
      <c r="BY6" s="711"/>
      <c r="BZ6" s="711"/>
      <c r="CA6" s="711"/>
      <c r="CB6" s="711"/>
      <c r="CC6" s="711"/>
      <c r="CD6" s="711"/>
      <c r="CE6" s="711"/>
      <c r="CF6" s="711"/>
      <c r="CG6" s="711"/>
      <c r="CH6" s="711"/>
      <c r="CI6" s="704"/>
      <c r="CJ6" s="704"/>
      <c r="CK6" s="704"/>
      <c r="CL6" s="704"/>
      <c r="CM6" s="704"/>
      <c r="CN6" s="721"/>
      <c r="CO6" s="722"/>
      <c r="CP6" s="723"/>
      <c r="CQ6" s="723"/>
      <c r="CR6" s="723"/>
      <c r="CS6" s="723"/>
      <c r="CT6" s="736"/>
      <c r="CU6" s="737"/>
      <c r="CV6" s="711"/>
      <c r="CW6" s="738"/>
      <c r="CX6" s="143"/>
      <c r="CY6" s="143"/>
      <c r="CZ6" s="143"/>
      <c r="DA6" s="143"/>
      <c r="DB6" s="143"/>
      <c r="DC6" s="143"/>
      <c r="DD6" s="143"/>
      <c r="DE6" s="583"/>
      <c r="DF6" s="583"/>
      <c r="DG6" s="583"/>
      <c r="DH6" s="583"/>
      <c r="DI6" s="583"/>
      <c r="DJ6" s="583"/>
      <c r="DK6" s="749"/>
      <c r="DL6" s="749"/>
      <c r="DM6" s="749"/>
      <c r="DN6" s="143"/>
      <c r="DO6" s="143"/>
    </row>
    <row r="7" ht="41.1" customHeight="1" spans="1:119">
      <c r="A7" s="590">
        <v>43265</v>
      </c>
      <c r="B7" s="143" t="s">
        <v>136</v>
      </c>
      <c r="C7" s="107">
        <v>4500010570</v>
      </c>
      <c r="D7" s="591"/>
      <c r="E7" s="595" t="s">
        <v>137</v>
      </c>
      <c r="F7" s="593" t="s">
        <v>129</v>
      </c>
      <c r="G7" s="123" t="s">
        <v>130</v>
      </c>
      <c r="H7" s="594">
        <v>12</v>
      </c>
      <c r="I7" s="143"/>
      <c r="J7" s="143"/>
      <c r="K7" s="143"/>
      <c r="L7" s="621"/>
      <c r="M7" s="622"/>
      <c r="N7" s="623"/>
      <c r="O7" s="623"/>
      <c r="P7" s="624"/>
      <c r="Q7" s="623"/>
      <c r="R7" s="623"/>
      <c r="S7" s="638"/>
      <c r="T7" s="623"/>
      <c r="U7" s="641"/>
      <c r="V7" s="642">
        <f t="shared" si="0"/>
        <v>12</v>
      </c>
      <c r="W7" s="643"/>
      <c r="X7" s="644"/>
      <c r="Y7" s="663">
        <f t="shared" si="1"/>
        <v>12</v>
      </c>
      <c r="Z7" s="666"/>
      <c r="AA7" s="667"/>
      <c r="AB7" s="667"/>
      <c r="AC7" s="668"/>
      <c r="AD7" s="669" t="s">
        <v>131</v>
      </c>
      <c r="AE7" s="670"/>
      <c r="AF7" s="670"/>
      <c r="AG7" s="670"/>
      <c r="AH7" s="670"/>
      <c r="AI7" s="670"/>
      <c r="AJ7" s="670"/>
      <c r="AK7" s="670"/>
      <c r="AL7" s="670"/>
      <c r="AM7" s="670"/>
      <c r="AN7" s="670"/>
      <c r="AO7" s="670"/>
      <c r="AP7" s="670"/>
      <c r="AQ7" s="670"/>
      <c r="AR7" s="670"/>
      <c r="AS7" s="670"/>
      <c r="AT7" s="670"/>
      <c r="AU7" s="670"/>
      <c r="AV7" s="670"/>
      <c r="AW7" s="670"/>
      <c r="AX7" s="670"/>
      <c r="AY7" s="670"/>
      <c r="AZ7" s="670"/>
      <c r="BA7" s="670"/>
      <c r="BB7" s="670"/>
      <c r="BC7" s="670"/>
      <c r="BD7" s="670"/>
      <c r="BE7" s="700"/>
      <c r="BF7" s="700"/>
      <c r="BG7" s="700"/>
      <c r="BH7" s="701"/>
      <c r="BI7" s="705"/>
      <c r="BJ7" s="703">
        <f>H7/12</f>
        <v>1</v>
      </c>
      <c r="BK7" s="703">
        <f>H7/12</f>
        <v>1</v>
      </c>
      <c r="BL7" s="704">
        <f>H7/12</f>
        <v>1</v>
      </c>
      <c r="BM7" s="704">
        <f>H7/12</f>
        <v>1</v>
      </c>
      <c r="BN7" s="704">
        <f>H7/12</f>
        <v>1</v>
      </c>
      <c r="BO7" s="704">
        <f>H7/12</f>
        <v>1</v>
      </c>
      <c r="BP7" s="704">
        <f>H7/12</f>
        <v>1</v>
      </c>
      <c r="BQ7" s="704">
        <f>H7/12</f>
        <v>1</v>
      </c>
      <c r="BR7" s="704">
        <f>H7/12</f>
        <v>1</v>
      </c>
      <c r="BS7" s="704">
        <f>H7/12</f>
        <v>1</v>
      </c>
      <c r="BT7" s="704">
        <f>H7/12</f>
        <v>1</v>
      </c>
      <c r="BU7" s="704">
        <f>H7/12</f>
        <v>1</v>
      </c>
      <c r="BV7" s="711"/>
      <c r="BW7" s="711"/>
      <c r="BX7" s="711"/>
      <c r="BY7" s="711"/>
      <c r="BZ7" s="711"/>
      <c r="CA7" s="711"/>
      <c r="CB7" s="711"/>
      <c r="CC7" s="711"/>
      <c r="CD7" s="711"/>
      <c r="CE7" s="711"/>
      <c r="CF7" s="711"/>
      <c r="CG7" s="711"/>
      <c r="CH7" s="711"/>
      <c r="CI7" s="704"/>
      <c r="CJ7" s="704"/>
      <c r="CK7" s="704"/>
      <c r="CL7" s="704"/>
      <c r="CM7" s="704"/>
      <c r="CN7" s="721"/>
      <c r="CO7" s="722"/>
      <c r="CP7" s="723"/>
      <c r="CQ7" s="723"/>
      <c r="CR7" s="723"/>
      <c r="CS7" s="723"/>
      <c r="CT7" s="736"/>
      <c r="CU7" s="737"/>
      <c r="CV7" s="711"/>
      <c r="CW7" s="738"/>
      <c r="CX7" s="143"/>
      <c r="CY7" s="143"/>
      <c r="CZ7" s="143"/>
      <c r="DA7" s="143"/>
      <c r="DB7" s="143"/>
      <c r="DC7" s="143"/>
      <c r="DD7" s="143"/>
      <c r="DE7" s="583"/>
      <c r="DF7" s="583"/>
      <c r="DG7" s="583"/>
      <c r="DH7" s="583"/>
      <c r="DI7" s="583"/>
      <c r="DJ7" s="583"/>
      <c r="DK7" s="749"/>
      <c r="DL7" s="749"/>
      <c r="DM7" s="749"/>
      <c r="DN7" s="143"/>
      <c r="DO7" s="143"/>
    </row>
    <row r="8" ht="41.1" customHeight="1" spans="1:119">
      <c r="A8" s="590">
        <v>43265</v>
      </c>
      <c r="B8" s="143" t="s">
        <v>138</v>
      </c>
      <c r="C8" s="107">
        <v>4500009837</v>
      </c>
      <c r="D8" s="591"/>
      <c r="E8" s="592" t="s">
        <v>139</v>
      </c>
      <c r="F8" s="593" t="s">
        <v>129</v>
      </c>
      <c r="G8" s="123" t="s">
        <v>130</v>
      </c>
      <c r="H8" s="594">
        <v>12</v>
      </c>
      <c r="I8" s="143"/>
      <c r="J8" s="143"/>
      <c r="K8" s="143"/>
      <c r="L8" s="621"/>
      <c r="M8" s="622"/>
      <c r="N8" s="623"/>
      <c r="O8" s="623"/>
      <c r="P8" s="624"/>
      <c r="Q8" s="623"/>
      <c r="R8" s="623"/>
      <c r="S8" s="638"/>
      <c r="T8" s="623"/>
      <c r="U8" s="641"/>
      <c r="V8" s="642">
        <f t="shared" si="0"/>
        <v>12</v>
      </c>
      <c r="W8" s="643"/>
      <c r="X8" s="644"/>
      <c r="Y8" s="663">
        <f t="shared" si="1"/>
        <v>12</v>
      </c>
      <c r="Z8" s="666"/>
      <c r="AA8" s="667"/>
      <c r="AB8" s="667"/>
      <c r="AC8" s="668"/>
      <c r="AD8" s="669" t="s">
        <v>131</v>
      </c>
      <c r="AE8" s="670"/>
      <c r="AF8" s="670"/>
      <c r="AG8" s="670"/>
      <c r="AH8" s="670"/>
      <c r="AI8" s="670"/>
      <c r="AJ8" s="670"/>
      <c r="AK8" s="670"/>
      <c r="AL8" s="670"/>
      <c r="AM8" s="670"/>
      <c r="AN8" s="670"/>
      <c r="AO8" s="670"/>
      <c r="AP8" s="670"/>
      <c r="AQ8" s="670"/>
      <c r="AR8" s="670"/>
      <c r="AS8" s="670"/>
      <c r="AT8" s="670"/>
      <c r="AU8" s="670"/>
      <c r="AV8" s="670"/>
      <c r="AW8" s="670"/>
      <c r="AX8" s="670"/>
      <c r="AY8" s="670"/>
      <c r="AZ8" s="670"/>
      <c r="BA8" s="670"/>
      <c r="BB8" s="670"/>
      <c r="BC8" s="670"/>
      <c r="BD8" s="670"/>
      <c r="BE8" s="700"/>
      <c r="BF8" s="700"/>
      <c r="BG8" s="700"/>
      <c r="BH8" s="701"/>
      <c r="BI8" s="705"/>
      <c r="BJ8" s="703">
        <f>H8/12</f>
        <v>1</v>
      </c>
      <c r="BK8" s="703">
        <f>H8/12</f>
        <v>1</v>
      </c>
      <c r="BL8" s="704">
        <f>H8/12</f>
        <v>1</v>
      </c>
      <c r="BM8" s="704">
        <f>H8/12</f>
        <v>1</v>
      </c>
      <c r="BN8" s="704">
        <f>H8/12</f>
        <v>1</v>
      </c>
      <c r="BO8" s="704">
        <f>H8/12</f>
        <v>1</v>
      </c>
      <c r="BP8" s="704">
        <f>H8/12</f>
        <v>1</v>
      </c>
      <c r="BQ8" s="704">
        <f>H8/12</f>
        <v>1</v>
      </c>
      <c r="BR8" s="704">
        <f>H8/12</f>
        <v>1</v>
      </c>
      <c r="BS8" s="704">
        <f>H8/12</f>
        <v>1</v>
      </c>
      <c r="BT8" s="704">
        <f>H8/12</f>
        <v>1</v>
      </c>
      <c r="BU8" s="704">
        <f>H8/12</f>
        <v>1</v>
      </c>
      <c r="BV8" s="711"/>
      <c r="BW8" s="711"/>
      <c r="BX8" s="711"/>
      <c r="BY8" s="711"/>
      <c r="BZ8" s="711"/>
      <c r="CA8" s="711"/>
      <c r="CB8" s="711"/>
      <c r="CC8" s="711"/>
      <c r="CD8" s="711"/>
      <c r="CE8" s="711"/>
      <c r="CF8" s="711"/>
      <c r="CG8" s="711"/>
      <c r="CH8" s="711"/>
      <c r="CI8" s="704"/>
      <c r="CJ8" s="704"/>
      <c r="CK8" s="704"/>
      <c r="CL8" s="704"/>
      <c r="CM8" s="704"/>
      <c r="CN8" s="721"/>
      <c r="CO8" s="722"/>
      <c r="CP8" s="723"/>
      <c r="CQ8" s="723"/>
      <c r="CR8" s="723"/>
      <c r="CS8" s="723"/>
      <c r="CT8" s="736"/>
      <c r="CU8" s="737"/>
      <c r="CV8" s="711"/>
      <c r="CW8" s="738"/>
      <c r="CX8" s="143"/>
      <c r="CY8" s="143"/>
      <c r="CZ8" s="143"/>
      <c r="DA8" s="143"/>
      <c r="DB8" s="143"/>
      <c r="DC8" s="143"/>
      <c r="DD8" s="143"/>
      <c r="DE8" s="583"/>
      <c r="DF8" s="583"/>
      <c r="DG8" s="583"/>
      <c r="DH8" s="583"/>
      <c r="DI8" s="583"/>
      <c r="DJ8" s="583"/>
      <c r="DK8" s="749"/>
      <c r="DL8" s="749"/>
      <c r="DM8" s="749"/>
      <c r="DN8" s="143"/>
      <c r="DO8" s="143"/>
    </row>
    <row r="9" ht="41.1" customHeight="1" spans="1:119">
      <c r="A9" s="590">
        <v>43270</v>
      </c>
      <c r="B9" s="143" t="s">
        <v>140</v>
      </c>
      <c r="C9" s="596" t="s">
        <v>141</v>
      </c>
      <c r="D9" s="591"/>
      <c r="E9" s="592" t="s">
        <v>142</v>
      </c>
      <c r="F9" s="593" t="s">
        <v>129</v>
      </c>
      <c r="G9" s="123" t="s">
        <v>130</v>
      </c>
      <c r="H9" s="594">
        <v>6</v>
      </c>
      <c r="I9" s="143"/>
      <c r="J9" s="143"/>
      <c r="K9" s="143"/>
      <c r="L9" s="621"/>
      <c r="M9" s="622"/>
      <c r="N9" s="623"/>
      <c r="O9" s="623"/>
      <c r="P9" s="624"/>
      <c r="Q9" s="623"/>
      <c r="R9" s="623"/>
      <c r="S9" s="638"/>
      <c r="T9" s="623"/>
      <c r="U9" s="641"/>
      <c r="V9" s="642">
        <f t="shared" si="0"/>
        <v>6</v>
      </c>
      <c r="W9" s="643"/>
      <c r="X9" s="644"/>
      <c r="Y9" s="663">
        <f t="shared" si="1"/>
        <v>6</v>
      </c>
      <c r="Z9" s="666"/>
      <c r="AA9" s="667"/>
      <c r="AB9" s="667"/>
      <c r="AC9" s="668"/>
      <c r="AD9" s="669" t="s">
        <v>131</v>
      </c>
      <c r="AE9" s="670"/>
      <c r="AF9" s="670"/>
      <c r="AG9" s="670"/>
      <c r="AH9" s="670"/>
      <c r="AI9" s="670"/>
      <c r="AJ9" s="670"/>
      <c r="AK9" s="670"/>
      <c r="AL9" s="670"/>
      <c r="AM9" s="670"/>
      <c r="AN9" s="670"/>
      <c r="AO9" s="670"/>
      <c r="AP9" s="670"/>
      <c r="AQ9" s="670"/>
      <c r="AR9" s="670"/>
      <c r="AS9" s="670"/>
      <c r="AT9" s="670"/>
      <c r="AU9" s="670"/>
      <c r="AV9" s="670"/>
      <c r="AW9" s="670"/>
      <c r="AX9" s="670"/>
      <c r="AY9" s="670"/>
      <c r="AZ9" s="670"/>
      <c r="BA9" s="670"/>
      <c r="BB9" s="670"/>
      <c r="BC9" s="670"/>
      <c r="BD9" s="670"/>
      <c r="BE9" s="700"/>
      <c r="BF9" s="700"/>
      <c r="BG9" s="700"/>
      <c r="BH9" s="701"/>
      <c r="BI9" s="705"/>
      <c r="BJ9" s="703">
        <v>1</v>
      </c>
      <c r="BK9" s="703"/>
      <c r="BL9" s="704">
        <v>1</v>
      </c>
      <c r="BM9" s="704"/>
      <c r="BN9" s="704">
        <v>1</v>
      </c>
      <c r="BO9" s="704"/>
      <c r="BP9" s="704">
        <v>1</v>
      </c>
      <c r="BQ9" s="704"/>
      <c r="BR9" s="704">
        <v>1</v>
      </c>
      <c r="BS9" s="704"/>
      <c r="BT9" s="704">
        <v>1</v>
      </c>
      <c r="BU9" s="704"/>
      <c r="BV9" s="711"/>
      <c r="BW9" s="711"/>
      <c r="BX9" s="711"/>
      <c r="BY9" s="711"/>
      <c r="BZ9" s="711"/>
      <c r="CA9" s="711"/>
      <c r="CB9" s="711"/>
      <c r="CC9" s="711"/>
      <c r="CD9" s="711"/>
      <c r="CE9" s="711"/>
      <c r="CF9" s="711"/>
      <c r="CG9" s="711"/>
      <c r="CH9" s="711"/>
      <c r="CI9" s="704"/>
      <c r="CJ9" s="704"/>
      <c r="CK9" s="704"/>
      <c r="CL9" s="704"/>
      <c r="CM9" s="704"/>
      <c r="CN9" s="721"/>
      <c r="CO9" s="722"/>
      <c r="CP9" s="723"/>
      <c r="CQ9" s="723"/>
      <c r="CR9" s="723"/>
      <c r="CS9" s="723"/>
      <c r="CT9" s="736"/>
      <c r="CU9" s="737"/>
      <c r="CV9" s="711"/>
      <c r="CW9" s="738"/>
      <c r="CX9" s="143"/>
      <c r="CY9" s="143"/>
      <c r="CZ9" s="143"/>
      <c r="DA9" s="143"/>
      <c r="DB9" s="143"/>
      <c r="DC9" s="143"/>
      <c r="DD9" s="143"/>
      <c r="DE9" s="583"/>
      <c r="DF9" s="583"/>
      <c r="DG9" s="583"/>
      <c r="DH9" s="583"/>
      <c r="DI9" s="583"/>
      <c r="DJ9" s="583"/>
      <c r="DK9" s="749"/>
      <c r="DL9" s="749"/>
      <c r="DM9" s="749"/>
      <c r="DN9" s="143"/>
      <c r="DO9" s="143"/>
    </row>
    <row r="10" ht="41.1" customHeight="1" spans="1:119">
      <c r="A10" s="590">
        <v>43270</v>
      </c>
      <c r="B10" s="143" t="s">
        <v>140</v>
      </c>
      <c r="C10" s="596">
        <v>4500010598</v>
      </c>
      <c r="D10" s="591"/>
      <c r="E10" s="592" t="s">
        <v>143</v>
      </c>
      <c r="F10" s="593" t="s">
        <v>129</v>
      </c>
      <c r="G10" s="123" t="s">
        <v>130</v>
      </c>
      <c r="H10" s="594">
        <v>24</v>
      </c>
      <c r="I10" s="143"/>
      <c r="J10" s="143"/>
      <c r="K10" s="143"/>
      <c r="L10" s="621"/>
      <c r="M10" s="622"/>
      <c r="N10" s="623"/>
      <c r="O10" s="623"/>
      <c r="P10" s="624"/>
      <c r="Q10" s="623"/>
      <c r="R10" s="623"/>
      <c r="S10" s="638"/>
      <c r="T10" s="623"/>
      <c r="U10" s="641"/>
      <c r="V10" s="642">
        <f t="shared" si="0"/>
        <v>24</v>
      </c>
      <c r="W10" s="643"/>
      <c r="X10" s="644"/>
      <c r="Y10" s="663">
        <f t="shared" si="1"/>
        <v>24</v>
      </c>
      <c r="Z10" s="666"/>
      <c r="AA10" s="667"/>
      <c r="AB10" s="667"/>
      <c r="AC10" s="668"/>
      <c r="AD10" s="669" t="s">
        <v>131</v>
      </c>
      <c r="AE10" s="670"/>
      <c r="AF10" s="670"/>
      <c r="AG10" s="670"/>
      <c r="AH10" s="670"/>
      <c r="AI10" s="670"/>
      <c r="AJ10" s="670"/>
      <c r="AK10" s="670"/>
      <c r="AL10" s="670"/>
      <c r="AM10" s="670"/>
      <c r="AN10" s="670"/>
      <c r="AO10" s="670"/>
      <c r="AP10" s="670"/>
      <c r="AQ10" s="670"/>
      <c r="AR10" s="670"/>
      <c r="AS10" s="670"/>
      <c r="AT10" s="670"/>
      <c r="AU10" s="670"/>
      <c r="AV10" s="670"/>
      <c r="AW10" s="670"/>
      <c r="AX10" s="670"/>
      <c r="AY10" s="670"/>
      <c r="AZ10" s="670"/>
      <c r="BA10" s="670"/>
      <c r="BB10" s="670"/>
      <c r="BC10" s="670"/>
      <c r="BD10" s="670"/>
      <c r="BE10" s="700"/>
      <c r="BF10" s="700"/>
      <c r="BG10" s="700"/>
      <c r="BH10" s="701"/>
      <c r="BI10" s="705"/>
      <c r="BJ10" s="703">
        <f>H10/12</f>
        <v>2</v>
      </c>
      <c r="BK10" s="703">
        <f>H10/12</f>
        <v>2</v>
      </c>
      <c r="BL10" s="704">
        <f>H10/12</f>
        <v>2</v>
      </c>
      <c r="BM10" s="704">
        <f>H10/12</f>
        <v>2</v>
      </c>
      <c r="BN10" s="704">
        <f>H10/12</f>
        <v>2</v>
      </c>
      <c r="BO10" s="704">
        <f>H10/12</f>
        <v>2</v>
      </c>
      <c r="BP10" s="704">
        <f>H10/12</f>
        <v>2</v>
      </c>
      <c r="BQ10" s="704">
        <f>H10/12</f>
        <v>2</v>
      </c>
      <c r="BR10" s="704">
        <f>H10/12</f>
        <v>2</v>
      </c>
      <c r="BS10" s="704">
        <f>H10/12</f>
        <v>2</v>
      </c>
      <c r="BT10" s="704">
        <f>H10/12</f>
        <v>2</v>
      </c>
      <c r="BU10" s="704">
        <f>H10/12</f>
        <v>2</v>
      </c>
      <c r="BV10" s="711"/>
      <c r="BW10" s="711"/>
      <c r="BX10" s="711"/>
      <c r="BY10" s="711"/>
      <c r="BZ10" s="711"/>
      <c r="CA10" s="711"/>
      <c r="CB10" s="711"/>
      <c r="CC10" s="711"/>
      <c r="CD10" s="711"/>
      <c r="CE10" s="711"/>
      <c r="CF10" s="711"/>
      <c r="CG10" s="711"/>
      <c r="CH10" s="711"/>
      <c r="CI10" s="704"/>
      <c r="CJ10" s="704"/>
      <c r="CK10" s="704"/>
      <c r="CL10" s="704"/>
      <c r="CM10" s="704"/>
      <c r="CN10" s="721"/>
      <c r="CO10" s="722"/>
      <c r="CP10" s="723"/>
      <c r="CQ10" s="723"/>
      <c r="CR10" s="723"/>
      <c r="CS10" s="723"/>
      <c r="CT10" s="736"/>
      <c r="CU10" s="737"/>
      <c r="CV10" s="711"/>
      <c r="CW10" s="738"/>
      <c r="CX10" s="143"/>
      <c r="CY10" s="143"/>
      <c r="CZ10" s="143"/>
      <c r="DA10" s="143"/>
      <c r="DB10" s="143"/>
      <c r="DC10" s="143"/>
      <c r="DD10" s="143"/>
      <c r="DE10" s="583"/>
      <c r="DF10" s="583"/>
      <c r="DG10" s="583"/>
      <c r="DH10" s="583"/>
      <c r="DI10" s="583"/>
      <c r="DJ10" s="583"/>
      <c r="DK10" s="749"/>
      <c r="DL10" s="749"/>
      <c r="DM10" s="749"/>
      <c r="DN10" s="143"/>
      <c r="DO10" s="143"/>
    </row>
    <row r="11" ht="41.1" customHeight="1" spans="1:119">
      <c r="A11" s="590">
        <v>43277</v>
      </c>
      <c r="B11" s="143" t="s">
        <v>144</v>
      </c>
      <c r="C11" s="596">
        <v>4500010957</v>
      </c>
      <c r="D11" s="597" t="s">
        <v>145</v>
      </c>
      <c r="E11" s="592" t="s">
        <v>146</v>
      </c>
      <c r="F11" s="593" t="s">
        <v>129</v>
      </c>
      <c r="G11" s="123" t="s">
        <v>130</v>
      </c>
      <c r="H11" s="594">
        <v>36</v>
      </c>
      <c r="I11" s="143"/>
      <c r="J11" s="143"/>
      <c r="K11" s="143"/>
      <c r="L11" s="621"/>
      <c r="M11" s="622"/>
      <c r="N11" s="623"/>
      <c r="O11" s="623"/>
      <c r="P11" s="624"/>
      <c r="Q11" s="623"/>
      <c r="R11" s="623"/>
      <c r="S11" s="638"/>
      <c r="T11" s="623"/>
      <c r="U11" s="641"/>
      <c r="V11" s="642"/>
      <c r="W11" s="643"/>
      <c r="X11" s="644">
        <v>36</v>
      </c>
      <c r="Y11" s="663"/>
      <c r="Z11" s="666"/>
      <c r="AA11" s="667"/>
      <c r="AB11" s="667"/>
      <c r="AC11" s="668">
        <v>36</v>
      </c>
      <c r="AD11" s="669" t="s">
        <v>131</v>
      </c>
      <c r="AE11" s="670"/>
      <c r="AF11" s="670"/>
      <c r="AG11" s="670"/>
      <c r="AH11" s="670"/>
      <c r="AI11" s="670"/>
      <c r="AJ11" s="670"/>
      <c r="AK11" s="670"/>
      <c r="AL11" s="670"/>
      <c r="AM11" s="670"/>
      <c r="AN11" s="670"/>
      <c r="AO11" s="670"/>
      <c r="AP11" s="670"/>
      <c r="AQ11" s="670"/>
      <c r="AR11" s="670"/>
      <c r="AS11" s="670"/>
      <c r="AT11" s="670"/>
      <c r="AU11" s="670"/>
      <c r="AV11" s="670"/>
      <c r="AW11" s="670"/>
      <c r="AX11" s="670"/>
      <c r="AY11" s="670"/>
      <c r="AZ11" s="670"/>
      <c r="BA11" s="670"/>
      <c r="BB11" s="670"/>
      <c r="BC11" s="670"/>
      <c r="BD11" s="670"/>
      <c r="BE11" s="700"/>
      <c r="BF11" s="700"/>
      <c r="BG11" s="700"/>
      <c r="BH11" s="701"/>
      <c r="BI11" s="705"/>
      <c r="BJ11" s="703">
        <f>H11/12</f>
        <v>3</v>
      </c>
      <c r="BK11" s="703">
        <f>H11/12</f>
        <v>3</v>
      </c>
      <c r="BL11" s="704">
        <f>H11/12</f>
        <v>3</v>
      </c>
      <c r="BM11" s="704">
        <f>H11/12</f>
        <v>3</v>
      </c>
      <c r="BN11" s="704">
        <f>H11/12</f>
        <v>3</v>
      </c>
      <c r="BO11" s="704">
        <f>H11/12</f>
        <v>3</v>
      </c>
      <c r="BP11" s="704">
        <f>H11/12</f>
        <v>3</v>
      </c>
      <c r="BQ11" s="704">
        <f>H11/12</f>
        <v>3</v>
      </c>
      <c r="BR11" s="704">
        <f>H11/12</f>
        <v>3</v>
      </c>
      <c r="BS11" s="704">
        <f>H11/12</f>
        <v>3</v>
      </c>
      <c r="BT11" s="704">
        <f>H11/12</f>
        <v>3</v>
      </c>
      <c r="BU11" s="704">
        <f>H11/12</f>
        <v>3</v>
      </c>
      <c r="BV11" s="711"/>
      <c r="BW11" s="711"/>
      <c r="BX11" s="711"/>
      <c r="BY11" s="711"/>
      <c r="BZ11" s="711"/>
      <c r="CA11" s="711"/>
      <c r="CB11" s="711"/>
      <c r="CC11" s="711"/>
      <c r="CD11" s="711"/>
      <c r="CE11" s="711"/>
      <c r="CF11" s="711"/>
      <c r="CG11" s="711"/>
      <c r="CH11" s="711"/>
      <c r="CI11" s="704"/>
      <c r="CJ11" s="704"/>
      <c r="CK11" s="704"/>
      <c r="CL11" s="704"/>
      <c r="CM11" s="704"/>
      <c r="CN11" s="721"/>
      <c r="CO11" s="722"/>
      <c r="CP11" s="723"/>
      <c r="CQ11" s="723"/>
      <c r="CR11" s="723"/>
      <c r="CS11" s="723"/>
      <c r="CT11" s="736"/>
      <c r="CU11" s="737"/>
      <c r="CV11" s="711"/>
      <c r="CW11" s="738"/>
      <c r="CX11" s="143"/>
      <c r="CY11" s="143"/>
      <c r="CZ11" s="143"/>
      <c r="DA11" s="143"/>
      <c r="DB11" s="143"/>
      <c r="DC11" s="143"/>
      <c r="DD11" s="143"/>
      <c r="DE11" s="583"/>
      <c r="DF11" s="583"/>
      <c r="DG11" s="583"/>
      <c r="DH11" s="583"/>
      <c r="DI11" s="583"/>
      <c r="DJ11" s="583"/>
      <c r="DK11" s="749"/>
      <c r="DL11" s="749"/>
      <c r="DM11" s="749"/>
      <c r="DN11" s="143"/>
      <c r="DO11" s="143"/>
    </row>
    <row r="12" ht="41.1" customHeight="1" spans="1:119">
      <c r="A12" s="590">
        <v>43277</v>
      </c>
      <c r="B12" s="143" t="s">
        <v>147</v>
      </c>
      <c r="C12" s="596">
        <v>450012096</v>
      </c>
      <c r="D12" s="597" t="s">
        <v>148</v>
      </c>
      <c r="E12" s="592" t="s">
        <v>149</v>
      </c>
      <c r="F12" s="593" t="s">
        <v>129</v>
      </c>
      <c r="G12" s="123" t="s">
        <v>130</v>
      </c>
      <c r="H12" s="594">
        <v>12</v>
      </c>
      <c r="I12" s="143"/>
      <c r="J12" s="143"/>
      <c r="K12" s="143"/>
      <c r="L12" s="621"/>
      <c r="M12" s="622"/>
      <c r="N12" s="623"/>
      <c r="O12" s="623"/>
      <c r="P12" s="624"/>
      <c r="Q12" s="623"/>
      <c r="R12" s="623"/>
      <c r="S12" s="638"/>
      <c r="T12" s="623"/>
      <c r="U12" s="641"/>
      <c r="V12" s="642">
        <v>12</v>
      </c>
      <c r="W12" s="643"/>
      <c r="X12" s="644"/>
      <c r="Y12" s="663">
        <v>12</v>
      </c>
      <c r="Z12" s="666"/>
      <c r="AA12" s="667"/>
      <c r="AB12" s="667"/>
      <c r="AC12" s="668"/>
      <c r="AD12" s="669" t="s">
        <v>131</v>
      </c>
      <c r="AE12" s="670"/>
      <c r="AF12" s="670"/>
      <c r="AG12" s="670"/>
      <c r="AH12" s="670"/>
      <c r="AI12" s="670"/>
      <c r="AJ12" s="670"/>
      <c r="AK12" s="670"/>
      <c r="AL12" s="670"/>
      <c r="AM12" s="670"/>
      <c r="AN12" s="670"/>
      <c r="AO12" s="670"/>
      <c r="AP12" s="670"/>
      <c r="AQ12" s="670"/>
      <c r="AR12" s="670"/>
      <c r="AS12" s="670"/>
      <c r="AT12" s="670"/>
      <c r="AU12" s="670"/>
      <c r="AV12" s="670"/>
      <c r="AW12" s="670"/>
      <c r="AX12" s="670"/>
      <c r="AY12" s="670"/>
      <c r="AZ12" s="670"/>
      <c r="BA12" s="670"/>
      <c r="BB12" s="670"/>
      <c r="BC12" s="670"/>
      <c r="BD12" s="670"/>
      <c r="BE12" s="700"/>
      <c r="BF12" s="700"/>
      <c r="BG12" s="700"/>
      <c r="BH12" s="701"/>
      <c r="BI12" s="705"/>
      <c r="BJ12" s="703">
        <f>H12/12</f>
        <v>1</v>
      </c>
      <c r="BK12" s="703">
        <f>H12/12</f>
        <v>1</v>
      </c>
      <c r="BL12" s="704">
        <f>H12/12</f>
        <v>1</v>
      </c>
      <c r="BM12" s="704">
        <f>H12/12</f>
        <v>1</v>
      </c>
      <c r="BN12" s="704">
        <f>H12/12</f>
        <v>1</v>
      </c>
      <c r="BO12" s="704">
        <f>H12/12</f>
        <v>1</v>
      </c>
      <c r="BP12" s="704">
        <f>H12/12</f>
        <v>1</v>
      </c>
      <c r="BQ12" s="704">
        <f>H12/12</f>
        <v>1</v>
      </c>
      <c r="BR12" s="704">
        <f>H12/12</f>
        <v>1</v>
      </c>
      <c r="BS12" s="704">
        <f>H12/12</f>
        <v>1</v>
      </c>
      <c r="BT12" s="704">
        <f>H12/12</f>
        <v>1</v>
      </c>
      <c r="BU12" s="704">
        <f>H12/12</f>
        <v>1</v>
      </c>
      <c r="BV12" s="711"/>
      <c r="BW12" s="711"/>
      <c r="BX12" s="711"/>
      <c r="BY12" s="711"/>
      <c r="BZ12" s="711"/>
      <c r="CA12" s="711"/>
      <c r="CB12" s="711"/>
      <c r="CC12" s="711"/>
      <c r="CD12" s="711"/>
      <c r="CE12" s="711"/>
      <c r="CF12" s="711"/>
      <c r="CG12" s="711"/>
      <c r="CH12" s="711"/>
      <c r="CI12" s="704"/>
      <c r="CJ12" s="704"/>
      <c r="CK12" s="704"/>
      <c r="CL12" s="704"/>
      <c r="CM12" s="704"/>
      <c r="CN12" s="721"/>
      <c r="CO12" s="722"/>
      <c r="CP12" s="723"/>
      <c r="CQ12" s="723"/>
      <c r="CR12" s="723"/>
      <c r="CS12" s="723"/>
      <c r="CT12" s="736"/>
      <c r="CU12" s="737"/>
      <c r="CV12" s="711"/>
      <c r="CW12" s="738"/>
      <c r="CX12" s="143"/>
      <c r="CY12" s="143"/>
      <c r="CZ12" s="143"/>
      <c r="DA12" s="143"/>
      <c r="DB12" s="143"/>
      <c r="DC12" s="143"/>
      <c r="DD12" s="143"/>
      <c r="DE12" s="583"/>
      <c r="DF12" s="583"/>
      <c r="DG12" s="583"/>
      <c r="DH12" s="583"/>
      <c r="DI12" s="583"/>
      <c r="DJ12" s="583"/>
      <c r="DK12" s="749"/>
      <c r="DL12" s="749"/>
      <c r="DM12" s="749"/>
      <c r="DN12" s="143"/>
      <c r="DO12" s="143"/>
    </row>
    <row r="13" ht="41.1" customHeight="1" spans="1:119">
      <c r="A13" s="590">
        <v>43265</v>
      </c>
      <c r="B13" s="143" t="s">
        <v>136</v>
      </c>
      <c r="C13" s="107">
        <v>4500010570</v>
      </c>
      <c r="D13" s="591"/>
      <c r="E13" s="592" t="s">
        <v>150</v>
      </c>
      <c r="F13" s="593" t="s">
        <v>129</v>
      </c>
      <c r="G13" s="123" t="s">
        <v>130</v>
      </c>
      <c r="H13" s="594">
        <v>2</v>
      </c>
      <c r="I13" s="143"/>
      <c r="J13" s="143"/>
      <c r="K13" s="143"/>
      <c r="L13" s="621"/>
      <c r="M13" s="622"/>
      <c r="N13" s="623"/>
      <c r="O13" s="623"/>
      <c r="P13" s="624"/>
      <c r="Q13" s="623"/>
      <c r="R13" s="623"/>
      <c r="S13" s="638"/>
      <c r="T13" s="623"/>
      <c r="U13" s="641"/>
      <c r="V13" s="642">
        <v>12</v>
      </c>
      <c r="W13" s="643"/>
      <c r="X13" s="644"/>
      <c r="Y13" s="663">
        <v>12</v>
      </c>
      <c r="Z13" s="666"/>
      <c r="AA13" s="667"/>
      <c r="AB13" s="667"/>
      <c r="AC13" s="668"/>
      <c r="AD13" s="669" t="s">
        <v>131</v>
      </c>
      <c r="AE13" s="670"/>
      <c r="AF13" s="670"/>
      <c r="AG13" s="670"/>
      <c r="AH13" s="670"/>
      <c r="AI13" s="670"/>
      <c r="AJ13" s="670"/>
      <c r="AK13" s="670"/>
      <c r="AL13" s="670"/>
      <c r="AM13" s="670"/>
      <c r="AN13" s="670"/>
      <c r="AO13" s="670"/>
      <c r="AP13" s="670"/>
      <c r="AQ13" s="670"/>
      <c r="AR13" s="670"/>
      <c r="AS13" s="670"/>
      <c r="AT13" s="670"/>
      <c r="AU13" s="670"/>
      <c r="AV13" s="670"/>
      <c r="AW13" s="670"/>
      <c r="AX13" s="670"/>
      <c r="AY13" s="670"/>
      <c r="AZ13" s="670"/>
      <c r="BA13" s="670"/>
      <c r="BB13" s="670"/>
      <c r="BC13" s="670"/>
      <c r="BD13" s="670"/>
      <c r="BE13" s="700"/>
      <c r="BF13" s="700"/>
      <c r="BG13" s="700"/>
      <c r="BH13" s="701"/>
      <c r="BI13" s="705"/>
      <c r="BJ13" s="703"/>
      <c r="BK13" s="703"/>
      <c r="BL13" s="704"/>
      <c r="BM13" s="704"/>
      <c r="BN13" s="704">
        <v>1</v>
      </c>
      <c r="BO13" s="704">
        <v>1</v>
      </c>
      <c r="BP13" s="704"/>
      <c r="BQ13" s="704"/>
      <c r="BR13" s="704"/>
      <c r="BS13" s="704"/>
      <c r="BT13" s="704"/>
      <c r="BU13" s="704"/>
      <c r="BV13" s="711"/>
      <c r="BW13" s="711"/>
      <c r="BX13" s="711"/>
      <c r="BY13" s="711"/>
      <c r="BZ13" s="711"/>
      <c r="CA13" s="711"/>
      <c r="CB13" s="711"/>
      <c r="CC13" s="711"/>
      <c r="CD13" s="711"/>
      <c r="CE13" s="711"/>
      <c r="CF13" s="711"/>
      <c r="CG13" s="711"/>
      <c r="CH13" s="711"/>
      <c r="CI13" s="704"/>
      <c r="CJ13" s="704"/>
      <c r="CK13" s="704"/>
      <c r="CL13" s="704"/>
      <c r="CM13" s="704"/>
      <c r="CN13" s="721"/>
      <c r="CO13" s="722"/>
      <c r="CP13" s="723"/>
      <c r="CQ13" s="723"/>
      <c r="CR13" s="723"/>
      <c r="CS13" s="723"/>
      <c r="CT13" s="736"/>
      <c r="CU13" s="737"/>
      <c r="CV13" s="711"/>
      <c r="CW13" s="738"/>
      <c r="CX13" s="143"/>
      <c r="CY13" s="143"/>
      <c r="CZ13" s="143"/>
      <c r="DA13" s="143"/>
      <c r="DB13" s="143"/>
      <c r="DC13" s="143"/>
      <c r="DD13" s="143"/>
      <c r="DE13" s="583"/>
      <c r="DF13" s="583"/>
      <c r="DG13" s="583"/>
      <c r="DH13" s="583"/>
      <c r="DI13" s="583"/>
      <c r="DJ13" s="583"/>
      <c r="DK13" s="749"/>
      <c r="DL13" s="749"/>
      <c r="DM13" s="749"/>
      <c r="DN13" s="143"/>
      <c r="DO13" s="143"/>
    </row>
    <row r="14" s="564" customFormat="1" ht="41.1" customHeight="1" spans="1:119">
      <c r="A14" s="582">
        <v>43284</v>
      </c>
      <c r="B14" s="583"/>
      <c r="C14" s="584" t="s">
        <v>151</v>
      </c>
      <c r="D14" s="585"/>
      <c r="E14" s="598"/>
      <c r="F14" s="587" t="s">
        <v>129</v>
      </c>
      <c r="G14" s="588" t="s">
        <v>130</v>
      </c>
      <c r="H14" s="589">
        <v>480</v>
      </c>
      <c r="I14" s="583"/>
      <c r="J14" s="583"/>
      <c r="K14" s="583"/>
      <c r="L14" s="617"/>
      <c r="M14" s="618"/>
      <c r="N14" s="619"/>
      <c r="O14" s="619"/>
      <c r="P14" s="620"/>
      <c r="Q14" s="619"/>
      <c r="R14" s="619"/>
      <c r="S14" s="636"/>
      <c r="T14" s="619"/>
      <c r="U14" s="645"/>
      <c r="V14" s="646">
        <v>480</v>
      </c>
      <c r="W14" s="647"/>
      <c r="X14" s="644"/>
      <c r="Y14" s="661">
        <v>480</v>
      </c>
      <c r="Z14" s="671"/>
      <c r="AA14" s="671"/>
      <c r="AB14" s="671"/>
      <c r="AC14" s="668"/>
      <c r="AD14" s="672" t="s">
        <v>131</v>
      </c>
      <c r="AE14" s="673"/>
      <c r="AF14" s="673"/>
      <c r="AG14" s="673"/>
      <c r="AH14" s="673"/>
      <c r="AI14" s="673"/>
      <c r="AJ14" s="673"/>
      <c r="AK14" s="673"/>
      <c r="AL14" s="673"/>
      <c r="AM14" s="673"/>
      <c r="AN14" s="673"/>
      <c r="AO14" s="673"/>
      <c r="AP14" s="673"/>
      <c r="AQ14" s="673"/>
      <c r="AR14" s="673"/>
      <c r="AS14" s="673"/>
      <c r="AT14" s="673"/>
      <c r="AU14" s="673"/>
      <c r="AV14" s="673"/>
      <c r="AW14" s="670"/>
      <c r="AX14" s="670"/>
      <c r="AY14" s="670"/>
      <c r="AZ14" s="670"/>
      <c r="BA14" s="670"/>
      <c r="BB14" s="670"/>
      <c r="BC14" s="670"/>
      <c r="BD14" s="670"/>
      <c r="BE14" s="700"/>
      <c r="BF14" s="700"/>
      <c r="BG14" s="700"/>
      <c r="BH14" s="701"/>
      <c r="BI14" s="702">
        <v>19655</v>
      </c>
      <c r="BJ14" s="703">
        <f>H14/12</f>
        <v>40</v>
      </c>
      <c r="BK14" s="703">
        <f>H14/12</f>
        <v>40</v>
      </c>
      <c r="BL14" s="704">
        <f>H14/12</f>
        <v>40</v>
      </c>
      <c r="BM14" s="704">
        <f>H14/12</f>
        <v>40</v>
      </c>
      <c r="BN14" s="704">
        <f>H14/12</f>
        <v>40</v>
      </c>
      <c r="BO14" s="704">
        <f>H14/12</f>
        <v>40</v>
      </c>
      <c r="BP14" s="704">
        <f>H14/12</f>
        <v>40</v>
      </c>
      <c r="BQ14" s="704">
        <f>H14/12</f>
        <v>40</v>
      </c>
      <c r="BR14" s="704">
        <f>H14/12</f>
        <v>40</v>
      </c>
      <c r="BS14" s="704">
        <f>H14/12</f>
        <v>40</v>
      </c>
      <c r="BT14" s="704">
        <f>H14/12</f>
        <v>40</v>
      </c>
      <c r="BU14" s="704">
        <f>H14/12</f>
        <v>40</v>
      </c>
      <c r="BV14" s="711"/>
      <c r="BW14" s="711"/>
      <c r="BX14" s="711"/>
      <c r="BY14" s="711"/>
      <c r="BZ14" s="711"/>
      <c r="CA14" s="711"/>
      <c r="CB14" s="711"/>
      <c r="CC14" s="711"/>
      <c r="CD14" s="711"/>
      <c r="CE14" s="711"/>
      <c r="CF14" s="711"/>
      <c r="CG14" s="711"/>
      <c r="CH14" s="711"/>
      <c r="CI14" s="704"/>
      <c r="CJ14" s="704"/>
      <c r="CK14" s="704"/>
      <c r="CL14" s="704"/>
      <c r="CM14" s="704"/>
      <c r="CN14" s="721"/>
      <c r="CO14" s="722"/>
      <c r="CP14" s="723"/>
      <c r="CQ14" s="723"/>
      <c r="CR14" s="723"/>
      <c r="CS14" s="723"/>
      <c r="CT14" s="736"/>
      <c r="CU14" s="737"/>
      <c r="CV14" s="711"/>
      <c r="CW14" s="738"/>
      <c r="CX14" s="583"/>
      <c r="CY14" s="583"/>
      <c r="CZ14" s="583"/>
      <c r="DA14" s="583"/>
      <c r="DB14" s="583"/>
      <c r="DC14" s="583"/>
      <c r="DD14" s="583"/>
      <c r="DE14" s="583"/>
      <c r="DF14" s="583"/>
      <c r="DG14" s="583"/>
      <c r="DH14" s="583"/>
      <c r="DI14" s="583"/>
      <c r="DJ14" s="583"/>
      <c r="DK14" s="749"/>
      <c r="DL14" s="749"/>
      <c r="DM14" s="749"/>
      <c r="DN14" s="583"/>
      <c r="DO14" s="583"/>
    </row>
    <row r="15" ht="41.1" customHeight="1" spans="1:119">
      <c r="A15" s="590">
        <v>43286</v>
      </c>
      <c r="B15" s="143"/>
      <c r="C15" s="107">
        <v>4500010467</v>
      </c>
      <c r="D15" s="591"/>
      <c r="E15" s="592"/>
      <c r="F15" s="593" t="s">
        <v>129</v>
      </c>
      <c r="G15" s="123" t="s">
        <v>130</v>
      </c>
      <c r="H15" s="594">
        <v>10</v>
      </c>
      <c r="I15" s="143"/>
      <c r="J15" s="143"/>
      <c r="K15" s="143"/>
      <c r="L15" s="621"/>
      <c r="M15" s="622"/>
      <c r="N15" s="623"/>
      <c r="O15" s="623"/>
      <c r="P15" s="624"/>
      <c r="Q15" s="623"/>
      <c r="R15" s="623"/>
      <c r="S15" s="638"/>
      <c r="T15" s="623"/>
      <c r="U15" s="641"/>
      <c r="V15" s="642">
        <v>10</v>
      </c>
      <c r="W15" s="643"/>
      <c r="X15" s="644"/>
      <c r="Y15" s="663">
        <v>10</v>
      </c>
      <c r="Z15" s="666"/>
      <c r="AA15" s="667"/>
      <c r="AB15" s="667"/>
      <c r="AC15" s="668"/>
      <c r="AD15" s="669" t="s">
        <v>131</v>
      </c>
      <c r="AE15" s="670"/>
      <c r="AF15" s="670"/>
      <c r="AG15" s="670"/>
      <c r="AH15" s="670"/>
      <c r="AI15" s="670"/>
      <c r="AJ15" s="670"/>
      <c r="AK15" s="670"/>
      <c r="AL15" s="670"/>
      <c r="AM15" s="670"/>
      <c r="AN15" s="670"/>
      <c r="AO15" s="670"/>
      <c r="AP15" s="670"/>
      <c r="AQ15" s="670"/>
      <c r="AR15" s="670"/>
      <c r="AS15" s="670"/>
      <c r="AT15" s="670"/>
      <c r="AU15" s="670"/>
      <c r="AV15" s="670"/>
      <c r="AW15" s="670"/>
      <c r="AX15" s="670"/>
      <c r="AY15" s="670"/>
      <c r="AZ15" s="670"/>
      <c r="BA15" s="670"/>
      <c r="BB15" s="670"/>
      <c r="BC15" s="670"/>
      <c r="BD15" s="670"/>
      <c r="BE15" s="700"/>
      <c r="BF15" s="700"/>
      <c r="BG15" s="700"/>
      <c r="BH15" s="701"/>
      <c r="BI15" s="705"/>
      <c r="BJ15" s="703"/>
      <c r="BK15" s="703"/>
      <c r="BL15" s="704">
        <v>1</v>
      </c>
      <c r="BM15" s="704">
        <v>1</v>
      </c>
      <c r="BN15" s="704">
        <v>1</v>
      </c>
      <c r="BO15" s="704">
        <v>1</v>
      </c>
      <c r="BP15" s="704">
        <v>1</v>
      </c>
      <c r="BQ15" s="704">
        <v>1</v>
      </c>
      <c r="BR15" s="704">
        <v>1</v>
      </c>
      <c r="BS15" s="704">
        <v>1</v>
      </c>
      <c r="BT15" s="704">
        <v>1</v>
      </c>
      <c r="BU15" s="704">
        <v>1</v>
      </c>
      <c r="BV15" s="711"/>
      <c r="BW15" s="711"/>
      <c r="BX15" s="711"/>
      <c r="BY15" s="711"/>
      <c r="BZ15" s="711"/>
      <c r="CA15" s="711"/>
      <c r="CB15" s="711"/>
      <c r="CC15" s="711"/>
      <c r="CD15" s="711"/>
      <c r="CE15" s="711"/>
      <c r="CF15" s="711"/>
      <c r="CG15" s="711"/>
      <c r="CH15" s="711"/>
      <c r="CI15" s="704"/>
      <c r="CJ15" s="704"/>
      <c r="CK15" s="704"/>
      <c r="CL15" s="704"/>
      <c r="CM15" s="704"/>
      <c r="CN15" s="721"/>
      <c r="CO15" s="722"/>
      <c r="CP15" s="723"/>
      <c r="CQ15" s="723"/>
      <c r="CR15" s="723"/>
      <c r="CS15" s="723"/>
      <c r="CT15" s="736"/>
      <c r="CU15" s="737"/>
      <c r="CV15" s="711"/>
      <c r="CW15" s="738"/>
      <c r="CX15" s="143"/>
      <c r="CY15" s="143"/>
      <c r="CZ15" s="143"/>
      <c r="DA15" s="143"/>
      <c r="DB15" s="143"/>
      <c r="DC15" s="143"/>
      <c r="DD15" s="143"/>
      <c r="DE15" s="583"/>
      <c r="DF15" s="583"/>
      <c r="DG15" s="583"/>
      <c r="DH15" s="583"/>
      <c r="DI15" s="583"/>
      <c r="DJ15" s="583"/>
      <c r="DK15" s="749"/>
      <c r="DL15" s="749"/>
      <c r="DM15" s="749"/>
      <c r="DN15" s="143"/>
      <c r="DO15" s="143"/>
    </row>
    <row r="16" ht="41.1" customHeight="1" spans="1:119">
      <c r="A16" s="590">
        <v>43287</v>
      </c>
      <c r="B16" s="143"/>
      <c r="C16" s="107">
        <v>4500010333</v>
      </c>
      <c r="D16" s="591"/>
      <c r="E16" s="592"/>
      <c r="F16" s="593" t="s">
        <v>129</v>
      </c>
      <c r="G16" s="123" t="s">
        <v>130</v>
      </c>
      <c r="H16" s="594">
        <v>10</v>
      </c>
      <c r="I16" s="143"/>
      <c r="J16" s="143"/>
      <c r="K16" s="143"/>
      <c r="L16" s="621"/>
      <c r="M16" s="622"/>
      <c r="N16" s="623"/>
      <c r="O16" s="623"/>
      <c r="P16" s="624"/>
      <c r="Q16" s="623"/>
      <c r="R16" s="623"/>
      <c r="S16" s="638"/>
      <c r="T16" s="623"/>
      <c r="U16" s="641"/>
      <c r="V16" s="642">
        <v>10</v>
      </c>
      <c r="W16" s="643"/>
      <c r="X16" s="644"/>
      <c r="Y16" s="663">
        <v>10</v>
      </c>
      <c r="Z16" s="666"/>
      <c r="AA16" s="667"/>
      <c r="AB16" s="667"/>
      <c r="AC16" s="668"/>
      <c r="AD16" s="669" t="s">
        <v>131</v>
      </c>
      <c r="AE16" s="670"/>
      <c r="AF16" s="670"/>
      <c r="AG16" s="670"/>
      <c r="AH16" s="670"/>
      <c r="AI16" s="670"/>
      <c r="AJ16" s="670"/>
      <c r="AK16" s="670"/>
      <c r="AL16" s="670"/>
      <c r="AM16" s="670"/>
      <c r="AN16" s="670"/>
      <c r="AO16" s="670"/>
      <c r="AP16" s="670"/>
      <c r="AQ16" s="670"/>
      <c r="AR16" s="670"/>
      <c r="AS16" s="670"/>
      <c r="AT16" s="670"/>
      <c r="AU16" s="670"/>
      <c r="AV16" s="670"/>
      <c r="AW16" s="670"/>
      <c r="AX16" s="670"/>
      <c r="AY16" s="670"/>
      <c r="AZ16" s="670"/>
      <c r="BA16" s="670"/>
      <c r="BB16" s="670"/>
      <c r="BC16" s="670"/>
      <c r="BD16" s="670"/>
      <c r="BE16" s="700"/>
      <c r="BF16" s="700"/>
      <c r="BG16" s="700"/>
      <c r="BH16" s="701"/>
      <c r="BI16" s="705"/>
      <c r="BJ16" s="703"/>
      <c r="BK16" s="703"/>
      <c r="BL16" s="704">
        <v>1</v>
      </c>
      <c r="BM16" s="704">
        <v>1</v>
      </c>
      <c r="BN16" s="704">
        <v>1</v>
      </c>
      <c r="BO16" s="704">
        <v>1</v>
      </c>
      <c r="BP16" s="704">
        <v>1</v>
      </c>
      <c r="BQ16" s="704">
        <v>1</v>
      </c>
      <c r="BR16" s="704">
        <v>1</v>
      </c>
      <c r="BS16" s="704">
        <v>1</v>
      </c>
      <c r="BT16" s="704">
        <v>1</v>
      </c>
      <c r="BU16" s="704">
        <v>1</v>
      </c>
      <c r="BV16" s="711"/>
      <c r="BW16" s="711"/>
      <c r="BX16" s="711"/>
      <c r="BY16" s="711"/>
      <c r="BZ16" s="711"/>
      <c r="CA16" s="711"/>
      <c r="CB16" s="711"/>
      <c r="CC16" s="711"/>
      <c r="CD16" s="711"/>
      <c r="CE16" s="711"/>
      <c r="CF16" s="711"/>
      <c r="CG16" s="711"/>
      <c r="CH16" s="711"/>
      <c r="CI16" s="704"/>
      <c r="CJ16" s="704"/>
      <c r="CK16" s="704"/>
      <c r="CL16" s="704"/>
      <c r="CM16" s="704"/>
      <c r="CN16" s="721"/>
      <c r="CO16" s="722"/>
      <c r="CP16" s="723"/>
      <c r="CQ16" s="723"/>
      <c r="CR16" s="723"/>
      <c r="CS16" s="723"/>
      <c r="CT16" s="736"/>
      <c r="CU16" s="737"/>
      <c r="CV16" s="711"/>
      <c r="CW16" s="738"/>
      <c r="CX16" s="143"/>
      <c r="CY16" s="143"/>
      <c r="CZ16" s="143"/>
      <c r="DA16" s="143"/>
      <c r="DB16" s="143"/>
      <c r="DC16" s="143"/>
      <c r="DD16" s="143"/>
      <c r="DE16" s="583"/>
      <c r="DF16" s="583"/>
      <c r="DG16" s="583"/>
      <c r="DH16" s="583"/>
      <c r="DI16" s="583"/>
      <c r="DJ16" s="583"/>
      <c r="DK16" s="749"/>
      <c r="DL16" s="749"/>
      <c r="DM16" s="749"/>
      <c r="DN16" s="143"/>
      <c r="DO16" s="143"/>
    </row>
    <row r="17" s="6" customFormat="1" ht="41.1" customHeight="1" spans="1:119">
      <c r="A17" s="590">
        <v>43302</v>
      </c>
      <c r="B17" s="143"/>
      <c r="C17" s="107">
        <v>4500012533</v>
      </c>
      <c r="D17" s="591"/>
      <c r="E17" s="592"/>
      <c r="F17" s="593" t="s">
        <v>129</v>
      </c>
      <c r="G17" s="123" t="s">
        <v>130</v>
      </c>
      <c r="H17" s="594">
        <v>12</v>
      </c>
      <c r="I17" s="143"/>
      <c r="J17" s="143"/>
      <c r="K17" s="143"/>
      <c r="L17" s="621"/>
      <c r="M17" s="622"/>
      <c r="N17" s="623"/>
      <c r="O17" s="623"/>
      <c r="P17" s="624"/>
      <c r="Q17" s="623"/>
      <c r="R17" s="623"/>
      <c r="S17" s="638"/>
      <c r="T17" s="623"/>
      <c r="U17" s="641"/>
      <c r="V17" s="642">
        <v>12</v>
      </c>
      <c r="W17" s="643"/>
      <c r="X17" s="644"/>
      <c r="Y17" s="663">
        <v>12</v>
      </c>
      <c r="Z17" s="666"/>
      <c r="AA17" s="667"/>
      <c r="AB17" s="667"/>
      <c r="AC17" s="668"/>
      <c r="AD17" s="669" t="s">
        <v>131</v>
      </c>
      <c r="AE17" s="670"/>
      <c r="AF17" s="670"/>
      <c r="AG17" s="670"/>
      <c r="AH17" s="670"/>
      <c r="AI17" s="670"/>
      <c r="AJ17" s="670"/>
      <c r="AK17" s="670"/>
      <c r="AL17" s="670"/>
      <c r="AM17" s="670"/>
      <c r="AN17" s="670"/>
      <c r="AO17" s="670"/>
      <c r="AP17" s="670"/>
      <c r="AQ17" s="670"/>
      <c r="AR17" s="670"/>
      <c r="AS17" s="670"/>
      <c r="AT17" s="670"/>
      <c r="AU17" s="670"/>
      <c r="AV17" s="670"/>
      <c r="AW17" s="670"/>
      <c r="AX17" s="670"/>
      <c r="AY17" s="670"/>
      <c r="AZ17" s="670"/>
      <c r="BA17" s="670"/>
      <c r="BB17" s="670"/>
      <c r="BC17" s="670"/>
      <c r="BD17" s="670"/>
      <c r="BE17" s="700"/>
      <c r="BF17" s="700"/>
      <c r="BG17" s="700"/>
      <c r="BH17" s="701"/>
      <c r="BI17" s="705"/>
      <c r="BJ17" s="703">
        <v>1</v>
      </c>
      <c r="BK17" s="703">
        <v>1</v>
      </c>
      <c r="BL17" s="704">
        <v>1</v>
      </c>
      <c r="BM17" s="704">
        <v>1</v>
      </c>
      <c r="BN17" s="704">
        <v>1</v>
      </c>
      <c r="BO17" s="704">
        <v>1</v>
      </c>
      <c r="BP17" s="704">
        <v>1</v>
      </c>
      <c r="BQ17" s="704">
        <v>1</v>
      </c>
      <c r="BR17" s="704">
        <v>1</v>
      </c>
      <c r="BS17" s="704">
        <v>1</v>
      </c>
      <c r="BT17" s="704">
        <v>1</v>
      </c>
      <c r="BU17" s="704">
        <v>1</v>
      </c>
      <c r="BV17" s="711"/>
      <c r="BW17" s="711"/>
      <c r="BX17" s="711"/>
      <c r="BY17" s="711"/>
      <c r="BZ17" s="711"/>
      <c r="CA17" s="711"/>
      <c r="CB17" s="711"/>
      <c r="CC17" s="711"/>
      <c r="CD17" s="711"/>
      <c r="CE17" s="711"/>
      <c r="CF17" s="711"/>
      <c r="CG17" s="711"/>
      <c r="CH17" s="711"/>
      <c r="CI17" s="704"/>
      <c r="CJ17" s="704"/>
      <c r="CK17" s="704"/>
      <c r="CL17" s="704"/>
      <c r="CM17" s="704"/>
      <c r="CN17" s="721"/>
      <c r="CO17" s="722"/>
      <c r="CP17" s="723"/>
      <c r="CQ17" s="723"/>
      <c r="CR17" s="723"/>
      <c r="CS17" s="723"/>
      <c r="CT17" s="736"/>
      <c r="CU17" s="737"/>
      <c r="CV17" s="711"/>
      <c r="CW17" s="738"/>
      <c r="CX17" s="143"/>
      <c r="CY17" s="143"/>
      <c r="CZ17" s="143"/>
      <c r="DA17" s="143"/>
      <c r="DB17" s="143"/>
      <c r="DC17" s="143"/>
      <c r="DD17" s="143"/>
      <c r="DE17" s="583"/>
      <c r="DF17" s="583"/>
      <c r="DG17" s="583"/>
      <c r="DH17" s="583"/>
      <c r="DI17" s="583"/>
      <c r="DJ17" s="583"/>
      <c r="DK17" s="749"/>
      <c r="DL17" s="749"/>
      <c r="DM17" s="749"/>
      <c r="DN17" s="143"/>
      <c r="DO17" s="143"/>
    </row>
    <row r="18" s="6" customFormat="1" ht="41.1" customHeight="1" spans="1:119">
      <c r="A18" s="590">
        <v>43302</v>
      </c>
      <c r="B18" s="143"/>
      <c r="C18" s="107">
        <v>4500010568</v>
      </c>
      <c r="D18" s="591"/>
      <c r="E18" s="592"/>
      <c r="F18" s="593" t="s">
        <v>129</v>
      </c>
      <c r="G18" s="123" t="s">
        <v>130</v>
      </c>
      <c r="H18" s="594">
        <v>4</v>
      </c>
      <c r="I18" s="143"/>
      <c r="J18" s="143"/>
      <c r="K18" s="143"/>
      <c r="L18" s="621"/>
      <c r="M18" s="622"/>
      <c r="N18" s="623"/>
      <c r="O18" s="623"/>
      <c r="P18" s="624"/>
      <c r="Q18" s="623"/>
      <c r="R18" s="623"/>
      <c r="S18" s="638"/>
      <c r="T18" s="623"/>
      <c r="U18" s="641"/>
      <c r="V18" s="642">
        <v>4</v>
      </c>
      <c r="W18" s="643"/>
      <c r="X18" s="644"/>
      <c r="Y18" s="663"/>
      <c r="Z18" s="666"/>
      <c r="AA18" s="667"/>
      <c r="AB18" s="667"/>
      <c r="AC18" s="668">
        <v>4</v>
      </c>
      <c r="AD18" s="669" t="s">
        <v>152</v>
      </c>
      <c r="AE18" s="670"/>
      <c r="AF18" s="670"/>
      <c r="AG18" s="670"/>
      <c r="AH18" s="670"/>
      <c r="AI18" s="670"/>
      <c r="AJ18" s="670"/>
      <c r="AK18" s="670"/>
      <c r="AL18" s="670"/>
      <c r="AM18" s="670"/>
      <c r="AN18" s="670"/>
      <c r="AO18" s="670"/>
      <c r="AP18" s="670"/>
      <c r="AQ18" s="670"/>
      <c r="AR18" s="670"/>
      <c r="AS18" s="670"/>
      <c r="AT18" s="670"/>
      <c r="AU18" s="670"/>
      <c r="AV18" s="670"/>
      <c r="AW18" s="670"/>
      <c r="AX18" s="670"/>
      <c r="AY18" s="670"/>
      <c r="AZ18" s="670"/>
      <c r="BA18" s="670"/>
      <c r="BB18" s="670"/>
      <c r="BC18" s="670"/>
      <c r="BD18" s="670"/>
      <c r="BE18" s="700"/>
      <c r="BF18" s="700"/>
      <c r="BG18" s="700"/>
      <c r="BH18" s="701"/>
      <c r="BI18" s="705"/>
      <c r="BJ18" s="703">
        <v>1</v>
      </c>
      <c r="BK18" s="703"/>
      <c r="BL18" s="704">
        <v>1</v>
      </c>
      <c r="BM18" s="704"/>
      <c r="BN18" s="704">
        <v>1</v>
      </c>
      <c r="BO18" s="704"/>
      <c r="BP18" s="704">
        <v>1</v>
      </c>
      <c r="BQ18" s="704"/>
      <c r="BR18" s="704"/>
      <c r="BS18" s="704"/>
      <c r="BT18" s="704"/>
      <c r="BU18" s="704"/>
      <c r="BV18" s="711"/>
      <c r="BW18" s="711"/>
      <c r="BX18" s="711"/>
      <c r="BY18" s="711"/>
      <c r="BZ18" s="711"/>
      <c r="CA18" s="711"/>
      <c r="CB18" s="711"/>
      <c r="CC18" s="711"/>
      <c r="CD18" s="711"/>
      <c r="CE18" s="711"/>
      <c r="CF18" s="711"/>
      <c r="CG18" s="711"/>
      <c r="CH18" s="711"/>
      <c r="CI18" s="704"/>
      <c r="CJ18" s="704"/>
      <c r="CK18" s="704"/>
      <c r="CL18" s="704"/>
      <c r="CM18" s="704"/>
      <c r="CN18" s="721"/>
      <c r="CO18" s="722"/>
      <c r="CP18" s="723"/>
      <c r="CQ18" s="723"/>
      <c r="CR18" s="723"/>
      <c r="CS18" s="723"/>
      <c r="CT18" s="736"/>
      <c r="CU18" s="737"/>
      <c r="CV18" s="711"/>
      <c r="CW18" s="738"/>
      <c r="CX18" s="143"/>
      <c r="CY18" s="143"/>
      <c r="CZ18" s="143"/>
      <c r="DA18" s="143"/>
      <c r="DB18" s="143"/>
      <c r="DC18" s="143"/>
      <c r="DD18" s="143"/>
      <c r="DE18" s="583"/>
      <c r="DF18" s="583"/>
      <c r="DG18" s="583"/>
      <c r="DH18" s="583"/>
      <c r="DI18" s="583"/>
      <c r="DJ18" s="583"/>
      <c r="DK18" s="749"/>
      <c r="DL18" s="749"/>
      <c r="DM18" s="749"/>
      <c r="DN18" s="143"/>
      <c r="DO18" s="143"/>
    </row>
    <row r="19" s="6" customFormat="1" ht="41.1" customHeight="1" spans="1:119">
      <c r="A19" s="590">
        <v>43306</v>
      </c>
      <c r="B19" s="143"/>
      <c r="C19" s="107">
        <v>4500010570</v>
      </c>
      <c r="D19" s="591"/>
      <c r="E19" s="592" t="s">
        <v>153</v>
      </c>
      <c r="F19" s="593" t="s">
        <v>129</v>
      </c>
      <c r="G19" s="123" t="s">
        <v>130</v>
      </c>
      <c r="H19" s="594">
        <v>28</v>
      </c>
      <c r="I19" s="143"/>
      <c r="J19" s="143"/>
      <c r="K19" s="143"/>
      <c r="L19" s="621"/>
      <c r="M19" s="622"/>
      <c r="N19" s="623"/>
      <c r="O19" s="623"/>
      <c r="P19" s="624"/>
      <c r="Q19" s="623"/>
      <c r="R19" s="623"/>
      <c r="S19" s="638"/>
      <c r="T19" s="623"/>
      <c r="U19" s="641"/>
      <c r="V19" s="642"/>
      <c r="W19" s="643"/>
      <c r="X19" s="644">
        <v>28</v>
      </c>
      <c r="Y19" s="663">
        <v>28</v>
      </c>
      <c r="Z19" s="666"/>
      <c r="AA19" s="667"/>
      <c r="AB19" s="667"/>
      <c r="AC19" s="668"/>
      <c r="AD19" s="669" t="s">
        <v>154</v>
      </c>
      <c r="AE19" s="670"/>
      <c r="AF19" s="670"/>
      <c r="AG19" s="670"/>
      <c r="AH19" s="670"/>
      <c r="AI19" s="670"/>
      <c r="AJ19" s="670"/>
      <c r="AK19" s="670"/>
      <c r="AL19" s="670"/>
      <c r="AM19" s="670"/>
      <c r="AN19" s="670"/>
      <c r="AO19" s="670"/>
      <c r="AP19" s="670"/>
      <c r="AQ19" s="670"/>
      <c r="AR19" s="670"/>
      <c r="AS19" s="670"/>
      <c r="AT19" s="670"/>
      <c r="AU19" s="670"/>
      <c r="AV19" s="670"/>
      <c r="AW19" s="670"/>
      <c r="AX19" s="670"/>
      <c r="AY19" s="670"/>
      <c r="AZ19" s="670"/>
      <c r="BA19" s="670"/>
      <c r="BB19" s="670"/>
      <c r="BC19" s="670"/>
      <c r="BD19" s="670"/>
      <c r="BE19" s="700"/>
      <c r="BF19" s="700"/>
      <c r="BG19" s="700"/>
      <c r="BH19" s="701"/>
      <c r="BI19" s="705"/>
      <c r="BJ19" s="703">
        <v>3</v>
      </c>
      <c r="BK19" s="703">
        <v>2</v>
      </c>
      <c r="BL19" s="704">
        <v>3</v>
      </c>
      <c r="BM19" s="704">
        <v>2</v>
      </c>
      <c r="BN19" s="704">
        <v>3</v>
      </c>
      <c r="BO19" s="704">
        <v>2</v>
      </c>
      <c r="BP19" s="704">
        <v>3</v>
      </c>
      <c r="BQ19" s="704">
        <v>2</v>
      </c>
      <c r="BR19" s="704">
        <v>2</v>
      </c>
      <c r="BS19" s="704">
        <v>2</v>
      </c>
      <c r="BT19" s="704">
        <v>2</v>
      </c>
      <c r="BU19" s="704">
        <v>2</v>
      </c>
      <c r="BV19" s="711"/>
      <c r="BW19" s="711"/>
      <c r="BX19" s="711"/>
      <c r="BY19" s="711"/>
      <c r="BZ19" s="711"/>
      <c r="CA19" s="711"/>
      <c r="CB19" s="711"/>
      <c r="CC19" s="711"/>
      <c r="CD19" s="711"/>
      <c r="CE19" s="711"/>
      <c r="CF19" s="711"/>
      <c r="CG19" s="711"/>
      <c r="CH19" s="711"/>
      <c r="CI19" s="704"/>
      <c r="CJ19" s="704"/>
      <c r="CK19" s="704"/>
      <c r="CL19" s="704"/>
      <c r="CM19" s="704"/>
      <c r="CN19" s="721"/>
      <c r="CO19" s="722"/>
      <c r="CP19" s="723"/>
      <c r="CQ19" s="723"/>
      <c r="CR19" s="723"/>
      <c r="CS19" s="723"/>
      <c r="CT19" s="736"/>
      <c r="CU19" s="737"/>
      <c r="CV19" s="711"/>
      <c r="CW19" s="738"/>
      <c r="CX19" s="143"/>
      <c r="CY19" s="143"/>
      <c r="CZ19" s="143"/>
      <c r="DA19" s="143"/>
      <c r="DB19" s="143"/>
      <c r="DC19" s="143"/>
      <c r="DD19" s="143"/>
      <c r="DE19" s="583"/>
      <c r="DF19" s="583"/>
      <c r="DG19" s="583"/>
      <c r="DH19" s="583"/>
      <c r="DI19" s="583"/>
      <c r="DJ19" s="583"/>
      <c r="DK19" s="749"/>
      <c r="DL19" s="749"/>
      <c r="DM19" s="749"/>
      <c r="DN19" s="143"/>
      <c r="DO19" s="143"/>
    </row>
    <row r="20" s="6" customFormat="1" ht="41.1" customHeight="1" spans="1:119">
      <c r="A20" s="590">
        <v>43306</v>
      </c>
      <c r="B20" s="143"/>
      <c r="C20" s="107">
        <v>4500010574</v>
      </c>
      <c r="D20" s="591"/>
      <c r="E20" s="592" t="s">
        <v>155</v>
      </c>
      <c r="F20" s="593" t="s">
        <v>129</v>
      </c>
      <c r="G20" s="123" t="s">
        <v>130</v>
      </c>
      <c r="H20" s="594">
        <v>25</v>
      </c>
      <c r="I20" s="143"/>
      <c r="J20" s="143"/>
      <c r="K20" s="143"/>
      <c r="L20" s="621"/>
      <c r="M20" s="622"/>
      <c r="N20" s="623"/>
      <c r="O20" s="623"/>
      <c r="P20" s="624"/>
      <c r="Q20" s="623"/>
      <c r="R20" s="623"/>
      <c r="S20" s="638"/>
      <c r="T20" s="623"/>
      <c r="U20" s="641"/>
      <c r="V20" s="642"/>
      <c r="W20" s="643"/>
      <c r="X20" s="644">
        <v>25</v>
      </c>
      <c r="Y20" s="663">
        <v>25</v>
      </c>
      <c r="Z20" s="666"/>
      <c r="AA20" s="667"/>
      <c r="AB20" s="667"/>
      <c r="AC20" s="668"/>
      <c r="AD20" s="669" t="s">
        <v>156</v>
      </c>
      <c r="AE20" s="670"/>
      <c r="AF20" s="670"/>
      <c r="AG20" s="670"/>
      <c r="AH20" s="670"/>
      <c r="AI20" s="670"/>
      <c r="AJ20" s="670"/>
      <c r="AK20" s="670"/>
      <c r="AL20" s="670"/>
      <c r="AM20" s="670"/>
      <c r="AN20" s="670"/>
      <c r="AO20" s="670"/>
      <c r="AP20" s="670"/>
      <c r="AQ20" s="670"/>
      <c r="AR20" s="670"/>
      <c r="AS20" s="670"/>
      <c r="AT20" s="670"/>
      <c r="AU20" s="670"/>
      <c r="AV20" s="670"/>
      <c r="AW20" s="670"/>
      <c r="AX20" s="670"/>
      <c r="AY20" s="670"/>
      <c r="AZ20" s="670"/>
      <c r="BA20" s="670"/>
      <c r="BB20" s="670"/>
      <c r="BC20" s="670"/>
      <c r="BD20" s="670"/>
      <c r="BE20" s="700"/>
      <c r="BF20" s="700"/>
      <c r="BG20" s="700"/>
      <c r="BH20" s="701"/>
      <c r="BI20" s="705"/>
      <c r="BJ20" s="703">
        <v>2</v>
      </c>
      <c r="BK20" s="703">
        <v>2</v>
      </c>
      <c r="BL20" s="704">
        <v>2</v>
      </c>
      <c r="BM20" s="704">
        <v>2</v>
      </c>
      <c r="BN20" s="704">
        <v>2</v>
      </c>
      <c r="BO20" s="704">
        <v>2</v>
      </c>
      <c r="BP20" s="704">
        <v>3</v>
      </c>
      <c r="BQ20" s="704">
        <v>2</v>
      </c>
      <c r="BR20" s="704">
        <v>2</v>
      </c>
      <c r="BS20" s="704">
        <v>2</v>
      </c>
      <c r="BT20" s="704">
        <v>2</v>
      </c>
      <c r="BU20" s="704">
        <v>2</v>
      </c>
      <c r="BV20" s="711"/>
      <c r="BW20" s="711"/>
      <c r="BX20" s="711"/>
      <c r="BY20" s="711"/>
      <c r="BZ20" s="711"/>
      <c r="CA20" s="711"/>
      <c r="CB20" s="711"/>
      <c r="CC20" s="711"/>
      <c r="CD20" s="711"/>
      <c r="CE20" s="711"/>
      <c r="CF20" s="711"/>
      <c r="CG20" s="711"/>
      <c r="CH20" s="711"/>
      <c r="CI20" s="704"/>
      <c r="CJ20" s="704"/>
      <c r="CK20" s="704"/>
      <c r="CL20" s="704"/>
      <c r="CM20" s="704"/>
      <c r="CN20" s="721"/>
      <c r="CO20" s="722"/>
      <c r="CP20" s="723"/>
      <c r="CQ20" s="723"/>
      <c r="CR20" s="723"/>
      <c r="CS20" s="723"/>
      <c r="CT20" s="736"/>
      <c r="CU20" s="737"/>
      <c r="CV20" s="711"/>
      <c r="CW20" s="738"/>
      <c r="CX20" s="143"/>
      <c r="CY20" s="143"/>
      <c r="CZ20" s="143"/>
      <c r="DA20" s="143"/>
      <c r="DB20" s="143"/>
      <c r="DC20" s="143"/>
      <c r="DD20" s="143"/>
      <c r="DE20" s="583"/>
      <c r="DF20" s="583"/>
      <c r="DG20" s="583"/>
      <c r="DH20" s="583"/>
      <c r="DI20" s="583"/>
      <c r="DJ20" s="583"/>
      <c r="DK20" s="749"/>
      <c r="DL20" s="749"/>
      <c r="DM20" s="749"/>
      <c r="DN20" s="143"/>
      <c r="DO20" s="143"/>
    </row>
    <row r="21" s="6" customFormat="1" ht="41.1" customHeight="1" spans="1:119">
      <c r="A21" s="590">
        <v>43313</v>
      </c>
      <c r="B21" s="143"/>
      <c r="C21" s="107">
        <v>4500009768</v>
      </c>
      <c r="D21" s="591"/>
      <c r="E21" s="592" t="s">
        <v>157</v>
      </c>
      <c r="F21" s="593" t="s">
        <v>129</v>
      </c>
      <c r="G21" s="123" t="s">
        <v>130</v>
      </c>
      <c r="H21" s="594">
        <v>2</v>
      </c>
      <c r="I21" s="143"/>
      <c r="J21" s="143"/>
      <c r="K21" s="143"/>
      <c r="L21" s="621"/>
      <c r="M21" s="622"/>
      <c r="N21" s="623"/>
      <c r="O21" s="623"/>
      <c r="P21" s="624"/>
      <c r="Q21" s="623"/>
      <c r="R21" s="623"/>
      <c r="S21" s="638"/>
      <c r="T21" s="623"/>
      <c r="U21" s="641"/>
      <c r="V21" s="642">
        <v>2</v>
      </c>
      <c r="W21" s="643"/>
      <c r="X21" s="644"/>
      <c r="Y21" s="663">
        <v>2</v>
      </c>
      <c r="Z21" s="666"/>
      <c r="AA21" s="667"/>
      <c r="AB21" s="667"/>
      <c r="AC21" s="668"/>
      <c r="AD21" s="669" t="s">
        <v>131</v>
      </c>
      <c r="AE21" s="670"/>
      <c r="AF21" s="670"/>
      <c r="AG21" s="670"/>
      <c r="AH21" s="670"/>
      <c r="AI21" s="670"/>
      <c r="AJ21" s="670"/>
      <c r="AK21" s="670"/>
      <c r="AL21" s="670"/>
      <c r="AM21" s="670"/>
      <c r="AN21" s="670"/>
      <c r="AO21" s="670"/>
      <c r="AP21" s="670"/>
      <c r="AQ21" s="670"/>
      <c r="AR21" s="670"/>
      <c r="AS21" s="670"/>
      <c r="AT21" s="670"/>
      <c r="AU21" s="670"/>
      <c r="AV21" s="670"/>
      <c r="AW21" s="670"/>
      <c r="AX21" s="670"/>
      <c r="AY21" s="670"/>
      <c r="AZ21" s="670"/>
      <c r="BA21" s="670"/>
      <c r="BB21" s="670"/>
      <c r="BC21" s="670"/>
      <c r="BD21" s="670"/>
      <c r="BE21" s="700"/>
      <c r="BF21" s="700"/>
      <c r="BG21" s="700"/>
      <c r="BH21" s="701"/>
      <c r="BI21" s="705"/>
      <c r="BJ21" s="703"/>
      <c r="BK21" s="703"/>
      <c r="BL21" s="704"/>
      <c r="BM21" s="704"/>
      <c r="BN21" s="704">
        <v>1</v>
      </c>
      <c r="BO21" s="704"/>
      <c r="BP21" s="704">
        <v>1</v>
      </c>
      <c r="BQ21" s="704"/>
      <c r="BR21" s="704"/>
      <c r="BS21" s="704"/>
      <c r="BT21" s="704"/>
      <c r="BU21" s="704"/>
      <c r="BV21" s="711"/>
      <c r="BW21" s="711"/>
      <c r="BX21" s="711"/>
      <c r="BY21" s="711"/>
      <c r="BZ21" s="711"/>
      <c r="CA21" s="711"/>
      <c r="CB21" s="711"/>
      <c r="CC21" s="711"/>
      <c r="CD21" s="711"/>
      <c r="CE21" s="711"/>
      <c r="CF21" s="711"/>
      <c r="CG21" s="711"/>
      <c r="CH21" s="711"/>
      <c r="CI21" s="704"/>
      <c r="CJ21" s="704"/>
      <c r="CK21" s="704"/>
      <c r="CL21" s="704"/>
      <c r="CM21" s="704"/>
      <c r="CN21" s="721"/>
      <c r="CO21" s="722"/>
      <c r="CP21" s="723"/>
      <c r="CQ21" s="723"/>
      <c r="CR21" s="723"/>
      <c r="CS21" s="723"/>
      <c r="CT21" s="736"/>
      <c r="CU21" s="737"/>
      <c r="CV21" s="711"/>
      <c r="CW21" s="738"/>
      <c r="CX21" s="143"/>
      <c r="CY21" s="143"/>
      <c r="CZ21" s="143"/>
      <c r="DA21" s="143"/>
      <c r="DB21" s="143"/>
      <c r="DC21" s="143"/>
      <c r="DD21" s="143"/>
      <c r="DE21" s="583"/>
      <c r="DF21" s="583"/>
      <c r="DG21" s="583"/>
      <c r="DH21" s="583"/>
      <c r="DI21" s="583"/>
      <c r="DJ21" s="583"/>
      <c r="DK21" s="749"/>
      <c r="DL21" s="749"/>
      <c r="DM21" s="749"/>
      <c r="DN21" s="143"/>
      <c r="DO21" s="143"/>
    </row>
    <row r="22" s="6" customFormat="1" ht="41.1" customHeight="1" spans="1:119">
      <c r="A22" s="590">
        <v>43313</v>
      </c>
      <c r="B22" s="143"/>
      <c r="C22" s="107">
        <v>4500012277</v>
      </c>
      <c r="D22" s="591"/>
      <c r="E22" s="592" t="s">
        <v>158</v>
      </c>
      <c r="F22" s="593" t="s">
        <v>159</v>
      </c>
      <c r="G22" s="123" t="s">
        <v>130</v>
      </c>
      <c r="H22" s="594">
        <v>10</v>
      </c>
      <c r="I22" s="143"/>
      <c r="J22" s="143"/>
      <c r="K22" s="143"/>
      <c r="L22" s="621"/>
      <c r="M22" s="622"/>
      <c r="N22" s="623"/>
      <c r="O22" s="623"/>
      <c r="P22" s="624"/>
      <c r="Q22" s="623"/>
      <c r="R22" s="623"/>
      <c r="S22" s="638"/>
      <c r="T22" s="623"/>
      <c r="U22" s="641"/>
      <c r="V22" s="642">
        <v>10</v>
      </c>
      <c r="W22" s="643"/>
      <c r="X22" s="644"/>
      <c r="Y22" s="663">
        <v>10</v>
      </c>
      <c r="Z22" s="666"/>
      <c r="AA22" s="667"/>
      <c r="AB22" s="667"/>
      <c r="AC22" s="668"/>
      <c r="AD22" s="669" t="s">
        <v>131</v>
      </c>
      <c r="AE22" s="670"/>
      <c r="AF22" s="670"/>
      <c r="AG22" s="670"/>
      <c r="AH22" s="670"/>
      <c r="AI22" s="670"/>
      <c r="AJ22" s="670"/>
      <c r="AK22" s="670"/>
      <c r="AL22" s="670"/>
      <c r="AM22" s="670"/>
      <c r="AN22" s="670"/>
      <c r="AO22" s="670"/>
      <c r="AP22" s="670"/>
      <c r="AQ22" s="670"/>
      <c r="AR22" s="670"/>
      <c r="AS22" s="670"/>
      <c r="AT22" s="670"/>
      <c r="AU22" s="670"/>
      <c r="AV22" s="670"/>
      <c r="AW22" s="670"/>
      <c r="AX22" s="670"/>
      <c r="AY22" s="670"/>
      <c r="AZ22" s="670"/>
      <c r="BA22" s="670"/>
      <c r="BB22" s="670"/>
      <c r="BC22" s="670"/>
      <c r="BD22" s="670"/>
      <c r="BE22" s="700"/>
      <c r="BF22" s="700"/>
      <c r="BG22" s="700"/>
      <c r="BH22" s="701"/>
      <c r="BI22" s="705"/>
      <c r="BJ22" s="703"/>
      <c r="BK22" s="703"/>
      <c r="BL22" s="704">
        <v>1</v>
      </c>
      <c r="BM22" s="704">
        <v>1</v>
      </c>
      <c r="BN22" s="704">
        <v>1</v>
      </c>
      <c r="BO22" s="704">
        <v>1</v>
      </c>
      <c r="BP22" s="704">
        <v>1</v>
      </c>
      <c r="BQ22" s="704">
        <v>1</v>
      </c>
      <c r="BR22" s="704">
        <v>1</v>
      </c>
      <c r="BS22" s="704">
        <v>1</v>
      </c>
      <c r="BT22" s="704">
        <v>1</v>
      </c>
      <c r="BU22" s="704">
        <v>1</v>
      </c>
      <c r="BV22" s="711"/>
      <c r="BW22" s="711"/>
      <c r="BX22" s="711"/>
      <c r="BY22" s="711"/>
      <c r="BZ22" s="711"/>
      <c r="CA22" s="711"/>
      <c r="CB22" s="711"/>
      <c r="CC22" s="711"/>
      <c r="CD22" s="711"/>
      <c r="CE22" s="711"/>
      <c r="CF22" s="711"/>
      <c r="CG22" s="711"/>
      <c r="CH22" s="711"/>
      <c r="CI22" s="704"/>
      <c r="CJ22" s="704"/>
      <c r="CK22" s="704"/>
      <c r="CL22" s="704"/>
      <c r="CM22" s="704"/>
      <c r="CN22" s="721"/>
      <c r="CO22" s="722"/>
      <c r="CP22" s="723"/>
      <c r="CQ22" s="723"/>
      <c r="CR22" s="723"/>
      <c r="CS22" s="723"/>
      <c r="CT22" s="736"/>
      <c r="CU22" s="737"/>
      <c r="CV22" s="711"/>
      <c r="CW22" s="738"/>
      <c r="CX22" s="143"/>
      <c r="CY22" s="143"/>
      <c r="CZ22" s="143"/>
      <c r="DA22" s="143"/>
      <c r="DB22" s="143"/>
      <c r="DC22" s="143"/>
      <c r="DD22" s="143"/>
      <c r="DE22" s="583"/>
      <c r="DF22" s="583"/>
      <c r="DG22" s="583"/>
      <c r="DH22" s="583"/>
      <c r="DI22" s="583"/>
      <c r="DJ22" s="583"/>
      <c r="DK22" s="749"/>
      <c r="DL22" s="749"/>
      <c r="DM22" s="749"/>
      <c r="DN22" s="143"/>
      <c r="DO22" s="143"/>
    </row>
    <row r="23" s="6" customFormat="1" ht="41.1" customHeight="1" spans="1:119">
      <c r="A23" s="590">
        <v>43316</v>
      </c>
      <c r="B23" s="143"/>
      <c r="C23" s="107">
        <v>4500009878</v>
      </c>
      <c r="D23" s="591"/>
      <c r="E23" s="592" t="s">
        <v>160</v>
      </c>
      <c r="F23" s="593" t="s">
        <v>129</v>
      </c>
      <c r="G23" s="123" t="s">
        <v>130</v>
      </c>
      <c r="H23" s="594">
        <v>2</v>
      </c>
      <c r="I23" s="143"/>
      <c r="J23" s="143"/>
      <c r="K23" s="143"/>
      <c r="L23" s="621"/>
      <c r="M23" s="622"/>
      <c r="N23" s="623"/>
      <c r="O23" s="623"/>
      <c r="P23" s="624"/>
      <c r="Q23" s="623"/>
      <c r="R23" s="623"/>
      <c r="S23" s="638"/>
      <c r="T23" s="623"/>
      <c r="U23" s="641"/>
      <c r="V23" s="642">
        <v>2</v>
      </c>
      <c r="W23" s="643"/>
      <c r="X23" s="644"/>
      <c r="Y23" s="663">
        <v>2</v>
      </c>
      <c r="Z23" s="666"/>
      <c r="AA23" s="667"/>
      <c r="AB23" s="667"/>
      <c r="AC23" s="668"/>
      <c r="AD23" s="669" t="s">
        <v>131</v>
      </c>
      <c r="AE23" s="670"/>
      <c r="AF23" s="670"/>
      <c r="AG23" s="670"/>
      <c r="AH23" s="670"/>
      <c r="AI23" s="670"/>
      <c r="AJ23" s="670"/>
      <c r="AK23" s="670"/>
      <c r="AL23" s="670"/>
      <c r="AM23" s="670"/>
      <c r="AN23" s="670"/>
      <c r="AO23" s="670"/>
      <c r="AP23" s="670"/>
      <c r="AQ23" s="670"/>
      <c r="AR23" s="670"/>
      <c r="AS23" s="670"/>
      <c r="AT23" s="670"/>
      <c r="AU23" s="670"/>
      <c r="AV23" s="670"/>
      <c r="AW23" s="670"/>
      <c r="AX23" s="670"/>
      <c r="AY23" s="670"/>
      <c r="AZ23" s="670"/>
      <c r="BA23" s="670"/>
      <c r="BB23" s="670"/>
      <c r="BC23" s="670"/>
      <c r="BD23" s="670"/>
      <c r="BE23" s="700"/>
      <c r="BF23" s="700"/>
      <c r="BG23" s="700"/>
      <c r="BH23" s="701"/>
      <c r="BI23" s="705"/>
      <c r="BJ23" s="703"/>
      <c r="BK23" s="703"/>
      <c r="BL23" s="704"/>
      <c r="BM23" s="704"/>
      <c r="BN23" s="704"/>
      <c r="BO23" s="704"/>
      <c r="BP23" s="704"/>
      <c r="BQ23" s="704"/>
      <c r="BR23" s="704"/>
      <c r="BS23" s="704"/>
      <c r="BT23" s="704"/>
      <c r="BU23" s="704"/>
      <c r="BV23" s="711"/>
      <c r="BW23" s="711"/>
      <c r="BX23" s="711"/>
      <c r="BY23" s="711"/>
      <c r="BZ23" s="711"/>
      <c r="CA23" s="711"/>
      <c r="CB23" s="711"/>
      <c r="CC23" s="711"/>
      <c r="CD23" s="711"/>
      <c r="CE23" s="711"/>
      <c r="CF23" s="711"/>
      <c r="CG23" s="711"/>
      <c r="CH23" s="711"/>
      <c r="CI23" s="704"/>
      <c r="CJ23" s="704"/>
      <c r="CK23" s="704"/>
      <c r="CL23" s="704"/>
      <c r="CM23" s="704"/>
      <c r="CN23" s="721"/>
      <c r="CO23" s="722"/>
      <c r="CP23" s="723"/>
      <c r="CQ23" s="723"/>
      <c r="CR23" s="723"/>
      <c r="CS23" s="723"/>
      <c r="CT23" s="736"/>
      <c r="CU23" s="737"/>
      <c r="CV23" s="711"/>
      <c r="CW23" s="738"/>
      <c r="CX23" s="143"/>
      <c r="CY23" s="143"/>
      <c r="CZ23" s="143"/>
      <c r="DA23" s="143"/>
      <c r="DB23" s="143"/>
      <c r="DC23" s="143"/>
      <c r="DD23" s="143"/>
      <c r="DE23" s="583"/>
      <c r="DF23" s="583"/>
      <c r="DG23" s="583"/>
      <c r="DH23" s="583"/>
      <c r="DI23" s="583"/>
      <c r="DJ23" s="583"/>
      <c r="DK23" s="749"/>
      <c r="DL23" s="749"/>
      <c r="DM23" s="749"/>
      <c r="DN23" s="143"/>
      <c r="DO23" s="143"/>
    </row>
    <row r="24" s="6" customFormat="1" ht="41.1" customHeight="1" spans="1:119">
      <c r="A24" s="590">
        <v>43318</v>
      </c>
      <c r="B24" s="143"/>
      <c r="C24" s="107">
        <v>4500012769</v>
      </c>
      <c r="D24" s="591"/>
      <c r="E24" s="592" t="s">
        <v>161</v>
      </c>
      <c r="F24" s="593" t="s">
        <v>129</v>
      </c>
      <c r="G24" s="123" t="s">
        <v>130</v>
      </c>
      <c r="H24" s="594">
        <v>2</v>
      </c>
      <c r="I24" s="143"/>
      <c r="J24" s="143"/>
      <c r="K24" s="143"/>
      <c r="L24" s="621"/>
      <c r="M24" s="622"/>
      <c r="N24" s="623"/>
      <c r="O24" s="623"/>
      <c r="P24" s="624"/>
      <c r="Q24" s="623"/>
      <c r="R24" s="623"/>
      <c r="S24" s="638"/>
      <c r="T24" s="623"/>
      <c r="U24" s="641"/>
      <c r="V24" s="642"/>
      <c r="W24" s="643"/>
      <c r="X24" s="644"/>
      <c r="Y24" s="663"/>
      <c r="Z24" s="666"/>
      <c r="AA24" s="667"/>
      <c r="AB24" s="667"/>
      <c r="AC24" s="668"/>
      <c r="AD24" s="669" t="s">
        <v>131</v>
      </c>
      <c r="AE24" s="670"/>
      <c r="AF24" s="670"/>
      <c r="AG24" s="670"/>
      <c r="AH24" s="670"/>
      <c r="AI24" s="670"/>
      <c r="AJ24" s="670"/>
      <c r="AK24" s="670"/>
      <c r="AL24" s="670"/>
      <c r="AM24" s="670"/>
      <c r="AN24" s="670"/>
      <c r="AO24" s="670"/>
      <c r="AP24" s="670"/>
      <c r="AQ24" s="670"/>
      <c r="AR24" s="670"/>
      <c r="AS24" s="670"/>
      <c r="AT24" s="670"/>
      <c r="AU24" s="670"/>
      <c r="AV24" s="670"/>
      <c r="AW24" s="670"/>
      <c r="AX24" s="670"/>
      <c r="AY24" s="670"/>
      <c r="AZ24" s="670"/>
      <c r="BA24" s="670"/>
      <c r="BB24" s="670"/>
      <c r="BC24" s="670"/>
      <c r="BD24" s="670"/>
      <c r="BE24" s="700"/>
      <c r="BF24" s="700"/>
      <c r="BG24" s="700"/>
      <c r="BH24" s="701"/>
      <c r="BI24" s="705"/>
      <c r="BJ24" s="703"/>
      <c r="BK24" s="703"/>
      <c r="BL24" s="704"/>
      <c r="BM24" s="704"/>
      <c r="BN24" s="704"/>
      <c r="BO24" s="704"/>
      <c r="BP24" s="704"/>
      <c r="BQ24" s="704"/>
      <c r="BR24" s="704"/>
      <c r="BS24" s="704"/>
      <c r="BT24" s="704">
        <v>2</v>
      </c>
      <c r="BU24" s="704"/>
      <c r="BV24" s="711"/>
      <c r="BW24" s="711"/>
      <c r="BX24" s="711"/>
      <c r="BY24" s="711"/>
      <c r="BZ24" s="711"/>
      <c r="CA24" s="711"/>
      <c r="CB24" s="711"/>
      <c r="CC24" s="711"/>
      <c r="CD24" s="711"/>
      <c r="CE24" s="711"/>
      <c r="CF24" s="711"/>
      <c r="CG24" s="711"/>
      <c r="CH24" s="711"/>
      <c r="CI24" s="704"/>
      <c r="CJ24" s="704"/>
      <c r="CK24" s="704"/>
      <c r="CL24" s="704"/>
      <c r="CM24" s="704"/>
      <c r="CN24" s="721"/>
      <c r="CO24" s="722"/>
      <c r="CP24" s="723"/>
      <c r="CQ24" s="723"/>
      <c r="CR24" s="723"/>
      <c r="CS24" s="723"/>
      <c r="CT24" s="736"/>
      <c r="CU24" s="737"/>
      <c r="CV24" s="711"/>
      <c r="CW24" s="738"/>
      <c r="CX24" s="143"/>
      <c r="CY24" s="143"/>
      <c r="CZ24" s="143"/>
      <c r="DA24" s="143"/>
      <c r="DB24" s="143"/>
      <c r="DC24" s="143"/>
      <c r="DD24" s="143"/>
      <c r="DE24" s="583"/>
      <c r="DF24" s="583"/>
      <c r="DG24" s="583"/>
      <c r="DH24" s="583"/>
      <c r="DI24" s="583"/>
      <c r="DJ24" s="583"/>
      <c r="DK24" s="749"/>
      <c r="DL24" s="749"/>
      <c r="DM24" s="749"/>
      <c r="DN24" s="143"/>
      <c r="DO24" s="143"/>
    </row>
    <row r="25" s="6" customFormat="1" ht="41.1" customHeight="1" spans="1:119">
      <c r="A25" s="590">
        <v>43321</v>
      </c>
      <c r="B25" s="143"/>
      <c r="C25" s="107">
        <v>4500012192</v>
      </c>
      <c r="D25" s="597" t="s">
        <v>135</v>
      </c>
      <c r="E25" s="599" t="s">
        <v>162</v>
      </c>
      <c r="F25" s="593" t="s">
        <v>129</v>
      </c>
      <c r="G25" s="123" t="s">
        <v>130</v>
      </c>
      <c r="H25" s="594">
        <v>25</v>
      </c>
      <c r="I25" s="143"/>
      <c r="J25" s="143"/>
      <c r="K25" s="143"/>
      <c r="L25" s="621"/>
      <c r="M25" s="622"/>
      <c r="N25" s="623"/>
      <c r="O25" s="623"/>
      <c r="P25" s="624"/>
      <c r="Q25" s="623"/>
      <c r="R25" s="623"/>
      <c r="S25" s="638"/>
      <c r="T25" s="623"/>
      <c r="U25" s="641"/>
      <c r="V25" s="642"/>
      <c r="W25" s="643"/>
      <c r="X25" s="644">
        <v>25</v>
      </c>
      <c r="Y25" s="663"/>
      <c r="Z25" s="666"/>
      <c r="AA25" s="667"/>
      <c r="AB25" s="667"/>
      <c r="AC25" s="668">
        <v>25</v>
      </c>
      <c r="AD25" s="669" t="s">
        <v>163</v>
      </c>
      <c r="AE25" s="670"/>
      <c r="AF25" s="670"/>
      <c r="AG25" s="670"/>
      <c r="AH25" s="670"/>
      <c r="AI25" s="670"/>
      <c r="AJ25" s="670"/>
      <c r="AK25" s="670"/>
      <c r="AL25" s="670"/>
      <c r="AM25" s="670"/>
      <c r="AN25" s="670"/>
      <c r="AO25" s="670"/>
      <c r="AP25" s="670"/>
      <c r="AQ25" s="670"/>
      <c r="AR25" s="670"/>
      <c r="AS25" s="670"/>
      <c r="AT25" s="670"/>
      <c r="AU25" s="670"/>
      <c r="AV25" s="670"/>
      <c r="AW25" s="670"/>
      <c r="AX25" s="670"/>
      <c r="AY25" s="670"/>
      <c r="AZ25" s="670"/>
      <c r="BA25" s="670"/>
      <c r="BB25" s="670"/>
      <c r="BC25" s="670"/>
      <c r="BD25" s="670"/>
      <c r="BE25" s="700"/>
      <c r="BF25" s="700"/>
      <c r="BG25" s="700"/>
      <c r="BH25" s="701"/>
      <c r="BI25" s="705"/>
      <c r="BJ25" s="703">
        <v>2</v>
      </c>
      <c r="BK25" s="703">
        <v>2</v>
      </c>
      <c r="BL25" s="704">
        <v>2</v>
      </c>
      <c r="BM25" s="704">
        <v>2</v>
      </c>
      <c r="BN25" s="704">
        <v>2</v>
      </c>
      <c r="BO25" s="704">
        <v>2</v>
      </c>
      <c r="BP25" s="704">
        <v>3</v>
      </c>
      <c r="BQ25" s="704">
        <v>2</v>
      </c>
      <c r="BR25" s="704">
        <v>2</v>
      </c>
      <c r="BS25" s="704">
        <v>2</v>
      </c>
      <c r="BT25" s="704">
        <v>2</v>
      </c>
      <c r="BU25" s="704">
        <v>2</v>
      </c>
      <c r="BV25" s="711"/>
      <c r="BW25" s="711"/>
      <c r="BX25" s="711"/>
      <c r="BY25" s="711"/>
      <c r="BZ25" s="711"/>
      <c r="CA25" s="711"/>
      <c r="CB25" s="711"/>
      <c r="CC25" s="711"/>
      <c r="CD25" s="711"/>
      <c r="CE25" s="711"/>
      <c r="CF25" s="711"/>
      <c r="CG25" s="711"/>
      <c r="CH25" s="711"/>
      <c r="CI25" s="704"/>
      <c r="CJ25" s="704"/>
      <c r="CK25" s="704"/>
      <c r="CL25" s="704"/>
      <c r="CM25" s="704"/>
      <c r="CN25" s="721"/>
      <c r="CO25" s="722"/>
      <c r="CP25" s="723"/>
      <c r="CQ25" s="723"/>
      <c r="CR25" s="723"/>
      <c r="CS25" s="723"/>
      <c r="CT25" s="736"/>
      <c r="CU25" s="737"/>
      <c r="CV25" s="711"/>
      <c r="CW25" s="738"/>
      <c r="CX25" s="143"/>
      <c r="CY25" s="143"/>
      <c r="CZ25" s="143"/>
      <c r="DA25" s="143"/>
      <c r="DB25" s="143"/>
      <c r="DC25" s="143"/>
      <c r="DD25" s="143"/>
      <c r="DE25" s="583"/>
      <c r="DF25" s="583"/>
      <c r="DG25" s="583"/>
      <c r="DH25" s="583"/>
      <c r="DI25" s="583"/>
      <c r="DJ25" s="583"/>
      <c r="DK25" s="749"/>
      <c r="DL25" s="749"/>
      <c r="DM25" s="749"/>
      <c r="DN25" s="143"/>
      <c r="DO25" s="143"/>
    </row>
    <row r="26" s="6" customFormat="1" ht="41.1" customHeight="1" spans="1:119">
      <c r="A26" s="590">
        <v>43323</v>
      </c>
      <c r="B26" s="143"/>
      <c r="C26" s="107">
        <v>4500012835</v>
      </c>
      <c r="D26" s="597" t="s">
        <v>148</v>
      </c>
      <c r="E26" s="599" t="s">
        <v>164</v>
      </c>
      <c r="F26" s="593" t="s">
        <v>129</v>
      </c>
      <c r="G26" s="123" t="s">
        <v>130</v>
      </c>
      <c r="H26" s="594">
        <v>18</v>
      </c>
      <c r="I26" s="143"/>
      <c r="J26" s="143"/>
      <c r="K26" s="143"/>
      <c r="L26" s="621"/>
      <c r="M26" s="622"/>
      <c r="N26" s="623"/>
      <c r="O26" s="623"/>
      <c r="P26" s="624"/>
      <c r="Q26" s="623"/>
      <c r="R26" s="623"/>
      <c r="S26" s="638"/>
      <c r="T26" s="623"/>
      <c r="U26" s="641"/>
      <c r="V26" s="642">
        <v>18</v>
      </c>
      <c r="W26" s="643"/>
      <c r="X26" s="644"/>
      <c r="Y26" s="663">
        <v>18</v>
      </c>
      <c r="Z26" s="666"/>
      <c r="AA26" s="667"/>
      <c r="AB26" s="667"/>
      <c r="AC26" s="668"/>
      <c r="AD26" s="669" t="s">
        <v>131</v>
      </c>
      <c r="AE26" s="670"/>
      <c r="AF26" s="670"/>
      <c r="AG26" s="670"/>
      <c r="AH26" s="670"/>
      <c r="AI26" s="670"/>
      <c r="AJ26" s="670"/>
      <c r="AK26" s="670"/>
      <c r="AL26" s="670"/>
      <c r="AM26" s="670"/>
      <c r="AN26" s="670"/>
      <c r="AO26" s="670"/>
      <c r="AP26" s="670"/>
      <c r="AQ26" s="670"/>
      <c r="AR26" s="670"/>
      <c r="AS26" s="670"/>
      <c r="AT26" s="670"/>
      <c r="AU26" s="670"/>
      <c r="AV26" s="670"/>
      <c r="AW26" s="670"/>
      <c r="AX26" s="670"/>
      <c r="AY26" s="670"/>
      <c r="AZ26" s="670"/>
      <c r="BA26" s="670"/>
      <c r="BB26" s="670"/>
      <c r="BC26" s="670"/>
      <c r="BD26" s="670"/>
      <c r="BE26" s="700"/>
      <c r="BF26" s="700"/>
      <c r="BG26" s="700"/>
      <c r="BH26" s="701"/>
      <c r="BI26" s="705"/>
      <c r="BJ26" s="703">
        <v>3</v>
      </c>
      <c r="BK26" s="703"/>
      <c r="BL26" s="704">
        <v>3</v>
      </c>
      <c r="BM26" s="704"/>
      <c r="BN26" s="704">
        <v>3</v>
      </c>
      <c r="BO26" s="704"/>
      <c r="BP26" s="704">
        <v>3</v>
      </c>
      <c r="BQ26" s="704"/>
      <c r="BR26" s="704">
        <v>3</v>
      </c>
      <c r="BS26" s="704"/>
      <c r="BT26" s="704">
        <v>3</v>
      </c>
      <c r="BU26" s="704"/>
      <c r="BV26" s="711"/>
      <c r="BW26" s="711"/>
      <c r="BX26" s="711"/>
      <c r="BY26" s="711"/>
      <c r="BZ26" s="711"/>
      <c r="CA26" s="711"/>
      <c r="CB26" s="711"/>
      <c r="CC26" s="711"/>
      <c r="CD26" s="711"/>
      <c r="CE26" s="711"/>
      <c r="CF26" s="711"/>
      <c r="CG26" s="711"/>
      <c r="CH26" s="711"/>
      <c r="CI26" s="704"/>
      <c r="CJ26" s="704"/>
      <c r="CK26" s="704"/>
      <c r="CL26" s="704"/>
      <c r="CM26" s="704"/>
      <c r="CN26" s="721"/>
      <c r="CO26" s="722"/>
      <c r="CP26" s="723"/>
      <c r="CQ26" s="723"/>
      <c r="CR26" s="723"/>
      <c r="CS26" s="723"/>
      <c r="CT26" s="736"/>
      <c r="CU26" s="737"/>
      <c r="CV26" s="711"/>
      <c r="CW26" s="738"/>
      <c r="CX26" s="143"/>
      <c r="CY26" s="143"/>
      <c r="CZ26" s="143"/>
      <c r="DA26" s="143"/>
      <c r="DB26" s="143"/>
      <c r="DC26" s="143"/>
      <c r="DD26" s="143"/>
      <c r="DE26" s="583"/>
      <c r="DF26" s="583"/>
      <c r="DG26" s="583"/>
      <c r="DH26" s="583"/>
      <c r="DI26" s="583"/>
      <c r="DJ26" s="583"/>
      <c r="DK26" s="749"/>
      <c r="DL26" s="749"/>
      <c r="DM26" s="749"/>
      <c r="DN26" s="143"/>
      <c r="DO26" s="143"/>
    </row>
    <row r="27" s="6" customFormat="1" ht="41.1" customHeight="1" spans="1:119">
      <c r="A27" s="590">
        <v>43332</v>
      </c>
      <c r="B27" s="143"/>
      <c r="C27" s="107">
        <v>4500010580</v>
      </c>
      <c r="D27" s="597" t="s">
        <v>165</v>
      </c>
      <c r="E27" s="599" t="s">
        <v>166</v>
      </c>
      <c r="F27" s="593" t="s">
        <v>129</v>
      </c>
      <c r="G27" s="123" t="s">
        <v>130</v>
      </c>
      <c r="H27" s="594">
        <v>12</v>
      </c>
      <c r="I27" s="143"/>
      <c r="J27" s="143"/>
      <c r="K27" s="143"/>
      <c r="L27" s="621"/>
      <c r="M27" s="622"/>
      <c r="N27" s="623"/>
      <c r="O27" s="623"/>
      <c r="P27" s="624"/>
      <c r="Q27" s="623"/>
      <c r="R27" s="623"/>
      <c r="S27" s="638"/>
      <c r="T27" s="623"/>
      <c r="U27" s="641"/>
      <c r="V27" s="642"/>
      <c r="W27" s="643"/>
      <c r="X27" s="644">
        <v>12</v>
      </c>
      <c r="Y27" s="663">
        <v>12</v>
      </c>
      <c r="Z27" s="666"/>
      <c r="AA27" s="667"/>
      <c r="AB27" s="667"/>
      <c r="AC27" s="668"/>
      <c r="AD27" s="669" t="s">
        <v>167</v>
      </c>
      <c r="AE27" s="670"/>
      <c r="AF27" s="670"/>
      <c r="AG27" s="670"/>
      <c r="AH27" s="670"/>
      <c r="AI27" s="670"/>
      <c r="AJ27" s="670"/>
      <c r="AK27" s="670"/>
      <c r="AL27" s="670"/>
      <c r="AM27" s="670"/>
      <c r="AN27" s="670"/>
      <c r="AO27" s="670"/>
      <c r="AP27" s="670"/>
      <c r="AQ27" s="670"/>
      <c r="AR27" s="670"/>
      <c r="AS27" s="670"/>
      <c r="AT27" s="670"/>
      <c r="AU27" s="670"/>
      <c r="AV27" s="670"/>
      <c r="AW27" s="670"/>
      <c r="AX27" s="670"/>
      <c r="AY27" s="670"/>
      <c r="AZ27" s="670"/>
      <c r="BA27" s="670"/>
      <c r="BB27" s="670"/>
      <c r="BC27" s="670"/>
      <c r="BD27" s="670"/>
      <c r="BE27" s="700"/>
      <c r="BF27" s="700"/>
      <c r="BG27" s="700"/>
      <c r="BH27" s="701"/>
      <c r="BI27" s="705"/>
      <c r="BJ27" s="703">
        <v>2</v>
      </c>
      <c r="BK27" s="703">
        <v>2</v>
      </c>
      <c r="BL27" s="704">
        <v>2</v>
      </c>
      <c r="BM27" s="704">
        <v>2</v>
      </c>
      <c r="BN27" s="704">
        <v>2</v>
      </c>
      <c r="BO27" s="704">
        <v>2</v>
      </c>
      <c r="BP27" s="704">
        <v>3</v>
      </c>
      <c r="BQ27" s="704">
        <v>2</v>
      </c>
      <c r="BR27" s="704">
        <v>2</v>
      </c>
      <c r="BS27" s="704">
        <v>2</v>
      </c>
      <c r="BT27" s="704">
        <v>2</v>
      </c>
      <c r="BU27" s="704">
        <v>2</v>
      </c>
      <c r="BV27" s="711"/>
      <c r="BW27" s="711"/>
      <c r="BX27" s="711"/>
      <c r="BY27" s="711"/>
      <c r="BZ27" s="711"/>
      <c r="CA27" s="711"/>
      <c r="CB27" s="711"/>
      <c r="CC27" s="711"/>
      <c r="CD27" s="711"/>
      <c r="CE27" s="711"/>
      <c r="CF27" s="711"/>
      <c r="CG27" s="711"/>
      <c r="CH27" s="711"/>
      <c r="CI27" s="704"/>
      <c r="CJ27" s="704"/>
      <c r="CK27" s="704"/>
      <c r="CL27" s="704"/>
      <c r="CM27" s="704"/>
      <c r="CN27" s="721"/>
      <c r="CO27" s="722"/>
      <c r="CP27" s="723"/>
      <c r="CQ27" s="723"/>
      <c r="CR27" s="723"/>
      <c r="CS27" s="723"/>
      <c r="CT27" s="736"/>
      <c r="CU27" s="737"/>
      <c r="CV27" s="711"/>
      <c r="CW27" s="738"/>
      <c r="CX27" s="143"/>
      <c r="CY27" s="143"/>
      <c r="CZ27" s="143"/>
      <c r="DA27" s="143"/>
      <c r="DB27" s="143"/>
      <c r="DC27" s="143"/>
      <c r="DD27" s="143"/>
      <c r="DE27" s="583"/>
      <c r="DF27" s="583"/>
      <c r="DG27" s="583"/>
      <c r="DH27" s="583"/>
      <c r="DI27" s="583"/>
      <c r="DJ27" s="583"/>
      <c r="DK27" s="749"/>
      <c r="DL27" s="749"/>
      <c r="DM27" s="749"/>
      <c r="DN27" s="143"/>
      <c r="DO27" s="143"/>
    </row>
    <row r="28" s="6" customFormat="1" ht="41.1" customHeight="1" spans="1:119">
      <c r="A28" s="590">
        <v>43332</v>
      </c>
      <c r="B28" s="143"/>
      <c r="C28" s="107">
        <v>4500011417</v>
      </c>
      <c r="D28" s="597" t="s">
        <v>165</v>
      </c>
      <c r="E28" s="599" t="s">
        <v>168</v>
      </c>
      <c r="F28" s="593" t="s">
        <v>129</v>
      </c>
      <c r="G28" s="123" t="s">
        <v>130</v>
      </c>
      <c r="H28" s="594">
        <v>12</v>
      </c>
      <c r="I28" s="143"/>
      <c r="J28" s="143"/>
      <c r="K28" s="143"/>
      <c r="L28" s="621"/>
      <c r="M28" s="622"/>
      <c r="N28" s="623"/>
      <c r="O28" s="623"/>
      <c r="P28" s="624"/>
      <c r="Q28" s="623"/>
      <c r="R28" s="623"/>
      <c r="S28" s="638"/>
      <c r="T28" s="623"/>
      <c r="U28" s="641"/>
      <c r="V28" s="642"/>
      <c r="W28" s="643"/>
      <c r="X28" s="644">
        <v>12</v>
      </c>
      <c r="Y28" s="663">
        <v>12</v>
      </c>
      <c r="Z28" s="666"/>
      <c r="AA28" s="667"/>
      <c r="AB28" s="667"/>
      <c r="AC28" s="668"/>
      <c r="AD28" s="669" t="s">
        <v>169</v>
      </c>
      <c r="AE28" s="670"/>
      <c r="AF28" s="670"/>
      <c r="AG28" s="670"/>
      <c r="AH28" s="670"/>
      <c r="AI28" s="670"/>
      <c r="AJ28" s="670"/>
      <c r="AK28" s="670"/>
      <c r="AL28" s="670"/>
      <c r="AM28" s="670"/>
      <c r="AN28" s="670"/>
      <c r="AO28" s="670"/>
      <c r="AP28" s="670"/>
      <c r="AQ28" s="670"/>
      <c r="AR28" s="670"/>
      <c r="AS28" s="670"/>
      <c r="AT28" s="670"/>
      <c r="AU28" s="670"/>
      <c r="AV28" s="670"/>
      <c r="AW28" s="670"/>
      <c r="AX28" s="670"/>
      <c r="AY28" s="670"/>
      <c r="AZ28" s="670"/>
      <c r="BA28" s="670"/>
      <c r="BB28" s="670"/>
      <c r="BC28" s="670"/>
      <c r="BD28" s="670"/>
      <c r="BE28" s="700"/>
      <c r="BF28" s="700"/>
      <c r="BG28" s="700"/>
      <c r="BH28" s="701"/>
      <c r="BI28" s="705"/>
      <c r="BJ28" s="703">
        <v>2</v>
      </c>
      <c r="BK28" s="703">
        <v>2</v>
      </c>
      <c r="BL28" s="704">
        <v>2</v>
      </c>
      <c r="BM28" s="704">
        <v>2</v>
      </c>
      <c r="BN28" s="704">
        <v>2</v>
      </c>
      <c r="BO28" s="704">
        <v>2</v>
      </c>
      <c r="BP28" s="704">
        <v>3</v>
      </c>
      <c r="BQ28" s="704">
        <v>2</v>
      </c>
      <c r="BR28" s="704">
        <v>2</v>
      </c>
      <c r="BS28" s="704">
        <v>2</v>
      </c>
      <c r="BT28" s="704">
        <v>2</v>
      </c>
      <c r="BU28" s="704">
        <v>2</v>
      </c>
      <c r="BV28" s="711"/>
      <c r="BW28" s="711"/>
      <c r="BX28" s="711"/>
      <c r="BY28" s="711"/>
      <c r="BZ28" s="711"/>
      <c r="CA28" s="711"/>
      <c r="CB28" s="711"/>
      <c r="CC28" s="711"/>
      <c r="CD28" s="711"/>
      <c r="CE28" s="711"/>
      <c r="CF28" s="711"/>
      <c r="CG28" s="711"/>
      <c r="CH28" s="711"/>
      <c r="CI28" s="704"/>
      <c r="CJ28" s="704"/>
      <c r="CK28" s="704"/>
      <c r="CL28" s="704"/>
      <c r="CM28" s="704"/>
      <c r="CN28" s="721"/>
      <c r="CO28" s="722"/>
      <c r="CP28" s="723"/>
      <c r="CQ28" s="723"/>
      <c r="CR28" s="723"/>
      <c r="CS28" s="723"/>
      <c r="CT28" s="736"/>
      <c r="CU28" s="737"/>
      <c r="CV28" s="711"/>
      <c r="CW28" s="738"/>
      <c r="CX28" s="143"/>
      <c r="CY28" s="143"/>
      <c r="CZ28" s="143"/>
      <c r="DA28" s="143"/>
      <c r="DB28" s="143"/>
      <c r="DC28" s="143"/>
      <c r="DD28" s="143"/>
      <c r="DE28" s="583"/>
      <c r="DF28" s="583"/>
      <c r="DG28" s="583"/>
      <c r="DH28" s="583"/>
      <c r="DI28" s="583"/>
      <c r="DJ28" s="583"/>
      <c r="DK28" s="749"/>
      <c r="DL28" s="749"/>
      <c r="DM28" s="749"/>
      <c r="DN28" s="143"/>
      <c r="DO28" s="143"/>
    </row>
    <row r="29" s="6" customFormat="1" ht="41.1" customHeight="1" spans="1:119">
      <c r="A29" s="590">
        <v>43335</v>
      </c>
      <c r="B29" s="143"/>
      <c r="C29" s="107">
        <v>4500012306</v>
      </c>
      <c r="D29" s="597" t="s">
        <v>170</v>
      </c>
      <c r="E29" s="599" t="s">
        <v>171</v>
      </c>
      <c r="F29" s="593" t="s">
        <v>129</v>
      </c>
      <c r="G29" s="123" t="s">
        <v>130</v>
      </c>
      <c r="H29" s="594">
        <v>24</v>
      </c>
      <c r="I29" s="143"/>
      <c r="J29" s="143"/>
      <c r="K29" s="143"/>
      <c r="L29" s="621"/>
      <c r="M29" s="622"/>
      <c r="N29" s="623"/>
      <c r="O29" s="623"/>
      <c r="P29" s="624"/>
      <c r="Q29" s="623"/>
      <c r="R29" s="623"/>
      <c r="S29" s="638"/>
      <c r="T29" s="623"/>
      <c r="U29" s="641"/>
      <c r="V29" s="642"/>
      <c r="W29" s="643">
        <v>24</v>
      </c>
      <c r="X29" s="644"/>
      <c r="Y29" s="663"/>
      <c r="Z29" s="666"/>
      <c r="AA29" s="667">
        <v>24</v>
      </c>
      <c r="AB29" s="667"/>
      <c r="AC29" s="668"/>
      <c r="AD29" s="669" t="s">
        <v>131</v>
      </c>
      <c r="AE29" s="670"/>
      <c r="AF29" s="670"/>
      <c r="AG29" s="670"/>
      <c r="AH29" s="670"/>
      <c r="AI29" s="670"/>
      <c r="AJ29" s="670"/>
      <c r="AK29" s="670"/>
      <c r="AL29" s="670"/>
      <c r="AM29" s="670"/>
      <c r="AN29" s="670"/>
      <c r="AO29" s="670"/>
      <c r="AP29" s="670"/>
      <c r="AQ29" s="670"/>
      <c r="AR29" s="670"/>
      <c r="AS29" s="670"/>
      <c r="AT29" s="670"/>
      <c r="AU29" s="670"/>
      <c r="AV29" s="670"/>
      <c r="AW29" s="670"/>
      <c r="AX29" s="670"/>
      <c r="AY29" s="670"/>
      <c r="AZ29" s="670"/>
      <c r="BA29" s="670"/>
      <c r="BB29" s="670"/>
      <c r="BC29" s="670"/>
      <c r="BD29" s="670"/>
      <c r="BE29" s="700"/>
      <c r="BF29" s="700"/>
      <c r="BG29" s="700"/>
      <c r="BH29" s="701"/>
      <c r="BI29" s="705"/>
      <c r="BJ29" s="703">
        <v>2</v>
      </c>
      <c r="BK29" s="703">
        <v>2</v>
      </c>
      <c r="BL29" s="704">
        <v>2</v>
      </c>
      <c r="BM29" s="704">
        <v>2</v>
      </c>
      <c r="BN29" s="704">
        <v>2</v>
      </c>
      <c r="BO29" s="704">
        <v>2</v>
      </c>
      <c r="BP29" s="704">
        <v>2</v>
      </c>
      <c r="BQ29" s="704">
        <v>2</v>
      </c>
      <c r="BR29" s="704">
        <v>2</v>
      </c>
      <c r="BS29" s="704">
        <v>2</v>
      </c>
      <c r="BT29" s="704">
        <v>2</v>
      </c>
      <c r="BU29" s="704">
        <v>2</v>
      </c>
      <c r="BV29" s="711"/>
      <c r="BW29" s="711"/>
      <c r="BX29" s="711"/>
      <c r="BY29" s="711"/>
      <c r="BZ29" s="711"/>
      <c r="CA29" s="711"/>
      <c r="CB29" s="711"/>
      <c r="CC29" s="711"/>
      <c r="CD29" s="711"/>
      <c r="CE29" s="711"/>
      <c r="CF29" s="711"/>
      <c r="CG29" s="711"/>
      <c r="CH29" s="711"/>
      <c r="CI29" s="704"/>
      <c r="CJ29" s="704"/>
      <c r="CK29" s="704"/>
      <c r="CL29" s="704"/>
      <c r="CM29" s="704"/>
      <c r="CN29" s="721"/>
      <c r="CO29" s="722"/>
      <c r="CP29" s="723"/>
      <c r="CQ29" s="723"/>
      <c r="CR29" s="723"/>
      <c r="CS29" s="723"/>
      <c r="CT29" s="736"/>
      <c r="CU29" s="737"/>
      <c r="CV29" s="711"/>
      <c r="CW29" s="738"/>
      <c r="CX29" s="143"/>
      <c r="CY29" s="143"/>
      <c r="CZ29" s="143"/>
      <c r="DA29" s="143"/>
      <c r="DB29" s="143"/>
      <c r="DC29" s="143"/>
      <c r="DD29" s="143"/>
      <c r="DE29" s="583"/>
      <c r="DF29" s="583"/>
      <c r="DG29" s="583"/>
      <c r="DH29" s="583"/>
      <c r="DI29" s="583"/>
      <c r="DJ29" s="583"/>
      <c r="DK29" s="749"/>
      <c r="DL29" s="749"/>
      <c r="DM29" s="749"/>
      <c r="DN29" s="143"/>
      <c r="DO29" s="143"/>
    </row>
    <row r="30" s="6" customFormat="1" ht="41.1" customHeight="1" spans="1:119">
      <c r="A30" s="590">
        <v>43336</v>
      </c>
      <c r="B30" s="143"/>
      <c r="C30" s="107">
        <v>4500009673</v>
      </c>
      <c r="D30" s="597" t="s">
        <v>172</v>
      </c>
      <c r="E30" s="599" t="s">
        <v>173</v>
      </c>
      <c r="F30" s="593" t="s">
        <v>174</v>
      </c>
      <c r="G30" s="123" t="s">
        <v>130</v>
      </c>
      <c r="H30" s="594">
        <v>10</v>
      </c>
      <c r="I30" s="143"/>
      <c r="J30" s="143"/>
      <c r="K30" s="143"/>
      <c r="L30" s="621"/>
      <c r="M30" s="622"/>
      <c r="N30" s="623"/>
      <c r="O30" s="623"/>
      <c r="P30" s="624"/>
      <c r="Q30" s="623"/>
      <c r="R30" s="623"/>
      <c r="S30" s="638"/>
      <c r="T30" s="623"/>
      <c r="U30" s="641"/>
      <c r="V30" s="642">
        <v>10</v>
      </c>
      <c r="W30" s="643"/>
      <c r="X30" s="644"/>
      <c r="Y30" s="663">
        <v>10</v>
      </c>
      <c r="Z30" s="666"/>
      <c r="AA30" s="667"/>
      <c r="AB30" s="667"/>
      <c r="AC30" s="668"/>
      <c r="AD30" s="669" t="s">
        <v>131</v>
      </c>
      <c r="AE30" s="670"/>
      <c r="AF30" s="670"/>
      <c r="AG30" s="670"/>
      <c r="AH30" s="670"/>
      <c r="AI30" s="670"/>
      <c r="AJ30" s="670"/>
      <c r="AK30" s="670"/>
      <c r="AL30" s="670"/>
      <c r="AM30" s="670"/>
      <c r="AN30" s="670"/>
      <c r="AO30" s="670"/>
      <c r="AP30" s="670"/>
      <c r="AQ30" s="670"/>
      <c r="AR30" s="670"/>
      <c r="AS30" s="670"/>
      <c r="AT30" s="670"/>
      <c r="AU30" s="670"/>
      <c r="AV30" s="670"/>
      <c r="AW30" s="670"/>
      <c r="AX30" s="670"/>
      <c r="AY30" s="670"/>
      <c r="AZ30" s="670"/>
      <c r="BA30" s="670"/>
      <c r="BB30" s="670"/>
      <c r="BC30" s="670"/>
      <c r="BD30" s="670"/>
      <c r="BE30" s="700"/>
      <c r="BF30" s="700"/>
      <c r="BG30" s="700"/>
      <c r="BH30" s="701"/>
      <c r="BI30" s="705"/>
      <c r="BJ30" s="703"/>
      <c r="BK30" s="703"/>
      <c r="BL30" s="704">
        <v>1</v>
      </c>
      <c r="BM30" s="704">
        <v>1</v>
      </c>
      <c r="BN30" s="704">
        <v>1</v>
      </c>
      <c r="BO30" s="704">
        <v>1</v>
      </c>
      <c r="BP30" s="704">
        <v>1</v>
      </c>
      <c r="BQ30" s="704">
        <v>1</v>
      </c>
      <c r="BR30" s="704">
        <v>1</v>
      </c>
      <c r="BS30" s="704">
        <v>1</v>
      </c>
      <c r="BT30" s="704">
        <v>1</v>
      </c>
      <c r="BU30" s="704">
        <v>1</v>
      </c>
      <c r="BV30" s="711"/>
      <c r="BW30" s="711"/>
      <c r="BX30" s="711"/>
      <c r="BY30" s="711"/>
      <c r="BZ30" s="711"/>
      <c r="CA30" s="711"/>
      <c r="CB30" s="711"/>
      <c r="CC30" s="711"/>
      <c r="CD30" s="711"/>
      <c r="CE30" s="711"/>
      <c r="CF30" s="711"/>
      <c r="CG30" s="711"/>
      <c r="CH30" s="711"/>
      <c r="CI30" s="704"/>
      <c r="CJ30" s="704"/>
      <c r="CK30" s="704"/>
      <c r="CL30" s="704"/>
      <c r="CM30" s="704"/>
      <c r="CN30" s="721"/>
      <c r="CO30" s="722"/>
      <c r="CP30" s="723"/>
      <c r="CQ30" s="723"/>
      <c r="CR30" s="723"/>
      <c r="CS30" s="723"/>
      <c r="CT30" s="736"/>
      <c r="CU30" s="737"/>
      <c r="CV30" s="711"/>
      <c r="CW30" s="738"/>
      <c r="CX30" s="143"/>
      <c r="CY30" s="143"/>
      <c r="CZ30" s="143"/>
      <c r="DA30" s="143"/>
      <c r="DB30" s="143"/>
      <c r="DC30" s="143"/>
      <c r="DD30" s="143"/>
      <c r="DE30" s="583"/>
      <c r="DF30" s="583"/>
      <c r="DG30" s="583"/>
      <c r="DH30" s="583"/>
      <c r="DI30" s="583"/>
      <c r="DJ30" s="583"/>
      <c r="DK30" s="749"/>
      <c r="DL30" s="749"/>
      <c r="DM30" s="749"/>
      <c r="DN30" s="143"/>
      <c r="DO30" s="143"/>
    </row>
    <row r="31" s="6" customFormat="1" ht="41.1" customHeight="1" spans="1:119">
      <c r="A31" s="590">
        <v>43336</v>
      </c>
      <c r="B31" s="143"/>
      <c r="C31" s="596" t="s">
        <v>141</v>
      </c>
      <c r="D31" s="597" t="s">
        <v>175</v>
      </c>
      <c r="E31" s="599" t="s">
        <v>147</v>
      </c>
      <c r="F31" s="593" t="s">
        <v>129</v>
      </c>
      <c r="G31" s="123" t="s">
        <v>130</v>
      </c>
      <c r="H31" s="594">
        <v>24</v>
      </c>
      <c r="I31" s="143"/>
      <c r="J31" s="143"/>
      <c r="K31" s="143"/>
      <c r="L31" s="621"/>
      <c r="M31" s="622"/>
      <c r="N31" s="623"/>
      <c r="O31" s="623"/>
      <c r="P31" s="624"/>
      <c r="Q31" s="623"/>
      <c r="R31" s="623"/>
      <c r="S31" s="638"/>
      <c r="T31" s="623"/>
      <c r="U31" s="641"/>
      <c r="V31" s="642">
        <v>24</v>
      </c>
      <c r="W31" s="643"/>
      <c r="X31" s="644"/>
      <c r="Y31" s="663">
        <v>24</v>
      </c>
      <c r="Z31" s="666"/>
      <c r="AA31" s="667"/>
      <c r="AB31" s="667"/>
      <c r="AC31" s="668"/>
      <c r="AD31" s="669" t="s">
        <v>131</v>
      </c>
      <c r="AE31" s="670"/>
      <c r="AF31" s="670"/>
      <c r="AG31" s="670"/>
      <c r="AH31" s="670"/>
      <c r="AI31" s="670"/>
      <c r="AJ31" s="670"/>
      <c r="AK31" s="670"/>
      <c r="AL31" s="670"/>
      <c r="AM31" s="670"/>
      <c r="AN31" s="670"/>
      <c r="AO31" s="670"/>
      <c r="AP31" s="670"/>
      <c r="AQ31" s="670"/>
      <c r="AR31" s="670"/>
      <c r="AS31" s="670"/>
      <c r="AT31" s="670"/>
      <c r="AU31" s="670"/>
      <c r="AV31" s="670"/>
      <c r="AW31" s="670"/>
      <c r="AX31" s="670"/>
      <c r="AY31" s="670"/>
      <c r="AZ31" s="670"/>
      <c r="BA31" s="670"/>
      <c r="BB31" s="670"/>
      <c r="BC31" s="670"/>
      <c r="BD31" s="670"/>
      <c r="BE31" s="700"/>
      <c r="BF31" s="700"/>
      <c r="BG31" s="700"/>
      <c r="BH31" s="701"/>
      <c r="BI31" s="705"/>
      <c r="BJ31" s="703">
        <v>2</v>
      </c>
      <c r="BK31" s="703">
        <v>2</v>
      </c>
      <c r="BL31" s="704">
        <v>2</v>
      </c>
      <c r="BM31" s="704">
        <v>2</v>
      </c>
      <c r="BN31" s="704">
        <v>2</v>
      </c>
      <c r="BO31" s="704">
        <v>2</v>
      </c>
      <c r="BP31" s="704">
        <v>2</v>
      </c>
      <c r="BQ31" s="704">
        <v>2</v>
      </c>
      <c r="BR31" s="704">
        <v>2</v>
      </c>
      <c r="BS31" s="704">
        <v>2</v>
      </c>
      <c r="BT31" s="704">
        <v>2</v>
      </c>
      <c r="BU31" s="704">
        <v>2</v>
      </c>
      <c r="BV31" s="711"/>
      <c r="BW31" s="711"/>
      <c r="BX31" s="711"/>
      <c r="BY31" s="711"/>
      <c r="BZ31" s="711"/>
      <c r="CA31" s="711"/>
      <c r="CB31" s="711"/>
      <c r="CC31" s="711"/>
      <c r="CD31" s="711"/>
      <c r="CE31" s="711"/>
      <c r="CF31" s="711"/>
      <c r="CG31" s="711"/>
      <c r="CH31" s="711"/>
      <c r="CI31" s="704"/>
      <c r="CJ31" s="704"/>
      <c r="CK31" s="704"/>
      <c r="CL31" s="704"/>
      <c r="CM31" s="704"/>
      <c r="CN31" s="721"/>
      <c r="CO31" s="722"/>
      <c r="CP31" s="723"/>
      <c r="CQ31" s="723"/>
      <c r="CR31" s="723"/>
      <c r="CS31" s="723"/>
      <c r="CT31" s="736"/>
      <c r="CU31" s="737"/>
      <c r="CV31" s="711"/>
      <c r="CW31" s="738"/>
      <c r="CX31" s="143"/>
      <c r="CY31" s="143"/>
      <c r="CZ31" s="143"/>
      <c r="DA31" s="143"/>
      <c r="DB31" s="143"/>
      <c r="DC31" s="143"/>
      <c r="DD31" s="143"/>
      <c r="DE31" s="583"/>
      <c r="DF31" s="583"/>
      <c r="DG31" s="583"/>
      <c r="DH31" s="583"/>
      <c r="DI31" s="583"/>
      <c r="DJ31" s="583"/>
      <c r="DK31" s="749"/>
      <c r="DL31" s="749"/>
      <c r="DM31" s="749"/>
      <c r="DN31" s="143"/>
      <c r="DO31" s="143"/>
    </row>
    <row r="32" s="565" customFormat="1" ht="41.1" customHeight="1" spans="1:119">
      <c r="A32" s="600">
        <v>43342</v>
      </c>
      <c r="B32" s="601"/>
      <c r="C32" s="602" t="s">
        <v>176</v>
      </c>
      <c r="D32" s="603"/>
      <c r="E32" s="604"/>
      <c r="F32" s="605" t="s">
        <v>129</v>
      </c>
      <c r="G32" s="606" t="s">
        <v>130</v>
      </c>
      <c r="H32" s="607">
        <v>360</v>
      </c>
      <c r="I32" s="601"/>
      <c r="J32" s="601"/>
      <c r="K32" s="601"/>
      <c r="L32" s="625"/>
      <c r="M32" s="626"/>
      <c r="N32" s="623"/>
      <c r="O32" s="623"/>
      <c r="P32" s="624"/>
      <c r="Q32" s="623"/>
      <c r="R32" s="623"/>
      <c r="S32" s="638"/>
      <c r="T32" s="623"/>
      <c r="U32" s="641"/>
      <c r="V32" s="648">
        <v>24</v>
      </c>
      <c r="W32" s="649"/>
      <c r="X32" s="650"/>
      <c r="Y32" s="674">
        <v>24</v>
      </c>
      <c r="Z32" s="675"/>
      <c r="AA32" s="676"/>
      <c r="AB32" s="676"/>
      <c r="AC32" s="677"/>
      <c r="AD32" s="678"/>
      <c r="AE32" s="679"/>
      <c r="AF32" s="679"/>
      <c r="AG32" s="679"/>
      <c r="AH32" s="679"/>
      <c r="AI32" s="679"/>
      <c r="AJ32" s="679"/>
      <c r="AK32" s="679"/>
      <c r="AL32" s="679"/>
      <c r="AM32" s="679"/>
      <c r="AN32" s="679"/>
      <c r="AO32" s="679"/>
      <c r="AP32" s="679"/>
      <c r="AQ32" s="679"/>
      <c r="AR32" s="679"/>
      <c r="AS32" s="679"/>
      <c r="AT32" s="679"/>
      <c r="AU32" s="679"/>
      <c r="AV32" s="679"/>
      <c r="AW32" s="679"/>
      <c r="AX32" s="679"/>
      <c r="AY32" s="679"/>
      <c r="AZ32" s="679"/>
      <c r="BA32" s="679"/>
      <c r="BB32" s="679"/>
      <c r="BC32" s="679"/>
      <c r="BD32" s="679"/>
      <c r="BE32" s="700"/>
      <c r="BF32" s="700"/>
      <c r="BG32" s="700"/>
      <c r="BH32" s="701"/>
      <c r="BI32" s="706">
        <v>19952</v>
      </c>
      <c r="BJ32" s="707">
        <f>H32/24*3/2</f>
        <v>22.5</v>
      </c>
      <c r="BK32" s="707">
        <f>H32/24*3/2</f>
        <v>22.5</v>
      </c>
      <c r="BL32" s="707">
        <f>H32/24*4/2</f>
        <v>30</v>
      </c>
      <c r="BM32" s="707">
        <f>H32/24*4/2</f>
        <v>30</v>
      </c>
      <c r="BN32" s="707">
        <f>H32/24*5/2</f>
        <v>37.5</v>
      </c>
      <c r="BO32" s="707">
        <f>H32/24*5/2</f>
        <v>37.5</v>
      </c>
      <c r="BP32" s="707">
        <f>H32/24*5/2</f>
        <v>37.5</v>
      </c>
      <c r="BQ32" s="707">
        <f>H32/24*5/2</f>
        <v>37.5</v>
      </c>
      <c r="BR32" s="707">
        <f>H32/24*4/2</f>
        <v>30</v>
      </c>
      <c r="BS32" s="707">
        <f>H32/24*4/2</f>
        <v>30</v>
      </c>
      <c r="BT32" s="707">
        <f>H32/24*3/2</f>
        <v>22.5</v>
      </c>
      <c r="BU32" s="707">
        <f>H32/24*3/2</f>
        <v>22.5</v>
      </c>
      <c r="BV32" s="712"/>
      <c r="BW32" s="712"/>
      <c r="BX32" s="712"/>
      <c r="BY32" s="712"/>
      <c r="BZ32" s="712"/>
      <c r="CA32" s="712"/>
      <c r="CB32" s="712"/>
      <c r="CC32" s="712"/>
      <c r="CD32" s="712"/>
      <c r="CE32" s="712"/>
      <c r="CF32" s="712"/>
      <c r="CG32" s="712"/>
      <c r="CH32" s="712"/>
      <c r="CI32" s="707"/>
      <c r="CJ32" s="707"/>
      <c r="CK32" s="707"/>
      <c r="CL32" s="707"/>
      <c r="CM32" s="707"/>
      <c r="CN32" s="724"/>
      <c r="CO32" s="725"/>
      <c r="CP32" s="726"/>
      <c r="CQ32" s="726"/>
      <c r="CR32" s="726"/>
      <c r="CS32" s="726"/>
      <c r="CT32" s="739"/>
      <c r="CU32" s="740"/>
      <c r="CV32" s="712"/>
      <c r="CW32" s="741"/>
      <c r="CX32" s="601"/>
      <c r="CY32" s="601"/>
      <c r="CZ32" s="601"/>
      <c r="DA32" s="601"/>
      <c r="DB32" s="601"/>
      <c r="DC32" s="601"/>
      <c r="DD32" s="601"/>
      <c r="DE32" s="745"/>
      <c r="DF32" s="745"/>
      <c r="DG32" s="745"/>
      <c r="DH32" s="745"/>
      <c r="DI32" s="745"/>
      <c r="DJ32" s="745"/>
      <c r="DK32" s="750"/>
      <c r="DL32" s="750"/>
      <c r="DM32" s="750"/>
      <c r="DN32" s="601"/>
      <c r="DO32" s="601"/>
    </row>
    <row r="33" ht="41.1" customHeight="1" spans="1:119">
      <c r="A33" s="590">
        <v>43364</v>
      </c>
      <c r="B33" s="143"/>
      <c r="C33" s="596">
        <v>4500011712</v>
      </c>
      <c r="D33" s="597" t="s">
        <v>172</v>
      </c>
      <c r="E33" s="599" t="s">
        <v>177</v>
      </c>
      <c r="F33" s="593" t="s">
        <v>129</v>
      </c>
      <c r="G33" s="123" t="s">
        <v>130</v>
      </c>
      <c r="H33" s="594">
        <v>9</v>
      </c>
      <c r="I33" s="143"/>
      <c r="J33" s="143"/>
      <c r="K33" s="143"/>
      <c r="L33" s="621"/>
      <c r="M33" s="622"/>
      <c r="N33" s="623"/>
      <c r="O33" s="623"/>
      <c r="P33" s="624"/>
      <c r="Q33" s="623"/>
      <c r="R33" s="623"/>
      <c r="S33" s="638"/>
      <c r="T33" s="623"/>
      <c r="U33" s="641"/>
      <c r="V33" s="642">
        <v>9</v>
      </c>
      <c r="W33" s="643"/>
      <c r="X33" s="644"/>
      <c r="Y33" s="663">
        <v>9</v>
      </c>
      <c r="Z33" s="666"/>
      <c r="AA33" s="667"/>
      <c r="AB33" s="667"/>
      <c r="AC33" s="668"/>
      <c r="AD33" s="669" t="s">
        <v>131</v>
      </c>
      <c r="AE33" s="670"/>
      <c r="AF33" s="670"/>
      <c r="AG33" s="670"/>
      <c r="AH33" s="670"/>
      <c r="AI33" s="670"/>
      <c r="AJ33" s="670"/>
      <c r="AK33" s="670"/>
      <c r="AL33" s="670"/>
      <c r="AM33" s="670"/>
      <c r="AN33" s="670"/>
      <c r="AO33" s="670"/>
      <c r="AP33" s="670"/>
      <c r="AQ33" s="670"/>
      <c r="AR33" s="670"/>
      <c r="AS33" s="670"/>
      <c r="AT33" s="670"/>
      <c r="AU33" s="670"/>
      <c r="AV33" s="670"/>
      <c r="AW33" s="670"/>
      <c r="AX33" s="670"/>
      <c r="AY33" s="670"/>
      <c r="AZ33" s="670"/>
      <c r="BA33" s="670"/>
      <c r="BB33" s="670"/>
      <c r="BC33" s="670"/>
      <c r="BD33" s="670"/>
      <c r="BE33" s="700"/>
      <c r="BF33" s="700"/>
      <c r="BG33" s="700"/>
      <c r="BH33" s="701"/>
      <c r="BI33" s="705"/>
      <c r="BJ33" s="703">
        <v>1</v>
      </c>
      <c r="BK33" s="703">
        <v>1</v>
      </c>
      <c r="BL33" s="703">
        <v>1</v>
      </c>
      <c r="BM33" s="703">
        <v>1</v>
      </c>
      <c r="BN33" s="703"/>
      <c r="BO33" s="703"/>
      <c r="BP33" s="703"/>
      <c r="BQ33" s="703">
        <v>1</v>
      </c>
      <c r="BR33" s="703">
        <v>1</v>
      </c>
      <c r="BS33" s="703">
        <v>1</v>
      </c>
      <c r="BT33" s="703">
        <v>1</v>
      </c>
      <c r="BU33" s="703">
        <v>1</v>
      </c>
      <c r="BV33" s="713"/>
      <c r="BW33" s="713"/>
      <c r="BX33" s="713"/>
      <c r="BY33" s="713"/>
      <c r="BZ33" s="713"/>
      <c r="CA33" s="713"/>
      <c r="CB33" s="713"/>
      <c r="CC33" s="713"/>
      <c r="CD33" s="713"/>
      <c r="CE33" s="713"/>
      <c r="CF33" s="713"/>
      <c r="CG33" s="713"/>
      <c r="CH33" s="713"/>
      <c r="CI33" s="703"/>
      <c r="CJ33" s="703"/>
      <c r="CK33" s="703"/>
      <c r="CL33" s="703"/>
      <c r="CM33" s="703"/>
      <c r="CN33" s="727"/>
      <c r="CO33" s="728"/>
      <c r="CP33" s="729"/>
      <c r="CQ33" s="729"/>
      <c r="CR33" s="729"/>
      <c r="CS33" s="729"/>
      <c r="CT33" s="742"/>
      <c r="CU33" s="743"/>
      <c r="CV33" s="713"/>
      <c r="CW33" s="744"/>
      <c r="CX33" s="143"/>
      <c r="CY33" s="143"/>
      <c r="CZ33" s="143"/>
      <c r="DA33" s="143"/>
      <c r="DB33" s="143"/>
      <c r="DC33" s="143"/>
      <c r="DD33" s="143"/>
      <c r="DE33" s="583"/>
      <c r="DF33" s="583"/>
      <c r="DG33" s="583"/>
      <c r="DH33" s="583"/>
      <c r="DI33" s="583"/>
      <c r="DJ33" s="583"/>
      <c r="DK33" s="749"/>
      <c r="DL33" s="749"/>
      <c r="DM33" s="749"/>
      <c r="DN33" s="143"/>
      <c r="DO33" s="143"/>
    </row>
    <row r="34" ht="41.1" customHeight="1" spans="1:119">
      <c r="A34" s="590">
        <v>43364</v>
      </c>
      <c r="B34" s="143"/>
      <c r="C34" s="596">
        <v>4500013372</v>
      </c>
      <c r="D34" s="597" t="s">
        <v>172</v>
      </c>
      <c r="E34" s="599" t="s">
        <v>178</v>
      </c>
      <c r="F34" s="593" t="s">
        <v>129</v>
      </c>
      <c r="G34" s="123" t="s">
        <v>130</v>
      </c>
      <c r="H34" s="594">
        <v>2</v>
      </c>
      <c r="I34" s="143"/>
      <c r="J34" s="143"/>
      <c r="K34" s="143"/>
      <c r="L34" s="621"/>
      <c r="M34" s="622"/>
      <c r="N34" s="623"/>
      <c r="O34" s="623"/>
      <c r="P34" s="624"/>
      <c r="Q34" s="623"/>
      <c r="R34" s="623"/>
      <c r="S34" s="638"/>
      <c r="T34" s="623"/>
      <c r="U34" s="641"/>
      <c r="V34" s="642"/>
      <c r="W34" s="643">
        <v>2</v>
      </c>
      <c r="X34" s="644"/>
      <c r="Y34" s="663"/>
      <c r="Z34" s="666"/>
      <c r="AA34" s="667">
        <v>2</v>
      </c>
      <c r="AB34" s="667"/>
      <c r="AC34" s="668"/>
      <c r="AD34" s="669" t="s">
        <v>131</v>
      </c>
      <c r="AE34" s="670"/>
      <c r="AF34" s="670"/>
      <c r="AG34" s="670"/>
      <c r="AH34" s="670"/>
      <c r="AI34" s="670"/>
      <c r="AJ34" s="670"/>
      <c r="AK34" s="670"/>
      <c r="AL34" s="670"/>
      <c r="AM34" s="670"/>
      <c r="AN34" s="670"/>
      <c r="AO34" s="670"/>
      <c r="AP34" s="670"/>
      <c r="AQ34" s="670"/>
      <c r="AR34" s="670"/>
      <c r="AS34" s="670"/>
      <c r="AT34" s="670"/>
      <c r="AU34" s="670"/>
      <c r="AV34" s="670"/>
      <c r="AW34" s="670"/>
      <c r="AX34" s="670"/>
      <c r="AY34" s="670"/>
      <c r="AZ34" s="670"/>
      <c r="BA34" s="670"/>
      <c r="BB34" s="670"/>
      <c r="BC34" s="670"/>
      <c r="BD34" s="670"/>
      <c r="BE34" s="700"/>
      <c r="BF34" s="700"/>
      <c r="BG34" s="700"/>
      <c r="BH34" s="701"/>
      <c r="BI34" s="705"/>
      <c r="BJ34" s="703"/>
      <c r="BK34" s="703"/>
      <c r="BL34" s="703"/>
      <c r="BM34" s="703"/>
      <c r="BN34" s="703">
        <v>1</v>
      </c>
      <c r="BO34" s="703"/>
      <c r="BP34" s="703">
        <v>1</v>
      </c>
      <c r="BQ34" s="703"/>
      <c r="BR34" s="703"/>
      <c r="BS34" s="703"/>
      <c r="BT34" s="703"/>
      <c r="BU34" s="703"/>
      <c r="BV34" s="713"/>
      <c r="BW34" s="713"/>
      <c r="BX34" s="713"/>
      <c r="BY34" s="713"/>
      <c r="BZ34" s="713"/>
      <c r="CA34" s="713"/>
      <c r="CB34" s="713"/>
      <c r="CC34" s="713"/>
      <c r="CD34" s="713"/>
      <c r="CE34" s="713"/>
      <c r="CF34" s="713"/>
      <c r="CG34" s="713"/>
      <c r="CH34" s="713"/>
      <c r="CI34" s="703"/>
      <c r="CJ34" s="703"/>
      <c r="CK34" s="703"/>
      <c r="CL34" s="703"/>
      <c r="CM34" s="703"/>
      <c r="CN34" s="727"/>
      <c r="CO34" s="728"/>
      <c r="CP34" s="729"/>
      <c r="CQ34" s="729"/>
      <c r="CR34" s="729"/>
      <c r="CS34" s="729"/>
      <c r="CT34" s="742"/>
      <c r="CU34" s="743"/>
      <c r="CV34" s="713"/>
      <c r="CW34" s="744"/>
      <c r="CX34" s="143"/>
      <c r="CY34" s="143"/>
      <c r="CZ34" s="143"/>
      <c r="DA34" s="143"/>
      <c r="DB34" s="143"/>
      <c r="DC34" s="143"/>
      <c r="DD34" s="143"/>
      <c r="DE34" s="583"/>
      <c r="DF34" s="583"/>
      <c r="DG34" s="583"/>
      <c r="DH34" s="583"/>
      <c r="DI34" s="583"/>
      <c r="DJ34" s="583"/>
      <c r="DK34" s="749"/>
      <c r="DL34" s="749"/>
      <c r="DM34" s="749"/>
      <c r="DN34" s="143"/>
      <c r="DO34" s="143"/>
    </row>
    <row r="35" ht="41.1" customHeight="1" spans="1:119">
      <c r="A35" s="590">
        <v>43369</v>
      </c>
      <c r="B35" s="143"/>
      <c r="C35" s="596">
        <v>4500013085</v>
      </c>
      <c r="D35" s="597" t="s">
        <v>179</v>
      </c>
      <c r="E35" s="599"/>
      <c r="F35" s="593" t="s">
        <v>129</v>
      </c>
      <c r="G35" s="123" t="s">
        <v>180</v>
      </c>
      <c r="H35" s="594">
        <v>8</v>
      </c>
      <c r="I35" s="143"/>
      <c r="J35" s="143"/>
      <c r="K35" s="143"/>
      <c r="L35" s="621"/>
      <c r="M35" s="622"/>
      <c r="N35" s="623"/>
      <c r="O35" s="623"/>
      <c r="P35" s="624"/>
      <c r="Q35" s="623"/>
      <c r="R35" s="623"/>
      <c r="S35" s="638"/>
      <c r="T35" s="623"/>
      <c r="U35" s="641"/>
      <c r="V35" s="642">
        <v>8</v>
      </c>
      <c r="W35" s="643"/>
      <c r="X35" s="644"/>
      <c r="Y35" s="663">
        <v>8</v>
      </c>
      <c r="Z35" s="666"/>
      <c r="AA35" s="667"/>
      <c r="AB35" s="667"/>
      <c r="AC35" s="668"/>
      <c r="AD35" s="669" t="s">
        <v>131</v>
      </c>
      <c r="AE35" s="670"/>
      <c r="AF35" s="670"/>
      <c r="AG35" s="670"/>
      <c r="AH35" s="670"/>
      <c r="AI35" s="670"/>
      <c r="AJ35" s="670"/>
      <c r="AK35" s="670"/>
      <c r="AL35" s="670"/>
      <c r="AM35" s="670"/>
      <c r="AN35" s="670"/>
      <c r="AO35" s="670"/>
      <c r="AP35" s="670"/>
      <c r="AQ35" s="670"/>
      <c r="AR35" s="670"/>
      <c r="AS35" s="670"/>
      <c r="AT35" s="670"/>
      <c r="AU35" s="670"/>
      <c r="AV35" s="670"/>
      <c r="AW35" s="670"/>
      <c r="AX35" s="670"/>
      <c r="AY35" s="670"/>
      <c r="AZ35" s="670"/>
      <c r="BA35" s="670"/>
      <c r="BB35" s="670"/>
      <c r="BC35" s="670"/>
      <c r="BD35" s="670"/>
      <c r="BE35" s="700"/>
      <c r="BF35" s="700"/>
      <c r="BG35" s="700"/>
      <c r="BH35" s="701"/>
      <c r="BI35" s="705"/>
      <c r="BJ35" s="703"/>
      <c r="BK35" s="703"/>
      <c r="BL35" s="703"/>
      <c r="BM35" s="703"/>
      <c r="BN35" s="703"/>
      <c r="BO35" s="703"/>
      <c r="BP35" s="703"/>
      <c r="BQ35" s="703">
        <v>8</v>
      </c>
      <c r="BR35" s="703"/>
      <c r="BS35" s="703"/>
      <c r="BT35" s="703"/>
      <c r="BU35" s="703"/>
      <c r="BV35" s="713"/>
      <c r="BW35" s="713"/>
      <c r="BX35" s="713"/>
      <c r="BY35" s="713"/>
      <c r="BZ35" s="713"/>
      <c r="CA35" s="713"/>
      <c r="CB35" s="713"/>
      <c r="CC35" s="713"/>
      <c r="CD35" s="713"/>
      <c r="CE35" s="713"/>
      <c r="CF35" s="713"/>
      <c r="CG35" s="713"/>
      <c r="CH35" s="713"/>
      <c r="CI35" s="703"/>
      <c r="CJ35" s="703"/>
      <c r="CK35" s="703"/>
      <c r="CL35" s="703"/>
      <c r="CM35" s="703"/>
      <c r="CN35" s="727"/>
      <c r="CO35" s="728"/>
      <c r="CP35" s="729"/>
      <c r="CQ35" s="729"/>
      <c r="CR35" s="729"/>
      <c r="CS35" s="729"/>
      <c r="CT35" s="742"/>
      <c r="CU35" s="743"/>
      <c r="CV35" s="713"/>
      <c r="CW35" s="744"/>
      <c r="CX35" s="143"/>
      <c r="CY35" s="143"/>
      <c r="CZ35" s="143"/>
      <c r="DA35" s="143"/>
      <c r="DB35" s="143"/>
      <c r="DC35" s="143"/>
      <c r="DD35" s="143"/>
      <c r="DE35" s="583"/>
      <c r="DF35" s="583"/>
      <c r="DG35" s="583"/>
      <c r="DH35" s="583"/>
      <c r="DI35" s="583"/>
      <c r="DJ35" s="583"/>
      <c r="DK35" s="749"/>
      <c r="DL35" s="749"/>
      <c r="DM35" s="749"/>
      <c r="DN35" s="143"/>
      <c r="DO35" s="143"/>
    </row>
    <row r="36" ht="41.1" customHeight="1" spans="1:119">
      <c r="A36" s="590">
        <v>43382</v>
      </c>
      <c r="B36" s="143"/>
      <c r="C36" s="596">
        <v>4500013648</v>
      </c>
      <c r="D36" s="597" t="s">
        <v>135</v>
      </c>
      <c r="E36" s="599"/>
      <c r="F36" s="593" t="s">
        <v>129</v>
      </c>
      <c r="G36" s="123" t="s">
        <v>130</v>
      </c>
      <c r="H36" s="594">
        <v>24</v>
      </c>
      <c r="I36" s="143"/>
      <c r="J36" s="143"/>
      <c r="K36" s="143"/>
      <c r="L36" s="621"/>
      <c r="M36" s="622"/>
      <c r="N36" s="623"/>
      <c r="O36" s="623"/>
      <c r="P36" s="624"/>
      <c r="Q36" s="623"/>
      <c r="R36" s="623"/>
      <c r="S36" s="638"/>
      <c r="T36" s="623"/>
      <c r="U36" s="641"/>
      <c r="V36" s="642">
        <v>24</v>
      </c>
      <c r="W36" s="643"/>
      <c r="X36" s="644"/>
      <c r="Y36" s="663">
        <v>24</v>
      </c>
      <c r="Z36" s="666"/>
      <c r="AA36" s="667"/>
      <c r="AB36" s="667"/>
      <c r="AC36" s="668"/>
      <c r="AD36" s="669" t="s">
        <v>131</v>
      </c>
      <c r="AE36" s="670"/>
      <c r="AF36" s="670"/>
      <c r="AG36" s="670"/>
      <c r="AH36" s="670"/>
      <c r="AI36" s="670"/>
      <c r="AJ36" s="670"/>
      <c r="AK36" s="670"/>
      <c r="AL36" s="670"/>
      <c r="AM36" s="670"/>
      <c r="AN36" s="670"/>
      <c r="AO36" s="670"/>
      <c r="AP36" s="670"/>
      <c r="AQ36" s="670"/>
      <c r="AR36" s="670"/>
      <c r="AS36" s="670"/>
      <c r="AT36" s="670"/>
      <c r="AU36" s="670"/>
      <c r="AV36" s="670"/>
      <c r="AW36" s="670"/>
      <c r="AX36" s="670"/>
      <c r="AY36" s="670"/>
      <c r="AZ36" s="670"/>
      <c r="BA36" s="670"/>
      <c r="BB36" s="670"/>
      <c r="BC36" s="670"/>
      <c r="BD36" s="670"/>
      <c r="BE36" s="700"/>
      <c r="BF36" s="700"/>
      <c r="BG36" s="700"/>
      <c r="BH36" s="701"/>
      <c r="BI36" s="705"/>
      <c r="BJ36" s="703">
        <v>2</v>
      </c>
      <c r="BK36" s="703">
        <v>2</v>
      </c>
      <c r="BL36" s="703">
        <v>2</v>
      </c>
      <c r="BM36" s="703">
        <v>2</v>
      </c>
      <c r="BN36" s="703">
        <v>2</v>
      </c>
      <c r="BO36" s="703">
        <v>2</v>
      </c>
      <c r="BP36" s="703">
        <v>2</v>
      </c>
      <c r="BQ36" s="703">
        <v>2</v>
      </c>
      <c r="BR36" s="703">
        <v>2</v>
      </c>
      <c r="BS36" s="703">
        <v>2</v>
      </c>
      <c r="BT36" s="703">
        <v>2</v>
      </c>
      <c r="BU36" s="703">
        <v>2</v>
      </c>
      <c r="BV36" s="713"/>
      <c r="BW36" s="713"/>
      <c r="BX36" s="713"/>
      <c r="BY36" s="713"/>
      <c r="BZ36" s="713"/>
      <c r="CA36" s="713"/>
      <c r="CB36" s="713"/>
      <c r="CC36" s="713"/>
      <c r="CD36" s="713"/>
      <c r="CE36" s="713"/>
      <c r="CF36" s="713"/>
      <c r="CG36" s="713"/>
      <c r="CH36" s="713"/>
      <c r="CI36" s="703"/>
      <c r="CJ36" s="703"/>
      <c r="CK36" s="703"/>
      <c r="CL36" s="703"/>
      <c r="CM36" s="703"/>
      <c r="CN36" s="727"/>
      <c r="CO36" s="728"/>
      <c r="CP36" s="729"/>
      <c r="CQ36" s="729"/>
      <c r="CR36" s="729"/>
      <c r="CS36" s="729"/>
      <c r="CT36" s="742"/>
      <c r="CU36" s="743"/>
      <c r="CV36" s="713"/>
      <c r="CW36" s="744"/>
      <c r="CX36" s="143"/>
      <c r="CY36" s="143"/>
      <c r="CZ36" s="143"/>
      <c r="DA36" s="143"/>
      <c r="DB36" s="143"/>
      <c r="DC36" s="143"/>
      <c r="DD36" s="143"/>
      <c r="DE36" s="583"/>
      <c r="DF36" s="583"/>
      <c r="DG36" s="583"/>
      <c r="DH36" s="583"/>
      <c r="DI36" s="583"/>
      <c r="DJ36" s="583"/>
      <c r="DK36" s="749"/>
      <c r="DL36" s="749"/>
      <c r="DM36" s="749"/>
      <c r="DN36" s="143"/>
      <c r="DO36" s="143"/>
    </row>
    <row r="37" ht="41.1" customHeight="1" spans="1:119">
      <c r="A37" s="590">
        <v>43384</v>
      </c>
      <c r="B37" s="143"/>
      <c r="C37" s="596">
        <v>4500013155</v>
      </c>
      <c r="D37" s="597" t="s">
        <v>181</v>
      </c>
      <c r="E37" s="599"/>
      <c r="F37" s="593" t="s">
        <v>129</v>
      </c>
      <c r="G37" s="123" t="s">
        <v>130</v>
      </c>
      <c r="H37" s="594">
        <v>12</v>
      </c>
      <c r="I37" s="143"/>
      <c r="J37" s="143"/>
      <c r="K37" s="143"/>
      <c r="L37" s="621"/>
      <c r="M37" s="622"/>
      <c r="N37" s="623"/>
      <c r="O37" s="623"/>
      <c r="P37" s="624"/>
      <c r="Q37" s="623"/>
      <c r="R37" s="623"/>
      <c r="S37" s="638"/>
      <c r="T37" s="623"/>
      <c r="U37" s="641"/>
      <c r="V37" s="642">
        <v>12</v>
      </c>
      <c r="W37" s="643"/>
      <c r="X37" s="644"/>
      <c r="Y37" s="663">
        <v>12</v>
      </c>
      <c r="Z37" s="666"/>
      <c r="AA37" s="667"/>
      <c r="AB37" s="667"/>
      <c r="AC37" s="668"/>
      <c r="AD37" s="669" t="s">
        <v>131</v>
      </c>
      <c r="AE37" s="670"/>
      <c r="AF37" s="670"/>
      <c r="AG37" s="670"/>
      <c r="AH37" s="670"/>
      <c r="AI37" s="670"/>
      <c r="AJ37" s="670"/>
      <c r="AK37" s="670"/>
      <c r="AL37" s="670"/>
      <c r="AM37" s="670"/>
      <c r="AN37" s="670"/>
      <c r="AO37" s="670"/>
      <c r="AP37" s="670"/>
      <c r="AQ37" s="670"/>
      <c r="AR37" s="670"/>
      <c r="AS37" s="670"/>
      <c r="AT37" s="670"/>
      <c r="AU37" s="670"/>
      <c r="AV37" s="670"/>
      <c r="AW37" s="670"/>
      <c r="AX37" s="670"/>
      <c r="AY37" s="670"/>
      <c r="AZ37" s="670"/>
      <c r="BA37" s="670"/>
      <c r="BB37" s="670"/>
      <c r="BC37" s="670"/>
      <c r="BD37" s="670"/>
      <c r="BE37" s="700"/>
      <c r="BF37" s="700"/>
      <c r="BG37" s="700"/>
      <c r="BH37" s="701"/>
      <c r="BI37" s="705"/>
      <c r="BJ37" s="703">
        <v>1</v>
      </c>
      <c r="BK37" s="703">
        <v>1</v>
      </c>
      <c r="BL37" s="703">
        <v>1</v>
      </c>
      <c r="BM37" s="703">
        <v>1</v>
      </c>
      <c r="BN37" s="703">
        <v>1</v>
      </c>
      <c r="BO37" s="703">
        <v>1</v>
      </c>
      <c r="BP37" s="703">
        <v>1</v>
      </c>
      <c r="BQ37" s="703">
        <v>1</v>
      </c>
      <c r="BR37" s="703">
        <v>1</v>
      </c>
      <c r="BS37" s="703">
        <v>1</v>
      </c>
      <c r="BT37" s="703">
        <v>1</v>
      </c>
      <c r="BU37" s="703">
        <v>1</v>
      </c>
      <c r="BV37" s="713"/>
      <c r="BW37" s="713"/>
      <c r="BX37" s="713"/>
      <c r="BY37" s="713"/>
      <c r="BZ37" s="713"/>
      <c r="CA37" s="713"/>
      <c r="CB37" s="713"/>
      <c r="CC37" s="713"/>
      <c r="CD37" s="713"/>
      <c r="CE37" s="713"/>
      <c r="CF37" s="713"/>
      <c r="CG37" s="713"/>
      <c r="CH37" s="713"/>
      <c r="CI37" s="703"/>
      <c r="CJ37" s="703"/>
      <c r="CK37" s="703"/>
      <c r="CL37" s="703"/>
      <c r="CM37" s="703"/>
      <c r="CN37" s="727"/>
      <c r="CO37" s="728"/>
      <c r="CP37" s="729"/>
      <c r="CQ37" s="729"/>
      <c r="CR37" s="729"/>
      <c r="CS37" s="729"/>
      <c r="CT37" s="742"/>
      <c r="CU37" s="743"/>
      <c r="CV37" s="713"/>
      <c r="CW37" s="744"/>
      <c r="CX37" s="143"/>
      <c r="CY37" s="143"/>
      <c r="CZ37" s="143"/>
      <c r="DA37" s="143"/>
      <c r="DB37" s="143"/>
      <c r="DC37" s="143"/>
      <c r="DD37" s="143"/>
      <c r="DE37" s="583"/>
      <c r="DF37" s="583"/>
      <c r="DG37" s="583"/>
      <c r="DH37" s="583"/>
      <c r="DI37" s="583"/>
      <c r="DJ37" s="583"/>
      <c r="DK37" s="749"/>
      <c r="DL37" s="749"/>
      <c r="DM37" s="749"/>
      <c r="DN37" s="143"/>
      <c r="DO37" s="143"/>
    </row>
    <row r="38" ht="41.1" customHeight="1" spans="1:119">
      <c r="A38" s="590">
        <v>43392</v>
      </c>
      <c r="B38" s="143"/>
      <c r="C38" s="596">
        <v>4500013641</v>
      </c>
      <c r="D38" s="597" t="s">
        <v>181</v>
      </c>
      <c r="E38" s="599"/>
      <c r="F38" s="593" t="s">
        <v>129</v>
      </c>
      <c r="G38" s="123" t="s">
        <v>130</v>
      </c>
      <c r="H38" s="594">
        <v>12</v>
      </c>
      <c r="I38" s="143"/>
      <c r="J38" s="143"/>
      <c r="K38" s="143"/>
      <c r="L38" s="621"/>
      <c r="M38" s="622"/>
      <c r="N38" s="623"/>
      <c r="O38" s="623"/>
      <c r="P38" s="624"/>
      <c r="Q38" s="623"/>
      <c r="R38" s="623"/>
      <c r="S38" s="638"/>
      <c r="T38" s="623"/>
      <c r="U38" s="641"/>
      <c r="V38" s="642"/>
      <c r="W38" s="643"/>
      <c r="X38" s="644">
        <v>12</v>
      </c>
      <c r="Y38" s="663"/>
      <c r="Z38" s="666"/>
      <c r="AA38" s="667"/>
      <c r="AB38" s="667"/>
      <c r="AC38" s="668">
        <v>12</v>
      </c>
      <c r="AD38" s="669" t="s">
        <v>182</v>
      </c>
      <c r="AE38" s="670"/>
      <c r="AF38" s="670"/>
      <c r="AG38" s="670"/>
      <c r="AH38" s="670"/>
      <c r="AI38" s="670"/>
      <c r="AJ38" s="670"/>
      <c r="AK38" s="670"/>
      <c r="AL38" s="670"/>
      <c r="AM38" s="670"/>
      <c r="AN38" s="670"/>
      <c r="AO38" s="670"/>
      <c r="AP38" s="670"/>
      <c r="AQ38" s="670"/>
      <c r="AR38" s="670"/>
      <c r="AS38" s="670"/>
      <c r="AT38" s="670"/>
      <c r="AU38" s="670"/>
      <c r="AV38" s="670"/>
      <c r="AW38" s="670"/>
      <c r="AX38" s="670"/>
      <c r="AY38" s="670"/>
      <c r="AZ38" s="670"/>
      <c r="BA38" s="670"/>
      <c r="BB38" s="670"/>
      <c r="BC38" s="670"/>
      <c r="BD38" s="670"/>
      <c r="BE38" s="700"/>
      <c r="BF38" s="700"/>
      <c r="BG38" s="700"/>
      <c r="BH38" s="701"/>
      <c r="BI38" s="705"/>
      <c r="BJ38" s="703">
        <v>1</v>
      </c>
      <c r="BK38" s="703">
        <v>1</v>
      </c>
      <c r="BL38" s="703">
        <v>1</v>
      </c>
      <c r="BM38" s="703">
        <v>1</v>
      </c>
      <c r="BN38" s="703">
        <v>1</v>
      </c>
      <c r="BO38" s="703">
        <v>1</v>
      </c>
      <c r="BP38" s="703">
        <v>1</v>
      </c>
      <c r="BQ38" s="703">
        <v>1</v>
      </c>
      <c r="BR38" s="703">
        <v>1</v>
      </c>
      <c r="BS38" s="703">
        <v>1</v>
      </c>
      <c r="BT38" s="703">
        <v>1</v>
      </c>
      <c r="BU38" s="703">
        <v>1</v>
      </c>
      <c r="BV38" s="713"/>
      <c r="BW38" s="713"/>
      <c r="BX38" s="713"/>
      <c r="BY38" s="713"/>
      <c r="BZ38" s="713"/>
      <c r="CA38" s="713"/>
      <c r="CB38" s="713"/>
      <c r="CC38" s="713"/>
      <c r="CD38" s="713"/>
      <c r="CE38" s="713"/>
      <c r="CF38" s="713"/>
      <c r="CG38" s="713"/>
      <c r="CH38" s="713"/>
      <c r="CI38" s="703"/>
      <c r="CJ38" s="703"/>
      <c r="CK38" s="703"/>
      <c r="CL38" s="703"/>
      <c r="CM38" s="703"/>
      <c r="CN38" s="727"/>
      <c r="CO38" s="728"/>
      <c r="CP38" s="729"/>
      <c r="CQ38" s="729"/>
      <c r="CR38" s="729"/>
      <c r="CS38" s="729"/>
      <c r="CT38" s="742"/>
      <c r="CU38" s="743"/>
      <c r="CV38" s="713"/>
      <c r="CW38" s="744"/>
      <c r="CX38" s="143"/>
      <c r="CY38" s="143"/>
      <c r="CZ38" s="143"/>
      <c r="DA38" s="143"/>
      <c r="DB38" s="143"/>
      <c r="DC38" s="143"/>
      <c r="DD38" s="143"/>
      <c r="DE38" s="583"/>
      <c r="DF38" s="583"/>
      <c r="DG38" s="583"/>
      <c r="DH38" s="583"/>
      <c r="DI38" s="583"/>
      <c r="DJ38" s="583"/>
      <c r="DK38" s="749"/>
      <c r="DL38" s="749"/>
      <c r="DM38" s="749"/>
      <c r="DN38" s="143"/>
      <c r="DO38" s="143"/>
    </row>
    <row r="39" ht="41.1" customHeight="1" spans="1:119">
      <c r="A39" s="590">
        <v>43392</v>
      </c>
      <c r="B39" s="143"/>
      <c r="C39" s="596" t="s">
        <v>183</v>
      </c>
      <c r="D39" s="597" t="s">
        <v>184</v>
      </c>
      <c r="E39" s="599"/>
      <c r="F39" s="593" t="s">
        <v>129</v>
      </c>
      <c r="G39" s="123" t="s">
        <v>130</v>
      </c>
      <c r="H39" s="594">
        <v>204</v>
      </c>
      <c r="I39" s="143"/>
      <c r="J39" s="143"/>
      <c r="K39" s="143"/>
      <c r="L39" s="621"/>
      <c r="M39" s="622"/>
      <c r="N39" s="623"/>
      <c r="O39" s="623"/>
      <c r="P39" s="624"/>
      <c r="Q39" s="623"/>
      <c r="R39" s="623"/>
      <c r="S39" s="638"/>
      <c r="T39" s="623"/>
      <c r="U39" s="641"/>
      <c r="V39" s="642">
        <v>204</v>
      </c>
      <c r="W39" s="643"/>
      <c r="X39" s="644"/>
      <c r="Y39" s="663">
        <v>204</v>
      </c>
      <c r="Z39" s="666"/>
      <c r="AA39" s="667"/>
      <c r="AB39" s="667"/>
      <c r="AC39" s="668"/>
      <c r="AD39" s="669" t="s">
        <v>131</v>
      </c>
      <c r="AE39" s="670"/>
      <c r="AF39" s="670"/>
      <c r="AG39" s="670"/>
      <c r="AH39" s="670"/>
      <c r="AI39" s="670"/>
      <c r="AJ39" s="670"/>
      <c r="AK39" s="670"/>
      <c r="AL39" s="670"/>
      <c r="AM39" s="670"/>
      <c r="AN39" s="670"/>
      <c r="AO39" s="670"/>
      <c r="AP39" s="670"/>
      <c r="AQ39" s="670"/>
      <c r="AR39" s="670"/>
      <c r="AS39" s="670"/>
      <c r="AT39" s="670"/>
      <c r="AU39" s="670"/>
      <c r="AV39" s="670"/>
      <c r="AW39" s="670"/>
      <c r="AX39" s="670"/>
      <c r="AY39" s="670"/>
      <c r="AZ39" s="670"/>
      <c r="BA39" s="670"/>
      <c r="BB39" s="670"/>
      <c r="BC39" s="670"/>
      <c r="BD39" s="670"/>
      <c r="BE39" s="700"/>
      <c r="BF39" s="700"/>
      <c r="BG39" s="700"/>
      <c r="BH39" s="701"/>
      <c r="BI39" s="705"/>
      <c r="BJ39" s="703">
        <v>17</v>
      </c>
      <c r="BK39" s="703">
        <v>17</v>
      </c>
      <c r="BL39" s="703">
        <v>17</v>
      </c>
      <c r="BM39" s="703">
        <v>17</v>
      </c>
      <c r="BN39" s="703">
        <v>17</v>
      </c>
      <c r="BO39" s="703">
        <v>17</v>
      </c>
      <c r="BP39" s="703">
        <v>17</v>
      </c>
      <c r="BQ39" s="703">
        <v>17</v>
      </c>
      <c r="BR39" s="703">
        <v>17</v>
      </c>
      <c r="BS39" s="703">
        <v>17</v>
      </c>
      <c r="BT39" s="703">
        <v>17</v>
      </c>
      <c r="BU39" s="703">
        <v>17</v>
      </c>
      <c r="BV39" s="713"/>
      <c r="BW39" s="713"/>
      <c r="BX39" s="713"/>
      <c r="BY39" s="713"/>
      <c r="BZ39" s="713"/>
      <c r="CA39" s="713"/>
      <c r="CB39" s="713"/>
      <c r="CC39" s="713"/>
      <c r="CD39" s="713"/>
      <c r="CE39" s="713"/>
      <c r="CF39" s="713"/>
      <c r="CG39" s="713"/>
      <c r="CH39" s="713"/>
      <c r="CI39" s="703"/>
      <c r="CJ39" s="703"/>
      <c r="CK39" s="703"/>
      <c r="CL39" s="703"/>
      <c r="CM39" s="703"/>
      <c r="CN39" s="727"/>
      <c r="CO39" s="728"/>
      <c r="CP39" s="729"/>
      <c r="CQ39" s="729"/>
      <c r="CR39" s="729"/>
      <c r="CS39" s="729"/>
      <c r="CT39" s="742"/>
      <c r="CU39" s="743"/>
      <c r="CV39" s="713"/>
      <c r="CW39" s="744"/>
      <c r="CX39" s="143"/>
      <c r="CY39" s="143"/>
      <c r="CZ39" s="143"/>
      <c r="DA39" s="143"/>
      <c r="DB39" s="143"/>
      <c r="DC39" s="143"/>
      <c r="DD39" s="143"/>
      <c r="DE39" s="583"/>
      <c r="DF39" s="583"/>
      <c r="DG39" s="583"/>
      <c r="DH39" s="583"/>
      <c r="DI39" s="583"/>
      <c r="DJ39" s="583"/>
      <c r="DK39" s="749"/>
      <c r="DL39" s="749"/>
      <c r="DM39" s="749"/>
      <c r="DN39" s="143"/>
      <c r="DO39" s="143"/>
    </row>
    <row r="40" ht="41.1" customHeight="1" spans="1:119">
      <c r="A40" s="590">
        <v>43392</v>
      </c>
      <c r="B40" s="143"/>
      <c r="C40" s="596" t="s">
        <v>185</v>
      </c>
      <c r="D40" s="597" t="s">
        <v>184</v>
      </c>
      <c r="E40" s="599"/>
      <c r="F40" s="593" t="s">
        <v>129</v>
      </c>
      <c r="G40" s="123" t="s">
        <v>130</v>
      </c>
      <c r="H40" s="594">
        <v>480</v>
      </c>
      <c r="I40" s="143"/>
      <c r="J40" s="143"/>
      <c r="K40" s="143"/>
      <c r="L40" s="621"/>
      <c r="M40" s="622"/>
      <c r="N40" s="623"/>
      <c r="O40" s="623"/>
      <c r="P40" s="624"/>
      <c r="Q40" s="623"/>
      <c r="R40" s="623"/>
      <c r="S40" s="638"/>
      <c r="T40" s="623"/>
      <c r="U40" s="641"/>
      <c r="V40" s="642">
        <v>480</v>
      </c>
      <c r="W40" s="643"/>
      <c r="X40" s="644"/>
      <c r="Y40" s="663">
        <v>480</v>
      </c>
      <c r="Z40" s="666"/>
      <c r="AA40" s="667"/>
      <c r="AB40" s="667"/>
      <c r="AC40" s="668"/>
      <c r="AD40" s="669" t="s">
        <v>131</v>
      </c>
      <c r="AE40" s="670"/>
      <c r="AF40" s="670"/>
      <c r="AG40" s="670"/>
      <c r="AH40" s="670"/>
      <c r="AI40" s="670"/>
      <c r="AJ40" s="670"/>
      <c r="AK40" s="670"/>
      <c r="AL40" s="670"/>
      <c r="AM40" s="670"/>
      <c r="AN40" s="670"/>
      <c r="AO40" s="670"/>
      <c r="AP40" s="670"/>
      <c r="AQ40" s="670"/>
      <c r="AR40" s="670"/>
      <c r="AS40" s="670"/>
      <c r="AT40" s="670"/>
      <c r="AU40" s="670"/>
      <c r="AV40" s="670"/>
      <c r="AW40" s="670"/>
      <c r="AX40" s="670"/>
      <c r="AY40" s="670"/>
      <c r="AZ40" s="670"/>
      <c r="BA40" s="670"/>
      <c r="BB40" s="670"/>
      <c r="BC40" s="670"/>
      <c r="BD40" s="670"/>
      <c r="BE40" s="700"/>
      <c r="BF40" s="700"/>
      <c r="BG40" s="700"/>
      <c r="BH40" s="701"/>
      <c r="BI40" s="705"/>
      <c r="BJ40" s="703">
        <v>40</v>
      </c>
      <c r="BK40" s="703">
        <v>40</v>
      </c>
      <c r="BL40" s="703">
        <v>40</v>
      </c>
      <c r="BM40" s="703">
        <v>40</v>
      </c>
      <c r="BN40" s="703">
        <v>40</v>
      </c>
      <c r="BO40" s="703">
        <v>40</v>
      </c>
      <c r="BP40" s="703">
        <v>40</v>
      </c>
      <c r="BQ40" s="703">
        <v>40</v>
      </c>
      <c r="BR40" s="703">
        <v>40</v>
      </c>
      <c r="BS40" s="703">
        <v>40</v>
      </c>
      <c r="BT40" s="703">
        <v>40</v>
      </c>
      <c r="BU40" s="703">
        <v>40</v>
      </c>
      <c r="BV40" s="713"/>
      <c r="BW40" s="713"/>
      <c r="BX40" s="713"/>
      <c r="BY40" s="713"/>
      <c r="BZ40" s="713"/>
      <c r="CA40" s="713"/>
      <c r="CB40" s="713"/>
      <c r="CC40" s="713"/>
      <c r="CD40" s="713"/>
      <c r="CE40" s="713"/>
      <c r="CF40" s="713"/>
      <c r="CG40" s="713"/>
      <c r="CH40" s="713"/>
      <c r="CI40" s="703"/>
      <c r="CJ40" s="703"/>
      <c r="CK40" s="703"/>
      <c r="CL40" s="703"/>
      <c r="CM40" s="703"/>
      <c r="CN40" s="727"/>
      <c r="CO40" s="728"/>
      <c r="CP40" s="729"/>
      <c r="CQ40" s="729"/>
      <c r="CR40" s="729"/>
      <c r="CS40" s="729"/>
      <c r="CT40" s="742"/>
      <c r="CU40" s="743"/>
      <c r="CV40" s="713"/>
      <c r="CW40" s="744"/>
      <c r="CX40" s="143"/>
      <c r="CY40" s="143"/>
      <c r="CZ40" s="143"/>
      <c r="DA40" s="143"/>
      <c r="DB40" s="143"/>
      <c r="DC40" s="143"/>
      <c r="DD40" s="143"/>
      <c r="DE40" s="583"/>
      <c r="DF40" s="583"/>
      <c r="DG40" s="583"/>
      <c r="DH40" s="583"/>
      <c r="DI40" s="583"/>
      <c r="DJ40" s="583"/>
      <c r="DK40" s="749"/>
      <c r="DL40" s="749"/>
      <c r="DM40" s="749"/>
      <c r="DN40" s="143"/>
      <c r="DO40" s="143"/>
    </row>
    <row r="41" ht="41.1" customHeight="1" spans="1:119">
      <c r="A41" s="590">
        <v>43395</v>
      </c>
      <c r="B41" s="143"/>
      <c r="C41" s="596">
        <v>4500013346</v>
      </c>
      <c r="D41" s="597" t="s">
        <v>135</v>
      </c>
      <c r="E41" s="599"/>
      <c r="F41" s="593" t="s">
        <v>129</v>
      </c>
      <c r="G41" s="123" t="s">
        <v>130</v>
      </c>
      <c r="H41" s="594">
        <v>24</v>
      </c>
      <c r="I41" s="143"/>
      <c r="J41" s="143"/>
      <c r="K41" s="143"/>
      <c r="L41" s="621"/>
      <c r="M41" s="622"/>
      <c r="N41" s="623"/>
      <c r="O41" s="623"/>
      <c r="P41" s="624"/>
      <c r="Q41" s="623"/>
      <c r="R41" s="623"/>
      <c r="S41" s="638"/>
      <c r="T41" s="623"/>
      <c r="U41" s="641"/>
      <c r="V41" s="642"/>
      <c r="W41" s="643">
        <v>24</v>
      </c>
      <c r="X41" s="644"/>
      <c r="Y41" s="663"/>
      <c r="Z41" s="666">
        <v>24</v>
      </c>
      <c r="AA41" s="667"/>
      <c r="AB41" s="667"/>
      <c r="AC41" s="668"/>
      <c r="AD41" s="669" t="s">
        <v>131</v>
      </c>
      <c r="AE41" s="670"/>
      <c r="AF41" s="670"/>
      <c r="AG41" s="670"/>
      <c r="AH41" s="670"/>
      <c r="AI41" s="670"/>
      <c r="AJ41" s="670"/>
      <c r="AK41" s="670"/>
      <c r="AL41" s="670"/>
      <c r="AM41" s="670"/>
      <c r="AN41" s="670"/>
      <c r="AO41" s="670"/>
      <c r="AP41" s="670"/>
      <c r="AQ41" s="670"/>
      <c r="AR41" s="670"/>
      <c r="AS41" s="670"/>
      <c r="AT41" s="670"/>
      <c r="AU41" s="670"/>
      <c r="AV41" s="670"/>
      <c r="AW41" s="670"/>
      <c r="AX41" s="670"/>
      <c r="AY41" s="670"/>
      <c r="AZ41" s="670"/>
      <c r="BA41" s="670"/>
      <c r="BB41" s="670"/>
      <c r="BC41" s="670"/>
      <c r="BD41" s="670"/>
      <c r="BE41" s="700"/>
      <c r="BF41" s="700"/>
      <c r="BG41" s="700"/>
      <c r="BH41" s="701"/>
      <c r="BI41" s="705"/>
      <c r="BJ41" s="703">
        <v>2</v>
      </c>
      <c r="BK41" s="703">
        <v>2</v>
      </c>
      <c r="BL41" s="703">
        <v>2</v>
      </c>
      <c r="BM41" s="703">
        <v>2</v>
      </c>
      <c r="BN41" s="703">
        <v>2</v>
      </c>
      <c r="BO41" s="703">
        <v>2</v>
      </c>
      <c r="BP41" s="703">
        <v>2</v>
      </c>
      <c r="BQ41" s="703">
        <v>2</v>
      </c>
      <c r="BR41" s="703">
        <v>2</v>
      </c>
      <c r="BS41" s="703">
        <v>2</v>
      </c>
      <c r="BT41" s="703">
        <v>2</v>
      </c>
      <c r="BU41" s="703">
        <v>2</v>
      </c>
      <c r="BV41" s="713"/>
      <c r="BW41" s="713"/>
      <c r="BX41" s="713"/>
      <c r="BY41" s="713"/>
      <c r="BZ41" s="713"/>
      <c r="CA41" s="713"/>
      <c r="CB41" s="713"/>
      <c r="CC41" s="713"/>
      <c r="CD41" s="713"/>
      <c r="CE41" s="713"/>
      <c r="CF41" s="713"/>
      <c r="CG41" s="713"/>
      <c r="CH41" s="713"/>
      <c r="CI41" s="703"/>
      <c r="CJ41" s="703"/>
      <c r="CK41" s="703"/>
      <c r="CL41" s="703"/>
      <c r="CM41" s="703"/>
      <c r="CN41" s="727"/>
      <c r="CO41" s="728"/>
      <c r="CP41" s="729"/>
      <c r="CQ41" s="729"/>
      <c r="CR41" s="729"/>
      <c r="CS41" s="729"/>
      <c r="CT41" s="742"/>
      <c r="CU41" s="743"/>
      <c r="CV41" s="713"/>
      <c r="CW41" s="744"/>
      <c r="CX41" s="143"/>
      <c r="CY41" s="143"/>
      <c r="CZ41" s="143"/>
      <c r="DA41" s="143"/>
      <c r="DB41" s="143"/>
      <c r="DC41" s="143"/>
      <c r="DD41" s="143"/>
      <c r="DE41" s="583"/>
      <c r="DF41" s="583"/>
      <c r="DG41" s="583"/>
      <c r="DH41" s="583"/>
      <c r="DI41" s="583"/>
      <c r="DJ41" s="583"/>
      <c r="DK41" s="749"/>
      <c r="DL41" s="749"/>
      <c r="DM41" s="749"/>
      <c r="DN41" s="143"/>
      <c r="DO41" s="143"/>
    </row>
    <row r="42" ht="41.1" customHeight="1" spans="1:119">
      <c r="A42" s="590">
        <v>43417</v>
      </c>
      <c r="B42" s="143"/>
      <c r="C42" s="596">
        <v>4500014341</v>
      </c>
      <c r="D42" s="597" t="s">
        <v>172</v>
      </c>
      <c r="E42" s="599"/>
      <c r="F42" s="593" t="s">
        <v>129</v>
      </c>
      <c r="G42" s="123" t="s">
        <v>130</v>
      </c>
      <c r="H42" s="594">
        <v>2</v>
      </c>
      <c r="I42" s="143"/>
      <c r="J42" s="143"/>
      <c r="K42" s="143"/>
      <c r="L42" s="621"/>
      <c r="M42" s="622"/>
      <c r="N42" s="623"/>
      <c r="O42" s="623"/>
      <c r="P42" s="624"/>
      <c r="Q42" s="623"/>
      <c r="R42" s="623"/>
      <c r="S42" s="638"/>
      <c r="T42" s="623"/>
      <c r="U42" s="641"/>
      <c r="V42" s="642">
        <v>2</v>
      </c>
      <c r="W42" s="643"/>
      <c r="X42" s="644"/>
      <c r="Y42" s="663"/>
      <c r="Z42" s="666">
        <v>2</v>
      </c>
      <c r="AA42" s="667"/>
      <c r="AB42" s="667"/>
      <c r="AC42" s="668"/>
      <c r="AD42" s="669" t="s">
        <v>131</v>
      </c>
      <c r="AE42" s="670"/>
      <c r="AF42" s="670"/>
      <c r="AG42" s="670"/>
      <c r="AH42" s="670"/>
      <c r="AI42" s="670"/>
      <c r="AJ42" s="670"/>
      <c r="AK42" s="670"/>
      <c r="AL42" s="670"/>
      <c r="AM42" s="670"/>
      <c r="AN42" s="670"/>
      <c r="AO42" s="670"/>
      <c r="AP42" s="670"/>
      <c r="AQ42" s="670"/>
      <c r="AR42" s="670"/>
      <c r="AS42" s="670"/>
      <c r="AT42" s="670"/>
      <c r="AU42" s="670"/>
      <c r="AV42" s="670"/>
      <c r="AW42" s="670"/>
      <c r="AX42" s="670"/>
      <c r="AY42" s="670"/>
      <c r="AZ42" s="670"/>
      <c r="BA42" s="670"/>
      <c r="BB42" s="670"/>
      <c r="BC42" s="670"/>
      <c r="BD42" s="670"/>
      <c r="BE42" s="700"/>
      <c r="BF42" s="700"/>
      <c r="BG42" s="700"/>
      <c r="BH42" s="701"/>
      <c r="BI42" s="705"/>
      <c r="BJ42" s="703"/>
      <c r="BK42" s="703"/>
      <c r="BL42" s="703">
        <v>2</v>
      </c>
      <c r="BM42" s="703"/>
      <c r="BN42" s="703"/>
      <c r="BO42" s="703"/>
      <c r="BP42" s="703"/>
      <c r="BQ42" s="703"/>
      <c r="BR42" s="703"/>
      <c r="BS42" s="703"/>
      <c r="BT42" s="703"/>
      <c r="BU42" s="703"/>
      <c r="BV42" s="713"/>
      <c r="BW42" s="713"/>
      <c r="BX42" s="713"/>
      <c r="BY42" s="713"/>
      <c r="BZ42" s="713"/>
      <c r="CA42" s="713"/>
      <c r="CB42" s="713"/>
      <c r="CC42" s="713"/>
      <c r="CD42" s="713"/>
      <c r="CE42" s="713"/>
      <c r="CF42" s="713"/>
      <c r="CG42" s="713"/>
      <c r="CH42" s="713"/>
      <c r="CI42" s="703"/>
      <c r="CJ42" s="703"/>
      <c r="CK42" s="703"/>
      <c r="CL42" s="703"/>
      <c r="CM42" s="703"/>
      <c r="CN42" s="727"/>
      <c r="CO42" s="728"/>
      <c r="CP42" s="729"/>
      <c r="CQ42" s="729"/>
      <c r="CR42" s="729"/>
      <c r="CS42" s="729"/>
      <c r="CT42" s="742"/>
      <c r="CU42" s="743"/>
      <c r="CV42" s="713"/>
      <c r="CW42" s="744"/>
      <c r="CX42" s="143"/>
      <c r="CY42" s="143"/>
      <c r="CZ42" s="143"/>
      <c r="DA42" s="143"/>
      <c r="DB42" s="143"/>
      <c r="DC42" s="143"/>
      <c r="DD42" s="143"/>
      <c r="DE42" s="583"/>
      <c r="DF42" s="583"/>
      <c r="DG42" s="583"/>
      <c r="DH42" s="583"/>
      <c r="DI42" s="583"/>
      <c r="DJ42" s="583"/>
      <c r="DK42" s="749"/>
      <c r="DL42" s="749"/>
      <c r="DM42" s="749"/>
      <c r="DN42" s="143"/>
      <c r="DO42" s="143"/>
    </row>
    <row r="43" ht="41.1" customHeight="1" spans="1:119">
      <c r="A43" s="590">
        <v>43419</v>
      </c>
      <c r="B43" s="143" t="s">
        <v>186</v>
      </c>
      <c r="C43" s="596"/>
      <c r="D43" s="597" t="s">
        <v>187</v>
      </c>
      <c r="E43" s="599" t="s">
        <v>188</v>
      </c>
      <c r="F43" s="593" t="s">
        <v>129</v>
      </c>
      <c r="G43" s="123" t="s">
        <v>130</v>
      </c>
      <c r="H43" s="594">
        <v>48</v>
      </c>
      <c r="I43" s="143"/>
      <c r="J43" s="143"/>
      <c r="K43" s="143"/>
      <c r="L43" s="621"/>
      <c r="M43" s="622"/>
      <c r="N43" s="623"/>
      <c r="O43" s="623"/>
      <c r="P43" s="624"/>
      <c r="Q43" s="623"/>
      <c r="R43" s="623"/>
      <c r="S43" s="638"/>
      <c r="T43" s="623"/>
      <c r="U43" s="641"/>
      <c r="V43" s="642">
        <v>48</v>
      </c>
      <c r="W43" s="643"/>
      <c r="X43" s="644"/>
      <c r="Y43" s="663"/>
      <c r="Z43" s="666">
        <v>48</v>
      </c>
      <c r="AA43" s="667"/>
      <c r="AB43" s="667"/>
      <c r="AC43" s="668"/>
      <c r="AD43" s="669" t="s">
        <v>131</v>
      </c>
      <c r="AE43" s="670"/>
      <c r="AF43" s="670"/>
      <c r="AG43" s="670"/>
      <c r="AH43" s="670"/>
      <c r="AI43" s="670"/>
      <c r="AJ43" s="670"/>
      <c r="AK43" s="670"/>
      <c r="AL43" s="670"/>
      <c r="AM43" s="670"/>
      <c r="AN43" s="670"/>
      <c r="AO43" s="670"/>
      <c r="AP43" s="670"/>
      <c r="AQ43" s="670"/>
      <c r="AR43" s="670"/>
      <c r="AS43" s="670"/>
      <c r="AT43" s="670"/>
      <c r="AU43" s="670"/>
      <c r="AV43" s="670"/>
      <c r="AW43" s="670"/>
      <c r="AX43" s="670"/>
      <c r="AY43" s="670"/>
      <c r="AZ43" s="670"/>
      <c r="BA43" s="670"/>
      <c r="BB43" s="670"/>
      <c r="BC43" s="670"/>
      <c r="BD43" s="670"/>
      <c r="BE43" s="700"/>
      <c r="BF43" s="700"/>
      <c r="BG43" s="700"/>
      <c r="BH43" s="701"/>
      <c r="BI43" s="705"/>
      <c r="BJ43" s="703">
        <v>4</v>
      </c>
      <c r="BK43" s="703">
        <v>4</v>
      </c>
      <c r="BL43" s="703">
        <v>4</v>
      </c>
      <c r="BM43" s="703">
        <v>4</v>
      </c>
      <c r="BN43" s="703">
        <v>4</v>
      </c>
      <c r="BO43" s="703">
        <v>4</v>
      </c>
      <c r="BP43" s="703">
        <v>4</v>
      </c>
      <c r="BQ43" s="703">
        <v>4</v>
      </c>
      <c r="BR43" s="703">
        <v>4</v>
      </c>
      <c r="BS43" s="703">
        <v>4</v>
      </c>
      <c r="BT43" s="703">
        <v>4</v>
      </c>
      <c r="BU43" s="703">
        <v>4</v>
      </c>
      <c r="BV43" s="713"/>
      <c r="BW43" s="713"/>
      <c r="BX43" s="713"/>
      <c r="BY43" s="713"/>
      <c r="BZ43" s="713"/>
      <c r="CA43" s="713"/>
      <c r="CB43" s="713"/>
      <c r="CC43" s="713"/>
      <c r="CD43" s="713"/>
      <c r="CE43" s="713"/>
      <c r="CF43" s="713"/>
      <c r="CG43" s="713"/>
      <c r="CH43" s="713"/>
      <c r="CI43" s="703"/>
      <c r="CJ43" s="703"/>
      <c r="CK43" s="703"/>
      <c r="CL43" s="703"/>
      <c r="CM43" s="703"/>
      <c r="CN43" s="727"/>
      <c r="CO43" s="728"/>
      <c r="CP43" s="729"/>
      <c r="CQ43" s="729"/>
      <c r="CR43" s="729"/>
      <c r="CS43" s="729"/>
      <c r="CT43" s="742"/>
      <c r="CU43" s="743"/>
      <c r="CV43" s="713"/>
      <c r="CW43" s="744"/>
      <c r="CX43" s="143"/>
      <c r="CY43" s="143"/>
      <c r="CZ43" s="143"/>
      <c r="DA43" s="143"/>
      <c r="DB43" s="143"/>
      <c r="DC43" s="143"/>
      <c r="DD43" s="143"/>
      <c r="DE43" s="583"/>
      <c r="DF43" s="583"/>
      <c r="DG43" s="583"/>
      <c r="DH43" s="583"/>
      <c r="DI43" s="583"/>
      <c r="DJ43" s="583"/>
      <c r="DK43" s="749"/>
      <c r="DL43" s="749"/>
      <c r="DM43" s="749"/>
      <c r="DN43" s="143"/>
      <c r="DO43" s="143"/>
    </row>
    <row r="44" ht="41.1" customHeight="1" spans="1:119">
      <c r="A44" s="590">
        <v>43419</v>
      </c>
      <c r="B44" s="143" t="s">
        <v>186</v>
      </c>
      <c r="C44" s="596"/>
      <c r="D44" s="597" t="s">
        <v>135</v>
      </c>
      <c r="E44" s="599" t="s">
        <v>188</v>
      </c>
      <c r="F44" s="593" t="s">
        <v>129</v>
      </c>
      <c r="G44" s="123" t="s">
        <v>130</v>
      </c>
      <c r="H44" s="594">
        <v>24</v>
      </c>
      <c r="I44" s="143"/>
      <c r="J44" s="143"/>
      <c r="K44" s="143"/>
      <c r="L44" s="621"/>
      <c r="M44" s="622"/>
      <c r="N44" s="623"/>
      <c r="O44" s="623"/>
      <c r="P44" s="624"/>
      <c r="Q44" s="623"/>
      <c r="R44" s="623"/>
      <c r="S44" s="638"/>
      <c r="T44" s="623"/>
      <c r="U44" s="641"/>
      <c r="V44" s="642">
        <v>24</v>
      </c>
      <c r="W44" s="643"/>
      <c r="X44" s="644"/>
      <c r="Y44" s="663"/>
      <c r="Z44" s="666">
        <v>24</v>
      </c>
      <c r="AA44" s="667"/>
      <c r="AB44" s="667"/>
      <c r="AC44" s="668"/>
      <c r="AD44" s="669" t="s">
        <v>131</v>
      </c>
      <c r="AE44" s="670"/>
      <c r="AF44" s="670"/>
      <c r="AG44" s="670"/>
      <c r="AH44" s="670"/>
      <c r="AI44" s="670"/>
      <c r="AJ44" s="670"/>
      <c r="AK44" s="670"/>
      <c r="AL44" s="670"/>
      <c r="AM44" s="670"/>
      <c r="AN44" s="670"/>
      <c r="AO44" s="670"/>
      <c r="AP44" s="670"/>
      <c r="AQ44" s="670"/>
      <c r="AR44" s="670"/>
      <c r="AS44" s="670"/>
      <c r="AT44" s="670"/>
      <c r="AU44" s="670"/>
      <c r="AV44" s="670"/>
      <c r="AW44" s="670"/>
      <c r="AX44" s="670"/>
      <c r="AY44" s="670"/>
      <c r="AZ44" s="670"/>
      <c r="BA44" s="670"/>
      <c r="BB44" s="670"/>
      <c r="BC44" s="670"/>
      <c r="BD44" s="670"/>
      <c r="BE44" s="700"/>
      <c r="BF44" s="700"/>
      <c r="BG44" s="700"/>
      <c r="BH44" s="701"/>
      <c r="BI44" s="705"/>
      <c r="BJ44" s="703">
        <v>2</v>
      </c>
      <c r="BK44" s="703">
        <v>2</v>
      </c>
      <c r="BL44" s="703">
        <v>2</v>
      </c>
      <c r="BM44" s="703">
        <v>2</v>
      </c>
      <c r="BN44" s="703">
        <v>2</v>
      </c>
      <c r="BO44" s="703">
        <v>2</v>
      </c>
      <c r="BP44" s="703">
        <v>2</v>
      </c>
      <c r="BQ44" s="703">
        <v>2</v>
      </c>
      <c r="BR44" s="703">
        <v>2</v>
      </c>
      <c r="BS44" s="703">
        <v>2</v>
      </c>
      <c r="BT44" s="703">
        <v>2</v>
      </c>
      <c r="BU44" s="703">
        <v>2</v>
      </c>
      <c r="BV44" s="713"/>
      <c r="BW44" s="713"/>
      <c r="BX44" s="713"/>
      <c r="BY44" s="713"/>
      <c r="BZ44" s="713"/>
      <c r="CA44" s="713"/>
      <c r="CB44" s="713"/>
      <c r="CC44" s="713"/>
      <c r="CD44" s="713"/>
      <c r="CE44" s="713"/>
      <c r="CF44" s="713"/>
      <c r="CG44" s="713"/>
      <c r="CH44" s="713"/>
      <c r="CI44" s="703"/>
      <c r="CJ44" s="703"/>
      <c r="CK44" s="703"/>
      <c r="CL44" s="703"/>
      <c r="CM44" s="703"/>
      <c r="CN44" s="727"/>
      <c r="CO44" s="728"/>
      <c r="CP44" s="729"/>
      <c r="CQ44" s="729"/>
      <c r="CR44" s="729"/>
      <c r="CS44" s="729"/>
      <c r="CT44" s="742"/>
      <c r="CU44" s="743"/>
      <c r="CV44" s="713"/>
      <c r="CW44" s="744"/>
      <c r="CX44" s="143"/>
      <c r="CY44" s="143"/>
      <c r="CZ44" s="143"/>
      <c r="DA44" s="143"/>
      <c r="DB44" s="143"/>
      <c r="DC44" s="143"/>
      <c r="DD44" s="143"/>
      <c r="DE44" s="583"/>
      <c r="DF44" s="583"/>
      <c r="DG44" s="583"/>
      <c r="DH44" s="583"/>
      <c r="DI44" s="583"/>
      <c r="DJ44" s="583"/>
      <c r="DK44" s="749"/>
      <c r="DL44" s="749"/>
      <c r="DM44" s="749"/>
      <c r="DN44" s="143"/>
      <c r="DO44" s="143"/>
    </row>
    <row r="45" ht="41.1" customHeight="1" spans="1:119">
      <c r="A45" s="590">
        <v>43427</v>
      </c>
      <c r="B45" s="143" t="s">
        <v>186</v>
      </c>
      <c r="C45" s="596" t="s">
        <v>189</v>
      </c>
      <c r="D45" s="597" t="s">
        <v>187</v>
      </c>
      <c r="E45" s="599" t="s">
        <v>190</v>
      </c>
      <c r="F45" s="593" t="s">
        <v>129</v>
      </c>
      <c r="G45" s="123" t="s">
        <v>130</v>
      </c>
      <c r="H45" s="594">
        <v>48</v>
      </c>
      <c r="I45" s="143"/>
      <c r="J45" s="143"/>
      <c r="K45" s="143"/>
      <c r="L45" s="621"/>
      <c r="M45" s="622"/>
      <c r="N45" s="623"/>
      <c r="O45" s="623"/>
      <c r="P45" s="624"/>
      <c r="Q45" s="623"/>
      <c r="R45" s="623"/>
      <c r="S45" s="638"/>
      <c r="T45" s="623"/>
      <c r="U45" s="641"/>
      <c r="V45" s="642"/>
      <c r="W45" s="643">
        <v>48</v>
      </c>
      <c r="X45" s="644"/>
      <c r="Y45" s="663"/>
      <c r="Z45" s="666"/>
      <c r="AA45" s="667"/>
      <c r="AB45" s="667">
        <v>48</v>
      </c>
      <c r="AC45" s="668"/>
      <c r="AD45" s="669" t="s">
        <v>131</v>
      </c>
      <c r="AE45" s="670"/>
      <c r="AF45" s="670"/>
      <c r="AG45" s="670"/>
      <c r="AH45" s="670"/>
      <c r="AI45" s="670"/>
      <c r="AJ45" s="670"/>
      <c r="AK45" s="670"/>
      <c r="AL45" s="670"/>
      <c r="AM45" s="670"/>
      <c r="AN45" s="670"/>
      <c r="AO45" s="670"/>
      <c r="AP45" s="670"/>
      <c r="AQ45" s="670"/>
      <c r="AR45" s="670"/>
      <c r="AS45" s="670"/>
      <c r="AT45" s="670"/>
      <c r="AU45" s="670"/>
      <c r="AV45" s="670"/>
      <c r="AW45" s="670"/>
      <c r="AX45" s="670"/>
      <c r="AY45" s="670"/>
      <c r="AZ45" s="670"/>
      <c r="BA45" s="670"/>
      <c r="BB45" s="670"/>
      <c r="BC45" s="670"/>
      <c r="BD45" s="670"/>
      <c r="BE45" s="700"/>
      <c r="BF45" s="700"/>
      <c r="BG45" s="700"/>
      <c r="BH45" s="701"/>
      <c r="BI45" s="705"/>
      <c r="BJ45" s="703">
        <v>4</v>
      </c>
      <c r="BK45" s="703">
        <v>4</v>
      </c>
      <c r="BL45" s="703">
        <v>4</v>
      </c>
      <c r="BM45" s="703">
        <v>4</v>
      </c>
      <c r="BN45" s="703">
        <v>4</v>
      </c>
      <c r="BO45" s="703">
        <v>4</v>
      </c>
      <c r="BP45" s="703">
        <v>4</v>
      </c>
      <c r="BQ45" s="703">
        <v>4</v>
      </c>
      <c r="BR45" s="703">
        <v>4</v>
      </c>
      <c r="BS45" s="703">
        <v>4</v>
      </c>
      <c r="BT45" s="703">
        <v>4</v>
      </c>
      <c r="BU45" s="703">
        <v>4</v>
      </c>
      <c r="BV45" s="713"/>
      <c r="BW45" s="713"/>
      <c r="BX45" s="713"/>
      <c r="BY45" s="713"/>
      <c r="BZ45" s="713"/>
      <c r="CA45" s="713"/>
      <c r="CB45" s="713"/>
      <c r="CC45" s="713"/>
      <c r="CD45" s="713"/>
      <c r="CE45" s="713"/>
      <c r="CF45" s="713"/>
      <c r="CG45" s="713"/>
      <c r="CH45" s="713"/>
      <c r="CI45" s="703"/>
      <c r="CJ45" s="703"/>
      <c r="CK45" s="703"/>
      <c r="CL45" s="703"/>
      <c r="CM45" s="703"/>
      <c r="CN45" s="727"/>
      <c r="CO45" s="728"/>
      <c r="CP45" s="729"/>
      <c r="CQ45" s="729"/>
      <c r="CR45" s="729"/>
      <c r="CS45" s="729"/>
      <c r="CT45" s="742"/>
      <c r="CU45" s="743"/>
      <c r="CV45" s="713"/>
      <c r="CW45" s="744"/>
      <c r="CX45" s="143"/>
      <c r="CY45" s="143"/>
      <c r="CZ45" s="143"/>
      <c r="DA45" s="143"/>
      <c r="DB45" s="143"/>
      <c r="DC45" s="143"/>
      <c r="DD45" s="143"/>
      <c r="DE45" s="583"/>
      <c r="DF45" s="583"/>
      <c r="DG45" s="583"/>
      <c r="DH45" s="583"/>
      <c r="DI45" s="583"/>
      <c r="DJ45" s="583"/>
      <c r="DK45" s="749"/>
      <c r="DL45" s="749"/>
      <c r="DM45" s="749"/>
      <c r="DN45" s="143"/>
      <c r="DO45" s="143"/>
    </row>
    <row r="46" ht="41.1" customHeight="1" spans="1:119">
      <c r="A46" s="590">
        <v>43444</v>
      </c>
      <c r="B46" s="143" t="s">
        <v>191</v>
      </c>
      <c r="C46" s="596">
        <v>4500014867</v>
      </c>
      <c r="D46" s="597" t="s">
        <v>181</v>
      </c>
      <c r="E46" s="599" t="s">
        <v>192</v>
      </c>
      <c r="F46" s="593" t="s">
        <v>129</v>
      </c>
      <c r="G46" s="123" t="s">
        <v>130</v>
      </c>
      <c r="H46" s="594">
        <v>12</v>
      </c>
      <c r="I46" s="143"/>
      <c r="J46" s="143"/>
      <c r="K46" s="143"/>
      <c r="L46" s="621"/>
      <c r="M46" s="622"/>
      <c r="N46" s="623"/>
      <c r="O46" s="623"/>
      <c r="P46" s="624"/>
      <c r="Q46" s="623"/>
      <c r="R46" s="623"/>
      <c r="S46" s="638"/>
      <c r="T46" s="623"/>
      <c r="U46" s="641"/>
      <c r="V46" s="642">
        <v>12</v>
      </c>
      <c r="W46" s="643"/>
      <c r="X46" s="644"/>
      <c r="Y46" s="663"/>
      <c r="Z46" s="666"/>
      <c r="AA46" s="667"/>
      <c r="AB46" s="667"/>
      <c r="AC46" s="668">
        <v>12</v>
      </c>
      <c r="AD46" s="669" t="s">
        <v>182</v>
      </c>
      <c r="AE46" s="670"/>
      <c r="AF46" s="670"/>
      <c r="AG46" s="670"/>
      <c r="AH46" s="670"/>
      <c r="AI46" s="670"/>
      <c r="AJ46" s="670"/>
      <c r="AK46" s="670"/>
      <c r="AL46" s="670"/>
      <c r="AM46" s="670"/>
      <c r="AN46" s="670"/>
      <c r="AO46" s="670"/>
      <c r="AP46" s="670"/>
      <c r="AQ46" s="670"/>
      <c r="AR46" s="670"/>
      <c r="AS46" s="670"/>
      <c r="AT46" s="670"/>
      <c r="AU46" s="670"/>
      <c r="AV46" s="670"/>
      <c r="AW46" s="670"/>
      <c r="AX46" s="670"/>
      <c r="AY46" s="670"/>
      <c r="AZ46" s="670"/>
      <c r="BA46" s="670"/>
      <c r="BB46" s="670"/>
      <c r="BC46" s="670"/>
      <c r="BD46" s="670"/>
      <c r="BE46" s="700"/>
      <c r="BF46" s="700"/>
      <c r="BG46" s="700"/>
      <c r="BH46" s="701"/>
      <c r="BI46" s="705"/>
      <c r="BJ46" s="703">
        <v>1</v>
      </c>
      <c r="BK46" s="703">
        <v>1</v>
      </c>
      <c r="BL46" s="703">
        <v>1</v>
      </c>
      <c r="BM46" s="703">
        <v>1</v>
      </c>
      <c r="BN46" s="703">
        <v>1</v>
      </c>
      <c r="BO46" s="703">
        <v>1</v>
      </c>
      <c r="BP46" s="703">
        <v>1</v>
      </c>
      <c r="BQ46" s="703">
        <v>1</v>
      </c>
      <c r="BR46" s="703">
        <v>1</v>
      </c>
      <c r="BS46" s="703">
        <v>1</v>
      </c>
      <c r="BT46" s="703">
        <v>1</v>
      </c>
      <c r="BU46" s="703">
        <v>1</v>
      </c>
      <c r="BV46" s="713"/>
      <c r="BW46" s="713"/>
      <c r="BX46" s="713"/>
      <c r="BY46" s="713"/>
      <c r="BZ46" s="713"/>
      <c r="CA46" s="713"/>
      <c r="CB46" s="713"/>
      <c r="CC46" s="713"/>
      <c r="CD46" s="713"/>
      <c r="CE46" s="713"/>
      <c r="CF46" s="713"/>
      <c r="CG46" s="713"/>
      <c r="CH46" s="713"/>
      <c r="CI46" s="703"/>
      <c r="CJ46" s="703"/>
      <c r="CK46" s="703"/>
      <c r="CL46" s="703"/>
      <c r="CM46" s="703"/>
      <c r="CN46" s="727"/>
      <c r="CO46" s="728"/>
      <c r="CP46" s="729"/>
      <c r="CQ46" s="729"/>
      <c r="CR46" s="729"/>
      <c r="CS46" s="729"/>
      <c r="CT46" s="742"/>
      <c r="CU46" s="743"/>
      <c r="CV46" s="713"/>
      <c r="CW46" s="744"/>
      <c r="CX46" s="143"/>
      <c r="CY46" s="143"/>
      <c r="CZ46" s="143"/>
      <c r="DA46" s="143"/>
      <c r="DB46" s="143"/>
      <c r="DC46" s="143"/>
      <c r="DD46" s="143"/>
      <c r="DE46" s="583"/>
      <c r="DF46" s="583"/>
      <c r="DG46" s="583"/>
      <c r="DH46" s="583"/>
      <c r="DI46" s="583"/>
      <c r="DJ46" s="583"/>
      <c r="DK46" s="749"/>
      <c r="DL46" s="749"/>
      <c r="DM46" s="749"/>
      <c r="DN46" s="143"/>
      <c r="DO46" s="143"/>
    </row>
    <row r="47" ht="41.1" customHeight="1" spans="1:119">
      <c r="A47" s="590">
        <v>43444</v>
      </c>
      <c r="B47" s="143" t="s">
        <v>191</v>
      </c>
      <c r="C47" s="596">
        <v>4500015110</v>
      </c>
      <c r="D47" s="597" t="s">
        <v>181</v>
      </c>
      <c r="E47" s="599" t="s">
        <v>193</v>
      </c>
      <c r="F47" s="593" t="s">
        <v>129</v>
      </c>
      <c r="G47" s="123" t="s">
        <v>130</v>
      </c>
      <c r="H47" s="594">
        <v>12</v>
      </c>
      <c r="I47" s="143"/>
      <c r="J47" s="143"/>
      <c r="K47" s="143"/>
      <c r="L47" s="621"/>
      <c r="M47" s="622"/>
      <c r="N47" s="623"/>
      <c r="O47" s="623"/>
      <c r="P47" s="624"/>
      <c r="Q47" s="623"/>
      <c r="R47" s="623"/>
      <c r="S47" s="638"/>
      <c r="T47" s="623"/>
      <c r="U47" s="641"/>
      <c r="V47" s="642">
        <v>12</v>
      </c>
      <c r="W47" s="643"/>
      <c r="X47" s="644"/>
      <c r="Y47" s="663"/>
      <c r="Z47" s="666"/>
      <c r="AA47" s="667"/>
      <c r="AB47" s="667"/>
      <c r="AC47" s="668">
        <v>12</v>
      </c>
      <c r="AD47" s="669" t="s">
        <v>194</v>
      </c>
      <c r="AE47" s="670"/>
      <c r="AF47" s="670"/>
      <c r="AG47" s="670"/>
      <c r="AH47" s="670"/>
      <c r="AI47" s="670"/>
      <c r="AJ47" s="670"/>
      <c r="AK47" s="670"/>
      <c r="AL47" s="670"/>
      <c r="AM47" s="670"/>
      <c r="AN47" s="670"/>
      <c r="AO47" s="670"/>
      <c r="AP47" s="670"/>
      <c r="AQ47" s="670"/>
      <c r="AR47" s="670"/>
      <c r="AS47" s="670"/>
      <c r="AT47" s="670"/>
      <c r="AU47" s="670"/>
      <c r="AV47" s="670"/>
      <c r="AW47" s="670"/>
      <c r="AX47" s="670"/>
      <c r="AY47" s="670"/>
      <c r="AZ47" s="670"/>
      <c r="BA47" s="670"/>
      <c r="BB47" s="670"/>
      <c r="BC47" s="670"/>
      <c r="BD47" s="670"/>
      <c r="BE47" s="700"/>
      <c r="BF47" s="700"/>
      <c r="BG47" s="700"/>
      <c r="BH47" s="701"/>
      <c r="BI47" s="705"/>
      <c r="BJ47" s="703">
        <v>1</v>
      </c>
      <c r="BK47" s="703">
        <v>1</v>
      </c>
      <c r="BL47" s="703">
        <v>1</v>
      </c>
      <c r="BM47" s="703">
        <v>1</v>
      </c>
      <c r="BN47" s="703">
        <v>1</v>
      </c>
      <c r="BO47" s="703">
        <v>1</v>
      </c>
      <c r="BP47" s="703">
        <v>1</v>
      </c>
      <c r="BQ47" s="703">
        <v>1</v>
      </c>
      <c r="BR47" s="703">
        <v>1</v>
      </c>
      <c r="BS47" s="703">
        <v>1</v>
      </c>
      <c r="BT47" s="703">
        <v>1</v>
      </c>
      <c r="BU47" s="703">
        <v>1</v>
      </c>
      <c r="BV47" s="713"/>
      <c r="BW47" s="713"/>
      <c r="BX47" s="713"/>
      <c r="BY47" s="713"/>
      <c r="BZ47" s="713"/>
      <c r="CA47" s="713"/>
      <c r="CB47" s="713"/>
      <c r="CC47" s="713"/>
      <c r="CD47" s="713"/>
      <c r="CE47" s="713"/>
      <c r="CF47" s="713"/>
      <c r="CG47" s="713"/>
      <c r="CH47" s="713"/>
      <c r="CI47" s="703"/>
      <c r="CJ47" s="703"/>
      <c r="CK47" s="703"/>
      <c r="CL47" s="703"/>
      <c r="CM47" s="703"/>
      <c r="CN47" s="727"/>
      <c r="CO47" s="728"/>
      <c r="CP47" s="729"/>
      <c r="CQ47" s="729"/>
      <c r="CR47" s="729"/>
      <c r="CS47" s="729"/>
      <c r="CT47" s="742"/>
      <c r="CU47" s="743"/>
      <c r="CV47" s="713"/>
      <c r="CW47" s="744"/>
      <c r="CX47" s="143"/>
      <c r="CY47" s="143"/>
      <c r="CZ47" s="143"/>
      <c r="DA47" s="143"/>
      <c r="DB47" s="143"/>
      <c r="DC47" s="143"/>
      <c r="DD47" s="143"/>
      <c r="DE47" s="583"/>
      <c r="DF47" s="583"/>
      <c r="DG47" s="583"/>
      <c r="DH47" s="583"/>
      <c r="DI47" s="583"/>
      <c r="DJ47" s="583"/>
      <c r="DK47" s="749"/>
      <c r="DL47" s="749"/>
      <c r="DM47" s="749"/>
      <c r="DN47" s="143"/>
      <c r="DO47" s="143"/>
    </row>
    <row r="48" ht="41.1" customHeight="1" spans="1:119">
      <c r="A48" s="590">
        <v>43446</v>
      </c>
      <c r="B48" s="143" t="s">
        <v>195</v>
      </c>
      <c r="C48" s="596" t="s">
        <v>196</v>
      </c>
      <c r="D48" s="597" t="s">
        <v>197</v>
      </c>
      <c r="E48" s="608" t="s">
        <v>197</v>
      </c>
      <c r="F48" s="593" t="s">
        <v>198</v>
      </c>
      <c r="G48" s="123" t="s">
        <v>199</v>
      </c>
      <c r="H48" s="594">
        <v>40</v>
      </c>
      <c r="I48" s="143"/>
      <c r="J48" s="143"/>
      <c r="K48" s="143"/>
      <c r="L48" s="621"/>
      <c r="M48" s="622"/>
      <c r="N48" s="623"/>
      <c r="O48" s="623"/>
      <c r="P48" s="624"/>
      <c r="Q48" s="623"/>
      <c r="R48" s="623"/>
      <c r="S48" s="638"/>
      <c r="T48" s="623"/>
      <c r="U48" s="641"/>
      <c r="V48" s="642"/>
      <c r="W48" s="643"/>
      <c r="X48" s="644"/>
      <c r="Y48" s="663"/>
      <c r="Z48" s="666"/>
      <c r="AA48" s="667"/>
      <c r="AB48" s="667"/>
      <c r="AC48" s="668"/>
      <c r="AD48" s="669"/>
      <c r="AE48" s="670"/>
      <c r="AF48" s="670"/>
      <c r="AG48" s="670"/>
      <c r="AH48" s="670"/>
      <c r="AI48" s="670"/>
      <c r="AJ48" s="670"/>
      <c r="AK48" s="670"/>
      <c r="AL48" s="670"/>
      <c r="AM48" s="670"/>
      <c r="AN48" s="670"/>
      <c r="AO48" s="670"/>
      <c r="AP48" s="670"/>
      <c r="AQ48" s="670"/>
      <c r="AR48" s="670"/>
      <c r="AS48" s="670"/>
      <c r="AT48" s="670"/>
      <c r="AU48" s="670"/>
      <c r="AV48" s="670"/>
      <c r="AW48" s="670"/>
      <c r="AX48" s="670"/>
      <c r="AY48" s="670"/>
      <c r="AZ48" s="670"/>
      <c r="BA48" s="670"/>
      <c r="BB48" s="670"/>
      <c r="BC48" s="670"/>
      <c r="BD48" s="670"/>
      <c r="BE48" s="700"/>
      <c r="BF48" s="700"/>
      <c r="BG48" s="700"/>
      <c r="BH48" s="701"/>
      <c r="BI48" s="705">
        <v>25917</v>
      </c>
      <c r="BJ48" s="703"/>
      <c r="BK48" s="703"/>
      <c r="BL48" s="703"/>
      <c r="BM48" s="703"/>
      <c r="BN48" s="703"/>
      <c r="BO48" s="703"/>
      <c r="BP48" s="703"/>
      <c r="BQ48" s="703"/>
      <c r="BR48" s="703"/>
      <c r="BS48" s="703"/>
      <c r="BT48" s="703"/>
      <c r="BU48" s="703"/>
      <c r="BV48" s="713"/>
      <c r="BW48" s="713"/>
      <c r="BX48" s="713"/>
      <c r="BY48" s="713"/>
      <c r="BZ48" s="713"/>
      <c r="CA48" s="713"/>
      <c r="CB48" s="713"/>
      <c r="CC48" s="713"/>
      <c r="CD48" s="713"/>
      <c r="CE48" s="713"/>
      <c r="CF48" s="713"/>
      <c r="CG48" s="713"/>
      <c r="CH48" s="713"/>
      <c r="CI48" s="703"/>
      <c r="CJ48" s="703"/>
      <c r="CK48" s="703"/>
      <c r="CL48" s="703"/>
      <c r="CM48" s="703"/>
      <c r="CN48" s="727"/>
      <c r="CO48" s="728"/>
      <c r="CP48" s="729"/>
      <c r="CQ48" s="729"/>
      <c r="CR48" s="729"/>
      <c r="CS48" s="729"/>
      <c r="CT48" s="742"/>
      <c r="CU48" s="743"/>
      <c r="CV48" s="713"/>
      <c r="CW48" s="744"/>
      <c r="CX48" s="143"/>
      <c r="CY48" s="143"/>
      <c r="CZ48" s="143"/>
      <c r="DA48" s="143"/>
      <c r="DB48" s="143"/>
      <c r="DC48" s="143"/>
      <c r="DD48" s="143"/>
      <c r="DE48" s="583"/>
      <c r="DF48" s="583"/>
      <c r="DG48" s="583"/>
      <c r="DH48" s="583"/>
      <c r="DI48" s="583"/>
      <c r="DJ48" s="583"/>
      <c r="DK48" s="749"/>
      <c r="DL48" s="749"/>
      <c r="DM48" s="749"/>
      <c r="DN48" s="143"/>
      <c r="DO48" s="143"/>
    </row>
    <row r="49" ht="41.1" customHeight="1" spans="1:119">
      <c r="A49" s="590">
        <v>43448</v>
      </c>
      <c r="B49" s="143" t="s">
        <v>186</v>
      </c>
      <c r="C49" s="596">
        <v>4500015267</v>
      </c>
      <c r="D49" s="597"/>
      <c r="E49" s="599" t="s">
        <v>200</v>
      </c>
      <c r="F49" s="593" t="s">
        <v>201</v>
      </c>
      <c r="G49" s="123" t="s">
        <v>130</v>
      </c>
      <c r="H49" s="594">
        <v>48</v>
      </c>
      <c r="I49" s="143"/>
      <c r="J49" s="143"/>
      <c r="K49" s="143"/>
      <c r="L49" s="621"/>
      <c r="M49" s="622"/>
      <c r="N49" s="623"/>
      <c r="O49" s="623"/>
      <c r="P49" s="624"/>
      <c r="Q49" s="623"/>
      <c r="R49" s="623"/>
      <c r="S49" s="638"/>
      <c r="T49" s="623"/>
      <c r="U49" s="641"/>
      <c r="V49" s="642">
        <v>48</v>
      </c>
      <c r="W49" s="643"/>
      <c r="X49" s="644"/>
      <c r="Y49" s="663"/>
      <c r="Z49" s="666">
        <v>48</v>
      </c>
      <c r="AA49" s="667"/>
      <c r="AB49" s="667"/>
      <c r="AC49" s="668"/>
      <c r="AD49" s="669" t="s">
        <v>131</v>
      </c>
      <c r="AE49" s="670"/>
      <c r="AF49" s="670"/>
      <c r="AG49" s="670"/>
      <c r="AH49" s="670"/>
      <c r="AI49" s="670"/>
      <c r="AJ49" s="670"/>
      <c r="AK49" s="670"/>
      <c r="AL49" s="670"/>
      <c r="AM49" s="670"/>
      <c r="AN49" s="670"/>
      <c r="AO49" s="670"/>
      <c r="AP49" s="670"/>
      <c r="AQ49" s="670"/>
      <c r="AR49" s="670"/>
      <c r="AS49" s="670"/>
      <c r="AT49" s="670"/>
      <c r="AU49" s="670"/>
      <c r="AV49" s="670"/>
      <c r="AW49" s="670"/>
      <c r="AX49" s="670"/>
      <c r="AY49" s="670"/>
      <c r="AZ49" s="670"/>
      <c r="BA49" s="670"/>
      <c r="BB49" s="670"/>
      <c r="BC49" s="670"/>
      <c r="BD49" s="670"/>
      <c r="BE49" s="700"/>
      <c r="BF49" s="700"/>
      <c r="BG49" s="700"/>
      <c r="BH49" s="701"/>
      <c r="BI49" s="705"/>
      <c r="BJ49" s="703">
        <v>4</v>
      </c>
      <c r="BK49" s="703">
        <v>4</v>
      </c>
      <c r="BL49" s="703">
        <v>4</v>
      </c>
      <c r="BM49" s="703">
        <v>4</v>
      </c>
      <c r="BN49" s="703">
        <v>4</v>
      </c>
      <c r="BO49" s="703">
        <v>4</v>
      </c>
      <c r="BP49" s="703">
        <v>4</v>
      </c>
      <c r="BQ49" s="703">
        <v>4</v>
      </c>
      <c r="BR49" s="703">
        <v>4</v>
      </c>
      <c r="BS49" s="703">
        <v>4</v>
      </c>
      <c r="BT49" s="703">
        <v>4</v>
      </c>
      <c r="BU49" s="703">
        <v>4</v>
      </c>
      <c r="BV49" s="713"/>
      <c r="BW49" s="713"/>
      <c r="BX49" s="713"/>
      <c r="BY49" s="713"/>
      <c r="BZ49" s="713"/>
      <c r="CA49" s="713"/>
      <c r="CB49" s="713"/>
      <c r="CC49" s="713"/>
      <c r="CD49" s="713"/>
      <c r="CE49" s="713"/>
      <c r="CF49" s="713"/>
      <c r="CG49" s="713"/>
      <c r="CH49" s="713"/>
      <c r="CI49" s="703"/>
      <c r="CJ49" s="703"/>
      <c r="CK49" s="703"/>
      <c r="CL49" s="703"/>
      <c r="CM49" s="703"/>
      <c r="CN49" s="727"/>
      <c r="CO49" s="728"/>
      <c r="CP49" s="729"/>
      <c r="CQ49" s="729"/>
      <c r="CR49" s="729"/>
      <c r="CS49" s="729"/>
      <c r="CT49" s="742"/>
      <c r="CU49" s="743"/>
      <c r="CV49" s="713"/>
      <c r="CW49" s="744"/>
      <c r="CX49" s="143"/>
      <c r="CY49" s="143"/>
      <c r="CZ49" s="143"/>
      <c r="DA49" s="143"/>
      <c r="DB49" s="143"/>
      <c r="DC49" s="143"/>
      <c r="DD49" s="143"/>
      <c r="DE49" s="583"/>
      <c r="DF49" s="583"/>
      <c r="DG49" s="583"/>
      <c r="DH49" s="583"/>
      <c r="DI49" s="583"/>
      <c r="DJ49" s="583"/>
      <c r="DK49" s="749"/>
      <c r="DL49" s="749"/>
      <c r="DM49" s="749"/>
      <c r="DN49" s="143"/>
      <c r="DO49" s="143"/>
    </row>
    <row r="50" ht="41.1" customHeight="1" spans="1:119">
      <c r="A50" s="590">
        <v>43454</v>
      </c>
      <c r="B50" s="143" t="s">
        <v>202</v>
      </c>
      <c r="C50" s="596" t="s">
        <v>203</v>
      </c>
      <c r="D50" s="597" t="s">
        <v>184</v>
      </c>
      <c r="E50" s="608" t="s">
        <v>204</v>
      </c>
      <c r="F50" s="593" t="s">
        <v>129</v>
      </c>
      <c r="G50" s="123" t="s">
        <v>130</v>
      </c>
      <c r="H50" s="594">
        <v>480</v>
      </c>
      <c r="I50" s="143"/>
      <c r="J50" s="143"/>
      <c r="K50" s="143"/>
      <c r="L50" s="621"/>
      <c r="M50" s="622"/>
      <c r="N50" s="623"/>
      <c r="O50" s="623"/>
      <c r="P50" s="624"/>
      <c r="Q50" s="623"/>
      <c r="R50" s="623"/>
      <c r="S50" s="638"/>
      <c r="T50" s="623"/>
      <c r="U50" s="641"/>
      <c r="V50" s="642">
        <v>480</v>
      </c>
      <c r="W50" s="643"/>
      <c r="X50" s="644"/>
      <c r="Y50" s="663"/>
      <c r="Z50" s="666">
        <v>480</v>
      </c>
      <c r="AA50" s="667"/>
      <c r="AB50" s="667"/>
      <c r="AC50" s="668"/>
      <c r="AD50" s="669" t="s">
        <v>131</v>
      </c>
      <c r="AE50" s="670"/>
      <c r="AF50" s="670"/>
      <c r="AG50" s="670"/>
      <c r="AH50" s="670"/>
      <c r="AI50" s="670"/>
      <c r="AJ50" s="670"/>
      <c r="AK50" s="670"/>
      <c r="AL50" s="670"/>
      <c r="AM50" s="670"/>
      <c r="AN50" s="670"/>
      <c r="AO50" s="670"/>
      <c r="AP50" s="670"/>
      <c r="AQ50" s="670"/>
      <c r="AR50" s="670"/>
      <c r="AS50" s="670"/>
      <c r="AT50" s="670"/>
      <c r="AU50" s="670"/>
      <c r="AV50" s="670"/>
      <c r="AW50" s="670"/>
      <c r="AX50" s="670"/>
      <c r="AY50" s="670"/>
      <c r="AZ50" s="670"/>
      <c r="BA50" s="670"/>
      <c r="BB50" s="670"/>
      <c r="BC50" s="670"/>
      <c r="BD50" s="670"/>
      <c r="BE50" s="700"/>
      <c r="BF50" s="700"/>
      <c r="BG50" s="700"/>
      <c r="BH50" s="701"/>
      <c r="BI50" s="705">
        <v>25944</v>
      </c>
      <c r="BJ50" s="703">
        <v>40</v>
      </c>
      <c r="BK50" s="703">
        <v>40</v>
      </c>
      <c r="BL50" s="703">
        <v>40</v>
      </c>
      <c r="BM50" s="703">
        <v>40</v>
      </c>
      <c r="BN50" s="703">
        <v>40</v>
      </c>
      <c r="BO50" s="703">
        <v>40</v>
      </c>
      <c r="BP50" s="703">
        <v>40</v>
      </c>
      <c r="BQ50" s="703">
        <v>40</v>
      </c>
      <c r="BR50" s="703">
        <v>40</v>
      </c>
      <c r="BS50" s="703">
        <v>40</v>
      </c>
      <c r="BT50" s="703">
        <v>40</v>
      </c>
      <c r="BU50" s="703">
        <v>40</v>
      </c>
      <c r="BV50" s="713"/>
      <c r="BW50" s="713"/>
      <c r="BX50" s="713"/>
      <c r="BY50" s="713"/>
      <c r="BZ50" s="713"/>
      <c r="CA50" s="713"/>
      <c r="CB50" s="713"/>
      <c r="CC50" s="713"/>
      <c r="CD50" s="713"/>
      <c r="CE50" s="713"/>
      <c r="CF50" s="713"/>
      <c r="CG50" s="713"/>
      <c r="CH50" s="713"/>
      <c r="CI50" s="703"/>
      <c r="CJ50" s="703"/>
      <c r="CK50" s="703"/>
      <c r="CL50" s="703"/>
      <c r="CM50" s="703"/>
      <c r="CN50" s="727"/>
      <c r="CO50" s="728"/>
      <c r="CP50" s="729"/>
      <c r="CQ50" s="729"/>
      <c r="CR50" s="729"/>
      <c r="CS50" s="729"/>
      <c r="CT50" s="742"/>
      <c r="CU50" s="743"/>
      <c r="CV50" s="713"/>
      <c r="CW50" s="744"/>
      <c r="CX50" s="143"/>
      <c r="CY50" s="143"/>
      <c r="CZ50" s="143"/>
      <c r="DA50" s="143"/>
      <c r="DB50" s="143"/>
      <c r="DC50" s="143"/>
      <c r="DD50" s="143"/>
      <c r="DE50" s="583"/>
      <c r="DF50" s="583"/>
      <c r="DG50" s="583"/>
      <c r="DH50" s="583"/>
      <c r="DI50" s="583"/>
      <c r="DJ50" s="583"/>
      <c r="DK50" s="749"/>
      <c r="DL50" s="749"/>
      <c r="DM50" s="749"/>
      <c r="DN50" s="143"/>
      <c r="DO50" s="143"/>
    </row>
    <row r="51" s="565" customFormat="1" ht="41.1" customHeight="1" spans="1:119">
      <c r="A51" s="600">
        <v>43479</v>
      </c>
      <c r="B51" s="601" t="s">
        <v>195</v>
      </c>
      <c r="C51" s="602">
        <v>4800007665</v>
      </c>
      <c r="D51" s="603" t="s">
        <v>197</v>
      </c>
      <c r="E51" s="609" t="s">
        <v>197</v>
      </c>
      <c r="F51" s="605" t="s">
        <v>198</v>
      </c>
      <c r="G51" s="606" t="s">
        <v>199</v>
      </c>
      <c r="H51" s="607">
        <v>20</v>
      </c>
      <c r="I51" s="601"/>
      <c r="J51" s="601"/>
      <c r="K51" s="601"/>
      <c r="L51" s="625"/>
      <c r="M51" s="626"/>
      <c r="N51" s="627"/>
      <c r="O51" s="627"/>
      <c r="P51" s="628"/>
      <c r="Q51" s="627"/>
      <c r="R51" s="627"/>
      <c r="S51" s="651"/>
      <c r="T51" s="627"/>
      <c r="U51" s="652"/>
      <c r="V51" s="648"/>
      <c r="W51" s="649"/>
      <c r="X51" s="650"/>
      <c r="Y51" s="674"/>
      <c r="Z51" s="675"/>
      <c r="AA51" s="676"/>
      <c r="AB51" s="676"/>
      <c r="AC51" s="677"/>
      <c r="AD51" s="678"/>
      <c r="AE51" s="679"/>
      <c r="AF51" s="679"/>
      <c r="AG51" s="679"/>
      <c r="AH51" s="679"/>
      <c r="AI51" s="679"/>
      <c r="AJ51" s="679"/>
      <c r="AK51" s="679"/>
      <c r="AL51" s="679"/>
      <c r="AM51" s="679"/>
      <c r="AN51" s="679"/>
      <c r="AO51" s="679"/>
      <c r="AP51" s="679"/>
      <c r="AQ51" s="679"/>
      <c r="AR51" s="679"/>
      <c r="AS51" s="679"/>
      <c r="AT51" s="679"/>
      <c r="AU51" s="679"/>
      <c r="AV51" s="679"/>
      <c r="AW51" s="679"/>
      <c r="AX51" s="679"/>
      <c r="AY51" s="679"/>
      <c r="AZ51" s="679"/>
      <c r="BA51" s="679"/>
      <c r="BB51" s="679"/>
      <c r="BC51" s="679"/>
      <c r="BD51" s="679"/>
      <c r="BE51" s="708"/>
      <c r="BF51" s="708"/>
      <c r="BG51" s="708"/>
      <c r="BH51" s="709"/>
      <c r="BI51" s="706">
        <v>26075</v>
      </c>
      <c r="BJ51" s="707"/>
      <c r="BK51" s="707"/>
      <c r="BL51" s="707"/>
      <c r="BM51" s="707"/>
      <c r="BN51" s="707"/>
      <c r="BO51" s="707"/>
      <c r="BP51" s="707"/>
      <c r="BQ51" s="707"/>
      <c r="BR51" s="707"/>
      <c r="BS51" s="707"/>
      <c r="BT51" s="707"/>
      <c r="BU51" s="707"/>
      <c r="BV51" s="712"/>
      <c r="BW51" s="712"/>
      <c r="BX51" s="712"/>
      <c r="BY51" s="712"/>
      <c r="BZ51" s="712"/>
      <c r="CA51" s="712"/>
      <c r="CB51" s="712"/>
      <c r="CC51" s="712"/>
      <c r="CD51" s="712"/>
      <c r="CE51" s="712"/>
      <c r="CF51" s="712"/>
      <c r="CG51" s="712"/>
      <c r="CH51" s="712"/>
      <c r="CI51" s="707"/>
      <c r="CJ51" s="707"/>
      <c r="CK51" s="707"/>
      <c r="CL51" s="707"/>
      <c r="CM51" s="707"/>
      <c r="CN51" s="724"/>
      <c r="CO51" s="725"/>
      <c r="CP51" s="726"/>
      <c r="CQ51" s="726"/>
      <c r="CR51" s="726"/>
      <c r="CS51" s="726"/>
      <c r="CT51" s="739"/>
      <c r="CU51" s="740"/>
      <c r="CV51" s="712"/>
      <c r="CW51" s="741"/>
      <c r="CX51" s="601"/>
      <c r="CY51" s="601"/>
      <c r="CZ51" s="601"/>
      <c r="DA51" s="601"/>
      <c r="DB51" s="601"/>
      <c r="DC51" s="601"/>
      <c r="DD51" s="601"/>
      <c r="DE51" s="745"/>
      <c r="DF51" s="745"/>
      <c r="DG51" s="745"/>
      <c r="DH51" s="745"/>
      <c r="DI51" s="745"/>
      <c r="DJ51" s="745"/>
      <c r="DK51" s="750"/>
      <c r="DL51" s="750"/>
      <c r="DM51" s="750"/>
      <c r="DN51" s="601"/>
      <c r="DO51" s="601"/>
    </row>
    <row r="52" s="565" customFormat="1" ht="41.1" customHeight="1" spans="1:119">
      <c r="A52" s="600">
        <v>43488</v>
      </c>
      <c r="B52" s="601" t="s">
        <v>195</v>
      </c>
      <c r="C52" s="602">
        <v>4500007847</v>
      </c>
      <c r="D52" s="603" t="s">
        <v>197</v>
      </c>
      <c r="E52" s="609" t="s">
        <v>197</v>
      </c>
      <c r="F52" s="605" t="s">
        <v>198</v>
      </c>
      <c r="G52" s="606" t="s">
        <v>199</v>
      </c>
      <c r="H52" s="607">
        <v>30</v>
      </c>
      <c r="I52" s="601"/>
      <c r="J52" s="601"/>
      <c r="K52" s="601"/>
      <c r="L52" s="625"/>
      <c r="M52" s="626"/>
      <c r="N52" s="627"/>
      <c r="O52" s="627"/>
      <c r="P52" s="628"/>
      <c r="Q52" s="627"/>
      <c r="R52" s="627"/>
      <c r="S52" s="651"/>
      <c r="T52" s="627"/>
      <c r="U52" s="652"/>
      <c r="V52" s="648"/>
      <c r="W52" s="649"/>
      <c r="X52" s="650"/>
      <c r="Y52" s="674"/>
      <c r="Z52" s="675"/>
      <c r="AA52" s="676"/>
      <c r="AB52" s="676"/>
      <c r="AC52" s="677"/>
      <c r="AD52" s="678"/>
      <c r="AE52" s="679"/>
      <c r="AF52" s="679"/>
      <c r="AG52" s="679"/>
      <c r="AH52" s="679"/>
      <c r="AI52" s="679"/>
      <c r="AJ52" s="679"/>
      <c r="AK52" s="679"/>
      <c r="AL52" s="679"/>
      <c r="AM52" s="679"/>
      <c r="AN52" s="679"/>
      <c r="AO52" s="679"/>
      <c r="AP52" s="679"/>
      <c r="AQ52" s="679"/>
      <c r="AR52" s="679"/>
      <c r="AS52" s="679"/>
      <c r="AT52" s="679"/>
      <c r="AU52" s="679"/>
      <c r="AV52" s="679"/>
      <c r="AW52" s="679"/>
      <c r="AX52" s="679"/>
      <c r="AY52" s="679"/>
      <c r="AZ52" s="679"/>
      <c r="BA52" s="679"/>
      <c r="BB52" s="679"/>
      <c r="BC52" s="679"/>
      <c r="BD52" s="679"/>
      <c r="BE52" s="708"/>
      <c r="BF52" s="708"/>
      <c r="BG52" s="708"/>
      <c r="BH52" s="709"/>
      <c r="BI52" s="706">
        <v>26074</v>
      </c>
      <c r="BJ52" s="707"/>
      <c r="BK52" s="707"/>
      <c r="BL52" s="707"/>
      <c r="BM52" s="707"/>
      <c r="BN52" s="707"/>
      <c r="BO52" s="707"/>
      <c r="BP52" s="707"/>
      <c r="BQ52" s="707"/>
      <c r="BR52" s="707"/>
      <c r="BS52" s="707"/>
      <c r="BT52" s="707"/>
      <c r="BU52" s="707"/>
      <c r="BV52" s="712"/>
      <c r="BW52" s="712"/>
      <c r="BX52" s="712"/>
      <c r="BY52" s="712"/>
      <c r="BZ52" s="712"/>
      <c r="CA52" s="712"/>
      <c r="CB52" s="712"/>
      <c r="CC52" s="712"/>
      <c r="CD52" s="712"/>
      <c r="CE52" s="712"/>
      <c r="CF52" s="712"/>
      <c r="CG52" s="712"/>
      <c r="CH52" s="712"/>
      <c r="CI52" s="707"/>
      <c r="CJ52" s="707"/>
      <c r="CK52" s="707"/>
      <c r="CL52" s="707"/>
      <c r="CM52" s="707"/>
      <c r="CN52" s="724"/>
      <c r="CO52" s="725"/>
      <c r="CP52" s="726"/>
      <c r="CQ52" s="726"/>
      <c r="CR52" s="726"/>
      <c r="CS52" s="726"/>
      <c r="CT52" s="739"/>
      <c r="CU52" s="740"/>
      <c r="CV52" s="712"/>
      <c r="CW52" s="741"/>
      <c r="CX52" s="601"/>
      <c r="CY52" s="601"/>
      <c r="CZ52" s="601"/>
      <c r="DA52" s="601"/>
      <c r="DB52" s="601"/>
      <c r="DC52" s="601"/>
      <c r="DD52" s="601"/>
      <c r="DE52" s="745"/>
      <c r="DF52" s="745"/>
      <c r="DG52" s="745"/>
      <c r="DH52" s="745"/>
      <c r="DI52" s="745"/>
      <c r="DJ52" s="745"/>
      <c r="DK52" s="750"/>
      <c r="DL52" s="750"/>
      <c r="DM52" s="750"/>
      <c r="DN52" s="601"/>
      <c r="DO52" s="601"/>
    </row>
    <row r="53" ht="41.1" customHeight="1" spans="1:119">
      <c r="A53" s="590">
        <v>43510</v>
      </c>
      <c r="B53" s="143" t="s">
        <v>144</v>
      </c>
      <c r="C53" s="596" t="s">
        <v>141</v>
      </c>
      <c r="D53" s="597"/>
      <c r="E53" s="608" t="s">
        <v>205</v>
      </c>
      <c r="F53" s="593" t="s">
        <v>129</v>
      </c>
      <c r="G53" s="123" t="s">
        <v>130</v>
      </c>
      <c r="H53" s="594">
        <v>48</v>
      </c>
      <c r="I53" s="143"/>
      <c r="J53" s="143"/>
      <c r="K53" s="143"/>
      <c r="L53" s="621"/>
      <c r="M53" s="622"/>
      <c r="N53" s="627"/>
      <c r="O53" s="627"/>
      <c r="P53" s="628"/>
      <c r="Q53" s="627"/>
      <c r="R53" s="627"/>
      <c r="S53" s="651"/>
      <c r="T53" s="627"/>
      <c r="U53" s="652"/>
      <c r="V53" s="642">
        <f>H53</f>
        <v>48</v>
      </c>
      <c r="W53" s="643"/>
      <c r="X53" s="644"/>
      <c r="Y53" s="663"/>
      <c r="Z53" s="666">
        <f>H53</f>
        <v>48</v>
      </c>
      <c r="AA53" s="667"/>
      <c r="AB53" s="667"/>
      <c r="AC53" s="668"/>
      <c r="AD53" s="669" t="s">
        <v>131</v>
      </c>
      <c r="AE53" s="670"/>
      <c r="AF53" s="670"/>
      <c r="AG53" s="670"/>
      <c r="AH53" s="670"/>
      <c r="AI53" s="670"/>
      <c r="AJ53" s="670"/>
      <c r="AK53" s="670"/>
      <c r="AL53" s="670"/>
      <c r="AM53" s="670"/>
      <c r="AN53" s="670"/>
      <c r="AO53" s="670"/>
      <c r="AP53" s="670"/>
      <c r="AQ53" s="670"/>
      <c r="AR53" s="670"/>
      <c r="AS53" s="670"/>
      <c r="AT53" s="670"/>
      <c r="AU53" s="670"/>
      <c r="AV53" s="670"/>
      <c r="AW53" s="670"/>
      <c r="AX53" s="670"/>
      <c r="AY53" s="670"/>
      <c r="AZ53" s="670"/>
      <c r="BA53" s="670"/>
      <c r="BB53" s="670"/>
      <c r="BC53" s="670"/>
      <c r="BD53" s="670"/>
      <c r="BE53" s="708"/>
      <c r="BF53" s="708"/>
      <c r="BG53" s="708"/>
      <c r="BH53" s="709"/>
      <c r="BI53" s="705"/>
      <c r="BJ53" s="703">
        <v>4</v>
      </c>
      <c r="BK53" s="703">
        <v>4</v>
      </c>
      <c r="BL53" s="703">
        <v>4</v>
      </c>
      <c r="BM53" s="703">
        <v>4</v>
      </c>
      <c r="BN53" s="703">
        <v>4</v>
      </c>
      <c r="BO53" s="703">
        <v>4</v>
      </c>
      <c r="BP53" s="703">
        <v>4</v>
      </c>
      <c r="BQ53" s="703">
        <v>4</v>
      </c>
      <c r="BR53" s="703">
        <v>4</v>
      </c>
      <c r="BS53" s="703">
        <v>4</v>
      </c>
      <c r="BT53" s="703">
        <v>4</v>
      </c>
      <c r="BU53" s="703">
        <v>4</v>
      </c>
      <c r="BV53" s="713"/>
      <c r="BW53" s="713"/>
      <c r="BX53" s="713"/>
      <c r="BY53" s="713"/>
      <c r="BZ53" s="713"/>
      <c r="CA53" s="713"/>
      <c r="CB53" s="713"/>
      <c r="CC53" s="713"/>
      <c r="CD53" s="713"/>
      <c r="CE53" s="713"/>
      <c r="CF53" s="713"/>
      <c r="CG53" s="713"/>
      <c r="CH53" s="713"/>
      <c r="CI53" s="703"/>
      <c r="CJ53" s="703"/>
      <c r="CK53" s="703"/>
      <c r="CL53" s="703"/>
      <c r="CM53" s="703"/>
      <c r="CN53" s="727"/>
      <c r="CO53" s="728"/>
      <c r="CP53" s="729"/>
      <c r="CQ53" s="729"/>
      <c r="CR53" s="729"/>
      <c r="CS53" s="729"/>
      <c r="CT53" s="742"/>
      <c r="CU53" s="743"/>
      <c r="CV53" s="713"/>
      <c r="CW53" s="744"/>
      <c r="CX53" s="143"/>
      <c r="CY53" s="143"/>
      <c r="CZ53" s="143"/>
      <c r="DA53" s="143"/>
      <c r="DB53" s="143"/>
      <c r="DC53" s="143"/>
      <c r="DD53" s="143"/>
      <c r="DE53" s="583"/>
      <c r="DF53" s="583"/>
      <c r="DG53" s="583"/>
      <c r="DH53" s="583"/>
      <c r="DI53" s="583"/>
      <c r="DJ53" s="583"/>
      <c r="DK53" s="749"/>
      <c r="DL53" s="749"/>
      <c r="DM53" s="749"/>
      <c r="DN53" s="143"/>
      <c r="DO53" s="143"/>
    </row>
    <row r="54" ht="41.1" customHeight="1" spans="1:119">
      <c r="A54" s="590">
        <v>43514</v>
      </c>
      <c r="B54" s="143" t="s">
        <v>206</v>
      </c>
      <c r="C54" s="596">
        <v>4500016381</v>
      </c>
      <c r="D54" s="597"/>
      <c r="E54" s="608" t="s">
        <v>172</v>
      </c>
      <c r="F54" s="593" t="s">
        <v>129</v>
      </c>
      <c r="G54" s="123" t="s">
        <v>130</v>
      </c>
      <c r="H54" s="594">
        <v>12</v>
      </c>
      <c r="I54" s="143"/>
      <c r="J54" s="143"/>
      <c r="K54" s="143"/>
      <c r="L54" s="621"/>
      <c r="M54" s="622"/>
      <c r="N54" s="627"/>
      <c r="O54" s="627"/>
      <c r="P54" s="628"/>
      <c r="Q54" s="627"/>
      <c r="R54" s="627"/>
      <c r="S54" s="651"/>
      <c r="T54" s="627"/>
      <c r="U54" s="652"/>
      <c r="V54" s="642">
        <v>12</v>
      </c>
      <c r="W54" s="643"/>
      <c r="X54" s="644"/>
      <c r="Y54" s="663"/>
      <c r="Z54" s="666">
        <v>12</v>
      </c>
      <c r="AA54" s="667"/>
      <c r="AB54" s="667"/>
      <c r="AC54" s="668"/>
      <c r="AD54" s="669" t="s">
        <v>131</v>
      </c>
      <c r="AE54" s="670"/>
      <c r="AF54" s="670"/>
      <c r="AG54" s="670"/>
      <c r="AH54" s="670"/>
      <c r="AI54" s="670"/>
      <c r="AJ54" s="670"/>
      <c r="AK54" s="670"/>
      <c r="AL54" s="670"/>
      <c r="AM54" s="670"/>
      <c r="AN54" s="670"/>
      <c r="AO54" s="670"/>
      <c r="AP54" s="670"/>
      <c r="AQ54" s="670"/>
      <c r="AR54" s="670"/>
      <c r="AS54" s="670"/>
      <c r="AT54" s="670"/>
      <c r="AU54" s="670"/>
      <c r="AV54" s="670"/>
      <c r="AW54" s="670"/>
      <c r="AX54" s="670"/>
      <c r="AY54" s="670"/>
      <c r="AZ54" s="670"/>
      <c r="BA54" s="670"/>
      <c r="BB54" s="670"/>
      <c r="BC54" s="670"/>
      <c r="BD54" s="670"/>
      <c r="BE54" s="708"/>
      <c r="BF54" s="708"/>
      <c r="BG54" s="708"/>
      <c r="BH54" s="709"/>
      <c r="BI54" s="705"/>
      <c r="BJ54" s="703">
        <v>1</v>
      </c>
      <c r="BK54" s="703">
        <v>1</v>
      </c>
      <c r="BL54" s="703">
        <v>1</v>
      </c>
      <c r="BM54" s="703">
        <v>1</v>
      </c>
      <c r="BN54" s="703">
        <v>1</v>
      </c>
      <c r="BO54" s="703">
        <v>1</v>
      </c>
      <c r="BP54" s="703">
        <v>1</v>
      </c>
      <c r="BQ54" s="703">
        <v>1</v>
      </c>
      <c r="BR54" s="703">
        <v>1</v>
      </c>
      <c r="BS54" s="703">
        <v>1</v>
      </c>
      <c r="BT54" s="703">
        <v>1</v>
      </c>
      <c r="BU54" s="703">
        <v>1</v>
      </c>
      <c r="BV54" s="713"/>
      <c r="BW54" s="713"/>
      <c r="BX54" s="713"/>
      <c r="BY54" s="713"/>
      <c r="BZ54" s="713"/>
      <c r="CA54" s="713"/>
      <c r="CB54" s="713"/>
      <c r="CC54" s="713"/>
      <c r="CD54" s="713"/>
      <c r="CE54" s="713"/>
      <c r="CF54" s="713"/>
      <c r="CG54" s="713"/>
      <c r="CH54" s="713"/>
      <c r="CI54" s="703"/>
      <c r="CJ54" s="703"/>
      <c r="CK54" s="703"/>
      <c r="CL54" s="703"/>
      <c r="CM54" s="703"/>
      <c r="CN54" s="727"/>
      <c r="CO54" s="728"/>
      <c r="CP54" s="729"/>
      <c r="CQ54" s="729"/>
      <c r="CR54" s="729"/>
      <c r="CS54" s="729"/>
      <c r="CT54" s="742"/>
      <c r="CU54" s="743"/>
      <c r="CV54" s="713"/>
      <c r="CW54" s="744"/>
      <c r="CX54" s="143"/>
      <c r="CY54" s="143"/>
      <c r="CZ54" s="143"/>
      <c r="DA54" s="143"/>
      <c r="DB54" s="143"/>
      <c r="DC54" s="143"/>
      <c r="DD54" s="143"/>
      <c r="DE54" s="583"/>
      <c r="DF54" s="583"/>
      <c r="DG54" s="583"/>
      <c r="DH54" s="583"/>
      <c r="DI54" s="583"/>
      <c r="DJ54" s="583"/>
      <c r="DK54" s="749"/>
      <c r="DL54" s="749"/>
      <c r="DM54" s="749"/>
      <c r="DN54" s="143"/>
      <c r="DO54" s="143"/>
    </row>
    <row r="55" ht="41.1" customHeight="1" spans="1:119">
      <c r="A55" s="590">
        <v>43518</v>
      </c>
      <c r="B55" s="143" t="s">
        <v>207</v>
      </c>
      <c r="C55" s="596">
        <v>4500016832</v>
      </c>
      <c r="D55" s="597" t="s">
        <v>208</v>
      </c>
      <c r="E55" s="608" t="s">
        <v>209</v>
      </c>
      <c r="F55" s="593" t="s">
        <v>129</v>
      </c>
      <c r="G55" s="123" t="s">
        <v>130</v>
      </c>
      <c r="H55" s="594">
        <v>15</v>
      </c>
      <c r="I55" s="143"/>
      <c r="J55" s="143"/>
      <c r="K55" s="143"/>
      <c r="L55" s="621"/>
      <c r="M55" s="622"/>
      <c r="N55" s="627"/>
      <c r="O55" s="627"/>
      <c r="P55" s="628"/>
      <c r="Q55" s="627"/>
      <c r="R55" s="627"/>
      <c r="S55" s="651"/>
      <c r="T55" s="627"/>
      <c r="U55" s="652"/>
      <c r="V55" s="642">
        <v>15</v>
      </c>
      <c r="W55" s="643"/>
      <c r="X55" s="644"/>
      <c r="Y55" s="663"/>
      <c r="Z55" s="666">
        <v>15</v>
      </c>
      <c r="AA55" s="667"/>
      <c r="AB55" s="667"/>
      <c r="AC55" s="668"/>
      <c r="AD55" s="669" t="s">
        <v>131</v>
      </c>
      <c r="AE55" s="670"/>
      <c r="AF55" s="670"/>
      <c r="AG55" s="670"/>
      <c r="AH55" s="670"/>
      <c r="AI55" s="670"/>
      <c r="AJ55" s="670"/>
      <c r="AK55" s="670"/>
      <c r="AL55" s="670"/>
      <c r="AM55" s="670"/>
      <c r="AN55" s="670"/>
      <c r="AO55" s="670"/>
      <c r="AP55" s="670"/>
      <c r="AQ55" s="670"/>
      <c r="AR55" s="670"/>
      <c r="AS55" s="670"/>
      <c r="AT55" s="670"/>
      <c r="AU55" s="670"/>
      <c r="AV55" s="670"/>
      <c r="AW55" s="670"/>
      <c r="AX55" s="670"/>
      <c r="AY55" s="670"/>
      <c r="AZ55" s="670"/>
      <c r="BA55" s="670"/>
      <c r="BB55" s="670"/>
      <c r="BC55" s="670"/>
      <c r="BD55" s="670"/>
      <c r="BE55" s="708"/>
      <c r="BF55" s="708"/>
      <c r="BG55" s="708"/>
      <c r="BH55" s="709"/>
      <c r="BI55" s="705"/>
      <c r="BJ55" s="703">
        <v>1</v>
      </c>
      <c r="BK55" s="703">
        <v>1</v>
      </c>
      <c r="BL55" s="703">
        <v>1</v>
      </c>
      <c r="BM55" s="703">
        <v>1</v>
      </c>
      <c r="BN55" s="703">
        <v>1</v>
      </c>
      <c r="BO55" s="703">
        <v>1</v>
      </c>
      <c r="BP55" s="703">
        <v>1</v>
      </c>
      <c r="BQ55" s="703">
        <v>1</v>
      </c>
      <c r="BR55" s="703">
        <v>4</v>
      </c>
      <c r="BS55" s="703">
        <v>1</v>
      </c>
      <c r="BT55" s="703">
        <v>1</v>
      </c>
      <c r="BU55" s="703">
        <v>1</v>
      </c>
      <c r="BV55" s="713"/>
      <c r="BW55" s="713"/>
      <c r="BX55" s="713"/>
      <c r="BY55" s="713"/>
      <c r="BZ55" s="713"/>
      <c r="CA55" s="713"/>
      <c r="CB55" s="713"/>
      <c r="CC55" s="713"/>
      <c r="CD55" s="713"/>
      <c r="CE55" s="713"/>
      <c r="CF55" s="713"/>
      <c r="CG55" s="713"/>
      <c r="CH55" s="713"/>
      <c r="CI55" s="703"/>
      <c r="CJ55" s="703"/>
      <c r="CK55" s="703"/>
      <c r="CL55" s="703"/>
      <c r="CM55" s="703"/>
      <c r="CN55" s="727"/>
      <c r="CO55" s="728"/>
      <c r="CP55" s="729"/>
      <c r="CQ55" s="729"/>
      <c r="CR55" s="729"/>
      <c r="CS55" s="729"/>
      <c r="CT55" s="742"/>
      <c r="CU55" s="743"/>
      <c r="CV55" s="713"/>
      <c r="CW55" s="744"/>
      <c r="CX55" s="143"/>
      <c r="CY55" s="143"/>
      <c r="CZ55" s="143"/>
      <c r="DA55" s="143"/>
      <c r="DB55" s="143"/>
      <c r="DC55" s="143"/>
      <c r="DD55" s="143"/>
      <c r="DE55" s="583"/>
      <c r="DF55" s="583"/>
      <c r="DG55" s="583"/>
      <c r="DH55" s="583"/>
      <c r="DI55" s="583"/>
      <c r="DJ55" s="583"/>
      <c r="DK55" s="749"/>
      <c r="DL55" s="749"/>
      <c r="DM55" s="749"/>
      <c r="DN55" s="143"/>
      <c r="DO55" s="143"/>
    </row>
    <row r="56" ht="41.1" customHeight="1" spans="1:119">
      <c r="A56" s="590">
        <v>43522</v>
      </c>
      <c r="B56" s="143" t="s">
        <v>210</v>
      </c>
      <c r="C56" s="596">
        <v>4500017093</v>
      </c>
      <c r="D56" s="597" t="s">
        <v>211</v>
      </c>
      <c r="E56" s="608" t="s">
        <v>212</v>
      </c>
      <c r="F56" s="593" t="s">
        <v>213</v>
      </c>
      <c r="G56" s="123" t="s">
        <v>130</v>
      </c>
      <c r="H56" s="594">
        <v>24</v>
      </c>
      <c r="I56" s="143"/>
      <c r="J56" s="143"/>
      <c r="K56" s="143"/>
      <c r="L56" s="621"/>
      <c r="M56" s="622"/>
      <c r="N56" s="627"/>
      <c r="O56" s="627"/>
      <c r="P56" s="628"/>
      <c r="Q56" s="627"/>
      <c r="R56" s="627"/>
      <c r="S56" s="651"/>
      <c r="T56" s="627"/>
      <c r="U56" s="652"/>
      <c r="V56" s="642">
        <v>24</v>
      </c>
      <c r="W56" s="643"/>
      <c r="X56" s="644"/>
      <c r="Y56" s="663"/>
      <c r="Z56" s="666">
        <v>24</v>
      </c>
      <c r="AA56" s="667"/>
      <c r="AB56" s="667"/>
      <c r="AC56" s="668"/>
      <c r="AD56" s="669" t="s">
        <v>131</v>
      </c>
      <c r="AE56" s="670"/>
      <c r="AF56" s="670"/>
      <c r="AG56" s="670"/>
      <c r="AH56" s="670"/>
      <c r="AI56" s="670"/>
      <c r="AJ56" s="670"/>
      <c r="AK56" s="670"/>
      <c r="AL56" s="670"/>
      <c r="AM56" s="670"/>
      <c r="AN56" s="670"/>
      <c r="AO56" s="670"/>
      <c r="AP56" s="670"/>
      <c r="AQ56" s="670"/>
      <c r="AR56" s="670"/>
      <c r="AS56" s="670"/>
      <c r="AT56" s="670"/>
      <c r="AU56" s="670"/>
      <c r="AV56" s="670"/>
      <c r="AW56" s="670"/>
      <c r="AX56" s="670"/>
      <c r="AY56" s="670"/>
      <c r="AZ56" s="670"/>
      <c r="BA56" s="670"/>
      <c r="BB56" s="670"/>
      <c r="BC56" s="670"/>
      <c r="BD56" s="670"/>
      <c r="BE56" s="708"/>
      <c r="BF56" s="708"/>
      <c r="BG56" s="708"/>
      <c r="BH56" s="709"/>
      <c r="BI56" s="705"/>
      <c r="BJ56" s="703">
        <v>2</v>
      </c>
      <c r="BK56" s="703">
        <v>2</v>
      </c>
      <c r="BL56" s="703">
        <v>2</v>
      </c>
      <c r="BM56" s="703">
        <v>2</v>
      </c>
      <c r="BN56" s="703">
        <v>2</v>
      </c>
      <c r="BO56" s="703">
        <v>2</v>
      </c>
      <c r="BP56" s="703">
        <v>2</v>
      </c>
      <c r="BQ56" s="703">
        <v>2</v>
      </c>
      <c r="BR56" s="703">
        <v>2</v>
      </c>
      <c r="BS56" s="703">
        <v>2</v>
      </c>
      <c r="BT56" s="703">
        <v>2</v>
      </c>
      <c r="BU56" s="703">
        <v>2</v>
      </c>
      <c r="BV56" s="713"/>
      <c r="BW56" s="713"/>
      <c r="BX56" s="713"/>
      <c r="BY56" s="713"/>
      <c r="BZ56" s="713"/>
      <c r="CA56" s="713"/>
      <c r="CB56" s="713"/>
      <c r="CC56" s="713"/>
      <c r="CD56" s="713"/>
      <c r="CE56" s="713"/>
      <c r="CF56" s="713"/>
      <c r="CG56" s="713"/>
      <c r="CH56" s="713"/>
      <c r="CI56" s="703"/>
      <c r="CJ56" s="703"/>
      <c r="CK56" s="703"/>
      <c r="CL56" s="703"/>
      <c r="CM56" s="703"/>
      <c r="CN56" s="727"/>
      <c r="CO56" s="728"/>
      <c r="CP56" s="729"/>
      <c r="CQ56" s="729"/>
      <c r="CR56" s="729"/>
      <c r="CS56" s="729"/>
      <c r="CT56" s="742"/>
      <c r="CU56" s="743"/>
      <c r="CV56" s="713"/>
      <c r="CW56" s="744"/>
      <c r="CX56" s="143"/>
      <c r="CY56" s="143"/>
      <c r="CZ56" s="143"/>
      <c r="DA56" s="143"/>
      <c r="DB56" s="143"/>
      <c r="DC56" s="143"/>
      <c r="DD56" s="143"/>
      <c r="DE56" s="583"/>
      <c r="DF56" s="583"/>
      <c r="DG56" s="583"/>
      <c r="DH56" s="583"/>
      <c r="DI56" s="583"/>
      <c r="DJ56" s="583"/>
      <c r="DK56" s="749"/>
      <c r="DL56" s="749"/>
      <c r="DM56" s="749"/>
      <c r="DN56" s="143"/>
      <c r="DO56" s="143"/>
    </row>
    <row r="57" ht="41.1" customHeight="1" spans="1:119">
      <c r="A57" s="590">
        <v>43522</v>
      </c>
      <c r="B57" s="143" t="s">
        <v>191</v>
      </c>
      <c r="C57" s="596">
        <v>4500016464</v>
      </c>
      <c r="D57" s="597"/>
      <c r="E57" s="608" t="s">
        <v>214</v>
      </c>
      <c r="F57" s="593" t="s">
        <v>129</v>
      </c>
      <c r="G57" s="123" t="s">
        <v>130</v>
      </c>
      <c r="H57" s="594">
        <v>12</v>
      </c>
      <c r="I57" s="143"/>
      <c r="J57" s="143"/>
      <c r="K57" s="143"/>
      <c r="L57" s="621"/>
      <c r="M57" s="622"/>
      <c r="N57" s="627"/>
      <c r="O57" s="627"/>
      <c r="P57" s="628"/>
      <c r="Q57" s="627"/>
      <c r="R57" s="627"/>
      <c r="S57" s="651"/>
      <c r="T57" s="627"/>
      <c r="U57" s="652"/>
      <c r="V57" s="642"/>
      <c r="W57" s="643"/>
      <c r="X57" s="644">
        <v>12</v>
      </c>
      <c r="Y57" s="663"/>
      <c r="Z57" s="666">
        <v>12</v>
      </c>
      <c r="AA57" s="667"/>
      <c r="AB57" s="667"/>
      <c r="AC57" s="668"/>
      <c r="AD57" s="669" t="s">
        <v>194</v>
      </c>
      <c r="AE57" s="670"/>
      <c r="AF57" s="670"/>
      <c r="AG57" s="670"/>
      <c r="AH57" s="670"/>
      <c r="AI57" s="670"/>
      <c r="AJ57" s="670"/>
      <c r="AK57" s="670"/>
      <c r="AL57" s="670"/>
      <c r="AM57" s="670"/>
      <c r="AN57" s="670"/>
      <c r="AO57" s="670"/>
      <c r="AP57" s="670"/>
      <c r="AQ57" s="670"/>
      <c r="AR57" s="670"/>
      <c r="AS57" s="670"/>
      <c r="AT57" s="670"/>
      <c r="AU57" s="670"/>
      <c r="AV57" s="670"/>
      <c r="AW57" s="670"/>
      <c r="AX57" s="670"/>
      <c r="AY57" s="670"/>
      <c r="AZ57" s="670"/>
      <c r="BA57" s="670"/>
      <c r="BB57" s="670"/>
      <c r="BC57" s="670"/>
      <c r="BD57" s="670"/>
      <c r="BE57" s="708"/>
      <c r="BF57" s="708"/>
      <c r="BG57" s="708"/>
      <c r="BH57" s="709"/>
      <c r="BI57" s="705"/>
      <c r="BJ57" s="703">
        <v>1</v>
      </c>
      <c r="BK57" s="703">
        <v>1</v>
      </c>
      <c r="BL57" s="703">
        <v>1</v>
      </c>
      <c r="BM57" s="703">
        <v>1</v>
      </c>
      <c r="BN57" s="703">
        <v>1</v>
      </c>
      <c r="BO57" s="703">
        <v>1</v>
      </c>
      <c r="BP57" s="703">
        <v>1</v>
      </c>
      <c r="BQ57" s="703">
        <v>1</v>
      </c>
      <c r="BR57" s="703">
        <v>1</v>
      </c>
      <c r="BS57" s="703">
        <v>1</v>
      </c>
      <c r="BT57" s="703">
        <v>1</v>
      </c>
      <c r="BU57" s="703">
        <v>1</v>
      </c>
      <c r="BV57" s="713"/>
      <c r="BW57" s="713"/>
      <c r="BX57" s="713"/>
      <c r="BY57" s="713"/>
      <c r="BZ57" s="713"/>
      <c r="CA57" s="713"/>
      <c r="CB57" s="713"/>
      <c r="CC57" s="713"/>
      <c r="CD57" s="713"/>
      <c r="CE57" s="713"/>
      <c r="CF57" s="713"/>
      <c r="CG57" s="713"/>
      <c r="CH57" s="713"/>
      <c r="CI57" s="703"/>
      <c r="CJ57" s="703"/>
      <c r="CK57" s="703"/>
      <c r="CL57" s="703"/>
      <c r="CM57" s="703"/>
      <c r="CN57" s="727"/>
      <c r="CO57" s="728"/>
      <c r="CP57" s="729"/>
      <c r="CQ57" s="729"/>
      <c r="CR57" s="729"/>
      <c r="CS57" s="729"/>
      <c r="CT57" s="742"/>
      <c r="CU57" s="743"/>
      <c r="CV57" s="713"/>
      <c r="CW57" s="744"/>
      <c r="CX57" s="143"/>
      <c r="CY57" s="143"/>
      <c r="CZ57" s="143"/>
      <c r="DA57" s="143"/>
      <c r="DB57" s="143"/>
      <c r="DC57" s="143"/>
      <c r="DD57" s="143"/>
      <c r="DE57" s="583"/>
      <c r="DF57" s="583"/>
      <c r="DG57" s="583"/>
      <c r="DH57" s="583"/>
      <c r="DI57" s="583"/>
      <c r="DJ57" s="583"/>
      <c r="DK57" s="749"/>
      <c r="DL57" s="749"/>
      <c r="DM57" s="749"/>
      <c r="DN57" s="143"/>
      <c r="DO57" s="143"/>
    </row>
    <row r="58" ht="41.1" customHeight="1" spans="1:119">
      <c r="A58" s="590">
        <v>43529</v>
      </c>
      <c r="B58" s="143" t="s">
        <v>144</v>
      </c>
      <c r="C58" s="596">
        <v>4500016256</v>
      </c>
      <c r="D58" s="597" t="s">
        <v>215</v>
      </c>
      <c r="E58" s="608" t="s">
        <v>216</v>
      </c>
      <c r="F58" s="593" t="s">
        <v>129</v>
      </c>
      <c r="G58" s="123" t="s">
        <v>130</v>
      </c>
      <c r="H58" s="594">
        <v>24</v>
      </c>
      <c r="I58" s="143"/>
      <c r="J58" s="143"/>
      <c r="K58" s="143"/>
      <c r="L58" s="621"/>
      <c r="M58" s="622"/>
      <c r="N58" s="627"/>
      <c r="O58" s="627"/>
      <c r="P58" s="628"/>
      <c r="Q58" s="627"/>
      <c r="R58" s="627"/>
      <c r="S58" s="651"/>
      <c r="T58" s="627"/>
      <c r="U58" s="652"/>
      <c r="V58" s="642">
        <v>24</v>
      </c>
      <c r="W58" s="643"/>
      <c r="X58" s="644"/>
      <c r="Y58" s="663"/>
      <c r="Z58" s="666">
        <v>24</v>
      </c>
      <c r="AA58" s="667"/>
      <c r="AB58" s="667"/>
      <c r="AC58" s="668"/>
      <c r="AD58" s="669" t="s">
        <v>131</v>
      </c>
      <c r="AE58" s="670"/>
      <c r="AF58" s="670"/>
      <c r="AG58" s="670"/>
      <c r="AH58" s="670"/>
      <c r="AI58" s="670"/>
      <c r="AJ58" s="670"/>
      <c r="AK58" s="670"/>
      <c r="AL58" s="670"/>
      <c r="AM58" s="670"/>
      <c r="AN58" s="670"/>
      <c r="AO58" s="670"/>
      <c r="AP58" s="670"/>
      <c r="AQ58" s="670"/>
      <c r="AR58" s="670"/>
      <c r="AS58" s="670"/>
      <c r="AT58" s="670"/>
      <c r="AU58" s="670"/>
      <c r="AV58" s="670"/>
      <c r="AW58" s="670"/>
      <c r="AX58" s="670"/>
      <c r="AY58" s="670"/>
      <c r="AZ58" s="670"/>
      <c r="BA58" s="670"/>
      <c r="BB58" s="670"/>
      <c r="BC58" s="670"/>
      <c r="BD58" s="670"/>
      <c r="BE58" s="708"/>
      <c r="BF58" s="708"/>
      <c r="BG58" s="708"/>
      <c r="BH58" s="709"/>
      <c r="BI58" s="705"/>
      <c r="BJ58" s="703">
        <v>2</v>
      </c>
      <c r="BK58" s="703">
        <v>2</v>
      </c>
      <c r="BL58" s="703">
        <v>2</v>
      </c>
      <c r="BM58" s="703">
        <v>2</v>
      </c>
      <c r="BN58" s="703">
        <v>2</v>
      </c>
      <c r="BO58" s="703">
        <v>2</v>
      </c>
      <c r="BP58" s="703">
        <v>2</v>
      </c>
      <c r="BQ58" s="703">
        <v>2</v>
      </c>
      <c r="BR58" s="703">
        <v>2</v>
      </c>
      <c r="BS58" s="703">
        <v>2</v>
      </c>
      <c r="BT58" s="703">
        <v>2</v>
      </c>
      <c r="BU58" s="703">
        <v>2</v>
      </c>
      <c r="BV58" s="713"/>
      <c r="BW58" s="713"/>
      <c r="BX58" s="713"/>
      <c r="BY58" s="713"/>
      <c r="BZ58" s="713"/>
      <c r="CA58" s="713"/>
      <c r="CB58" s="713"/>
      <c r="CC58" s="713"/>
      <c r="CD58" s="713"/>
      <c r="CE58" s="713"/>
      <c r="CF58" s="713"/>
      <c r="CG58" s="713"/>
      <c r="CH58" s="713"/>
      <c r="CI58" s="703"/>
      <c r="CJ58" s="703"/>
      <c r="CK58" s="703"/>
      <c r="CL58" s="703"/>
      <c r="CM58" s="703"/>
      <c r="CN58" s="727"/>
      <c r="CO58" s="728"/>
      <c r="CP58" s="729"/>
      <c r="CQ58" s="729"/>
      <c r="CR58" s="729"/>
      <c r="CS58" s="729"/>
      <c r="CT58" s="742"/>
      <c r="CU58" s="743"/>
      <c r="CV58" s="713"/>
      <c r="CW58" s="744"/>
      <c r="CX58" s="143"/>
      <c r="CY58" s="143"/>
      <c r="CZ58" s="143"/>
      <c r="DA58" s="143"/>
      <c r="DB58" s="143"/>
      <c r="DC58" s="143"/>
      <c r="DD58" s="143"/>
      <c r="DE58" s="583"/>
      <c r="DF58" s="583"/>
      <c r="DG58" s="583"/>
      <c r="DH58" s="583"/>
      <c r="DI58" s="583"/>
      <c r="DJ58" s="583"/>
      <c r="DK58" s="749"/>
      <c r="DL58" s="749"/>
      <c r="DM58" s="749"/>
      <c r="DN58" s="143"/>
      <c r="DO58" s="143"/>
    </row>
    <row r="59" ht="41.1" customHeight="1" spans="1:119">
      <c r="A59" s="590">
        <v>43542</v>
      </c>
      <c r="B59" s="143" t="s">
        <v>217</v>
      </c>
      <c r="C59" s="596" t="s">
        <v>141</v>
      </c>
      <c r="D59" s="597" t="s">
        <v>218</v>
      </c>
      <c r="E59" s="608"/>
      <c r="F59" s="593" t="s">
        <v>129</v>
      </c>
      <c r="G59" s="123" t="s">
        <v>130</v>
      </c>
      <c r="H59" s="594">
        <v>24</v>
      </c>
      <c r="I59" s="143"/>
      <c r="J59" s="143"/>
      <c r="K59" s="143"/>
      <c r="L59" s="621"/>
      <c r="M59" s="622"/>
      <c r="N59" s="627"/>
      <c r="O59" s="627"/>
      <c r="P59" s="628"/>
      <c r="Q59" s="627"/>
      <c r="R59" s="627"/>
      <c r="S59" s="651"/>
      <c r="T59" s="627"/>
      <c r="U59" s="652"/>
      <c r="V59" s="642">
        <v>24</v>
      </c>
      <c r="W59" s="643"/>
      <c r="X59" s="644"/>
      <c r="Y59" s="663"/>
      <c r="Z59" s="666">
        <v>24</v>
      </c>
      <c r="AA59" s="667"/>
      <c r="AB59" s="667"/>
      <c r="AC59" s="668"/>
      <c r="AD59" s="669" t="s">
        <v>131</v>
      </c>
      <c r="AE59" s="670"/>
      <c r="AF59" s="670"/>
      <c r="AG59" s="670"/>
      <c r="AH59" s="670"/>
      <c r="AI59" s="670"/>
      <c r="AJ59" s="670"/>
      <c r="AK59" s="670"/>
      <c r="AL59" s="670"/>
      <c r="AM59" s="670"/>
      <c r="AN59" s="670"/>
      <c r="AO59" s="670"/>
      <c r="AP59" s="670"/>
      <c r="AQ59" s="670"/>
      <c r="AR59" s="670"/>
      <c r="AS59" s="670"/>
      <c r="AT59" s="670"/>
      <c r="AU59" s="670"/>
      <c r="AV59" s="670"/>
      <c r="AW59" s="670"/>
      <c r="AX59" s="670"/>
      <c r="AY59" s="670"/>
      <c r="AZ59" s="670"/>
      <c r="BA59" s="670"/>
      <c r="BB59" s="670"/>
      <c r="BC59" s="670"/>
      <c r="BD59" s="670"/>
      <c r="BE59" s="708"/>
      <c r="BF59" s="708"/>
      <c r="BG59" s="708"/>
      <c r="BH59" s="709"/>
      <c r="BI59" s="705"/>
      <c r="BJ59" s="703">
        <v>2</v>
      </c>
      <c r="BK59" s="703">
        <v>2</v>
      </c>
      <c r="BL59" s="703">
        <v>2</v>
      </c>
      <c r="BM59" s="703">
        <v>2</v>
      </c>
      <c r="BN59" s="703">
        <v>2</v>
      </c>
      <c r="BO59" s="703">
        <v>2</v>
      </c>
      <c r="BP59" s="703">
        <v>2</v>
      </c>
      <c r="BQ59" s="703">
        <v>2</v>
      </c>
      <c r="BR59" s="703">
        <v>2</v>
      </c>
      <c r="BS59" s="703">
        <v>2</v>
      </c>
      <c r="BT59" s="703">
        <v>2</v>
      </c>
      <c r="BU59" s="703">
        <v>2</v>
      </c>
      <c r="BV59" s="713"/>
      <c r="BW59" s="713"/>
      <c r="BX59" s="713"/>
      <c r="BY59" s="713"/>
      <c r="BZ59" s="713"/>
      <c r="CA59" s="713"/>
      <c r="CB59" s="713"/>
      <c r="CC59" s="713"/>
      <c r="CD59" s="713"/>
      <c r="CE59" s="713"/>
      <c r="CF59" s="713"/>
      <c r="CG59" s="713"/>
      <c r="CH59" s="713"/>
      <c r="CI59" s="703"/>
      <c r="CJ59" s="703"/>
      <c r="CK59" s="703"/>
      <c r="CL59" s="703"/>
      <c r="CM59" s="703"/>
      <c r="CN59" s="727"/>
      <c r="CO59" s="728"/>
      <c r="CP59" s="729"/>
      <c r="CQ59" s="729"/>
      <c r="CR59" s="729"/>
      <c r="CS59" s="729"/>
      <c r="CT59" s="742"/>
      <c r="CU59" s="743"/>
      <c r="CV59" s="713"/>
      <c r="CW59" s="744"/>
      <c r="CX59" s="143"/>
      <c r="CY59" s="143"/>
      <c r="CZ59" s="143"/>
      <c r="DA59" s="143"/>
      <c r="DB59" s="143"/>
      <c r="DC59" s="143"/>
      <c r="DD59" s="143"/>
      <c r="DE59" s="583"/>
      <c r="DF59" s="583"/>
      <c r="DG59" s="583"/>
      <c r="DH59" s="583"/>
      <c r="DI59" s="583"/>
      <c r="DJ59" s="583"/>
      <c r="DK59" s="749"/>
      <c r="DL59" s="749"/>
      <c r="DM59" s="749"/>
      <c r="DN59" s="143"/>
      <c r="DO59" s="143"/>
    </row>
    <row r="60" ht="41.1" customHeight="1" spans="1:119">
      <c r="A60" s="590">
        <v>43573</v>
      </c>
      <c r="B60" s="143" t="s">
        <v>191</v>
      </c>
      <c r="C60" s="596">
        <v>4500018212</v>
      </c>
      <c r="D60" s="597" t="s">
        <v>219</v>
      </c>
      <c r="E60" s="608" t="s">
        <v>220</v>
      </c>
      <c r="F60" s="593" t="s">
        <v>221</v>
      </c>
      <c r="G60" s="123" t="s">
        <v>222</v>
      </c>
      <c r="H60" s="594">
        <v>13</v>
      </c>
      <c r="I60" s="143"/>
      <c r="J60" s="143"/>
      <c r="K60" s="143"/>
      <c r="L60" s="621"/>
      <c r="M60" s="622"/>
      <c r="N60" s="627"/>
      <c r="O60" s="627"/>
      <c r="P60" s="628"/>
      <c r="Q60" s="627"/>
      <c r="R60" s="627"/>
      <c r="S60" s="651"/>
      <c r="T60" s="627"/>
      <c r="U60" s="652"/>
      <c r="V60" s="642"/>
      <c r="W60" s="643"/>
      <c r="X60" s="644"/>
      <c r="Y60" s="663"/>
      <c r="Z60" s="666"/>
      <c r="AA60" s="667"/>
      <c r="AB60" s="667"/>
      <c r="AC60" s="668"/>
      <c r="AD60" s="669"/>
      <c r="AE60" s="670">
        <v>13</v>
      </c>
      <c r="AF60" s="670"/>
      <c r="AG60" s="670"/>
      <c r="AH60" s="670">
        <v>13</v>
      </c>
      <c r="AI60" s="670"/>
      <c r="AJ60" s="670"/>
      <c r="AK60" s="670"/>
      <c r="AL60" s="670"/>
      <c r="AM60" s="670" t="s">
        <v>131</v>
      </c>
      <c r="AN60" s="670"/>
      <c r="AO60" s="670"/>
      <c r="AP60" s="670"/>
      <c r="AQ60" s="670"/>
      <c r="AR60" s="670"/>
      <c r="AS60" s="670"/>
      <c r="AT60" s="670"/>
      <c r="AU60" s="670"/>
      <c r="AV60" s="670"/>
      <c r="AW60" s="670"/>
      <c r="AX60" s="670"/>
      <c r="AY60" s="670"/>
      <c r="AZ60" s="670"/>
      <c r="BA60" s="670"/>
      <c r="BB60" s="670"/>
      <c r="BC60" s="670"/>
      <c r="BD60" s="670"/>
      <c r="BE60" s="708"/>
      <c r="BF60" s="708"/>
      <c r="BG60" s="708"/>
      <c r="BH60" s="709"/>
      <c r="BI60" s="705"/>
      <c r="BJ60" s="703"/>
      <c r="BK60" s="703"/>
      <c r="BL60" s="703"/>
      <c r="BM60" s="703"/>
      <c r="BN60" s="703"/>
      <c r="BO60" s="703"/>
      <c r="BP60" s="703"/>
      <c r="BQ60" s="703"/>
      <c r="BR60" s="703"/>
      <c r="BS60" s="703"/>
      <c r="BT60" s="703"/>
      <c r="BU60" s="703"/>
      <c r="BV60" s="713">
        <v>1</v>
      </c>
      <c r="BW60" s="713">
        <v>1</v>
      </c>
      <c r="BX60" s="713">
        <v>1</v>
      </c>
      <c r="BY60" s="713">
        <v>1</v>
      </c>
      <c r="BZ60" s="713">
        <v>1</v>
      </c>
      <c r="CA60" s="713">
        <v>1</v>
      </c>
      <c r="CB60" s="713">
        <v>1</v>
      </c>
      <c r="CC60" s="713">
        <v>1</v>
      </c>
      <c r="CD60" s="713">
        <v>1</v>
      </c>
      <c r="CE60" s="713">
        <v>1</v>
      </c>
      <c r="CF60" s="713">
        <v>1</v>
      </c>
      <c r="CG60" s="713">
        <v>1</v>
      </c>
      <c r="CH60" s="713">
        <v>1</v>
      </c>
      <c r="CI60" s="703"/>
      <c r="CJ60" s="703"/>
      <c r="CK60" s="703"/>
      <c r="CL60" s="703"/>
      <c r="CM60" s="703"/>
      <c r="CN60" s="727"/>
      <c r="CO60" s="728"/>
      <c r="CP60" s="729"/>
      <c r="CQ60" s="729"/>
      <c r="CR60" s="729"/>
      <c r="CS60" s="729"/>
      <c r="CT60" s="742"/>
      <c r="CU60" s="743"/>
      <c r="CV60" s="713"/>
      <c r="CW60" s="744"/>
      <c r="CX60" s="143"/>
      <c r="CY60" s="143"/>
      <c r="CZ60" s="143"/>
      <c r="DA60" s="143"/>
      <c r="DB60" s="143"/>
      <c r="DC60" s="143"/>
      <c r="DD60" s="143"/>
      <c r="DE60" s="583"/>
      <c r="DF60" s="583"/>
      <c r="DG60" s="583"/>
      <c r="DH60" s="583"/>
      <c r="DI60" s="583"/>
      <c r="DJ60" s="583"/>
      <c r="DK60" s="749"/>
      <c r="DL60" s="749"/>
      <c r="DM60" s="749"/>
      <c r="DN60" s="143"/>
      <c r="DO60" s="143"/>
    </row>
    <row r="61" ht="41.1" customHeight="1" spans="1:119">
      <c r="A61" s="590">
        <v>43574</v>
      </c>
      <c r="B61" s="143" t="s">
        <v>217</v>
      </c>
      <c r="C61" s="596">
        <v>4500017981</v>
      </c>
      <c r="D61" s="610" t="s">
        <v>223</v>
      </c>
      <c r="E61" s="608" t="s">
        <v>208</v>
      </c>
      <c r="F61" s="599" t="s">
        <v>224</v>
      </c>
      <c r="G61" s="123" t="s">
        <v>222</v>
      </c>
      <c r="H61" s="594">
        <v>33</v>
      </c>
      <c r="I61" s="143"/>
      <c r="J61" s="143"/>
      <c r="K61" s="143"/>
      <c r="L61" s="621"/>
      <c r="M61" s="622"/>
      <c r="N61" s="627"/>
      <c r="O61" s="627"/>
      <c r="P61" s="628"/>
      <c r="Q61" s="627"/>
      <c r="R61" s="627"/>
      <c r="S61" s="651"/>
      <c r="T61" s="627"/>
      <c r="U61" s="652"/>
      <c r="V61" s="642"/>
      <c r="W61" s="643"/>
      <c r="X61" s="644"/>
      <c r="Y61" s="663"/>
      <c r="Z61" s="666"/>
      <c r="AA61" s="667"/>
      <c r="AB61" s="667"/>
      <c r="AC61" s="668"/>
      <c r="AD61" s="669"/>
      <c r="AE61" s="670">
        <v>33</v>
      </c>
      <c r="AF61" s="670"/>
      <c r="AG61" s="670"/>
      <c r="AH61" s="670">
        <v>33</v>
      </c>
      <c r="AI61" s="670"/>
      <c r="AJ61" s="670"/>
      <c r="AK61" s="670"/>
      <c r="AL61" s="670"/>
      <c r="AM61" s="670" t="s">
        <v>131</v>
      </c>
      <c r="AN61" s="670"/>
      <c r="AO61" s="670"/>
      <c r="AP61" s="670"/>
      <c r="AQ61" s="670"/>
      <c r="AR61" s="670"/>
      <c r="AS61" s="670"/>
      <c r="AT61" s="670"/>
      <c r="AU61" s="670"/>
      <c r="AV61" s="670"/>
      <c r="AW61" s="670"/>
      <c r="AX61" s="670"/>
      <c r="AY61" s="670"/>
      <c r="AZ61" s="670"/>
      <c r="BA61" s="670"/>
      <c r="BB61" s="670"/>
      <c r="BC61" s="670"/>
      <c r="BD61" s="670"/>
      <c r="BE61" s="708"/>
      <c r="BF61" s="708"/>
      <c r="BG61" s="708"/>
      <c r="BH61" s="709"/>
      <c r="BI61" s="705"/>
      <c r="BJ61" s="703"/>
      <c r="BK61" s="703"/>
      <c r="BL61" s="703"/>
      <c r="BM61" s="703"/>
      <c r="BN61" s="703"/>
      <c r="BO61" s="703"/>
      <c r="BP61" s="703"/>
      <c r="BQ61" s="703"/>
      <c r="BR61" s="703"/>
      <c r="BS61" s="703"/>
      <c r="BT61" s="703"/>
      <c r="BU61" s="703"/>
      <c r="BV61" s="713">
        <v>3</v>
      </c>
      <c r="BW61" s="713">
        <v>3</v>
      </c>
      <c r="BX61" s="713">
        <v>3</v>
      </c>
      <c r="BY61" s="713">
        <v>3</v>
      </c>
      <c r="BZ61" s="713">
        <v>3</v>
      </c>
      <c r="CA61" s="713">
        <v>3</v>
      </c>
      <c r="CB61" s="713">
        <v>3</v>
      </c>
      <c r="CC61" s="713"/>
      <c r="CD61" s="713"/>
      <c r="CE61" s="713">
        <v>3</v>
      </c>
      <c r="CF61" s="713">
        <v>3</v>
      </c>
      <c r="CG61" s="713">
        <v>3</v>
      </c>
      <c r="CH61" s="713">
        <v>3</v>
      </c>
      <c r="CI61" s="703"/>
      <c r="CJ61" s="703"/>
      <c r="CK61" s="703"/>
      <c r="CL61" s="703"/>
      <c r="CM61" s="703"/>
      <c r="CN61" s="727"/>
      <c r="CO61" s="728"/>
      <c r="CP61" s="729"/>
      <c r="CQ61" s="729"/>
      <c r="CR61" s="729"/>
      <c r="CS61" s="729"/>
      <c r="CT61" s="742"/>
      <c r="CU61" s="743"/>
      <c r="CV61" s="713"/>
      <c r="CW61" s="744"/>
      <c r="CX61" s="143"/>
      <c r="CY61" s="143"/>
      <c r="CZ61" s="143"/>
      <c r="DA61" s="143"/>
      <c r="DB61" s="143"/>
      <c r="DC61" s="143"/>
      <c r="DD61" s="143"/>
      <c r="DE61" s="583"/>
      <c r="DF61" s="583"/>
      <c r="DG61" s="583"/>
      <c r="DH61" s="583"/>
      <c r="DI61" s="583"/>
      <c r="DJ61" s="583"/>
      <c r="DK61" s="749"/>
      <c r="DL61" s="749"/>
      <c r="DM61" s="749"/>
      <c r="DN61" s="143"/>
      <c r="DO61" s="143"/>
    </row>
    <row r="62" ht="41.1" customHeight="1" spans="1:119">
      <c r="A62" s="590">
        <v>43574</v>
      </c>
      <c r="B62" s="143" t="s">
        <v>225</v>
      </c>
      <c r="C62" s="596">
        <v>450018388</v>
      </c>
      <c r="D62" s="611" t="s">
        <v>226</v>
      </c>
      <c r="E62" s="608" t="s">
        <v>227</v>
      </c>
      <c r="F62" s="599" t="s">
        <v>221</v>
      </c>
      <c r="G62" s="123" t="s">
        <v>222</v>
      </c>
      <c r="H62" s="594">
        <v>13</v>
      </c>
      <c r="I62" s="143"/>
      <c r="J62" s="143"/>
      <c r="K62" s="143"/>
      <c r="L62" s="621"/>
      <c r="M62" s="622"/>
      <c r="N62" s="627"/>
      <c r="O62" s="627"/>
      <c r="P62" s="628"/>
      <c r="Q62" s="627"/>
      <c r="R62" s="627"/>
      <c r="S62" s="651"/>
      <c r="T62" s="627"/>
      <c r="U62" s="652"/>
      <c r="V62" s="642"/>
      <c r="W62" s="643"/>
      <c r="X62" s="644"/>
      <c r="Y62" s="663"/>
      <c r="Z62" s="666"/>
      <c r="AA62" s="667"/>
      <c r="AB62" s="667"/>
      <c r="AC62" s="668"/>
      <c r="AD62" s="669"/>
      <c r="AE62" s="670">
        <v>13</v>
      </c>
      <c r="AF62" s="670"/>
      <c r="AG62" s="670"/>
      <c r="AH62" s="670">
        <v>13</v>
      </c>
      <c r="AI62" s="670"/>
      <c r="AJ62" s="670"/>
      <c r="AK62" s="670"/>
      <c r="AL62" s="670"/>
      <c r="AM62" s="670" t="s">
        <v>131</v>
      </c>
      <c r="AN62" s="670"/>
      <c r="AO62" s="670"/>
      <c r="AP62" s="670"/>
      <c r="AQ62" s="670"/>
      <c r="AR62" s="670"/>
      <c r="AS62" s="670"/>
      <c r="AT62" s="670"/>
      <c r="AU62" s="670"/>
      <c r="AV62" s="670"/>
      <c r="AW62" s="670"/>
      <c r="AX62" s="670"/>
      <c r="AY62" s="670"/>
      <c r="AZ62" s="670"/>
      <c r="BA62" s="670"/>
      <c r="BB62" s="670"/>
      <c r="BC62" s="670"/>
      <c r="BD62" s="670"/>
      <c r="BE62" s="708"/>
      <c r="BF62" s="708"/>
      <c r="BG62" s="708"/>
      <c r="BH62" s="709"/>
      <c r="BI62" s="705"/>
      <c r="BJ62" s="703"/>
      <c r="BK62" s="703"/>
      <c r="BL62" s="703"/>
      <c r="BM62" s="703"/>
      <c r="BN62" s="703"/>
      <c r="BO62" s="703"/>
      <c r="BP62" s="703"/>
      <c r="BQ62" s="703"/>
      <c r="BR62" s="703"/>
      <c r="BS62" s="703"/>
      <c r="BT62" s="703"/>
      <c r="BU62" s="703"/>
      <c r="BV62" s="713">
        <v>1</v>
      </c>
      <c r="BW62" s="713">
        <v>1</v>
      </c>
      <c r="BX62" s="713">
        <v>1</v>
      </c>
      <c r="BY62" s="713">
        <v>1</v>
      </c>
      <c r="BZ62" s="713">
        <v>1</v>
      </c>
      <c r="CA62" s="713">
        <v>1</v>
      </c>
      <c r="CB62" s="713">
        <v>1</v>
      </c>
      <c r="CC62" s="713">
        <v>1</v>
      </c>
      <c r="CD62" s="713">
        <v>1</v>
      </c>
      <c r="CE62" s="713">
        <v>1</v>
      </c>
      <c r="CF62" s="713">
        <v>1</v>
      </c>
      <c r="CG62" s="713">
        <v>1</v>
      </c>
      <c r="CH62" s="713">
        <v>1</v>
      </c>
      <c r="CI62" s="703"/>
      <c r="CJ62" s="703"/>
      <c r="CK62" s="703"/>
      <c r="CL62" s="703"/>
      <c r="CM62" s="703"/>
      <c r="CN62" s="727"/>
      <c r="CO62" s="728"/>
      <c r="CP62" s="729"/>
      <c r="CQ62" s="729"/>
      <c r="CR62" s="729"/>
      <c r="CS62" s="729"/>
      <c r="CT62" s="742"/>
      <c r="CU62" s="743"/>
      <c r="CV62" s="713"/>
      <c r="CW62" s="744"/>
      <c r="CX62" s="143"/>
      <c r="CY62" s="143"/>
      <c r="CZ62" s="143"/>
      <c r="DA62" s="143"/>
      <c r="DB62" s="143"/>
      <c r="DC62" s="143"/>
      <c r="DD62" s="143"/>
      <c r="DE62" s="583"/>
      <c r="DF62" s="583"/>
      <c r="DG62" s="583"/>
      <c r="DH62" s="583"/>
      <c r="DI62" s="583"/>
      <c r="DJ62" s="583"/>
      <c r="DK62" s="749"/>
      <c r="DL62" s="749"/>
      <c r="DM62" s="749"/>
      <c r="DN62" s="143"/>
      <c r="DO62" s="143"/>
    </row>
    <row r="63" ht="41.1" customHeight="1" spans="1:119">
      <c r="A63" s="590">
        <v>43574</v>
      </c>
      <c r="B63" s="143" t="s">
        <v>228</v>
      </c>
      <c r="C63" s="596">
        <v>4500016572</v>
      </c>
      <c r="D63" s="611" t="s">
        <v>158</v>
      </c>
      <c r="E63" s="608" t="s">
        <v>181</v>
      </c>
      <c r="F63" s="599" t="s">
        <v>229</v>
      </c>
      <c r="G63" s="123" t="s">
        <v>222</v>
      </c>
      <c r="H63" s="594">
        <v>11</v>
      </c>
      <c r="I63" s="143"/>
      <c r="J63" s="143"/>
      <c r="K63" s="143"/>
      <c r="L63" s="621"/>
      <c r="M63" s="622"/>
      <c r="N63" s="627"/>
      <c r="O63" s="627"/>
      <c r="P63" s="628"/>
      <c r="Q63" s="627"/>
      <c r="R63" s="627"/>
      <c r="S63" s="651"/>
      <c r="T63" s="627"/>
      <c r="U63" s="652"/>
      <c r="V63" s="642"/>
      <c r="W63" s="643"/>
      <c r="X63" s="644"/>
      <c r="Y63" s="663"/>
      <c r="Z63" s="666"/>
      <c r="AA63" s="667"/>
      <c r="AB63" s="667"/>
      <c r="AC63" s="668"/>
      <c r="AD63" s="669"/>
      <c r="AE63" s="670">
        <v>11</v>
      </c>
      <c r="AF63" s="670"/>
      <c r="AG63" s="670"/>
      <c r="AH63" s="670">
        <v>11</v>
      </c>
      <c r="AI63" s="670"/>
      <c r="AJ63" s="670"/>
      <c r="AK63" s="670"/>
      <c r="AL63" s="670"/>
      <c r="AM63" s="670" t="s">
        <v>131</v>
      </c>
      <c r="AN63" s="670"/>
      <c r="AO63" s="670"/>
      <c r="AP63" s="670"/>
      <c r="AQ63" s="670"/>
      <c r="AR63" s="670"/>
      <c r="AS63" s="670"/>
      <c r="AT63" s="670"/>
      <c r="AU63" s="670"/>
      <c r="AV63" s="670"/>
      <c r="AW63" s="670"/>
      <c r="AX63" s="670"/>
      <c r="AY63" s="670"/>
      <c r="AZ63" s="670"/>
      <c r="BA63" s="670"/>
      <c r="BB63" s="670"/>
      <c r="BC63" s="670"/>
      <c r="BD63" s="670"/>
      <c r="BE63" s="708"/>
      <c r="BF63" s="708"/>
      <c r="BG63" s="708"/>
      <c r="BH63" s="709"/>
      <c r="BI63" s="705"/>
      <c r="BJ63" s="703"/>
      <c r="BK63" s="703"/>
      <c r="BL63" s="703"/>
      <c r="BM63" s="703"/>
      <c r="BN63" s="703"/>
      <c r="BO63" s="703"/>
      <c r="BP63" s="703"/>
      <c r="BQ63" s="703"/>
      <c r="BR63" s="703"/>
      <c r="BS63" s="703"/>
      <c r="BT63" s="703"/>
      <c r="BU63" s="703"/>
      <c r="BV63" s="713">
        <v>1</v>
      </c>
      <c r="BW63" s="713">
        <v>1</v>
      </c>
      <c r="BX63" s="713">
        <v>1</v>
      </c>
      <c r="BY63" s="713">
        <v>1</v>
      </c>
      <c r="BZ63" s="713">
        <v>1</v>
      </c>
      <c r="CA63" s="713">
        <v>1</v>
      </c>
      <c r="CB63" s="713">
        <v>1</v>
      </c>
      <c r="CC63" s="713"/>
      <c r="CD63" s="713"/>
      <c r="CE63" s="713">
        <v>1</v>
      </c>
      <c r="CF63" s="713">
        <v>1</v>
      </c>
      <c r="CG63" s="713">
        <v>1</v>
      </c>
      <c r="CH63" s="713">
        <v>1</v>
      </c>
      <c r="CI63" s="703"/>
      <c r="CJ63" s="703"/>
      <c r="CK63" s="703"/>
      <c r="CL63" s="703"/>
      <c r="CM63" s="703"/>
      <c r="CN63" s="727"/>
      <c r="CO63" s="728"/>
      <c r="CP63" s="729"/>
      <c r="CQ63" s="729"/>
      <c r="CR63" s="729"/>
      <c r="CS63" s="729"/>
      <c r="CT63" s="742"/>
      <c r="CU63" s="743"/>
      <c r="CV63" s="713"/>
      <c r="CW63" s="744"/>
      <c r="CX63" s="143"/>
      <c r="CY63" s="143"/>
      <c r="CZ63" s="143"/>
      <c r="DA63" s="143"/>
      <c r="DB63" s="143"/>
      <c r="DC63" s="143"/>
      <c r="DD63" s="143"/>
      <c r="DE63" s="583"/>
      <c r="DF63" s="583"/>
      <c r="DG63" s="583"/>
      <c r="DH63" s="583"/>
      <c r="DI63" s="583"/>
      <c r="DJ63" s="583"/>
      <c r="DK63" s="749"/>
      <c r="DL63" s="749"/>
      <c r="DM63" s="749"/>
      <c r="DN63" s="143"/>
      <c r="DO63" s="143"/>
    </row>
    <row r="64" ht="41.1" customHeight="1" spans="1:119">
      <c r="A64" s="590">
        <v>43580</v>
      </c>
      <c r="B64" s="143" t="s">
        <v>147</v>
      </c>
      <c r="C64" s="596">
        <v>4500017858</v>
      </c>
      <c r="D64" s="611" t="s">
        <v>230</v>
      </c>
      <c r="E64" s="608" t="s">
        <v>187</v>
      </c>
      <c r="F64" s="599" t="s">
        <v>129</v>
      </c>
      <c r="G64" s="123" t="s">
        <v>231</v>
      </c>
      <c r="H64" s="594">
        <v>2</v>
      </c>
      <c r="I64" s="143"/>
      <c r="J64" s="143"/>
      <c r="K64" s="143"/>
      <c r="L64" s="621"/>
      <c r="M64" s="622"/>
      <c r="N64" s="627"/>
      <c r="O64" s="627"/>
      <c r="P64" s="628"/>
      <c r="Q64" s="627"/>
      <c r="R64" s="627"/>
      <c r="S64" s="651"/>
      <c r="T64" s="627"/>
      <c r="U64" s="652"/>
      <c r="V64" s="642">
        <v>2</v>
      </c>
      <c r="W64" s="643"/>
      <c r="X64" s="644"/>
      <c r="Y64" s="663"/>
      <c r="Z64" s="666">
        <v>2</v>
      </c>
      <c r="AA64" s="667"/>
      <c r="AB64" s="667"/>
      <c r="AC64" s="668"/>
      <c r="AD64" s="669" t="s">
        <v>131</v>
      </c>
      <c r="AE64" s="670"/>
      <c r="AF64" s="670"/>
      <c r="AG64" s="670"/>
      <c r="AH64" s="670"/>
      <c r="AI64" s="670"/>
      <c r="AJ64" s="670"/>
      <c r="AK64" s="670"/>
      <c r="AL64" s="670"/>
      <c r="AM64" s="670"/>
      <c r="AN64" s="670"/>
      <c r="AO64" s="670"/>
      <c r="AP64" s="670"/>
      <c r="AQ64" s="670"/>
      <c r="AR64" s="670"/>
      <c r="AS64" s="670"/>
      <c r="AT64" s="670"/>
      <c r="AU64" s="670"/>
      <c r="AV64" s="670"/>
      <c r="AW64" s="670"/>
      <c r="AX64" s="670"/>
      <c r="AY64" s="670"/>
      <c r="AZ64" s="670"/>
      <c r="BA64" s="670"/>
      <c r="BB64" s="670"/>
      <c r="BC64" s="670"/>
      <c r="BD64" s="670"/>
      <c r="BE64" s="708"/>
      <c r="BF64" s="708"/>
      <c r="BG64" s="708"/>
      <c r="BH64" s="709"/>
      <c r="BI64" s="705"/>
      <c r="BJ64" s="703"/>
      <c r="BK64" s="703"/>
      <c r="BL64" s="703"/>
      <c r="BM64" s="703"/>
      <c r="BN64" s="703"/>
      <c r="BO64" s="703">
        <v>1</v>
      </c>
      <c r="BP64" s="703"/>
      <c r="BQ64" s="703"/>
      <c r="BR64" s="703">
        <v>1</v>
      </c>
      <c r="BS64" s="703"/>
      <c r="BT64" s="703"/>
      <c r="BU64" s="703"/>
      <c r="BV64" s="713"/>
      <c r="BW64" s="713"/>
      <c r="BX64" s="713"/>
      <c r="BY64" s="713"/>
      <c r="BZ64" s="713"/>
      <c r="CA64" s="713"/>
      <c r="CB64" s="713"/>
      <c r="CC64" s="713"/>
      <c r="CD64" s="713"/>
      <c r="CE64" s="713"/>
      <c r="CF64" s="713"/>
      <c r="CG64" s="713"/>
      <c r="CH64" s="713"/>
      <c r="CI64" s="703"/>
      <c r="CJ64" s="703"/>
      <c r="CK64" s="703"/>
      <c r="CL64" s="703"/>
      <c r="CM64" s="703"/>
      <c r="CN64" s="727"/>
      <c r="CO64" s="728"/>
      <c r="CP64" s="729"/>
      <c r="CQ64" s="729"/>
      <c r="CR64" s="729"/>
      <c r="CS64" s="729"/>
      <c r="CT64" s="742"/>
      <c r="CU64" s="743"/>
      <c r="CV64" s="713"/>
      <c r="CW64" s="744"/>
      <c r="CX64" s="143"/>
      <c r="CY64" s="143"/>
      <c r="CZ64" s="143"/>
      <c r="DA64" s="143"/>
      <c r="DB64" s="143"/>
      <c r="DC64" s="143"/>
      <c r="DD64" s="143"/>
      <c r="DE64" s="583"/>
      <c r="DF64" s="583"/>
      <c r="DG64" s="583"/>
      <c r="DH64" s="583"/>
      <c r="DI64" s="583"/>
      <c r="DJ64" s="583"/>
      <c r="DK64" s="749"/>
      <c r="DL64" s="749"/>
      <c r="DM64" s="749"/>
      <c r="DN64" s="143"/>
      <c r="DO64" s="143"/>
    </row>
    <row r="65" ht="41.1" customHeight="1" spans="1:119">
      <c r="A65" s="590">
        <v>43580</v>
      </c>
      <c r="B65" s="143" t="s">
        <v>147</v>
      </c>
      <c r="C65" s="596">
        <v>4500017858</v>
      </c>
      <c r="D65" s="611" t="s">
        <v>230</v>
      </c>
      <c r="E65" s="608" t="s">
        <v>187</v>
      </c>
      <c r="F65" s="599" t="s">
        <v>129</v>
      </c>
      <c r="G65" s="123" t="s">
        <v>232</v>
      </c>
      <c r="H65" s="594">
        <v>2</v>
      </c>
      <c r="I65" s="143"/>
      <c r="J65" s="143"/>
      <c r="K65" s="143"/>
      <c r="L65" s="621"/>
      <c r="M65" s="622"/>
      <c r="N65" s="627"/>
      <c r="O65" s="627"/>
      <c r="P65" s="628"/>
      <c r="Q65" s="627"/>
      <c r="R65" s="627"/>
      <c r="S65" s="651"/>
      <c r="T65" s="627"/>
      <c r="U65" s="652"/>
      <c r="V65" s="642">
        <v>2</v>
      </c>
      <c r="W65" s="643"/>
      <c r="X65" s="644"/>
      <c r="Y65" s="663"/>
      <c r="Z65" s="666">
        <v>2</v>
      </c>
      <c r="AA65" s="667"/>
      <c r="AB65" s="667"/>
      <c r="AC65" s="668"/>
      <c r="AD65" s="669" t="s">
        <v>131</v>
      </c>
      <c r="AE65" s="670"/>
      <c r="AF65" s="670"/>
      <c r="AG65" s="670"/>
      <c r="AH65" s="670"/>
      <c r="AI65" s="670"/>
      <c r="AJ65" s="670"/>
      <c r="AK65" s="670"/>
      <c r="AL65" s="670"/>
      <c r="AM65" s="670"/>
      <c r="AN65" s="670"/>
      <c r="AO65" s="670"/>
      <c r="AP65" s="670"/>
      <c r="AQ65" s="670"/>
      <c r="AR65" s="670"/>
      <c r="AS65" s="670"/>
      <c r="AT65" s="670"/>
      <c r="AU65" s="670"/>
      <c r="AV65" s="670"/>
      <c r="AW65" s="670"/>
      <c r="AX65" s="670"/>
      <c r="AY65" s="670"/>
      <c r="AZ65" s="670"/>
      <c r="BA65" s="670"/>
      <c r="BB65" s="670"/>
      <c r="BC65" s="670"/>
      <c r="BD65" s="670"/>
      <c r="BE65" s="708"/>
      <c r="BF65" s="708"/>
      <c r="BG65" s="708"/>
      <c r="BH65" s="709"/>
      <c r="BI65" s="705"/>
      <c r="BJ65" s="703"/>
      <c r="BK65" s="703"/>
      <c r="BL65" s="703"/>
      <c r="BM65" s="703"/>
      <c r="BN65" s="703"/>
      <c r="BO65" s="703"/>
      <c r="BP65" s="703"/>
      <c r="BQ65" s="703"/>
      <c r="BR65" s="703"/>
      <c r="BS65" s="703"/>
      <c r="BT65" s="703"/>
      <c r="BU65" s="703"/>
      <c r="BV65" s="713"/>
      <c r="BW65" s="713"/>
      <c r="BX65" s="713"/>
      <c r="BY65" s="713"/>
      <c r="BZ65" s="713"/>
      <c r="CA65" s="713"/>
      <c r="CB65" s="713"/>
      <c r="CC65" s="713"/>
      <c r="CD65" s="713"/>
      <c r="CE65" s="713"/>
      <c r="CF65" s="713"/>
      <c r="CG65" s="713"/>
      <c r="CH65" s="713"/>
      <c r="CI65" s="703"/>
      <c r="CJ65" s="703"/>
      <c r="CK65" s="703"/>
      <c r="CL65" s="703">
        <v>1</v>
      </c>
      <c r="CM65" s="703"/>
      <c r="CN65" s="727">
        <v>1</v>
      </c>
      <c r="CO65" s="728"/>
      <c r="CP65" s="729"/>
      <c r="CQ65" s="729"/>
      <c r="CR65" s="729"/>
      <c r="CS65" s="729"/>
      <c r="CT65" s="742"/>
      <c r="CU65" s="743"/>
      <c r="CV65" s="713"/>
      <c r="CW65" s="744"/>
      <c r="CX65" s="143"/>
      <c r="CY65" s="143"/>
      <c r="CZ65" s="143"/>
      <c r="DA65" s="143"/>
      <c r="DB65" s="143"/>
      <c r="DC65" s="143"/>
      <c r="DD65" s="143"/>
      <c r="DE65" s="583"/>
      <c r="DF65" s="583"/>
      <c r="DG65" s="583"/>
      <c r="DH65" s="583"/>
      <c r="DI65" s="583"/>
      <c r="DJ65" s="583"/>
      <c r="DK65" s="749"/>
      <c r="DL65" s="749"/>
      <c r="DM65" s="749"/>
      <c r="DN65" s="143"/>
      <c r="DO65" s="143"/>
    </row>
    <row r="66" ht="41.1" customHeight="1" spans="1:119">
      <c r="A66" s="590">
        <v>43580</v>
      </c>
      <c r="B66" s="143" t="s">
        <v>217</v>
      </c>
      <c r="C66" s="596">
        <v>4500018097</v>
      </c>
      <c r="D66" s="611" t="s">
        <v>223</v>
      </c>
      <c r="E66" s="608" t="s">
        <v>208</v>
      </c>
      <c r="F66" s="599" t="s">
        <v>233</v>
      </c>
      <c r="G66" s="123" t="s">
        <v>232</v>
      </c>
      <c r="H66" s="594">
        <v>18</v>
      </c>
      <c r="I66" s="143"/>
      <c r="J66" s="143"/>
      <c r="K66" s="143"/>
      <c r="L66" s="621"/>
      <c r="M66" s="622"/>
      <c r="N66" s="627"/>
      <c r="O66" s="627"/>
      <c r="P66" s="628"/>
      <c r="Q66" s="627"/>
      <c r="R66" s="627"/>
      <c r="S66" s="651"/>
      <c r="T66" s="627"/>
      <c r="U66" s="652"/>
      <c r="V66" s="642"/>
      <c r="W66" s="643"/>
      <c r="X66" s="644"/>
      <c r="Y66" s="663"/>
      <c r="Z66" s="666"/>
      <c r="AA66" s="667"/>
      <c r="AB66" s="667"/>
      <c r="AC66" s="668"/>
      <c r="AD66" s="669"/>
      <c r="AE66" s="670"/>
      <c r="AF66" s="670"/>
      <c r="AG66" s="670"/>
      <c r="AH66" s="670"/>
      <c r="AI66" s="670"/>
      <c r="AJ66" s="670"/>
      <c r="AK66" s="670"/>
      <c r="AL66" s="670"/>
      <c r="AM66" s="670"/>
      <c r="AN66" s="670">
        <f>H66</f>
        <v>18</v>
      </c>
      <c r="AO66" s="670">
        <f>H66</f>
        <v>18</v>
      </c>
      <c r="AP66" s="670"/>
      <c r="AQ66" s="670"/>
      <c r="AR66" s="670"/>
      <c r="AS66" s="670"/>
      <c r="AT66" s="670"/>
      <c r="AU66" s="670"/>
      <c r="AV66" s="670"/>
      <c r="AW66" s="670"/>
      <c r="AX66" s="670"/>
      <c r="AY66" s="670"/>
      <c r="AZ66" s="670"/>
      <c r="BA66" s="670"/>
      <c r="BB66" s="670"/>
      <c r="BC66" s="670"/>
      <c r="BD66" s="670"/>
      <c r="BE66" s="708"/>
      <c r="BF66" s="708"/>
      <c r="BG66" s="708"/>
      <c r="BH66" s="709"/>
      <c r="BI66" s="705"/>
      <c r="BJ66" s="703"/>
      <c r="BK66" s="703"/>
      <c r="BL66" s="703"/>
      <c r="BM66" s="703"/>
      <c r="BN66" s="703"/>
      <c r="BO66" s="703"/>
      <c r="BP66" s="703"/>
      <c r="BQ66" s="703"/>
      <c r="BR66" s="703"/>
      <c r="BS66" s="703"/>
      <c r="BT66" s="703"/>
      <c r="BU66" s="703"/>
      <c r="BV66" s="713"/>
      <c r="BW66" s="713"/>
      <c r="BX66" s="713"/>
      <c r="BY66" s="713"/>
      <c r="BZ66" s="713"/>
      <c r="CA66" s="713"/>
      <c r="CB66" s="713"/>
      <c r="CC66" s="713"/>
      <c r="CD66" s="713"/>
      <c r="CE66" s="713"/>
      <c r="CF66" s="713"/>
      <c r="CG66" s="713"/>
      <c r="CH66" s="713"/>
      <c r="CI66" s="703">
        <v>3</v>
      </c>
      <c r="CJ66" s="703">
        <v>3</v>
      </c>
      <c r="CK66" s="703">
        <v>3</v>
      </c>
      <c r="CL66" s="703">
        <v>3</v>
      </c>
      <c r="CM66" s="703">
        <v>3</v>
      </c>
      <c r="CN66" s="727">
        <v>3</v>
      </c>
      <c r="CO66" s="728"/>
      <c r="CP66" s="729"/>
      <c r="CQ66" s="729"/>
      <c r="CR66" s="729"/>
      <c r="CS66" s="729"/>
      <c r="CT66" s="742"/>
      <c r="CU66" s="743"/>
      <c r="CV66" s="713"/>
      <c r="CW66" s="744"/>
      <c r="CX66" s="143"/>
      <c r="CY66" s="143"/>
      <c r="CZ66" s="143"/>
      <c r="DA66" s="143"/>
      <c r="DB66" s="143"/>
      <c r="DC66" s="143"/>
      <c r="DD66" s="143"/>
      <c r="DE66" s="583"/>
      <c r="DF66" s="583"/>
      <c r="DG66" s="583"/>
      <c r="DH66" s="583"/>
      <c r="DI66" s="583"/>
      <c r="DJ66" s="583"/>
      <c r="DK66" s="749"/>
      <c r="DL66" s="749"/>
      <c r="DM66" s="749"/>
      <c r="DN66" s="143"/>
      <c r="DO66" s="143"/>
    </row>
    <row r="67" ht="41.1" customHeight="1" spans="1:119">
      <c r="A67" s="590">
        <v>43580</v>
      </c>
      <c r="B67" s="143" t="s">
        <v>138</v>
      </c>
      <c r="C67" s="596">
        <v>4500017238</v>
      </c>
      <c r="D67" s="611" t="s">
        <v>234</v>
      </c>
      <c r="E67" s="608" t="s">
        <v>181</v>
      </c>
      <c r="F67" s="599" t="s">
        <v>235</v>
      </c>
      <c r="G67" s="123" t="s">
        <v>222</v>
      </c>
      <c r="H67" s="594">
        <v>11</v>
      </c>
      <c r="I67" s="143"/>
      <c r="J67" s="143"/>
      <c r="K67" s="143"/>
      <c r="L67" s="621"/>
      <c r="M67" s="622"/>
      <c r="N67" s="627"/>
      <c r="O67" s="627"/>
      <c r="P67" s="628"/>
      <c r="Q67" s="627"/>
      <c r="R67" s="627"/>
      <c r="S67" s="651"/>
      <c r="T67" s="627"/>
      <c r="U67" s="652"/>
      <c r="V67" s="642"/>
      <c r="W67" s="643"/>
      <c r="X67" s="644"/>
      <c r="Y67" s="663"/>
      <c r="Z67" s="666"/>
      <c r="AA67" s="667"/>
      <c r="AB67" s="667"/>
      <c r="AC67" s="668"/>
      <c r="AD67" s="669"/>
      <c r="AE67" s="670">
        <f>H67</f>
        <v>11</v>
      </c>
      <c r="AF67" s="670"/>
      <c r="AG67" s="670"/>
      <c r="AH67" s="670">
        <f>H67</f>
        <v>11</v>
      </c>
      <c r="AI67" s="670"/>
      <c r="AJ67" s="670"/>
      <c r="AK67" s="670"/>
      <c r="AL67" s="670"/>
      <c r="AM67" s="670" t="s">
        <v>131</v>
      </c>
      <c r="AN67" s="670"/>
      <c r="AO67" s="670"/>
      <c r="AP67" s="670"/>
      <c r="AQ67" s="670"/>
      <c r="AR67" s="670"/>
      <c r="AS67" s="670"/>
      <c r="AT67" s="670"/>
      <c r="AU67" s="670"/>
      <c r="AV67" s="670"/>
      <c r="AW67" s="670"/>
      <c r="AX67" s="670"/>
      <c r="AY67" s="670"/>
      <c r="AZ67" s="670"/>
      <c r="BA67" s="670"/>
      <c r="BB67" s="670"/>
      <c r="BC67" s="670"/>
      <c r="BD67" s="670"/>
      <c r="BE67" s="708"/>
      <c r="BF67" s="708"/>
      <c r="BG67" s="708"/>
      <c r="BH67" s="709"/>
      <c r="BI67" s="705"/>
      <c r="BJ67" s="703"/>
      <c r="BK67" s="703"/>
      <c r="BL67" s="703"/>
      <c r="BM67" s="703"/>
      <c r="BN67" s="703"/>
      <c r="BO67" s="703"/>
      <c r="BP67" s="703"/>
      <c r="BQ67" s="703"/>
      <c r="BR67" s="703"/>
      <c r="BS67" s="703"/>
      <c r="BT67" s="703"/>
      <c r="BU67" s="703"/>
      <c r="BV67" s="713">
        <v>1</v>
      </c>
      <c r="BW67" s="713">
        <v>1</v>
      </c>
      <c r="BX67" s="713">
        <v>1</v>
      </c>
      <c r="BY67" s="713">
        <v>1</v>
      </c>
      <c r="BZ67" s="713">
        <v>1</v>
      </c>
      <c r="CA67" s="713"/>
      <c r="CB67" s="713"/>
      <c r="CC67" s="713">
        <v>1</v>
      </c>
      <c r="CD67" s="713">
        <v>1</v>
      </c>
      <c r="CE67" s="713">
        <v>1</v>
      </c>
      <c r="CF67" s="713">
        <v>1</v>
      </c>
      <c r="CG67" s="713">
        <v>1</v>
      </c>
      <c r="CH67" s="713">
        <v>1</v>
      </c>
      <c r="CI67" s="703"/>
      <c r="CJ67" s="703"/>
      <c r="CK67" s="703"/>
      <c r="CL67" s="703"/>
      <c r="CM67" s="703"/>
      <c r="CN67" s="727"/>
      <c r="CO67" s="728"/>
      <c r="CP67" s="729"/>
      <c r="CQ67" s="729"/>
      <c r="CR67" s="729"/>
      <c r="CS67" s="729"/>
      <c r="CT67" s="742"/>
      <c r="CU67" s="743"/>
      <c r="CV67" s="713"/>
      <c r="CW67" s="744"/>
      <c r="CX67" s="143"/>
      <c r="CY67" s="143"/>
      <c r="CZ67" s="143"/>
      <c r="DA67" s="143"/>
      <c r="DB67" s="143"/>
      <c r="DC67" s="143"/>
      <c r="DD67" s="143"/>
      <c r="DE67" s="583"/>
      <c r="DF67" s="583"/>
      <c r="DG67" s="583"/>
      <c r="DH67" s="583"/>
      <c r="DI67" s="583"/>
      <c r="DJ67" s="583"/>
      <c r="DK67" s="749"/>
      <c r="DL67" s="749"/>
      <c r="DM67" s="749"/>
      <c r="DN67" s="143"/>
      <c r="DO67" s="143"/>
    </row>
    <row r="68" ht="41.1" customHeight="1" spans="1:119">
      <c r="A68" s="590">
        <v>43580</v>
      </c>
      <c r="B68" s="143" t="s">
        <v>138</v>
      </c>
      <c r="C68" s="596">
        <v>4500017239</v>
      </c>
      <c r="D68" s="611" t="s">
        <v>234</v>
      </c>
      <c r="E68" s="608" t="s">
        <v>181</v>
      </c>
      <c r="F68" s="599" t="s">
        <v>236</v>
      </c>
      <c r="G68" s="123" t="s">
        <v>232</v>
      </c>
      <c r="H68" s="594">
        <v>6</v>
      </c>
      <c r="I68" s="143"/>
      <c r="J68" s="143"/>
      <c r="K68" s="143"/>
      <c r="L68" s="621"/>
      <c r="M68" s="622"/>
      <c r="N68" s="627"/>
      <c r="O68" s="627"/>
      <c r="P68" s="628"/>
      <c r="Q68" s="627"/>
      <c r="R68" s="627"/>
      <c r="S68" s="651"/>
      <c r="T68" s="627"/>
      <c r="U68" s="652"/>
      <c r="V68" s="642"/>
      <c r="W68" s="643"/>
      <c r="X68" s="644"/>
      <c r="Y68" s="663"/>
      <c r="Z68" s="666"/>
      <c r="AA68" s="667"/>
      <c r="AB68" s="667"/>
      <c r="AC68" s="668"/>
      <c r="AD68" s="669"/>
      <c r="AE68" s="670"/>
      <c r="AF68" s="670"/>
      <c r="AG68" s="670"/>
      <c r="AH68" s="670"/>
      <c r="AI68" s="670"/>
      <c r="AJ68" s="670"/>
      <c r="AK68" s="670"/>
      <c r="AL68" s="670"/>
      <c r="AM68" s="670"/>
      <c r="AN68" s="670">
        <f>H68</f>
        <v>6</v>
      </c>
      <c r="AO68" s="670">
        <f>H68</f>
        <v>6</v>
      </c>
      <c r="AP68" s="670"/>
      <c r="AQ68" s="670"/>
      <c r="AR68" s="670"/>
      <c r="AS68" s="670"/>
      <c r="AT68" s="670"/>
      <c r="AU68" s="670"/>
      <c r="AV68" s="670">
        <v>1</v>
      </c>
      <c r="AW68" s="670"/>
      <c r="AX68" s="670"/>
      <c r="AY68" s="670"/>
      <c r="AZ68" s="670"/>
      <c r="BA68" s="670"/>
      <c r="BB68" s="670"/>
      <c r="BC68" s="670"/>
      <c r="BD68" s="670"/>
      <c r="BE68" s="708"/>
      <c r="BF68" s="708"/>
      <c r="BG68" s="708"/>
      <c r="BH68" s="709"/>
      <c r="BI68" s="705"/>
      <c r="BJ68" s="703"/>
      <c r="BK68" s="703"/>
      <c r="BL68" s="703"/>
      <c r="BM68" s="703"/>
      <c r="BN68" s="703"/>
      <c r="BO68" s="703"/>
      <c r="BP68" s="703"/>
      <c r="BQ68" s="703"/>
      <c r="BR68" s="703"/>
      <c r="BS68" s="703"/>
      <c r="BT68" s="703"/>
      <c r="BU68" s="703"/>
      <c r="BV68" s="713"/>
      <c r="BW68" s="713"/>
      <c r="BX68" s="713"/>
      <c r="BY68" s="713"/>
      <c r="BZ68" s="713"/>
      <c r="CA68" s="713"/>
      <c r="CB68" s="713"/>
      <c r="CC68" s="713"/>
      <c r="CD68" s="713"/>
      <c r="CE68" s="713"/>
      <c r="CF68" s="713"/>
      <c r="CG68" s="713"/>
      <c r="CH68" s="713"/>
      <c r="CI68" s="703">
        <v>1</v>
      </c>
      <c r="CJ68" s="703">
        <v>1</v>
      </c>
      <c r="CK68" s="703">
        <v>1</v>
      </c>
      <c r="CL68" s="703">
        <v>1</v>
      </c>
      <c r="CM68" s="703">
        <v>1</v>
      </c>
      <c r="CN68" s="727">
        <v>1</v>
      </c>
      <c r="CO68" s="728"/>
      <c r="CP68" s="729"/>
      <c r="CQ68" s="729"/>
      <c r="CR68" s="729"/>
      <c r="CS68" s="729"/>
      <c r="CT68" s="742"/>
      <c r="CU68" s="743"/>
      <c r="CV68" s="713"/>
      <c r="CW68" s="744"/>
      <c r="CX68" s="143"/>
      <c r="CY68" s="143"/>
      <c r="CZ68" s="143"/>
      <c r="DA68" s="143"/>
      <c r="DB68" s="143"/>
      <c r="DC68" s="143"/>
      <c r="DD68" s="143"/>
      <c r="DE68" s="583"/>
      <c r="DF68" s="583"/>
      <c r="DG68" s="583"/>
      <c r="DH68" s="583"/>
      <c r="DI68" s="583"/>
      <c r="DJ68" s="583"/>
      <c r="DK68" s="749"/>
      <c r="DL68" s="749"/>
      <c r="DM68" s="749"/>
      <c r="DN68" s="143"/>
      <c r="DO68" s="143"/>
    </row>
    <row r="69" ht="41.1" customHeight="1" spans="1:119">
      <c r="A69" s="590">
        <v>43580</v>
      </c>
      <c r="B69" s="143" t="s">
        <v>237</v>
      </c>
      <c r="C69" s="596">
        <v>4500017957</v>
      </c>
      <c r="D69" s="611" t="s">
        <v>238</v>
      </c>
      <c r="E69" s="608" t="s">
        <v>145</v>
      </c>
      <c r="F69" s="608" t="s">
        <v>239</v>
      </c>
      <c r="G69" s="599" t="s">
        <v>240</v>
      </c>
      <c r="H69" s="594">
        <v>36</v>
      </c>
      <c r="I69" s="143"/>
      <c r="J69" s="143"/>
      <c r="K69" s="143"/>
      <c r="L69" s="621"/>
      <c r="M69" s="622"/>
      <c r="N69" s="627"/>
      <c r="O69" s="627"/>
      <c r="P69" s="628"/>
      <c r="Q69" s="627"/>
      <c r="R69" s="627"/>
      <c r="S69" s="651"/>
      <c r="T69" s="627"/>
      <c r="U69" s="652"/>
      <c r="V69" s="642"/>
      <c r="W69" s="643"/>
      <c r="X69" s="644"/>
      <c r="Y69" s="663"/>
      <c r="Z69" s="666"/>
      <c r="AA69" s="667"/>
      <c r="AB69" s="667"/>
      <c r="AC69" s="668"/>
      <c r="AD69" s="669"/>
      <c r="AE69" s="670"/>
      <c r="AF69" s="670"/>
      <c r="AG69" s="670"/>
      <c r="AH69" s="670"/>
      <c r="AI69" s="670"/>
      <c r="AJ69" s="670"/>
      <c r="AK69" s="670"/>
      <c r="AL69" s="670"/>
      <c r="AM69" s="670"/>
      <c r="AN69" s="670">
        <f>H69</f>
        <v>36</v>
      </c>
      <c r="AO69" s="670">
        <f>H69</f>
        <v>36</v>
      </c>
      <c r="AP69" s="670"/>
      <c r="AQ69" s="670"/>
      <c r="AR69" s="670"/>
      <c r="AS69" s="670"/>
      <c r="AT69" s="670"/>
      <c r="AU69" s="670"/>
      <c r="AV69" s="670"/>
      <c r="AW69" s="670"/>
      <c r="AX69" s="670"/>
      <c r="AY69" s="670"/>
      <c r="AZ69" s="670"/>
      <c r="BA69" s="670"/>
      <c r="BB69" s="670"/>
      <c r="BC69" s="670"/>
      <c r="BD69" s="670"/>
      <c r="BE69" s="708"/>
      <c r="BF69" s="708"/>
      <c r="BG69" s="708"/>
      <c r="BH69" s="709"/>
      <c r="BI69" s="705"/>
      <c r="BJ69" s="703"/>
      <c r="BK69" s="703"/>
      <c r="BL69" s="703"/>
      <c r="BM69" s="703"/>
      <c r="BN69" s="703"/>
      <c r="BO69" s="703"/>
      <c r="BP69" s="703"/>
      <c r="BQ69" s="703"/>
      <c r="BR69" s="703"/>
      <c r="BS69" s="703"/>
      <c r="BT69" s="703"/>
      <c r="BU69" s="703"/>
      <c r="BV69" s="713"/>
      <c r="BW69" s="713"/>
      <c r="BX69" s="713"/>
      <c r="BY69" s="713"/>
      <c r="BZ69" s="713"/>
      <c r="CA69" s="713"/>
      <c r="CB69" s="713"/>
      <c r="CC69" s="713"/>
      <c r="CD69" s="713"/>
      <c r="CE69" s="713"/>
      <c r="CF69" s="713"/>
      <c r="CG69" s="713"/>
      <c r="CH69" s="713"/>
      <c r="CI69" s="703">
        <v>6</v>
      </c>
      <c r="CJ69" s="703">
        <f>CI69</f>
        <v>6</v>
      </c>
      <c r="CK69" s="703">
        <f>CJ69</f>
        <v>6</v>
      </c>
      <c r="CL69" s="703">
        <f>CK69</f>
        <v>6</v>
      </c>
      <c r="CM69" s="703">
        <f>CL69</f>
        <v>6</v>
      </c>
      <c r="CN69" s="727">
        <f>CM69</f>
        <v>6</v>
      </c>
      <c r="CO69" s="728"/>
      <c r="CP69" s="729"/>
      <c r="CQ69" s="729"/>
      <c r="CR69" s="729"/>
      <c r="CS69" s="729"/>
      <c r="CT69" s="742"/>
      <c r="CU69" s="743"/>
      <c r="CV69" s="713"/>
      <c r="CW69" s="744"/>
      <c r="CX69" s="143"/>
      <c r="CY69" s="143"/>
      <c r="CZ69" s="143"/>
      <c r="DA69" s="143"/>
      <c r="DB69" s="143"/>
      <c r="DC69" s="143"/>
      <c r="DD69" s="143"/>
      <c r="DE69" s="583"/>
      <c r="DF69" s="583"/>
      <c r="DG69" s="583"/>
      <c r="DH69" s="583"/>
      <c r="DI69" s="583"/>
      <c r="DJ69" s="583"/>
      <c r="DK69" s="749"/>
      <c r="DL69" s="749"/>
      <c r="DM69" s="749"/>
      <c r="DN69" s="143"/>
      <c r="DO69" s="143"/>
    </row>
    <row r="70" ht="41.1" customHeight="1" spans="1:119">
      <c r="A70" s="590">
        <v>43589</v>
      </c>
      <c r="B70" s="143" t="s">
        <v>225</v>
      </c>
      <c r="C70" s="596">
        <v>4500018388</v>
      </c>
      <c r="D70" s="611" t="s">
        <v>226</v>
      </c>
      <c r="E70" s="608" t="s">
        <v>145</v>
      </c>
      <c r="F70" s="608" t="s">
        <v>221</v>
      </c>
      <c r="G70" s="599" t="s">
        <v>222</v>
      </c>
      <c r="H70" s="594">
        <v>39</v>
      </c>
      <c r="I70" s="143"/>
      <c r="J70" s="143"/>
      <c r="K70" s="143"/>
      <c r="L70" s="621"/>
      <c r="M70" s="622"/>
      <c r="N70" s="627"/>
      <c r="O70" s="627"/>
      <c r="P70" s="628"/>
      <c r="Q70" s="627"/>
      <c r="R70" s="627"/>
      <c r="S70" s="651"/>
      <c r="T70" s="627"/>
      <c r="U70" s="652"/>
      <c r="V70" s="642"/>
      <c r="W70" s="643"/>
      <c r="X70" s="644"/>
      <c r="Y70" s="663"/>
      <c r="Z70" s="666"/>
      <c r="AA70" s="667"/>
      <c r="AB70" s="667"/>
      <c r="AC70" s="668"/>
      <c r="AD70" s="669"/>
      <c r="AE70" s="670">
        <v>39</v>
      </c>
      <c r="AF70" s="670"/>
      <c r="AG70" s="670"/>
      <c r="AH70" s="670">
        <v>39</v>
      </c>
      <c r="AI70" s="670"/>
      <c r="AJ70" s="670"/>
      <c r="AK70" s="670"/>
      <c r="AL70" s="670"/>
      <c r="AM70" s="670" t="s">
        <v>131</v>
      </c>
      <c r="AN70" s="670"/>
      <c r="AO70" s="670"/>
      <c r="AP70" s="670"/>
      <c r="AQ70" s="670"/>
      <c r="AR70" s="670"/>
      <c r="AS70" s="670"/>
      <c r="AT70" s="670"/>
      <c r="AU70" s="670"/>
      <c r="AV70" s="670"/>
      <c r="AW70" s="670"/>
      <c r="AX70" s="670"/>
      <c r="AY70" s="670"/>
      <c r="AZ70" s="670"/>
      <c r="BA70" s="670"/>
      <c r="BB70" s="670"/>
      <c r="BC70" s="670"/>
      <c r="BD70" s="670"/>
      <c r="BE70" s="708"/>
      <c r="BF70" s="708"/>
      <c r="BG70" s="708"/>
      <c r="BH70" s="709"/>
      <c r="BI70" s="705"/>
      <c r="BJ70" s="703"/>
      <c r="BK70" s="703"/>
      <c r="BL70" s="703"/>
      <c r="BM70" s="703"/>
      <c r="BN70" s="703"/>
      <c r="BO70" s="703"/>
      <c r="BP70" s="703"/>
      <c r="BQ70" s="703"/>
      <c r="BR70" s="703"/>
      <c r="BS70" s="703"/>
      <c r="BT70" s="703"/>
      <c r="BU70" s="703"/>
      <c r="BV70" s="713">
        <v>3</v>
      </c>
      <c r="BW70" s="713">
        <v>3</v>
      </c>
      <c r="BX70" s="713">
        <v>3</v>
      </c>
      <c r="BY70" s="713">
        <v>3</v>
      </c>
      <c r="BZ70" s="713">
        <v>3</v>
      </c>
      <c r="CA70" s="713">
        <v>3</v>
      </c>
      <c r="CB70" s="713">
        <v>3</v>
      </c>
      <c r="CC70" s="713">
        <v>3</v>
      </c>
      <c r="CD70" s="713">
        <v>3</v>
      </c>
      <c r="CE70" s="713">
        <v>3</v>
      </c>
      <c r="CF70" s="713">
        <v>3</v>
      </c>
      <c r="CG70" s="713">
        <v>3</v>
      </c>
      <c r="CH70" s="713">
        <v>3</v>
      </c>
      <c r="CI70" s="703"/>
      <c r="CJ70" s="703"/>
      <c r="CK70" s="703"/>
      <c r="CL70" s="703"/>
      <c r="CM70" s="703"/>
      <c r="CN70" s="727"/>
      <c r="CO70" s="728"/>
      <c r="CP70" s="729"/>
      <c r="CQ70" s="729"/>
      <c r="CR70" s="729"/>
      <c r="CS70" s="729"/>
      <c r="CT70" s="742"/>
      <c r="CU70" s="743"/>
      <c r="CV70" s="713"/>
      <c r="CW70" s="744"/>
      <c r="CX70" s="143"/>
      <c r="CY70" s="143"/>
      <c r="CZ70" s="143"/>
      <c r="DA70" s="143"/>
      <c r="DB70" s="143"/>
      <c r="DC70" s="143"/>
      <c r="DD70" s="143"/>
      <c r="DE70" s="583"/>
      <c r="DF70" s="583"/>
      <c r="DG70" s="583"/>
      <c r="DH70" s="583"/>
      <c r="DI70" s="583"/>
      <c r="DJ70" s="583"/>
      <c r="DK70" s="749"/>
      <c r="DL70" s="749"/>
      <c r="DM70" s="749"/>
      <c r="DN70" s="143"/>
      <c r="DO70" s="143"/>
    </row>
    <row r="71" ht="41.1" customHeight="1" spans="1:119">
      <c r="A71" s="590">
        <v>43589</v>
      </c>
      <c r="B71" s="143" t="s">
        <v>241</v>
      </c>
      <c r="C71" s="596">
        <v>4500017956</v>
      </c>
      <c r="D71" s="611" t="s">
        <v>242</v>
      </c>
      <c r="E71" s="608" t="s">
        <v>187</v>
      </c>
      <c r="F71" s="608" t="s">
        <v>221</v>
      </c>
      <c r="G71" s="599" t="s">
        <v>222</v>
      </c>
      <c r="H71" s="594">
        <v>52</v>
      </c>
      <c r="I71" s="143"/>
      <c r="J71" s="143"/>
      <c r="K71" s="143"/>
      <c r="L71" s="621"/>
      <c r="M71" s="622"/>
      <c r="N71" s="627"/>
      <c r="O71" s="627"/>
      <c r="P71" s="628"/>
      <c r="Q71" s="627"/>
      <c r="R71" s="627"/>
      <c r="S71" s="651"/>
      <c r="T71" s="627"/>
      <c r="U71" s="652"/>
      <c r="V71" s="642"/>
      <c r="W71" s="643"/>
      <c r="X71" s="644"/>
      <c r="Y71" s="663"/>
      <c r="Z71" s="666"/>
      <c r="AA71" s="667"/>
      <c r="AB71" s="667"/>
      <c r="AC71" s="668"/>
      <c r="AD71" s="669"/>
      <c r="AE71" s="670">
        <v>52</v>
      </c>
      <c r="AF71" s="670"/>
      <c r="AG71" s="670"/>
      <c r="AH71" s="670">
        <v>52</v>
      </c>
      <c r="AI71" s="670"/>
      <c r="AJ71" s="670"/>
      <c r="AK71" s="670"/>
      <c r="AL71" s="670"/>
      <c r="AM71" s="670" t="s">
        <v>131</v>
      </c>
      <c r="AN71" s="670"/>
      <c r="AO71" s="670"/>
      <c r="AP71" s="670"/>
      <c r="AQ71" s="670"/>
      <c r="AR71" s="670"/>
      <c r="AS71" s="670"/>
      <c r="AT71" s="670"/>
      <c r="AU71" s="670"/>
      <c r="AV71" s="670"/>
      <c r="AW71" s="670"/>
      <c r="AX71" s="670"/>
      <c r="AY71" s="670"/>
      <c r="AZ71" s="670"/>
      <c r="BA71" s="670"/>
      <c r="BB71" s="670"/>
      <c r="BC71" s="670"/>
      <c r="BD71" s="670"/>
      <c r="BE71" s="708"/>
      <c r="BF71" s="708"/>
      <c r="BG71" s="708"/>
      <c r="BH71" s="709"/>
      <c r="BI71" s="705"/>
      <c r="BJ71" s="703"/>
      <c r="BK71" s="703"/>
      <c r="BL71" s="703"/>
      <c r="BM71" s="703"/>
      <c r="BN71" s="703"/>
      <c r="BO71" s="703"/>
      <c r="BP71" s="703"/>
      <c r="BQ71" s="703"/>
      <c r="BR71" s="703"/>
      <c r="BS71" s="703"/>
      <c r="BT71" s="703"/>
      <c r="BU71" s="703"/>
      <c r="BV71" s="713">
        <v>4</v>
      </c>
      <c r="BW71" s="713">
        <v>4</v>
      </c>
      <c r="BX71" s="713">
        <v>4</v>
      </c>
      <c r="BY71" s="713">
        <v>4</v>
      </c>
      <c r="BZ71" s="713">
        <v>4</v>
      </c>
      <c r="CA71" s="713">
        <v>4</v>
      </c>
      <c r="CB71" s="713">
        <v>4</v>
      </c>
      <c r="CC71" s="713">
        <v>4</v>
      </c>
      <c r="CD71" s="713">
        <v>4</v>
      </c>
      <c r="CE71" s="713">
        <v>4</v>
      </c>
      <c r="CF71" s="713">
        <v>4</v>
      </c>
      <c r="CG71" s="713">
        <v>4</v>
      </c>
      <c r="CH71" s="713">
        <v>4</v>
      </c>
      <c r="CI71" s="703"/>
      <c r="CJ71" s="703"/>
      <c r="CK71" s="703"/>
      <c r="CL71" s="703"/>
      <c r="CM71" s="703"/>
      <c r="CN71" s="727"/>
      <c r="CO71" s="728"/>
      <c r="CP71" s="729"/>
      <c r="CQ71" s="729"/>
      <c r="CR71" s="729"/>
      <c r="CS71" s="729"/>
      <c r="CT71" s="742"/>
      <c r="CU71" s="743"/>
      <c r="CV71" s="713"/>
      <c r="CW71" s="744"/>
      <c r="CX71" s="143"/>
      <c r="CY71" s="143"/>
      <c r="CZ71" s="143"/>
      <c r="DA71" s="143"/>
      <c r="DB71" s="143"/>
      <c r="DC71" s="143"/>
      <c r="DD71" s="143"/>
      <c r="DE71" s="583"/>
      <c r="DF71" s="583"/>
      <c r="DG71" s="583"/>
      <c r="DH71" s="583"/>
      <c r="DI71" s="583"/>
      <c r="DJ71" s="583"/>
      <c r="DK71" s="749"/>
      <c r="DL71" s="749"/>
      <c r="DM71" s="749"/>
      <c r="DN71" s="143"/>
      <c r="DO71" s="143"/>
    </row>
    <row r="72" ht="41.1" customHeight="1" spans="1:119">
      <c r="A72" s="590">
        <v>43593</v>
      </c>
      <c r="B72" s="143" t="s">
        <v>210</v>
      </c>
      <c r="C72" s="596">
        <v>4500018397</v>
      </c>
      <c r="D72" s="611" t="s">
        <v>243</v>
      </c>
      <c r="E72" s="608" t="s">
        <v>244</v>
      </c>
      <c r="F72" s="608" t="s">
        <v>236</v>
      </c>
      <c r="G72" s="599" t="s">
        <v>240</v>
      </c>
      <c r="H72" s="594">
        <v>54</v>
      </c>
      <c r="I72" s="143"/>
      <c r="J72" s="143"/>
      <c r="K72" s="143"/>
      <c r="L72" s="621"/>
      <c r="M72" s="622"/>
      <c r="N72" s="627"/>
      <c r="O72" s="627"/>
      <c r="P72" s="628"/>
      <c r="Q72" s="627"/>
      <c r="R72" s="627"/>
      <c r="S72" s="651"/>
      <c r="T72" s="627"/>
      <c r="U72" s="652"/>
      <c r="V72" s="642"/>
      <c r="W72" s="643"/>
      <c r="X72" s="644"/>
      <c r="Y72" s="663"/>
      <c r="Z72" s="666"/>
      <c r="AA72" s="667"/>
      <c r="AB72" s="667"/>
      <c r="AC72" s="668"/>
      <c r="AD72" s="669"/>
      <c r="AE72" s="670"/>
      <c r="AF72" s="670"/>
      <c r="AG72" s="670"/>
      <c r="AH72" s="670"/>
      <c r="AI72" s="670"/>
      <c r="AJ72" s="670"/>
      <c r="AK72" s="670"/>
      <c r="AL72" s="670"/>
      <c r="AM72" s="670"/>
      <c r="AN72" s="670">
        <v>54</v>
      </c>
      <c r="AO72" s="670">
        <v>54</v>
      </c>
      <c r="AP72" s="670"/>
      <c r="AQ72" s="670"/>
      <c r="AR72" s="670"/>
      <c r="AS72" s="670"/>
      <c r="AT72" s="670"/>
      <c r="AU72" s="670"/>
      <c r="AV72" s="670">
        <f>H72/6</f>
        <v>9</v>
      </c>
      <c r="AW72" s="670"/>
      <c r="AX72" s="670"/>
      <c r="AY72" s="670"/>
      <c r="AZ72" s="670"/>
      <c r="BA72" s="670"/>
      <c r="BB72" s="670"/>
      <c r="BC72" s="670"/>
      <c r="BD72" s="670"/>
      <c r="BE72" s="758"/>
      <c r="BF72" s="758"/>
      <c r="BG72" s="758"/>
      <c r="BH72" s="759"/>
      <c r="BI72" s="705"/>
      <c r="BJ72" s="703"/>
      <c r="BK72" s="703"/>
      <c r="BL72" s="703"/>
      <c r="BM72" s="703"/>
      <c r="BN72" s="703"/>
      <c r="BO72" s="703"/>
      <c r="BP72" s="703"/>
      <c r="BQ72" s="703"/>
      <c r="BR72" s="703"/>
      <c r="BS72" s="703"/>
      <c r="BT72" s="703"/>
      <c r="BU72" s="703"/>
      <c r="BV72" s="713"/>
      <c r="BW72" s="713"/>
      <c r="BX72" s="713"/>
      <c r="BY72" s="713"/>
      <c r="BZ72" s="713"/>
      <c r="CA72" s="713"/>
      <c r="CB72" s="713"/>
      <c r="CC72" s="713"/>
      <c r="CD72" s="713"/>
      <c r="CE72" s="713"/>
      <c r="CF72" s="713"/>
      <c r="CG72" s="713"/>
      <c r="CH72" s="713"/>
      <c r="CI72" s="703">
        <v>9</v>
      </c>
      <c r="CJ72" s="703">
        <v>9</v>
      </c>
      <c r="CK72" s="703">
        <v>9</v>
      </c>
      <c r="CL72" s="703">
        <v>9</v>
      </c>
      <c r="CM72" s="703">
        <v>9</v>
      </c>
      <c r="CN72" s="727">
        <v>9</v>
      </c>
      <c r="CO72" s="728"/>
      <c r="CP72" s="729"/>
      <c r="CQ72" s="729"/>
      <c r="CR72" s="729"/>
      <c r="CS72" s="729"/>
      <c r="CT72" s="742"/>
      <c r="CU72" s="743"/>
      <c r="CV72" s="713"/>
      <c r="CW72" s="744"/>
      <c r="CX72" s="143"/>
      <c r="CY72" s="143"/>
      <c r="CZ72" s="143"/>
      <c r="DA72" s="143"/>
      <c r="DB72" s="143"/>
      <c r="DC72" s="143"/>
      <c r="DD72" s="143"/>
      <c r="DE72" s="583"/>
      <c r="DF72" s="583"/>
      <c r="DG72" s="583"/>
      <c r="DH72" s="583"/>
      <c r="DI72" s="583"/>
      <c r="DJ72" s="583"/>
      <c r="DK72" s="749"/>
      <c r="DL72" s="749"/>
      <c r="DM72" s="749"/>
      <c r="DN72" s="143"/>
      <c r="DO72" s="143"/>
    </row>
    <row r="73" ht="41.1" customHeight="1" spans="1:119">
      <c r="A73" s="590">
        <v>43593</v>
      </c>
      <c r="B73" s="143" t="s">
        <v>245</v>
      </c>
      <c r="C73" s="596">
        <v>4500017078</v>
      </c>
      <c r="D73" s="611" t="s">
        <v>246</v>
      </c>
      <c r="E73" s="608" t="s">
        <v>181</v>
      </c>
      <c r="F73" s="608" t="s">
        <v>247</v>
      </c>
      <c r="G73" s="599" t="s">
        <v>232</v>
      </c>
      <c r="H73" s="594">
        <v>6</v>
      </c>
      <c r="I73" s="143"/>
      <c r="J73" s="143"/>
      <c r="K73" s="143"/>
      <c r="L73" s="621"/>
      <c r="M73" s="622"/>
      <c r="N73" s="627"/>
      <c r="O73" s="627"/>
      <c r="P73" s="628"/>
      <c r="Q73" s="627"/>
      <c r="R73" s="627"/>
      <c r="S73" s="651"/>
      <c r="T73" s="627"/>
      <c r="U73" s="652"/>
      <c r="V73" s="642"/>
      <c r="W73" s="643"/>
      <c r="X73" s="644"/>
      <c r="Y73" s="663"/>
      <c r="Z73" s="666"/>
      <c r="AA73" s="667"/>
      <c r="AB73" s="667"/>
      <c r="AC73" s="668"/>
      <c r="AD73" s="669"/>
      <c r="AE73" s="670"/>
      <c r="AF73" s="670"/>
      <c r="AG73" s="670"/>
      <c r="AH73" s="670"/>
      <c r="AI73" s="670"/>
      <c r="AJ73" s="670"/>
      <c r="AK73" s="670"/>
      <c r="AL73" s="670"/>
      <c r="AM73" s="670"/>
      <c r="AN73" s="670">
        <v>6</v>
      </c>
      <c r="AO73" s="670">
        <v>6</v>
      </c>
      <c r="AP73" s="670"/>
      <c r="AQ73" s="670"/>
      <c r="AR73" s="670"/>
      <c r="AS73" s="670"/>
      <c r="AT73" s="670"/>
      <c r="AU73" s="670"/>
      <c r="AV73" s="670"/>
      <c r="AW73" s="670"/>
      <c r="AX73" s="670"/>
      <c r="AY73" s="670"/>
      <c r="AZ73" s="670"/>
      <c r="BA73" s="670"/>
      <c r="BB73" s="670"/>
      <c r="BC73" s="670"/>
      <c r="BD73" s="670"/>
      <c r="BE73" s="758"/>
      <c r="BF73" s="758"/>
      <c r="BG73" s="758"/>
      <c r="BH73" s="759"/>
      <c r="BI73" s="705"/>
      <c r="BJ73" s="703"/>
      <c r="BK73" s="703"/>
      <c r="BL73" s="703"/>
      <c r="BM73" s="703"/>
      <c r="BN73" s="703"/>
      <c r="BO73" s="703"/>
      <c r="BP73" s="703"/>
      <c r="BQ73" s="703"/>
      <c r="BR73" s="703"/>
      <c r="BS73" s="703"/>
      <c r="BT73" s="703"/>
      <c r="BU73" s="703"/>
      <c r="BV73" s="713"/>
      <c r="BW73" s="713"/>
      <c r="BX73" s="713"/>
      <c r="BY73" s="713"/>
      <c r="BZ73" s="713"/>
      <c r="CA73" s="713"/>
      <c r="CB73" s="713"/>
      <c r="CC73" s="713"/>
      <c r="CD73" s="713"/>
      <c r="CE73" s="713"/>
      <c r="CF73" s="713"/>
      <c r="CG73" s="713"/>
      <c r="CH73" s="713"/>
      <c r="CI73" s="703">
        <v>1</v>
      </c>
      <c r="CJ73" s="703">
        <v>1</v>
      </c>
      <c r="CK73" s="703">
        <v>1</v>
      </c>
      <c r="CL73" s="703">
        <v>1</v>
      </c>
      <c r="CM73" s="703">
        <v>1</v>
      </c>
      <c r="CN73" s="727">
        <v>1</v>
      </c>
      <c r="CO73" s="728"/>
      <c r="CP73" s="729"/>
      <c r="CQ73" s="729"/>
      <c r="CR73" s="729"/>
      <c r="CS73" s="729"/>
      <c r="CT73" s="742"/>
      <c r="CU73" s="743"/>
      <c r="CV73" s="713"/>
      <c r="CW73" s="744"/>
      <c r="CX73" s="143"/>
      <c r="CY73" s="143"/>
      <c r="CZ73" s="143"/>
      <c r="DA73" s="143"/>
      <c r="DB73" s="143"/>
      <c r="DC73" s="143"/>
      <c r="DD73" s="143"/>
      <c r="DE73" s="583"/>
      <c r="DF73" s="583"/>
      <c r="DG73" s="583"/>
      <c r="DH73" s="583"/>
      <c r="DI73" s="583"/>
      <c r="DJ73" s="583"/>
      <c r="DK73" s="749"/>
      <c r="DL73" s="749"/>
      <c r="DM73" s="749"/>
      <c r="DN73" s="143"/>
      <c r="DO73" s="143"/>
    </row>
    <row r="74" ht="41.1" customHeight="1" spans="1:119">
      <c r="A74" s="590">
        <v>43595</v>
      </c>
      <c r="B74" s="143" t="s">
        <v>248</v>
      </c>
      <c r="C74" s="596">
        <v>4500019662</v>
      </c>
      <c r="D74" s="611" t="s">
        <v>249</v>
      </c>
      <c r="E74" s="608" t="s">
        <v>250</v>
      </c>
      <c r="F74" s="608">
        <v>9202</v>
      </c>
      <c r="G74" s="599" t="s">
        <v>222</v>
      </c>
      <c r="H74" s="594">
        <v>4</v>
      </c>
      <c r="I74" s="143"/>
      <c r="J74" s="143"/>
      <c r="K74" s="143"/>
      <c r="L74" s="621"/>
      <c r="M74" s="622"/>
      <c r="N74" s="627"/>
      <c r="O74" s="627"/>
      <c r="P74" s="628"/>
      <c r="Q74" s="627"/>
      <c r="R74" s="627"/>
      <c r="S74" s="651"/>
      <c r="T74" s="627"/>
      <c r="U74" s="652"/>
      <c r="V74" s="642"/>
      <c r="W74" s="643"/>
      <c r="X74" s="644"/>
      <c r="Y74" s="663"/>
      <c r="Z74" s="666"/>
      <c r="AA74" s="667"/>
      <c r="AB74" s="667"/>
      <c r="AC74" s="668"/>
      <c r="AD74" s="669"/>
      <c r="AE74" s="670">
        <v>4</v>
      </c>
      <c r="AF74" s="670"/>
      <c r="AG74" s="670"/>
      <c r="AH74" s="670">
        <v>4</v>
      </c>
      <c r="AI74" s="670"/>
      <c r="AJ74" s="670"/>
      <c r="AK74" s="670"/>
      <c r="AL74" s="670"/>
      <c r="AM74" s="670" t="s">
        <v>131</v>
      </c>
      <c r="AN74" s="670"/>
      <c r="AO74" s="670"/>
      <c r="AP74" s="670"/>
      <c r="AQ74" s="670"/>
      <c r="AR74" s="670"/>
      <c r="AS74" s="670"/>
      <c r="AT74" s="670"/>
      <c r="AU74" s="670"/>
      <c r="AV74" s="670"/>
      <c r="AW74" s="670"/>
      <c r="AX74" s="670"/>
      <c r="AY74" s="670"/>
      <c r="AZ74" s="670"/>
      <c r="BA74" s="670"/>
      <c r="BB74" s="670"/>
      <c r="BC74" s="670"/>
      <c r="BD74" s="670"/>
      <c r="BE74" s="758"/>
      <c r="BF74" s="758"/>
      <c r="BG74" s="758"/>
      <c r="BH74" s="759"/>
      <c r="BI74" s="705"/>
      <c r="BJ74" s="703"/>
      <c r="BK74" s="703"/>
      <c r="BL74" s="703"/>
      <c r="BM74" s="703"/>
      <c r="BN74" s="703"/>
      <c r="BO74" s="703"/>
      <c r="BP74" s="703"/>
      <c r="BQ74" s="703"/>
      <c r="BR74" s="703"/>
      <c r="BS74" s="703"/>
      <c r="BT74" s="703"/>
      <c r="BU74" s="703"/>
      <c r="BV74" s="713"/>
      <c r="BW74" s="713"/>
      <c r="BX74" s="713"/>
      <c r="BY74" s="713"/>
      <c r="BZ74" s="713"/>
      <c r="CA74" s="713">
        <v>1</v>
      </c>
      <c r="CB74" s="713">
        <v>1</v>
      </c>
      <c r="CC74" s="713"/>
      <c r="CD74" s="713"/>
      <c r="CE74" s="713"/>
      <c r="CF74" s="713"/>
      <c r="CG74" s="713">
        <v>1</v>
      </c>
      <c r="CH74" s="713">
        <v>1</v>
      </c>
      <c r="CI74" s="703"/>
      <c r="CJ74" s="703"/>
      <c r="CK74" s="703"/>
      <c r="CL74" s="703"/>
      <c r="CM74" s="703"/>
      <c r="CN74" s="727"/>
      <c r="CO74" s="728"/>
      <c r="CP74" s="729"/>
      <c r="CQ74" s="729"/>
      <c r="CR74" s="729"/>
      <c r="CS74" s="729"/>
      <c r="CT74" s="742"/>
      <c r="CU74" s="743"/>
      <c r="CV74" s="713"/>
      <c r="CW74" s="744"/>
      <c r="CX74" s="143"/>
      <c r="CY74" s="143"/>
      <c r="CZ74" s="143"/>
      <c r="DA74" s="143"/>
      <c r="DB74" s="143"/>
      <c r="DC74" s="143"/>
      <c r="DD74" s="143"/>
      <c r="DE74" s="583"/>
      <c r="DF74" s="583"/>
      <c r="DG74" s="583"/>
      <c r="DH74" s="583"/>
      <c r="DI74" s="583"/>
      <c r="DJ74" s="583"/>
      <c r="DK74" s="749"/>
      <c r="DL74" s="749"/>
      <c r="DM74" s="749"/>
      <c r="DN74" s="143"/>
      <c r="DO74" s="143"/>
    </row>
    <row r="75" ht="41.1" customHeight="1" spans="1:119">
      <c r="A75" s="590">
        <v>43659</v>
      </c>
      <c r="B75" s="143" t="s">
        <v>251</v>
      </c>
      <c r="C75" s="596" t="s">
        <v>252</v>
      </c>
      <c r="D75" s="611"/>
      <c r="E75" s="608" t="s">
        <v>253</v>
      </c>
      <c r="F75" s="608" t="s">
        <v>221</v>
      </c>
      <c r="G75" s="599" t="s">
        <v>222</v>
      </c>
      <c r="H75" s="594">
        <v>13</v>
      </c>
      <c r="I75" s="143"/>
      <c r="J75" s="143"/>
      <c r="K75" s="143"/>
      <c r="L75" s="621"/>
      <c r="M75" s="622"/>
      <c r="N75" s="627"/>
      <c r="O75" s="627"/>
      <c r="P75" s="628"/>
      <c r="Q75" s="627"/>
      <c r="R75" s="627"/>
      <c r="S75" s="651"/>
      <c r="T75" s="627"/>
      <c r="U75" s="652"/>
      <c r="V75" s="642"/>
      <c r="W75" s="643"/>
      <c r="X75" s="644"/>
      <c r="Y75" s="663"/>
      <c r="Z75" s="666"/>
      <c r="AA75" s="667"/>
      <c r="AB75" s="667"/>
      <c r="AC75" s="668"/>
      <c r="AD75" s="669"/>
      <c r="AE75" s="670"/>
      <c r="AF75" s="670">
        <v>13</v>
      </c>
      <c r="AG75" s="670"/>
      <c r="AH75" s="670"/>
      <c r="AI75" s="670"/>
      <c r="AJ75" s="670"/>
      <c r="AK75" s="670">
        <v>13</v>
      </c>
      <c r="AL75" s="670"/>
      <c r="AM75" s="670"/>
      <c r="AN75" s="670"/>
      <c r="AO75" s="670"/>
      <c r="AP75" s="670"/>
      <c r="AQ75" s="670"/>
      <c r="AR75" s="670"/>
      <c r="AS75" s="670"/>
      <c r="AT75" s="670"/>
      <c r="AU75" s="670"/>
      <c r="AV75" s="670"/>
      <c r="AW75" s="670"/>
      <c r="AX75" s="670"/>
      <c r="AY75" s="670"/>
      <c r="AZ75" s="670"/>
      <c r="BA75" s="670"/>
      <c r="BB75" s="670"/>
      <c r="BC75" s="670"/>
      <c r="BD75" s="670"/>
      <c r="BE75" s="758"/>
      <c r="BF75" s="758"/>
      <c r="BG75" s="758"/>
      <c r="BH75" s="759"/>
      <c r="BI75" s="705"/>
      <c r="BJ75" s="703"/>
      <c r="BK75" s="703"/>
      <c r="BL75" s="703"/>
      <c r="BM75" s="703"/>
      <c r="BN75" s="703"/>
      <c r="BO75" s="703"/>
      <c r="BP75" s="703"/>
      <c r="BQ75" s="703"/>
      <c r="BR75" s="703"/>
      <c r="BS75" s="703"/>
      <c r="BT75" s="703"/>
      <c r="BU75" s="703"/>
      <c r="BV75" s="713">
        <v>1</v>
      </c>
      <c r="BW75" s="713">
        <v>1</v>
      </c>
      <c r="BX75" s="713">
        <v>1</v>
      </c>
      <c r="BY75" s="713">
        <v>1</v>
      </c>
      <c r="BZ75" s="713">
        <v>1</v>
      </c>
      <c r="CA75" s="713">
        <v>1</v>
      </c>
      <c r="CB75" s="713">
        <v>1</v>
      </c>
      <c r="CC75" s="713">
        <v>1</v>
      </c>
      <c r="CD75" s="713">
        <v>1</v>
      </c>
      <c r="CE75" s="713">
        <v>1</v>
      </c>
      <c r="CF75" s="713">
        <v>1</v>
      </c>
      <c r="CG75" s="713">
        <v>1</v>
      </c>
      <c r="CH75" s="713">
        <v>1</v>
      </c>
      <c r="CI75" s="703"/>
      <c r="CJ75" s="703"/>
      <c r="CK75" s="703"/>
      <c r="CL75" s="703"/>
      <c r="CM75" s="703"/>
      <c r="CN75" s="727"/>
      <c r="CO75" s="728"/>
      <c r="CP75" s="729"/>
      <c r="CQ75" s="729"/>
      <c r="CR75" s="729"/>
      <c r="CS75" s="729"/>
      <c r="CT75" s="742"/>
      <c r="CU75" s="743"/>
      <c r="CV75" s="713"/>
      <c r="CW75" s="744"/>
      <c r="CX75" s="143"/>
      <c r="CY75" s="143"/>
      <c r="CZ75" s="143"/>
      <c r="DA75" s="143"/>
      <c r="DB75" s="143"/>
      <c r="DC75" s="143"/>
      <c r="DD75" s="143"/>
      <c r="DE75" s="583"/>
      <c r="DF75" s="583"/>
      <c r="DG75" s="583"/>
      <c r="DH75" s="583"/>
      <c r="DI75" s="583"/>
      <c r="DJ75" s="583"/>
      <c r="DK75" s="749"/>
      <c r="DL75" s="749"/>
      <c r="DM75" s="749"/>
      <c r="DN75" s="143"/>
      <c r="DO75" s="143"/>
    </row>
    <row r="76" ht="41.1" customHeight="1" spans="1:119">
      <c r="A76" s="590">
        <v>43659</v>
      </c>
      <c r="B76" s="143" t="s">
        <v>251</v>
      </c>
      <c r="C76" s="596" t="s">
        <v>252</v>
      </c>
      <c r="D76" s="611"/>
      <c r="E76" s="608" t="s">
        <v>253</v>
      </c>
      <c r="F76" s="608" t="s">
        <v>239</v>
      </c>
      <c r="G76" s="599" t="s">
        <v>232</v>
      </c>
      <c r="H76" s="594">
        <v>6</v>
      </c>
      <c r="I76" s="143"/>
      <c r="J76" s="143"/>
      <c r="K76" s="143"/>
      <c r="L76" s="621"/>
      <c r="M76" s="622"/>
      <c r="N76" s="627"/>
      <c r="O76" s="627"/>
      <c r="P76" s="628"/>
      <c r="Q76" s="627"/>
      <c r="R76" s="627"/>
      <c r="S76" s="651"/>
      <c r="T76" s="627"/>
      <c r="U76" s="652"/>
      <c r="V76" s="642"/>
      <c r="W76" s="643"/>
      <c r="X76" s="644"/>
      <c r="Y76" s="663"/>
      <c r="Z76" s="666"/>
      <c r="AA76" s="667"/>
      <c r="AB76" s="667"/>
      <c r="AC76" s="668"/>
      <c r="AD76" s="669"/>
      <c r="AE76" s="670"/>
      <c r="AF76" s="670"/>
      <c r="AG76" s="670"/>
      <c r="AH76" s="670"/>
      <c r="AI76" s="670"/>
      <c r="AJ76" s="670"/>
      <c r="AK76" s="670"/>
      <c r="AL76" s="670"/>
      <c r="AM76" s="670"/>
      <c r="AN76" s="670"/>
      <c r="AO76" s="670">
        <v>6</v>
      </c>
      <c r="AP76" s="670"/>
      <c r="AQ76" s="670">
        <v>6</v>
      </c>
      <c r="AR76" s="670"/>
      <c r="AS76" s="670"/>
      <c r="AT76" s="670"/>
      <c r="AU76" s="670"/>
      <c r="AV76" s="670"/>
      <c r="AW76" s="670"/>
      <c r="AX76" s="670"/>
      <c r="AY76" s="670"/>
      <c r="AZ76" s="670"/>
      <c r="BA76" s="670"/>
      <c r="BB76" s="670"/>
      <c r="BC76" s="670"/>
      <c r="BD76" s="670"/>
      <c r="BE76" s="758"/>
      <c r="BF76" s="758"/>
      <c r="BG76" s="758"/>
      <c r="BH76" s="759"/>
      <c r="BI76" s="705"/>
      <c r="BJ76" s="703"/>
      <c r="BK76" s="703"/>
      <c r="BL76" s="703"/>
      <c r="BM76" s="703"/>
      <c r="BN76" s="703"/>
      <c r="BO76" s="703"/>
      <c r="BP76" s="703"/>
      <c r="BQ76" s="703"/>
      <c r="BR76" s="703"/>
      <c r="BS76" s="703"/>
      <c r="BT76" s="703"/>
      <c r="BU76" s="703"/>
      <c r="BV76" s="713"/>
      <c r="BW76" s="713"/>
      <c r="BX76" s="713"/>
      <c r="BY76" s="713"/>
      <c r="BZ76" s="713"/>
      <c r="CA76" s="713"/>
      <c r="CB76" s="713"/>
      <c r="CC76" s="713"/>
      <c r="CD76" s="713"/>
      <c r="CE76" s="713"/>
      <c r="CF76" s="713"/>
      <c r="CG76" s="713"/>
      <c r="CH76" s="713"/>
      <c r="CI76" s="703">
        <v>1</v>
      </c>
      <c r="CJ76" s="703">
        <v>1</v>
      </c>
      <c r="CK76" s="703">
        <v>1</v>
      </c>
      <c r="CL76" s="703">
        <v>1</v>
      </c>
      <c r="CM76" s="703">
        <v>1</v>
      </c>
      <c r="CN76" s="727">
        <v>1</v>
      </c>
      <c r="CO76" s="728"/>
      <c r="CP76" s="729"/>
      <c r="CQ76" s="729"/>
      <c r="CR76" s="729"/>
      <c r="CS76" s="729"/>
      <c r="CT76" s="742"/>
      <c r="CU76" s="743"/>
      <c r="CV76" s="713"/>
      <c r="CW76" s="744"/>
      <c r="CX76" s="143"/>
      <c r="CY76" s="143"/>
      <c r="CZ76" s="143"/>
      <c r="DA76" s="143"/>
      <c r="DB76" s="143"/>
      <c r="DC76" s="143"/>
      <c r="DD76" s="143"/>
      <c r="DE76" s="583"/>
      <c r="DF76" s="583"/>
      <c r="DG76" s="583"/>
      <c r="DH76" s="583"/>
      <c r="DI76" s="583"/>
      <c r="DJ76" s="583"/>
      <c r="DK76" s="749"/>
      <c r="DL76" s="749"/>
      <c r="DM76" s="749"/>
      <c r="DN76" s="143"/>
      <c r="DO76" s="143"/>
    </row>
    <row r="77" ht="41.1" customHeight="1" spans="1:119">
      <c r="A77" s="590">
        <v>43670</v>
      </c>
      <c r="B77" s="143" t="s">
        <v>254</v>
      </c>
      <c r="C77" s="596">
        <v>4500020704</v>
      </c>
      <c r="D77" s="611" t="s">
        <v>243</v>
      </c>
      <c r="E77" s="608" t="s">
        <v>255</v>
      </c>
      <c r="F77" s="608" t="s">
        <v>256</v>
      </c>
      <c r="G77" s="608" t="s">
        <v>257</v>
      </c>
      <c r="H77" s="594">
        <v>9</v>
      </c>
      <c r="I77" s="143"/>
      <c r="J77" s="143"/>
      <c r="K77" s="143"/>
      <c r="L77" s="621"/>
      <c r="M77" s="622"/>
      <c r="N77" s="627"/>
      <c r="O77" s="627"/>
      <c r="P77" s="628"/>
      <c r="Q77" s="627"/>
      <c r="R77" s="627"/>
      <c r="S77" s="651"/>
      <c r="T77" s="627"/>
      <c r="U77" s="652"/>
      <c r="V77" s="642"/>
      <c r="W77" s="643"/>
      <c r="X77" s="644"/>
      <c r="Y77" s="663"/>
      <c r="Z77" s="666"/>
      <c r="AA77" s="667"/>
      <c r="AB77" s="667"/>
      <c r="AC77" s="668"/>
      <c r="AD77" s="669"/>
      <c r="AE77" s="670"/>
      <c r="AF77" s="670"/>
      <c r="AG77" s="670"/>
      <c r="AH77" s="670"/>
      <c r="AI77" s="670"/>
      <c r="AJ77" s="670"/>
      <c r="AK77" s="670"/>
      <c r="AL77" s="670"/>
      <c r="AM77" s="670"/>
      <c r="AN77" s="670"/>
      <c r="AO77" s="670"/>
      <c r="AP77" s="670"/>
      <c r="AQ77" s="670"/>
      <c r="AR77" s="670"/>
      <c r="AS77" s="670"/>
      <c r="AT77" s="670"/>
      <c r="AU77" s="670"/>
      <c r="AV77" s="670"/>
      <c r="AW77" s="670"/>
      <c r="AX77" s="670"/>
      <c r="AY77" s="670"/>
      <c r="AZ77" s="670"/>
      <c r="BA77" s="670"/>
      <c r="BB77" s="670"/>
      <c r="BC77" s="670"/>
      <c r="BD77" s="670"/>
      <c r="BE77" s="758">
        <v>9</v>
      </c>
      <c r="BF77" s="758">
        <v>9</v>
      </c>
      <c r="BG77" s="758"/>
      <c r="BH77" s="759"/>
      <c r="BI77" s="705"/>
      <c r="BJ77" s="703"/>
      <c r="BK77" s="703"/>
      <c r="BL77" s="703"/>
      <c r="BM77" s="703"/>
      <c r="BN77" s="703"/>
      <c r="BO77" s="703"/>
      <c r="BP77" s="703"/>
      <c r="BQ77" s="703"/>
      <c r="BR77" s="703"/>
      <c r="BS77" s="703"/>
      <c r="BT77" s="703"/>
      <c r="BU77" s="703"/>
      <c r="BV77" s="713"/>
      <c r="BW77" s="713"/>
      <c r="BX77" s="713"/>
      <c r="BY77" s="713"/>
      <c r="BZ77" s="713"/>
      <c r="CA77" s="713"/>
      <c r="CB77" s="713"/>
      <c r="CC77" s="713"/>
      <c r="CD77" s="713"/>
      <c r="CE77" s="713"/>
      <c r="CF77" s="713"/>
      <c r="CG77" s="713"/>
      <c r="CH77" s="713"/>
      <c r="CI77" s="703"/>
      <c r="CJ77" s="703"/>
      <c r="CK77" s="703"/>
      <c r="CL77" s="703"/>
      <c r="CM77" s="703"/>
      <c r="CN77" s="727"/>
      <c r="CO77" s="728"/>
      <c r="CP77" s="729"/>
      <c r="CQ77" s="729"/>
      <c r="CR77" s="729"/>
      <c r="CS77" s="729"/>
      <c r="CT77" s="742"/>
      <c r="CU77" s="743">
        <v>4</v>
      </c>
      <c r="CV77" s="713">
        <v>4</v>
      </c>
      <c r="CW77" s="744">
        <v>4</v>
      </c>
      <c r="CX77" s="143"/>
      <c r="CY77" s="143"/>
      <c r="CZ77" s="143"/>
      <c r="DA77" s="143"/>
      <c r="DB77" s="143"/>
      <c r="DC77" s="143"/>
      <c r="DD77" s="143"/>
      <c r="DE77" s="583"/>
      <c r="DF77" s="583"/>
      <c r="DG77" s="583"/>
      <c r="DH77" s="583"/>
      <c r="DI77" s="583"/>
      <c r="DJ77" s="583"/>
      <c r="DK77" s="749"/>
      <c r="DL77" s="749"/>
      <c r="DM77" s="749"/>
      <c r="DN77" s="143"/>
      <c r="DO77" s="143"/>
    </row>
    <row r="78" ht="41.1" customHeight="1" spans="1:119">
      <c r="A78" s="590">
        <v>43667</v>
      </c>
      <c r="B78" s="143" t="s">
        <v>258</v>
      </c>
      <c r="C78" s="596">
        <v>4500022133</v>
      </c>
      <c r="D78" s="611" t="s">
        <v>259</v>
      </c>
      <c r="E78" s="608" t="s">
        <v>260</v>
      </c>
      <c r="F78" s="608" t="s">
        <v>256</v>
      </c>
      <c r="G78" s="608" t="s">
        <v>257</v>
      </c>
      <c r="H78" s="594">
        <v>4</v>
      </c>
      <c r="I78" s="143"/>
      <c r="J78" s="143"/>
      <c r="K78" s="143"/>
      <c r="L78" s="621"/>
      <c r="M78" s="622"/>
      <c r="N78" s="627"/>
      <c r="O78" s="627"/>
      <c r="P78" s="628"/>
      <c r="Q78" s="627"/>
      <c r="R78" s="627"/>
      <c r="S78" s="651"/>
      <c r="T78" s="627"/>
      <c r="U78" s="652"/>
      <c r="V78" s="642"/>
      <c r="W78" s="643"/>
      <c r="X78" s="644"/>
      <c r="Y78" s="663"/>
      <c r="Z78" s="666"/>
      <c r="AA78" s="667"/>
      <c r="AB78" s="667"/>
      <c r="AC78" s="668"/>
      <c r="AD78" s="669"/>
      <c r="AE78" s="670"/>
      <c r="AF78" s="670"/>
      <c r="AG78" s="670"/>
      <c r="AH78" s="670"/>
      <c r="AI78" s="670"/>
      <c r="AJ78" s="670"/>
      <c r="AK78" s="670"/>
      <c r="AL78" s="670"/>
      <c r="AM78" s="670"/>
      <c r="AN78" s="670"/>
      <c r="AO78" s="670"/>
      <c r="AP78" s="670"/>
      <c r="AQ78" s="670"/>
      <c r="AR78" s="670"/>
      <c r="AS78" s="670"/>
      <c r="AT78" s="670"/>
      <c r="AU78" s="670"/>
      <c r="AV78" s="670"/>
      <c r="AW78" s="670"/>
      <c r="AX78" s="670"/>
      <c r="AY78" s="670"/>
      <c r="AZ78" s="670"/>
      <c r="BA78" s="670"/>
      <c r="BB78" s="670"/>
      <c r="BC78" s="670"/>
      <c r="BD78" s="670"/>
      <c r="BE78" s="758">
        <v>4</v>
      </c>
      <c r="BF78" s="758">
        <v>4</v>
      </c>
      <c r="BG78" s="758"/>
      <c r="BH78" s="759"/>
      <c r="BI78" s="705"/>
      <c r="BJ78" s="703"/>
      <c r="BK78" s="703"/>
      <c r="BL78" s="703"/>
      <c r="BM78" s="703"/>
      <c r="BN78" s="703"/>
      <c r="BO78" s="703"/>
      <c r="BP78" s="703"/>
      <c r="BQ78" s="703"/>
      <c r="BR78" s="703"/>
      <c r="BS78" s="703"/>
      <c r="BT78" s="703"/>
      <c r="BU78" s="703"/>
      <c r="BV78" s="713"/>
      <c r="BW78" s="713"/>
      <c r="BX78" s="713"/>
      <c r="BY78" s="713"/>
      <c r="BZ78" s="713"/>
      <c r="CA78" s="713"/>
      <c r="CB78" s="713"/>
      <c r="CC78" s="713"/>
      <c r="CD78" s="713"/>
      <c r="CE78" s="713"/>
      <c r="CF78" s="713"/>
      <c r="CG78" s="713"/>
      <c r="CH78" s="713"/>
      <c r="CI78" s="703"/>
      <c r="CJ78" s="703"/>
      <c r="CK78" s="703"/>
      <c r="CL78" s="703"/>
      <c r="CM78" s="703"/>
      <c r="CN78" s="727"/>
      <c r="CO78" s="728"/>
      <c r="CP78" s="729"/>
      <c r="CQ78" s="729"/>
      <c r="CR78" s="729"/>
      <c r="CS78" s="729"/>
      <c r="CT78" s="742"/>
      <c r="CU78" s="743">
        <v>1</v>
      </c>
      <c r="CV78" s="713">
        <v>2</v>
      </c>
      <c r="CW78" s="744">
        <v>1</v>
      </c>
      <c r="CX78" s="143"/>
      <c r="CY78" s="143"/>
      <c r="CZ78" s="143"/>
      <c r="DA78" s="143"/>
      <c r="DB78" s="143"/>
      <c r="DC78" s="143"/>
      <c r="DD78" s="143"/>
      <c r="DE78" s="583"/>
      <c r="DF78" s="583"/>
      <c r="DG78" s="583"/>
      <c r="DH78" s="583"/>
      <c r="DI78" s="583"/>
      <c r="DJ78" s="583"/>
      <c r="DK78" s="749"/>
      <c r="DL78" s="749"/>
      <c r="DM78" s="749"/>
      <c r="DN78" s="143"/>
      <c r="DO78" s="143"/>
    </row>
    <row r="79" ht="41.1" customHeight="1" spans="1:119">
      <c r="A79" s="590">
        <v>43671</v>
      </c>
      <c r="B79" s="143" t="s">
        <v>261</v>
      </c>
      <c r="C79" s="596" t="s">
        <v>252</v>
      </c>
      <c r="D79" s="611"/>
      <c r="E79" s="608" t="s">
        <v>262</v>
      </c>
      <c r="F79" s="608" t="s">
        <v>256</v>
      </c>
      <c r="G79" s="608" t="s">
        <v>257</v>
      </c>
      <c r="H79" s="594">
        <v>3</v>
      </c>
      <c r="I79" s="143"/>
      <c r="J79" s="143"/>
      <c r="K79" s="143"/>
      <c r="L79" s="621"/>
      <c r="M79" s="622"/>
      <c r="N79" s="627"/>
      <c r="O79" s="627"/>
      <c r="P79" s="628"/>
      <c r="Q79" s="627"/>
      <c r="R79" s="627"/>
      <c r="S79" s="651"/>
      <c r="T79" s="627"/>
      <c r="U79" s="652"/>
      <c r="V79" s="642"/>
      <c r="W79" s="643"/>
      <c r="X79" s="644"/>
      <c r="Y79" s="663"/>
      <c r="Z79" s="666"/>
      <c r="AA79" s="667"/>
      <c r="AB79" s="667"/>
      <c r="AC79" s="668"/>
      <c r="AD79" s="669"/>
      <c r="AE79" s="670"/>
      <c r="AF79" s="670"/>
      <c r="AG79" s="670"/>
      <c r="AH79" s="670"/>
      <c r="AI79" s="670"/>
      <c r="AJ79" s="670"/>
      <c r="AK79" s="670"/>
      <c r="AL79" s="670"/>
      <c r="AM79" s="670"/>
      <c r="AN79" s="670"/>
      <c r="AO79" s="670"/>
      <c r="AP79" s="670"/>
      <c r="AQ79" s="670"/>
      <c r="AR79" s="670"/>
      <c r="AS79" s="670"/>
      <c r="AT79" s="670"/>
      <c r="AU79" s="670"/>
      <c r="AV79" s="670"/>
      <c r="AW79" s="670"/>
      <c r="AX79" s="670"/>
      <c r="AY79" s="670"/>
      <c r="AZ79" s="670"/>
      <c r="BA79" s="670"/>
      <c r="BB79" s="670"/>
      <c r="BC79" s="670"/>
      <c r="BD79" s="670"/>
      <c r="BE79" s="758"/>
      <c r="BF79" s="758"/>
      <c r="BG79" s="758"/>
      <c r="BH79" s="759"/>
      <c r="BI79" s="705"/>
      <c r="BJ79" s="703"/>
      <c r="BK79" s="703"/>
      <c r="BL79" s="703"/>
      <c r="BM79" s="703"/>
      <c r="BN79" s="703"/>
      <c r="BO79" s="703"/>
      <c r="BP79" s="703"/>
      <c r="BQ79" s="703"/>
      <c r="BR79" s="703"/>
      <c r="BS79" s="703"/>
      <c r="BT79" s="703"/>
      <c r="BU79" s="703"/>
      <c r="BV79" s="713"/>
      <c r="BW79" s="713"/>
      <c r="BX79" s="713"/>
      <c r="BY79" s="713"/>
      <c r="BZ79" s="713"/>
      <c r="CA79" s="713"/>
      <c r="CB79" s="713"/>
      <c r="CC79" s="713"/>
      <c r="CD79" s="713"/>
      <c r="CE79" s="713"/>
      <c r="CF79" s="713"/>
      <c r="CG79" s="713"/>
      <c r="CH79" s="713"/>
      <c r="CI79" s="703"/>
      <c r="CJ79" s="703"/>
      <c r="CK79" s="703"/>
      <c r="CL79" s="703"/>
      <c r="CM79" s="703"/>
      <c r="CN79" s="727"/>
      <c r="CO79" s="728"/>
      <c r="CP79" s="729"/>
      <c r="CQ79" s="729"/>
      <c r="CR79" s="729"/>
      <c r="CS79" s="729"/>
      <c r="CT79" s="742"/>
      <c r="CU79" s="743">
        <v>1</v>
      </c>
      <c r="CV79" s="713">
        <v>1</v>
      </c>
      <c r="CW79" s="744">
        <v>1</v>
      </c>
      <c r="CX79" s="143"/>
      <c r="CY79" s="143"/>
      <c r="CZ79" s="143"/>
      <c r="DA79" s="143"/>
      <c r="DB79" s="143"/>
      <c r="DC79" s="143"/>
      <c r="DD79" s="143"/>
      <c r="DE79" s="583"/>
      <c r="DF79" s="583"/>
      <c r="DG79" s="583"/>
      <c r="DH79" s="583"/>
      <c r="DI79" s="583"/>
      <c r="DJ79" s="583"/>
      <c r="DK79" s="749"/>
      <c r="DL79" s="749"/>
      <c r="DM79" s="749"/>
      <c r="DN79" s="143"/>
      <c r="DO79" s="143"/>
    </row>
    <row r="80" ht="41.1" customHeight="1" spans="1:119">
      <c r="A80" s="590">
        <v>43671</v>
      </c>
      <c r="B80" s="143" t="s">
        <v>263</v>
      </c>
      <c r="C80" s="596">
        <v>4500021345</v>
      </c>
      <c r="D80" s="611"/>
      <c r="E80" s="608" t="s">
        <v>260</v>
      </c>
      <c r="F80" s="608" t="s">
        <v>256</v>
      </c>
      <c r="G80" s="608" t="s">
        <v>257</v>
      </c>
      <c r="H80" s="594">
        <v>1</v>
      </c>
      <c r="I80" s="143"/>
      <c r="J80" s="143"/>
      <c r="K80" s="143"/>
      <c r="L80" s="621"/>
      <c r="M80" s="622"/>
      <c r="N80" s="627"/>
      <c r="O80" s="627"/>
      <c r="P80" s="628"/>
      <c r="Q80" s="627"/>
      <c r="R80" s="627"/>
      <c r="S80" s="651"/>
      <c r="T80" s="627"/>
      <c r="U80" s="652"/>
      <c r="V80" s="642"/>
      <c r="W80" s="643"/>
      <c r="X80" s="644"/>
      <c r="Y80" s="663"/>
      <c r="Z80" s="666"/>
      <c r="AA80" s="667"/>
      <c r="AB80" s="667"/>
      <c r="AC80" s="668"/>
      <c r="AD80" s="669"/>
      <c r="AE80" s="670"/>
      <c r="AF80" s="670"/>
      <c r="AG80" s="670"/>
      <c r="AH80" s="670"/>
      <c r="AI80" s="670"/>
      <c r="AJ80" s="670"/>
      <c r="AK80" s="670"/>
      <c r="AL80" s="670"/>
      <c r="AM80" s="670"/>
      <c r="AN80" s="670"/>
      <c r="AO80" s="670"/>
      <c r="AP80" s="670"/>
      <c r="AQ80" s="670"/>
      <c r="AR80" s="670"/>
      <c r="AS80" s="670"/>
      <c r="AT80" s="670"/>
      <c r="AU80" s="670"/>
      <c r="AV80" s="670"/>
      <c r="AW80" s="670"/>
      <c r="AX80" s="670"/>
      <c r="AY80" s="670"/>
      <c r="AZ80" s="670"/>
      <c r="BA80" s="670"/>
      <c r="BB80" s="670"/>
      <c r="BC80" s="670"/>
      <c r="BD80" s="670"/>
      <c r="BE80" s="758">
        <v>1</v>
      </c>
      <c r="BF80" s="758">
        <v>1</v>
      </c>
      <c r="BG80" s="758"/>
      <c r="BH80" s="759"/>
      <c r="BI80" s="705"/>
      <c r="BJ80" s="703"/>
      <c r="BK80" s="703"/>
      <c r="BL80" s="703"/>
      <c r="BM80" s="703"/>
      <c r="BN80" s="703"/>
      <c r="BO80" s="703"/>
      <c r="BP80" s="703"/>
      <c r="BQ80" s="703"/>
      <c r="BR80" s="703"/>
      <c r="BS80" s="703"/>
      <c r="BT80" s="703"/>
      <c r="BU80" s="703"/>
      <c r="BV80" s="713"/>
      <c r="BW80" s="713"/>
      <c r="BX80" s="713"/>
      <c r="BY80" s="713"/>
      <c r="BZ80" s="713"/>
      <c r="CA80" s="713"/>
      <c r="CB80" s="713"/>
      <c r="CC80" s="713"/>
      <c r="CD80" s="713"/>
      <c r="CE80" s="713"/>
      <c r="CF80" s="713"/>
      <c r="CG80" s="713"/>
      <c r="CH80" s="713"/>
      <c r="CI80" s="703"/>
      <c r="CJ80" s="703"/>
      <c r="CK80" s="703"/>
      <c r="CL80" s="703"/>
      <c r="CM80" s="703"/>
      <c r="CN80" s="727"/>
      <c r="CO80" s="728"/>
      <c r="CP80" s="729"/>
      <c r="CQ80" s="729"/>
      <c r="CR80" s="729"/>
      <c r="CS80" s="729"/>
      <c r="CT80" s="742"/>
      <c r="CU80" s="743"/>
      <c r="CV80" s="713"/>
      <c r="CW80" s="744">
        <v>1</v>
      </c>
      <c r="CX80" s="143"/>
      <c r="CY80" s="143"/>
      <c r="CZ80" s="143"/>
      <c r="DA80" s="143"/>
      <c r="DB80" s="143"/>
      <c r="DC80" s="143"/>
      <c r="DD80" s="143"/>
      <c r="DE80" s="583"/>
      <c r="DF80" s="583"/>
      <c r="DG80" s="583"/>
      <c r="DH80" s="583"/>
      <c r="DI80" s="583"/>
      <c r="DJ80" s="583"/>
      <c r="DK80" s="749"/>
      <c r="DL80" s="749"/>
      <c r="DM80" s="749"/>
      <c r="DN80" s="143"/>
      <c r="DO80" s="143"/>
    </row>
    <row r="81" ht="41.1" customHeight="1" spans="1:119">
      <c r="A81" s="590">
        <v>43675</v>
      </c>
      <c r="B81" s="143" t="s">
        <v>186</v>
      </c>
      <c r="C81" s="596" t="s">
        <v>252</v>
      </c>
      <c r="D81" s="611" t="s">
        <v>264</v>
      </c>
      <c r="E81" s="608" t="s">
        <v>265</v>
      </c>
      <c r="F81" s="608" t="s">
        <v>235</v>
      </c>
      <c r="G81" s="608" t="s">
        <v>222</v>
      </c>
      <c r="H81" s="594">
        <v>18</v>
      </c>
      <c r="I81" s="143"/>
      <c r="J81" s="143"/>
      <c r="K81" s="143"/>
      <c r="L81" s="621"/>
      <c r="M81" s="622"/>
      <c r="N81" s="627"/>
      <c r="O81" s="627"/>
      <c r="P81" s="628"/>
      <c r="Q81" s="627"/>
      <c r="R81" s="627"/>
      <c r="S81" s="651"/>
      <c r="T81" s="627"/>
      <c r="U81" s="652"/>
      <c r="V81" s="642"/>
      <c r="W81" s="643"/>
      <c r="X81" s="644"/>
      <c r="Y81" s="663"/>
      <c r="Z81" s="666"/>
      <c r="AA81" s="667"/>
      <c r="AB81" s="667"/>
      <c r="AC81" s="668"/>
      <c r="AD81" s="669"/>
      <c r="AE81" s="670">
        <v>2</v>
      </c>
      <c r="AF81" s="670"/>
      <c r="AG81" s="670"/>
      <c r="AH81" s="670">
        <v>2</v>
      </c>
      <c r="AI81" s="670"/>
      <c r="AJ81" s="670"/>
      <c r="AK81" s="670"/>
      <c r="AL81" s="670"/>
      <c r="AM81" s="670"/>
      <c r="AN81" s="670"/>
      <c r="AO81" s="670"/>
      <c r="AP81" s="670"/>
      <c r="AQ81" s="670"/>
      <c r="AR81" s="670"/>
      <c r="AS81" s="670"/>
      <c r="AT81" s="670"/>
      <c r="AU81" s="670"/>
      <c r="AV81" s="670"/>
      <c r="AW81" s="670"/>
      <c r="AX81" s="670"/>
      <c r="AY81" s="670"/>
      <c r="AZ81" s="670"/>
      <c r="BA81" s="670"/>
      <c r="BB81" s="670"/>
      <c r="BC81" s="670"/>
      <c r="BD81" s="670"/>
      <c r="BE81" s="758"/>
      <c r="BF81" s="758"/>
      <c r="BG81" s="758"/>
      <c r="BH81" s="759"/>
      <c r="BI81" s="705"/>
      <c r="BJ81" s="703"/>
      <c r="BK81" s="703"/>
      <c r="BL81" s="703"/>
      <c r="BM81" s="703"/>
      <c r="BN81" s="703"/>
      <c r="BO81" s="703"/>
      <c r="BP81" s="703"/>
      <c r="BQ81" s="703"/>
      <c r="BR81" s="703"/>
      <c r="BS81" s="703"/>
      <c r="BT81" s="703"/>
      <c r="BU81" s="703"/>
      <c r="BV81" s="713">
        <v>2</v>
      </c>
      <c r="BW81" s="713">
        <v>2</v>
      </c>
      <c r="BX81" s="713">
        <v>2</v>
      </c>
      <c r="BY81" s="713">
        <v>2</v>
      </c>
      <c r="BZ81" s="713">
        <v>2</v>
      </c>
      <c r="CA81" s="713"/>
      <c r="CB81" s="713"/>
      <c r="CC81" s="713"/>
      <c r="CD81" s="713"/>
      <c r="CE81" s="713">
        <v>2</v>
      </c>
      <c r="CF81" s="713">
        <v>2</v>
      </c>
      <c r="CG81" s="713">
        <v>2</v>
      </c>
      <c r="CH81" s="713">
        <v>2</v>
      </c>
      <c r="CI81" s="703"/>
      <c r="CJ81" s="703"/>
      <c r="CK81" s="703"/>
      <c r="CL81" s="703"/>
      <c r="CM81" s="703"/>
      <c r="CN81" s="727"/>
      <c r="CO81" s="728"/>
      <c r="CP81" s="729"/>
      <c r="CQ81" s="729"/>
      <c r="CR81" s="729"/>
      <c r="CS81" s="729"/>
      <c r="CT81" s="742"/>
      <c r="CU81" s="743"/>
      <c r="CV81" s="713"/>
      <c r="CW81" s="744"/>
      <c r="CX81" s="143"/>
      <c r="CY81" s="143"/>
      <c r="CZ81" s="143"/>
      <c r="DA81" s="143"/>
      <c r="DB81" s="143"/>
      <c r="DC81" s="143"/>
      <c r="DD81" s="143"/>
      <c r="DE81" s="583"/>
      <c r="DF81" s="583"/>
      <c r="DG81" s="583"/>
      <c r="DH81" s="583"/>
      <c r="DI81" s="583"/>
      <c r="DJ81" s="583"/>
      <c r="DK81" s="749"/>
      <c r="DL81" s="749"/>
      <c r="DM81" s="749"/>
      <c r="DN81" s="143"/>
      <c r="DO81" s="143"/>
    </row>
    <row r="82" ht="41.1" customHeight="1" spans="1:119">
      <c r="A82" s="590">
        <v>43672</v>
      </c>
      <c r="B82" s="143" t="s">
        <v>266</v>
      </c>
      <c r="C82" s="596">
        <v>450019786</v>
      </c>
      <c r="D82" s="611" t="s">
        <v>219</v>
      </c>
      <c r="E82" s="608" t="s">
        <v>260</v>
      </c>
      <c r="F82" s="608" t="s">
        <v>221</v>
      </c>
      <c r="G82" s="608" t="s">
        <v>222</v>
      </c>
      <c r="H82" s="594">
        <v>13</v>
      </c>
      <c r="I82" s="143"/>
      <c r="J82" s="143"/>
      <c r="K82" s="143"/>
      <c r="L82" s="621"/>
      <c r="M82" s="622"/>
      <c r="N82" s="627"/>
      <c r="O82" s="627"/>
      <c r="P82" s="628"/>
      <c r="Q82" s="627"/>
      <c r="R82" s="627"/>
      <c r="S82" s="651"/>
      <c r="T82" s="627"/>
      <c r="U82" s="652"/>
      <c r="V82" s="642"/>
      <c r="W82" s="643"/>
      <c r="X82" s="644"/>
      <c r="Y82" s="663"/>
      <c r="Z82" s="666"/>
      <c r="AA82" s="667"/>
      <c r="AB82" s="667"/>
      <c r="AC82" s="668"/>
      <c r="AD82" s="669"/>
      <c r="AE82" s="670">
        <v>13</v>
      </c>
      <c r="AF82" s="670"/>
      <c r="AG82" s="670"/>
      <c r="AH82" s="670">
        <v>13</v>
      </c>
      <c r="AI82" s="670"/>
      <c r="AJ82" s="670"/>
      <c r="AK82" s="670"/>
      <c r="AL82" s="670"/>
      <c r="AM82" s="670"/>
      <c r="AN82" s="670"/>
      <c r="AO82" s="670"/>
      <c r="AP82" s="670"/>
      <c r="AQ82" s="670"/>
      <c r="AR82" s="670"/>
      <c r="AS82" s="670"/>
      <c r="AT82" s="670"/>
      <c r="AU82" s="670"/>
      <c r="AV82" s="670"/>
      <c r="AW82" s="670"/>
      <c r="AX82" s="670"/>
      <c r="AY82" s="670"/>
      <c r="AZ82" s="670"/>
      <c r="BA82" s="670"/>
      <c r="BB82" s="670"/>
      <c r="BC82" s="670"/>
      <c r="BD82" s="670"/>
      <c r="BE82" s="758"/>
      <c r="BF82" s="758"/>
      <c r="BG82" s="758"/>
      <c r="BH82" s="759"/>
      <c r="BI82" s="705"/>
      <c r="BJ82" s="703"/>
      <c r="BK82" s="703"/>
      <c r="BL82" s="703"/>
      <c r="BM82" s="703"/>
      <c r="BN82" s="703"/>
      <c r="BO82" s="703"/>
      <c r="BP82" s="703"/>
      <c r="BQ82" s="703"/>
      <c r="BR82" s="703"/>
      <c r="BS82" s="703"/>
      <c r="BT82" s="703"/>
      <c r="BU82" s="703"/>
      <c r="BV82" s="713">
        <v>1</v>
      </c>
      <c r="BW82" s="713">
        <v>1</v>
      </c>
      <c r="BX82" s="713">
        <v>1</v>
      </c>
      <c r="BY82" s="713">
        <v>1</v>
      </c>
      <c r="BZ82" s="713">
        <v>1</v>
      </c>
      <c r="CA82" s="713">
        <v>1</v>
      </c>
      <c r="CB82" s="713">
        <v>1</v>
      </c>
      <c r="CC82" s="713">
        <v>1</v>
      </c>
      <c r="CD82" s="713">
        <v>1</v>
      </c>
      <c r="CE82" s="713">
        <v>1</v>
      </c>
      <c r="CF82" s="713">
        <v>1</v>
      </c>
      <c r="CG82" s="713">
        <v>1</v>
      </c>
      <c r="CH82" s="713">
        <v>1</v>
      </c>
      <c r="CI82" s="703"/>
      <c r="CJ82" s="703"/>
      <c r="CK82" s="703"/>
      <c r="CL82" s="703"/>
      <c r="CM82" s="703"/>
      <c r="CN82" s="727"/>
      <c r="CO82" s="728"/>
      <c r="CP82" s="729"/>
      <c r="CQ82" s="729"/>
      <c r="CR82" s="729"/>
      <c r="CS82" s="729"/>
      <c r="CT82" s="742"/>
      <c r="CU82" s="743"/>
      <c r="CV82" s="713"/>
      <c r="CW82" s="744"/>
      <c r="CX82" s="143"/>
      <c r="CY82" s="143"/>
      <c r="CZ82" s="143"/>
      <c r="DA82" s="143"/>
      <c r="DB82" s="143"/>
      <c r="DC82" s="143"/>
      <c r="DD82" s="143"/>
      <c r="DE82" s="583"/>
      <c r="DF82" s="583"/>
      <c r="DG82" s="583"/>
      <c r="DH82" s="583"/>
      <c r="DI82" s="583"/>
      <c r="DJ82" s="583"/>
      <c r="DK82" s="749"/>
      <c r="DL82" s="749"/>
      <c r="DM82" s="749"/>
      <c r="DN82" s="143"/>
      <c r="DO82" s="143"/>
    </row>
    <row r="83" ht="41.1" customHeight="1" spans="1:119">
      <c r="A83" s="590">
        <v>43678</v>
      </c>
      <c r="B83" s="143" t="s">
        <v>263</v>
      </c>
      <c r="C83" s="596">
        <v>4500019768</v>
      </c>
      <c r="D83" s="611" t="s">
        <v>267</v>
      </c>
      <c r="E83" s="608" t="s">
        <v>268</v>
      </c>
      <c r="F83" s="608" t="s">
        <v>269</v>
      </c>
      <c r="G83" s="608" t="s">
        <v>270</v>
      </c>
      <c r="H83" s="594">
        <v>1</v>
      </c>
      <c r="I83" s="143"/>
      <c r="J83" s="143"/>
      <c r="K83" s="143"/>
      <c r="L83" s="621"/>
      <c r="M83" s="622"/>
      <c r="N83" s="627"/>
      <c r="O83" s="627"/>
      <c r="P83" s="628"/>
      <c r="Q83" s="627"/>
      <c r="R83" s="627"/>
      <c r="S83" s="651"/>
      <c r="T83" s="627"/>
      <c r="U83" s="652"/>
      <c r="V83" s="642"/>
      <c r="W83" s="643"/>
      <c r="X83" s="644"/>
      <c r="Y83" s="663"/>
      <c r="Z83" s="666"/>
      <c r="AA83" s="667"/>
      <c r="AB83" s="667"/>
      <c r="AC83" s="668"/>
      <c r="AD83" s="669"/>
      <c r="AE83" s="670"/>
      <c r="AF83" s="670"/>
      <c r="AG83" s="670"/>
      <c r="AH83" s="670"/>
      <c r="AI83" s="670"/>
      <c r="AJ83" s="670"/>
      <c r="AK83" s="670"/>
      <c r="AL83" s="670"/>
      <c r="AM83" s="670"/>
      <c r="AN83" s="670"/>
      <c r="AO83" s="670"/>
      <c r="AP83" s="670"/>
      <c r="AQ83" s="670"/>
      <c r="AR83" s="670"/>
      <c r="AS83" s="670"/>
      <c r="AT83" s="670"/>
      <c r="AU83" s="670"/>
      <c r="AV83" s="670"/>
      <c r="AW83" s="670"/>
      <c r="AX83" s="670"/>
      <c r="AY83" s="670"/>
      <c r="AZ83" s="670"/>
      <c r="BA83" s="670"/>
      <c r="BB83" s="670"/>
      <c r="BC83" s="670"/>
      <c r="BD83" s="670"/>
      <c r="BE83" s="758">
        <v>1</v>
      </c>
      <c r="BF83" s="758">
        <v>1</v>
      </c>
      <c r="BG83" s="758"/>
      <c r="BH83" s="759"/>
      <c r="BI83" s="705"/>
      <c r="BJ83" s="703"/>
      <c r="BK83" s="703"/>
      <c r="BL83" s="703"/>
      <c r="BM83" s="703"/>
      <c r="BN83" s="703"/>
      <c r="BO83" s="703"/>
      <c r="BP83" s="703"/>
      <c r="BQ83" s="703"/>
      <c r="BR83" s="703"/>
      <c r="BS83" s="703"/>
      <c r="BT83" s="703"/>
      <c r="BU83" s="703"/>
      <c r="BV83" s="713"/>
      <c r="BW83" s="713"/>
      <c r="BX83" s="713"/>
      <c r="BY83" s="713"/>
      <c r="BZ83" s="713"/>
      <c r="CA83" s="713"/>
      <c r="CB83" s="713"/>
      <c r="CC83" s="713"/>
      <c r="CD83" s="713"/>
      <c r="CE83" s="713"/>
      <c r="CF83" s="713"/>
      <c r="CG83" s="713"/>
      <c r="CH83" s="713"/>
      <c r="CI83" s="703"/>
      <c r="CJ83" s="703"/>
      <c r="CK83" s="703"/>
      <c r="CL83" s="703"/>
      <c r="CM83" s="703"/>
      <c r="CN83" s="727"/>
      <c r="CO83" s="728"/>
      <c r="CP83" s="729"/>
      <c r="CQ83" s="729"/>
      <c r="CR83" s="729"/>
      <c r="CS83" s="729"/>
      <c r="CT83" s="742"/>
      <c r="CU83" s="743"/>
      <c r="CV83" s="713"/>
      <c r="CW83" s="744">
        <v>1</v>
      </c>
      <c r="CX83" s="143"/>
      <c r="CY83" s="143"/>
      <c r="CZ83" s="143"/>
      <c r="DA83" s="143"/>
      <c r="DB83" s="143"/>
      <c r="DC83" s="143"/>
      <c r="DD83" s="143"/>
      <c r="DE83" s="583"/>
      <c r="DF83" s="583"/>
      <c r="DG83" s="583"/>
      <c r="DH83" s="583"/>
      <c r="DI83" s="583"/>
      <c r="DJ83" s="583"/>
      <c r="DK83" s="749"/>
      <c r="DL83" s="749"/>
      <c r="DM83" s="749"/>
      <c r="DN83" s="143"/>
      <c r="DO83" s="143"/>
    </row>
    <row r="84" ht="41.1" customHeight="1" spans="1:119">
      <c r="A84" s="590">
        <v>43678</v>
      </c>
      <c r="B84" s="143" t="s">
        <v>271</v>
      </c>
      <c r="C84" s="596">
        <v>4500022323</v>
      </c>
      <c r="D84" s="611" t="s">
        <v>272</v>
      </c>
      <c r="E84" s="608" t="s">
        <v>260</v>
      </c>
      <c r="F84" s="608" t="s">
        <v>256</v>
      </c>
      <c r="G84" s="608" t="s">
        <v>270</v>
      </c>
      <c r="H84" s="594">
        <v>1</v>
      </c>
      <c r="I84" s="143"/>
      <c r="J84" s="143"/>
      <c r="K84" s="143"/>
      <c r="L84" s="621"/>
      <c r="M84" s="622"/>
      <c r="N84" s="627"/>
      <c r="O84" s="627"/>
      <c r="P84" s="628"/>
      <c r="Q84" s="627"/>
      <c r="R84" s="627"/>
      <c r="S84" s="651"/>
      <c r="T84" s="627"/>
      <c r="U84" s="652"/>
      <c r="V84" s="642"/>
      <c r="W84" s="643"/>
      <c r="X84" s="644"/>
      <c r="Y84" s="663"/>
      <c r="Z84" s="666"/>
      <c r="AA84" s="667"/>
      <c r="AB84" s="667"/>
      <c r="AC84" s="668"/>
      <c r="AD84" s="669"/>
      <c r="AE84" s="670"/>
      <c r="AF84" s="670"/>
      <c r="AG84" s="670"/>
      <c r="AH84" s="670"/>
      <c r="AI84" s="670"/>
      <c r="AJ84" s="670"/>
      <c r="AK84" s="670"/>
      <c r="AL84" s="670"/>
      <c r="AM84" s="670"/>
      <c r="AN84" s="670"/>
      <c r="AO84" s="670"/>
      <c r="AP84" s="670"/>
      <c r="AQ84" s="670"/>
      <c r="AR84" s="670"/>
      <c r="AS84" s="670"/>
      <c r="AT84" s="670"/>
      <c r="AU84" s="670"/>
      <c r="AV84" s="670"/>
      <c r="AW84" s="670"/>
      <c r="AX84" s="670"/>
      <c r="AY84" s="670"/>
      <c r="AZ84" s="670"/>
      <c r="BA84" s="670"/>
      <c r="BB84" s="670"/>
      <c r="BC84" s="670"/>
      <c r="BD84" s="670"/>
      <c r="BE84" s="758">
        <v>1</v>
      </c>
      <c r="BF84" s="758">
        <v>1</v>
      </c>
      <c r="BG84" s="758"/>
      <c r="BH84" s="759"/>
      <c r="BI84" s="705"/>
      <c r="BJ84" s="703"/>
      <c r="BK84" s="703"/>
      <c r="BL84" s="703"/>
      <c r="BM84" s="703"/>
      <c r="BN84" s="703"/>
      <c r="BO84" s="703"/>
      <c r="BP84" s="703"/>
      <c r="BQ84" s="703"/>
      <c r="BR84" s="703"/>
      <c r="BS84" s="703"/>
      <c r="BT84" s="703"/>
      <c r="BU84" s="703"/>
      <c r="BV84" s="713"/>
      <c r="BW84" s="713"/>
      <c r="BX84" s="713"/>
      <c r="BY84" s="713"/>
      <c r="BZ84" s="713"/>
      <c r="CA84" s="713"/>
      <c r="CB84" s="713"/>
      <c r="CC84" s="713"/>
      <c r="CD84" s="713"/>
      <c r="CE84" s="713"/>
      <c r="CF84" s="713"/>
      <c r="CG84" s="713"/>
      <c r="CH84" s="713"/>
      <c r="CI84" s="703"/>
      <c r="CJ84" s="703"/>
      <c r="CK84" s="703"/>
      <c r="CL84" s="703"/>
      <c r="CM84" s="703"/>
      <c r="CN84" s="727"/>
      <c r="CO84" s="728"/>
      <c r="CP84" s="729"/>
      <c r="CQ84" s="729"/>
      <c r="CR84" s="729"/>
      <c r="CS84" s="729"/>
      <c r="CT84" s="742"/>
      <c r="CU84" s="743"/>
      <c r="CV84" s="713"/>
      <c r="CW84" s="744">
        <v>1</v>
      </c>
      <c r="CX84" s="143"/>
      <c r="CY84" s="143"/>
      <c r="CZ84" s="143"/>
      <c r="DA84" s="143"/>
      <c r="DB84" s="143"/>
      <c r="DC84" s="143"/>
      <c r="DD84" s="143"/>
      <c r="DE84" s="583"/>
      <c r="DF84" s="583"/>
      <c r="DG84" s="583"/>
      <c r="DH84" s="583"/>
      <c r="DI84" s="583"/>
      <c r="DJ84" s="583"/>
      <c r="DK84" s="749"/>
      <c r="DL84" s="749"/>
      <c r="DM84" s="749"/>
      <c r="DN84" s="143"/>
      <c r="DO84" s="143"/>
    </row>
    <row r="85" ht="41.1" customHeight="1" spans="1:119">
      <c r="A85" s="590">
        <v>43678</v>
      </c>
      <c r="B85" s="143" t="s">
        <v>273</v>
      </c>
      <c r="C85" s="596">
        <v>4500020704</v>
      </c>
      <c r="D85" s="611" t="s">
        <v>164</v>
      </c>
      <c r="E85" s="608" t="s">
        <v>274</v>
      </c>
      <c r="F85" s="608" t="s">
        <v>256</v>
      </c>
      <c r="G85" s="608" t="s">
        <v>257</v>
      </c>
      <c r="H85" s="594">
        <v>9</v>
      </c>
      <c r="I85" s="143"/>
      <c r="J85" s="143"/>
      <c r="K85" s="143"/>
      <c r="L85" s="621"/>
      <c r="M85" s="622"/>
      <c r="N85" s="627"/>
      <c r="O85" s="627"/>
      <c r="P85" s="628"/>
      <c r="Q85" s="627"/>
      <c r="R85" s="627"/>
      <c r="S85" s="651"/>
      <c r="T85" s="627"/>
      <c r="U85" s="652"/>
      <c r="V85" s="642"/>
      <c r="W85" s="643"/>
      <c r="X85" s="644"/>
      <c r="Y85" s="663"/>
      <c r="Z85" s="666"/>
      <c r="AA85" s="667"/>
      <c r="AB85" s="667"/>
      <c r="AC85" s="668"/>
      <c r="AD85" s="669"/>
      <c r="AE85" s="670"/>
      <c r="AF85" s="670"/>
      <c r="AG85" s="670"/>
      <c r="AH85" s="670"/>
      <c r="AI85" s="670"/>
      <c r="AJ85" s="670"/>
      <c r="AK85" s="670"/>
      <c r="AL85" s="670"/>
      <c r="AM85" s="670"/>
      <c r="AN85" s="670"/>
      <c r="AO85" s="670"/>
      <c r="AP85" s="670"/>
      <c r="AQ85" s="670"/>
      <c r="AR85" s="670"/>
      <c r="AS85" s="670"/>
      <c r="AT85" s="670"/>
      <c r="AU85" s="670"/>
      <c r="AV85" s="670"/>
      <c r="AW85" s="670"/>
      <c r="AX85" s="670"/>
      <c r="AY85" s="670"/>
      <c r="AZ85" s="670"/>
      <c r="BA85" s="670"/>
      <c r="BB85" s="670"/>
      <c r="BC85" s="670"/>
      <c r="BD85" s="670"/>
      <c r="BE85" s="758">
        <v>9</v>
      </c>
      <c r="BF85" s="758">
        <v>9</v>
      </c>
      <c r="BG85" s="758"/>
      <c r="BH85" s="759"/>
      <c r="BI85" s="705"/>
      <c r="BJ85" s="703"/>
      <c r="BK85" s="703"/>
      <c r="BL85" s="703"/>
      <c r="BM85" s="703"/>
      <c r="BN85" s="703"/>
      <c r="BO85" s="703"/>
      <c r="BP85" s="703"/>
      <c r="BQ85" s="703"/>
      <c r="BR85" s="703"/>
      <c r="BS85" s="703"/>
      <c r="BT85" s="703"/>
      <c r="BU85" s="703"/>
      <c r="BV85" s="713"/>
      <c r="BW85" s="713"/>
      <c r="BX85" s="713"/>
      <c r="BY85" s="713"/>
      <c r="BZ85" s="713"/>
      <c r="CA85" s="713"/>
      <c r="CB85" s="713"/>
      <c r="CC85" s="713"/>
      <c r="CD85" s="713"/>
      <c r="CE85" s="713"/>
      <c r="CF85" s="713"/>
      <c r="CG85" s="713"/>
      <c r="CH85" s="713"/>
      <c r="CI85" s="703"/>
      <c r="CJ85" s="703"/>
      <c r="CK85" s="703"/>
      <c r="CL85" s="703"/>
      <c r="CM85" s="703"/>
      <c r="CN85" s="727"/>
      <c r="CO85" s="728"/>
      <c r="CP85" s="729"/>
      <c r="CQ85" s="729"/>
      <c r="CR85" s="729"/>
      <c r="CS85" s="729"/>
      <c r="CT85" s="742"/>
      <c r="CU85" s="743">
        <v>3</v>
      </c>
      <c r="CV85" s="713">
        <v>3</v>
      </c>
      <c r="CW85" s="744">
        <v>3</v>
      </c>
      <c r="CX85" s="143"/>
      <c r="CY85" s="143"/>
      <c r="CZ85" s="143"/>
      <c r="DA85" s="143"/>
      <c r="DB85" s="143"/>
      <c r="DC85" s="143"/>
      <c r="DD85" s="143"/>
      <c r="DE85" s="583"/>
      <c r="DF85" s="583"/>
      <c r="DG85" s="583"/>
      <c r="DH85" s="583"/>
      <c r="DI85" s="583"/>
      <c r="DJ85" s="583"/>
      <c r="DK85" s="749"/>
      <c r="DL85" s="749"/>
      <c r="DM85" s="749"/>
      <c r="DN85" s="143"/>
      <c r="DO85" s="143"/>
    </row>
    <row r="86" ht="41.1" customHeight="1" spans="1:119">
      <c r="A86" s="590">
        <v>43679</v>
      </c>
      <c r="B86" s="143" t="s">
        <v>207</v>
      </c>
      <c r="C86" s="596">
        <v>4500022498</v>
      </c>
      <c r="D86" s="611" t="s">
        <v>209</v>
      </c>
      <c r="E86" s="608" t="s">
        <v>275</v>
      </c>
      <c r="F86" s="599" t="s">
        <v>256</v>
      </c>
      <c r="G86" s="608" t="s">
        <v>257</v>
      </c>
      <c r="H86" s="594">
        <v>9</v>
      </c>
      <c r="I86" s="143"/>
      <c r="J86" s="143"/>
      <c r="K86" s="143"/>
      <c r="L86" s="621"/>
      <c r="M86" s="622"/>
      <c r="N86" s="627"/>
      <c r="O86" s="627"/>
      <c r="P86" s="628"/>
      <c r="Q86" s="627"/>
      <c r="R86" s="627"/>
      <c r="S86" s="651"/>
      <c r="T86" s="627"/>
      <c r="U86" s="652"/>
      <c r="V86" s="642"/>
      <c r="W86" s="643"/>
      <c r="X86" s="644"/>
      <c r="Y86" s="663"/>
      <c r="Z86" s="666"/>
      <c r="AA86" s="667"/>
      <c r="AB86" s="667"/>
      <c r="AC86" s="668"/>
      <c r="AD86" s="669"/>
      <c r="AE86" s="670"/>
      <c r="AF86" s="670"/>
      <c r="AG86" s="670"/>
      <c r="AH86" s="670"/>
      <c r="AI86" s="670"/>
      <c r="AJ86" s="670"/>
      <c r="AK86" s="670"/>
      <c r="AL86" s="670"/>
      <c r="AM86" s="670"/>
      <c r="AN86" s="670"/>
      <c r="AO86" s="670"/>
      <c r="AP86" s="670"/>
      <c r="AQ86" s="670"/>
      <c r="AR86" s="670"/>
      <c r="AS86" s="670"/>
      <c r="AT86" s="670"/>
      <c r="AU86" s="670"/>
      <c r="AV86" s="670"/>
      <c r="AW86" s="670"/>
      <c r="AX86" s="670"/>
      <c r="AY86" s="670"/>
      <c r="AZ86" s="670"/>
      <c r="BA86" s="670"/>
      <c r="BB86" s="670"/>
      <c r="BC86" s="670"/>
      <c r="BD86" s="670"/>
      <c r="BE86" s="758">
        <v>9</v>
      </c>
      <c r="BF86" s="758">
        <v>9</v>
      </c>
      <c r="BG86" s="758"/>
      <c r="BH86" s="759"/>
      <c r="BI86" s="705"/>
      <c r="BJ86" s="703"/>
      <c r="BK86" s="703"/>
      <c r="BL86" s="703"/>
      <c r="BM86" s="703"/>
      <c r="BN86" s="703"/>
      <c r="BO86" s="703"/>
      <c r="BP86" s="703"/>
      <c r="BQ86" s="703"/>
      <c r="BR86" s="703"/>
      <c r="BS86" s="703"/>
      <c r="BT86" s="703"/>
      <c r="BU86" s="703"/>
      <c r="BV86" s="713"/>
      <c r="BW86" s="713"/>
      <c r="BX86" s="713"/>
      <c r="BY86" s="713"/>
      <c r="BZ86" s="713"/>
      <c r="CA86" s="713"/>
      <c r="CB86" s="713"/>
      <c r="CC86" s="713"/>
      <c r="CD86" s="713"/>
      <c r="CE86" s="713"/>
      <c r="CF86" s="713"/>
      <c r="CG86" s="713"/>
      <c r="CH86" s="713"/>
      <c r="CI86" s="703"/>
      <c r="CJ86" s="703"/>
      <c r="CK86" s="703"/>
      <c r="CL86" s="703"/>
      <c r="CM86" s="703"/>
      <c r="CN86" s="727"/>
      <c r="CO86" s="728"/>
      <c r="CP86" s="729"/>
      <c r="CQ86" s="729"/>
      <c r="CR86" s="729"/>
      <c r="CS86" s="729"/>
      <c r="CT86" s="742"/>
      <c r="CU86" s="743">
        <v>3</v>
      </c>
      <c r="CV86" s="713">
        <v>3</v>
      </c>
      <c r="CW86" s="744">
        <v>3</v>
      </c>
      <c r="CX86" s="143"/>
      <c r="CY86" s="143"/>
      <c r="CZ86" s="143"/>
      <c r="DA86" s="143"/>
      <c r="DB86" s="143"/>
      <c r="DC86" s="143"/>
      <c r="DD86" s="143"/>
      <c r="DE86" s="583"/>
      <c r="DF86" s="583"/>
      <c r="DG86" s="583"/>
      <c r="DH86" s="583"/>
      <c r="DI86" s="583"/>
      <c r="DJ86" s="583"/>
      <c r="DK86" s="749"/>
      <c r="DL86" s="749"/>
      <c r="DM86" s="749"/>
      <c r="DN86" s="143"/>
      <c r="DO86" s="143"/>
    </row>
    <row r="87" ht="41.1" customHeight="1" spans="1:119">
      <c r="A87" s="590">
        <v>43680</v>
      </c>
      <c r="B87" s="143" t="s">
        <v>138</v>
      </c>
      <c r="C87" s="596" t="s">
        <v>252</v>
      </c>
      <c r="D87" s="611" t="s">
        <v>276</v>
      </c>
      <c r="E87" s="608" t="s">
        <v>277</v>
      </c>
      <c r="F87" s="599" t="s">
        <v>247</v>
      </c>
      <c r="G87" s="608" t="s">
        <v>278</v>
      </c>
      <c r="H87" s="594">
        <v>12</v>
      </c>
      <c r="I87" s="143"/>
      <c r="J87" s="143"/>
      <c r="K87" s="143"/>
      <c r="L87" s="621"/>
      <c r="M87" s="622"/>
      <c r="N87" s="627"/>
      <c r="O87" s="627"/>
      <c r="P87" s="628"/>
      <c r="Q87" s="627"/>
      <c r="R87" s="627"/>
      <c r="S87" s="651"/>
      <c r="T87" s="627"/>
      <c r="U87" s="652"/>
      <c r="V87" s="642"/>
      <c r="W87" s="643"/>
      <c r="X87" s="644"/>
      <c r="Y87" s="663"/>
      <c r="Z87" s="666"/>
      <c r="AA87" s="667"/>
      <c r="AB87" s="667"/>
      <c r="AC87" s="668"/>
      <c r="AD87" s="669"/>
      <c r="AE87" s="670"/>
      <c r="AF87" s="670"/>
      <c r="AG87" s="670"/>
      <c r="AH87" s="670"/>
      <c r="AI87" s="670"/>
      <c r="AJ87" s="670"/>
      <c r="AK87" s="670"/>
      <c r="AL87" s="670"/>
      <c r="AM87" s="670"/>
      <c r="AN87" s="670"/>
      <c r="AO87" s="670"/>
      <c r="AP87" s="670">
        <v>12</v>
      </c>
      <c r="AQ87" s="670">
        <v>12</v>
      </c>
      <c r="AR87" s="670"/>
      <c r="AS87" s="670"/>
      <c r="AT87" s="670"/>
      <c r="AU87" s="670"/>
      <c r="AV87" s="670"/>
      <c r="AW87" s="670"/>
      <c r="AX87" s="670"/>
      <c r="AY87" s="670"/>
      <c r="AZ87" s="670"/>
      <c r="BA87" s="670"/>
      <c r="BB87" s="670"/>
      <c r="BC87" s="670"/>
      <c r="BD87" s="670"/>
      <c r="BE87" s="758"/>
      <c r="BF87" s="758"/>
      <c r="BG87" s="758"/>
      <c r="BH87" s="759"/>
      <c r="BI87" s="705"/>
      <c r="BJ87" s="703"/>
      <c r="BK87" s="703"/>
      <c r="BL87" s="703"/>
      <c r="BM87" s="703"/>
      <c r="BN87" s="703"/>
      <c r="BO87" s="703"/>
      <c r="BP87" s="703"/>
      <c r="BQ87" s="703"/>
      <c r="BR87" s="703"/>
      <c r="BS87" s="703"/>
      <c r="BT87" s="703"/>
      <c r="BU87" s="703"/>
      <c r="BV87" s="713"/>
      <c r="BW87" s="713"/>
      <c r="BX87" s="713"/>
      <c r="BY87" s="713"/>
      <c r="BZ87" s="713"/>
      <c r="CA87" s="713"/>
      <c r="CB87" s="713"/>
      <c r="CC87" s="713"/>
      <c r="CD87" s="713"/>
      <c r="CE87" s="713"/>
      <c r="CF87" s="713"/>
      <c r="CG87" s="713"/>
      <c r="CH87" s="713"/>
      <c r="CI87" s="703">
        <v>2</v>
      </c>
      <c r="CJ87" s="703">
        <v>2</v>
      </c>
      <c r="CK87" s="703">
        <v>2</v>
      </c>
      <c r="CL87" s="703">
        <v>2</v>
      </c>
      <c r="CM87" s="703">
        <v>2</v>
      </c>
      <c r="CN87" s="727">
        <v>2</v>
      </c>
      <c r="CO87" s="728"/>
      <c r="CP87" s="729"/>
      <c r="CQ87" s="729"/>
      <c r="CR87" s="729"/>
      <c r="CS87" s="729"/>
      <c r="CT87" s="742"/>
      <c r="CU87" s="743"/>
      <c r="CV87" s="713"/>
      <c r="CW87" s="744"/>
      <c r="CX87" s="143"/>
      <c r="CY87" s="143"/>
      <c r="CZ87" s="143"/>
      <c r="DA87" s="143"/>
      <c r="DB87" s="143"/>
      <c r="DC87" s="143"/>
      <c r="DD87" s="143"/>
      <c r="DE87" s="583"/>
      <c r="DF87" s="583"/>
      <c r="DG87" s="583"/>
      <c r="DH87" s="583"/>
      <c r="DI87" s="583"/>
      <c r="DJ87" s="583"/>
      <c r="DK87" s="749"/>
      <c r="DL87" s="749"/>
      <c r="DM87" s="749"/>
      <c r="DN87" s="143"/>
      <c r="DO87" s="143"/>
    </row>
    <row r="88" ht="41.1" customHeight="1" spans="1:119">
      <c r="A88" s="590">
        <v>43682</v>
      </c>
      <c r="B88" s="143" t="s">
        <v>254</v>
      </c>
      <c r="C88" s="596">
        <v>4500020707</v>
      </c>
      <c r="D88" s="611" t="s">
        <v>164</v>
      </c>
      <c r="E88" s="608" t="s">
        <v>279</v>
      </c>
      <c r="F88" s="608" t="s">
        <v>256</v>
      </c>
      <c r="G88" s="608" t="s">
        <v>257</v>
      </c>
      <c r="H88" s="594">
        <v>12</v>
      </c>
      <c r="I88" s="143"/>
      <c r="J88" s="143"/>
      <c r="K88" s="143"/>
      <c r="L88" s="621"/>
      <c r="M88" s="622"/>
      <c r="N88" s="627"/>
      <c r="O88" s="627"/>
      <c r="P88" s="628"/>
      <c r="Q88" s="627"/>
      <c r="R88" s="627"/>
      <c r="S88" s="651"/>
      <c r="T88" s="627"/>
      <c r="U88" s="652"/>
      <c r="V88" s="642"/>
      <c r="W88" s="643"/>
      <c r="X88" s="644"/>
      <c r="Y88" s="663"/>
      <c r="Z88" s="666"/>
      <c r="AA88" s="667"/>
      <c r="AB88" s="667"/>
      <c r="AC88" s="668"/>
      <c r="AD88" s="669"/>
      <c r="AE88" s="670"/>
      <c r="AF88" s="670"/>
      <c r="AG88" s="670"/>
      <c r="AH88" s="670"/>
      <c r="AI88" s="670"/>
      <c r="AJ88" s="670"/>
      <c r="AK88" s="670"/>
      <c r="AL88" s="670"/>
      <c r="AM88" s="670"/>
      <c r="AN88" s="670"/>
      <c r="AO88" s="670"/>
      <c r="AP88" s="670"/>
      <c r="AQ88" s="670"/>
      <c r="AR88" s="670"/>
      <c r="AS88" s="670"/>
      <c r="AT88" s="670"/>
      <c r="AU88" s="670"/>
      <c r="AV88" s="670"/>
      <c r="AW88" s="670"/>
      <c r="AX88" s="670"/>
      <c r="AY88" s="670"/>
      <c r="AZ88" s="670"/>
      <c r="BA88" s="670"/>
      <c r="BB88" s="670"/>
      <c r="BC88" s="670"/>
      <c r="BD88" s="670"/>
      <c r="BE88" s="758">
        <v>12</v>
      </c>
      <c r="BF88" s="758">
        <v>12</v>
      </c>
      <c r="BG88" s="758"/>
      <c r="BH88" s="759"/>
      <c r="BI88" s="705"/>
      <c r="BJ88" s="703"/>
      <c r="BK88" s="703"/>
      <c r="BL88" s="703"/>
      <c r="BM88" s="703"/>
      <c r="BN88" s="703"/>
      <c r="BO88" s="703"/>
      <c r="BP88" s="703"/>
      <c r="BQ88" s="703"/>
      <c r="BR88" s="703"/>
      <c r="BS88" s="703"/>
      <c r="BT88" s="703"/>
      <c r="BU88" s="703"/>
      <c r="BV88" s="713"/>
      <c r="BW88" s="713"/>
      <c r="BX88" s="713"/>
      <c r="BY88" s="713"/>
      <c r="BZ88" s="713"/>
      <c r="CA88" s="713"/>
      <c r="CB88" s="713"/>
      <c r="CC88" s="713"/>
      <c r="CD88" s="713"/>
      <c r="CE88" s="713"/>
      <c r="CF88" s="713"/>
      <c r="CG88" s="713"/>
      <c r="CH88" s="713"/>
      <c r="CI88" s="703"/>
      <c r="CJ88" s="703"/>
      <c r="CK88" s="703"/>
      <c r="CL88" s="703"/>
      <c r="CM88" s="703"/>
      <c r="CN88" s="727"/>
      <c r="CO88" s="728"/>
      <c r="CP88" s="729"/>
      <c r="CQ88" s="729"/>
      <c r="CR88" s="729"/>
      <c r="CS88" s="729"/>
      <c r="CT88" s="742"/>
      <c r="CU88" s="743">
        <v>4</v>
      </c>
      <c r="CV88" s="713">
        <v>4</v>
      </c>
      <c r="CW88" s="744">
        <v>4</v>
      </c>
      <c r="CX88" s="143"/>
      <c r="CY88" s="143"/>
      <c r="CZ88" s="143"/>
      <c r="DA88" s="143"/>
      <c r="DB88" s="143"/>
      <c r="DC88" s="143"/>
      <c r="DD88" s="143"/>
      <c r="DE88" s="583"/>
      <c r="DF88" s="583"/>
      <c r="DG88" s="583"/>
      <c r="DH88" s="583"/>
      <c r="DI88" s="583"/>
      <c r="DJ88" s="583"/>
      <c r="DK88" s="749"/>
      <c r="DL88" s="749"/>
      <c r="DM88" s="749"/>
      <c r="DN88" s="143"/>
      <c r="DO88" s="143"/>
    </row>
    <row r="89" ht="41.1" customHeight="1" spans="1:119">
      <c r="A89" s="590">
        <v>43683</v>
      </c>
      <c r="B89" s="143" t="s">
        <v>273</v>
      </c>
      <c r="C89" s="596">
        <v>4500021874</v>
      </c>
      <c r="D89" s="611" t="s">
        <v>164</v>
      </c>
      <c r="E89" s="608" t="s">
        <v>280</v>
      </c>
      <c r="F89" s="608" t="s">
        <v>224</v>
      </c>
      <c r="G89" s="608" t="s">
        <v>222</v>
      </c>
      <c r="H89" s="594">
        <v>22</v>
      </c>
      <c r="I89" s="143"/>
      <c r="J89" s="143"/>
      <c r="K89" s="143"/>
      <c r="L89" s="621"/>
      <c r="M89" s="622"/>
      <c r="N89" s="627"/>
      <c r="O89" s="627"/>
      <c r="P89" s="628"/>
      <c r="Q89" s="627"/>
      <c r="R89" s="627"/>
      <c r="S89" s="651"/>
      <c r="T89" s="627"/>
      <c r="U89" s="652"/>
      <c r="V89" s="642"/>
      <c r="W89" s="643"/>
      <c r="X89" s="644"/>
      <c r="Y89" s="663"/>
      <c r="Z89" s="666"/>
      <c r="AA89" s="667"/>
      <c r="AB89" s="667"/>
      <c r="AC89" s="668"/>
      <c r="AD89" s="669"/>
      <c r="AE89" s="670">
        <v>22</v>
      </c>
      <c r="AF89" s="670"/>
      <c r="AG89" s="670"/>
      <c r="AH89" s="670">
        <v>22</v>
      </c>
      <c r="AI89" s="670"/>
      <c r="AJ89" s="670"/>
      <c r="AK89" s="670"/>
      <c r="AL89" s="670"/>
      <c r="AM89" s="670"/>
      <c r="AN89" s="670"/>
      <c r="AO89" s="670"/>
      <c r="AP89" s="670"/>
      <c r="AQ89" s="670"/>
      <c r="AR89" s="670"/>
      <c r="AS89" s="670"/>
      <c r="AT89" s="670"/>
      <c r="AU89" s="670"/>
      <c r="AV89" s="670"/>
      <c r="AW89" s="670"/>
      <c r="AX89" s="670"/>
      <c r="AY89" s="670"/>
      <c r="AZ89" s="670"/>
      <c r="BA89" s="670"/>
      <c r="BB89" s="670"/>
      <c r="BC89" s="670"/>
      <c r="BD89" s="670"/>
      <c r="BE89" s="758"/>
      <c r="BF89" s="758"/>
      <c r="BG89" s="758"/>
      <c r="BH89" s="759"/>
      <c r="BI89" s="705"/>
      <c r="BJ89" s="703"/>
      <c r="BK89" s="703"/>
      <c r="BL89" s="703"/>
      <c r="BM89" s="703"/>
      <c r="BN89" s="703"/>
      <c r="BO89" s="703"/>
      <c r="BP89" s="703"/>
      <c r="BQ89" s="703"/>
      <c r="BR89" s="703"/>
      <c r="BS89" s="703"/>
      <c r="BT89" s="703"/>
      <c r="BU89" s="703"/>
      <c r="BV89" s="713">
        <v>2</v>
      </c>
      <c r="BW89" s="713">
        <v>2</v>
      </c>
      <c r="BX89" s="713">
        <v>2</v>
      </c>
      <c r="BY89" s="713">
        <v>2</v>
      </c>
      <c r="BZ89" s="713">
        <v>2</v>
      </c>
      <c r="CA89" s="713">
        <v>2</v>
      </c>
      <c r="CB89" s="713">
        <v>2</v>
      </c>
      <c r="CC89" s="713"/>
      <c r="CD89" s="713"/>
      <c r="CE89" s="713">
        <v>2</v>
      </c>
      <c r="CF89" s="713">
        <v>2</v>
      </c>
      <c r="CG89" s="713">
        <v>2</v>
      </c>
      <c r="CH89" s="713">
        <v>2</v>
      </c>
      <c r="CI89" s="703"/>
      <c r="CJ89" s="703"/>
      <c r="CK89" s="703"/>
      <c r="CL89" s="703"/>
      <c r="CM89" s="703"/>
      <c r="CN89" s="727"/>
      <c r="CO89" s="728"/>
      <c r="CP89" s="729"/>
      <c r="CQ89" s="729"/>
      <c r="CR89" s="729"/>
      <c r="CS89" s="729"/>
      <c r="CT89" s="742"/>
      <c r="CU89" s="743"/>
      <c r="CV89" s="713"/>
      <c r="CW89" s="744"/>
      <c r="CX89" s="143"/>
      <c r="CY89" s="143"/>
      <c r="CZ89" s="143"/>
      <c r="DA89" s="143"/>
      <c r="DB89" s="143"/>
      <c r="DC89" s="143"/>
      <c r="DD89" s="143"/>
      <c r="DE89" s="583"/>
      <c r="DF89" s="583"/>
      <c r="DG89" s="583"/>
      <c r="DH89" s="583"/>
      <c r="DI89" s="583"/>
      <c r="DJ89" s="583"/>
      <c r="DK89" s="749"/>
      <c r="DL89" s="749"/>
      <c r="DM89" s="749"/>
      <c r="DN89" s="143"/>
      <c r="DO89" s="143"/>
    </row>
    <row r="90" ht="41.1" customHeight="1" spans="1:119">
      <c r="A90" s="590">
        <v>43683</v>
      </c>
      <c r="B90" s="143" t="s">
        <v>281</v>
      </c>
      <c r="C90" s="596">
        <v>4500021576</v>
      </c>
      <c r="D90" s="611" t="s">
        <v>282</v>
      </c>
      <c r="E90" s="608" t="s">
        <v>283</v>
      </c>
      <c r="F90" s="608" t="s">
        <v>284</v>
      </c>
      <c r="G90" s="608" t="s">
        <v>222</v>
      </c>
      <c r="H90" s="594">
        <v>13</v>
      </c>
      <c r="I90" s="143"/>
      <c r="J90" s="143"/>
      <c r="K90" s="143"/>
      <c r="L90" s="621"/>
      <c r="M90" s="622"/>
      <c r="N90" s="627"/>
      <c r="O90" s="627"/>
      <c r="P90" s="628"/>
      <c r="Q90" s="627"/>
      <c r="R90" s="627"/>
      <c r="S90" s="651"/>
      <c r="T90" s="627"/>
      <c r="U90" s="652"/>
      <c r="V90" s="642"/>
      <c r="W90" s="643"/>
      <c r="X90" s="644"/>
      <c r="Y90" s="663"/>
      <c r="Z90" s="666"/>
      <c r="AA90" s="667"/>
      <c r="AB90" s="667"/>
      <c r="AC90" s="668"/>
      <c r="AD90" s="669"/>
      <c r="AE90" s="670"/>
      <c r="AF90" s="670"/>
      <c r="AG90" s="670"/>
      <c r="AH90" s="670"/>
      <c r="AI90" s="670"/>
      <c r="AJ90" s="670"/>
      <c r="AK90" s="670"/>
      <c r="AL90" s="670"/>
      <c r="AM90" s="670"/>
      <c r="AN90" s="670"/>
      <c r="AO90" s="670"/>
      <c r="AP90" s="670"/>
      <c r="AQ90" s="670"/>
      <c r="AR90" s="670"/>
      <c r="AS90" s="670"/>
      <c r="AT90" s="670"/>
      <c r="AU90" s="670"/>
      <c r="AV90" s="670"/>
      <c r="AW90" s="670"/>
      <c r="AX90" s="670"/>
      <c r="AY90" s="670"/>
      <c r="AZ90" s="670"/>
      <c r="BA90" s="670"/>
      <c r="BB90" s="670"/>
      <c r="BC90" s="670"/>
      <c r="BD90" s="670"/>
      <c r="BE90" s="758"/>
      <c r="BF90" s="758"/>
      <c r="BG90" s="758"/>
      <c r="BH90" s="759"/>
      <c r="BI90" s="705"/>
      <c r="BJ90" s="703"/>
      <c r="BK90" s="703"/>
      <c r="BL90" s="703"/>
      <c r="BM90" s="703"/>
      <c r="BN90" s="703"/>
      <c r="BO90" s="703"/>
      <c r="BP90" s="703"/>
      <c r="BQ90" s="703"/>
      <c r="BR90" s="703"/>
      <c r="BS90" s="703"/>
      <c r="BT90" s="703"/>
      <c r="BU90" s="703"/>
      <c r="BV90" s="713">
        <v>1</v>
      </c>
      <c r="BW90" s="713">
        <v>1</v>
      </c>
      <c r="BX90" s="713">
        <v>1</v>
      </c>
      <c r="BY90" s="713">
        <v>1</v>
      </c>
      <c r="BZ90" s="713">
        <v>1</v>
      </c>
      <c r="CA90" s="713">
        <v>1</v>
      </c>
      <c r="CB90" s="713">
        <v>1</v>
      </c>
      <c r="CC90" s="713">
        <v>1</v>
      </c>
      <c r="CD90" s="713">
        <v>1</v>
      </c>
      <c r="CE90" s="713">
        <v>1</v>
      </c>
      <c r="CF90" s="713">
        <v>1</v>
      </c>
      <c r="CG90" s="713">
        <v>1</v>
      </c>
      <c r="CH90" s="713">
        <v>1</v>
      </c>
      <c r="CI90" s="703"/>
      <c r="CJ90" s="703"/>
      <c r="CK90" s="703"/>
      <c r="CL90" s="703"/>
      <c r="CM90" s="703"/>
      <c r="CN90" s="727"/>
      <c r="CO90" s="728"/>
      <c r="CP90" s="729"/>
      <c r="CQ90" s="729"/>
      <c r="CR90" s="729"/>
      <c r="CS90" s="729"/>
      <c r="CT90" s="742"/>
      <c r="CU90" s="743"/>
      <c r="CV90" s="713"/>
      <c r="CW90" s="744"/>
      <c r="CX90" s="143"/>
      <c r="CY90" s="143"/>
      <c r="CZ90" s="143"/>
      <c r="DA90" s="143"/>
      <c r="DB90" s="143"/>
      <c r="DC90" s="143"/>
      <c r="DD90" s="143"/>
      <c r="DE90" s="583"/>
      <c r="DF90" s="583"/>
      <c r="DG90" s="583"/>
      <c r="DH90" s="583"/>
      <c r="DI90" s="583"/>
      <c r="DJ90" s="583"/>
      <c r="DK90" s="749"/>
      <c r="DL90" s="749"/>
      <c r="DM90" s="749"/>
      <c r="DN90" s="143"/>
      <c r="DO90" s="143"/>
    </row>
    <row r="91" ht="41.1" customHeight="1" spans="1:119">
      <c r="A91" s="590">
        <v>43686</v>
      </c>
      <c r="B91" s="1" t="s">
        <v>285</v>
      </c>
      <c r="C91" s="596">
        <v>4500022135</v>
      </c>
      <c r="D91" s="611" t="s">
        <v>286</v>
      </c>
      <c r="E91" s="608" t="s">
        <v>283</v>
      </c>
      <c r="F91" s="593" t="s">
        <v>256</v>
      </c>
      <c r="G91" s="608" t="s">
        <v>257</v>
      </c>
      <c r="H91" s="594">
        <v>3</v>
      </c>
      <c r="I91" s="143"/>
      <c r="J91" s="143"/>
      <c r="K91" s="143"/>
      <c r="L91" s="621"/>
      <c r="M91" s="622"/>
      <c r="N91" s="627"/>
      <c r="O91" s="627"/>
      <c r="P91" s="628"/>
      <c r="Q91" s="627"/>
      <c r="R91" s="627"/>
      <c r="S91" s="651"/>
      <c r="T91" s="627"/>
      <c r="U91" s="652"/>
      <c r="V91" s="642"/>
      <c r="W91" s="643"/>
      <c r="X91" s="644"/>
      <c r="Y91" s="663"/>
      <c r="Z91" s="666"/>
      <c r="AA91" s="667"/>
      <c r="AB91" s="667"/>
      <c r="AC91" s="668"/>
      <c r="AD91" s="669"/>
      <c r="AE91" s="670"/>
      <c r="AF91" s="670"/>
      <c r="AG91" s="670"/>
      <c r="AH91" s="670"/>
      <c r="AI91" s="670"/>
      <c r="AJ91" s="670"/>
      <c r="AK91" s="670"/>
      <c r="AL91" s="670"/>
      <c r="AM91" s="670"/>
      <c r="AN91" s="670"/>
      <c r="AO91" s="670"/>
      <c r="AP91" s="670"/>
      <c r="AQ91" s="670"/>
      <c r="AR91" s="670"/>
      <c r="AS91" s="670"/>
      <c r="AT91" s="670"/>
      <c r="AU91" s="670"/>
      <c r="AV91" s="670"/>
      <c r="AW91" s="670"/>
      <c r="AX91" s="670"/>
      <c r="AY91" s="670"/>
      <c r="AZ91" s="670"/>
      <c r="BA91" s="670"/>
      <c r="BB91" s="670"/>
      <c r="BC91" s="670"/>
      <c r="BD91" s="670"/>
      <c r="BE91" s="758">
        <v>3</v>
      </c>
      <c r="BF91" s="758">
        <v>3</v>
      </c>
      <c r="BG91" s="758"/>
      <c r="BH91" s="759"/>
      <c r="BI91" s="705"/>
      <c r="BJ91" s="703"/>
      <c r="BK91" s="703"/>
      <c r="BL91" s="703"/>
      <c r="BM91" s="703"/>
      <c r="BN91" s="703"/>
      <c r="BO91" s="703"/>
      <c r="BP91" s="703"/>
      <c r="BQ91" s="703"/>
      <c r="BR91" s="703"/>
      <c r="BS91" s="703"/>
      <c r="BT91" s="703"/>
      <c r="BU91" s="703"/>
      <c r="BV91" s="713"/>
      <c r="BW91" s="713"/>
      <c r="BX91" s="713"/>
      <c r="BY91" s="713"/>
      <c r="BZ91" s="713"/>
      <c r="CA91" s="713"/>
      <c r="CB91" s="713"/>
      <c r="CC91" s="713"/>
      <c r="CD91" s="713"/>
      <c r="CE91" s="713"/>
      <c r="CF91" s="713"/>
      <c r="CG91" s="713"/>
      <c r="CH91" s="713"/>
      <c r="CI91" s="703"/>
      <c r="CJ91" s="703"/>
      <c r="CK91" s="703"/>
      <c r="CL91" s="703"/>
      <c r="CM91" s="703"/>
      <c r="CN91" s="727"/>
      <c r="CO91" s="728"/>
      <c r="CP91" s="729"/>
      <c r="CQ91" s="729"/>
      <c r="CR91" s="729"/>
      <c r="CS91" s="729"/>
      <c r="CT91" s="742"/>
      <c r="CU91" s="743">
        <v>1</v>
      </c>
      <c r="CV91" s="713">
        <v>1</v>
      </c>
      <c r="CW91" s="744">
        <v>1</v>
      </c>
      <c r="CX91" s="143"/>
      <c r="CY91" s="143"/>
      <c r="CZ91" s="143"/>
      <c r="DA91" s="143"/>
      <c r="DB91" s="143"/>
      <c r="DC91" s="143"/>
      <c r="DD91" s="143"/>
      <c r="DE91" s="583"/>
      <c r="DF91" s="583"/>
      <c r="DG91" s="583"/>
      <c r="DH91" s="583"/>
      <c r="DI91" s="583"/>
      <c r="DJ91" s="583"/>
      <c r="DK91" s="749"/>
      <c r="DL91" s="749"/>
      <c r="DM91" s="749"/>
      <c r="DN91" s="143"/>
      <c r="DO91" s="143"/>
    </row>
    <row r="92" ht="41.1" customHeight="1" spans="1:119">
      <c r="A92" s="590">
        <v>43686</v>
      </c>
      <c r="B92" s="143" t="s">
        <v>287</v>
      </c>
      <c r="C92" s="596">
        <v>4500017857</v>
      </c>
      <c r="D92" s="751" t="s">
        <v>288</v>
      </c>
      <c r="E92" s="608" t="s">
        <v>280</v>
      </c>
      <c r="F92" s="593" t="s">
        <v>247</v>
      </c>
      <c r="G92" s="123" t="s">
        <v>240</v>
      </c>
      <c r="H92" s="594">
        <v>12</v>
      </c>
      <c r="I92" s="143"/>
      <c r="J92" s="143"/>
      <c r="K92" s="143"/>
      <c r="L92" s="621"/>
      <c r="M92" s="622"/>
      <c r="N92" s="627"/>
      <c r="O92" s="627"/>
      <c r="P92" s="628"/>
      <c r="Q92" s="627"/>
      <c r="R92" s="627"/>
      <c r="S92" s="651"/>
      <c r="T92" s="627"/>
      <c r="U92" s="652"/>
      <c r="V92" s="642"/>
      <c r="W92" s="643"/>
      <c r="X92" s="644"/>
      <c r="Y92" s="663"/>
      <c r="Z92" s="666"/>
      <c r="AA92" s="667"/>
      <c r="AB92" s="667"/>
      <c r="AC92" s="668"/>
      <c r="AD92" s="669"/>
      <c r="AE92" s="670"/>
      <c r="AF92" s="670"/>
      <c r="AG92" s="670"/>
      <c r="AH92" s="670"/>
      <c r="AI92" s="670"/>
      <c r="AJ92" s="670"/>
      <c r="AK92" s="670"/>
      <c r="AL92" s="670"/>
      <c r="AM92" s="670"/>
      <c r="AN92" s="670"/>
      <c r="AO92" s="670"/>
      <c r="AP92" s="670">
        <v>12</v>
      </c>
      <c r="AQ92" s="670"/>
      <c r="AR92" s="670"/>
      <c r="AS92" s="670"/>
      <c r="AT92" s="670"/>
      <c r="AU92" s="670"/>
      <c r="AV92" s="670"/>
      <c r="AW92" s="670"/>
      <c r="AX92" s="670"/>
      <c r="AY92" s="670"/>
      <c r="AZ92" s="670"/>
      <c r="BA92" s="670"/>
      <c r="BB92" s="670"/>
      <c r="BC92" s="670"/>
      <c r="BD92" s="670"/>
      <c r="BE92" s="758"/>
      <c r="BF92" s="758"/>
      <c r="BG92" s="758"/>
      <c r="BH92" s="759"/>
      <c r="BI92" s="705"/>
      <c r="BJ92" s="703"/>
      <c r="BK92" s="703"/>
      <c r="BL92" s="703"/>
      <c r="BM92" s="703"/>
      <c r="BN92" s="703"/>
      <c r="BO92" s="703"/>
      <c r="BP92" s="703"/>
      <c r="BQ92" s="703"/>
      <c r="BR92" s="703"/>
      <c r="BS92" s="703"/>
      <c r="BT92" s="703"/>
      <c r="BU92" s="703"/>
      <c r="BV92" s="713"/>
      <c r="BW92" s="713"/>
      <c r="BX92" s="713"/>
      <c r="BY92" s="713"/>
      <c r="BZ92" s="713"/>
      <c r="CA92" s="713"/>
      <c r="CB92" s="713"/>
      <c r="CC92" s="713"/>
      <c r="CD92" s="713"/>
      <c r="CE92" s="713"/>
      <c r="CF92" s="713"/>
      <c r="CG92" s="713"/>
      <c r="CH92" s="713"/>
      <c r="CI92" s="703">
        <v>2</v>
      </c>
      <c r="CJ92" s="703">
        <v>2</v>
      </c>
      <c r="CK92" s="703">
        <v>2</v>
      </c>
      <c r="CL92" s="703">
        <v>2</v>
      </c>
      <c r="CM92" s="703">
        <v>2</v>
      </c>
      <c r="CN92" s="727">
        <v>2</v>
      </c>
      <c r="CO92" s="728"/>
      <c r="CP92" s="729"/>
      <c r="CQ92" s="729"/>
      <c r="CR92" s="729"/>
      <c r="CS92" s="729"/>
      <c r="CT92" s="742"/>
      <c r="CU92" s="743"/>
      <c r="CV92" s="713"/>
      <c r="CW92" s="744"/>
      <c r="CX92" s="143"/>
      <c r="CY92" s="143"/>
      <c r="CZ92" s="143"/>
      <c r="DA92" s="143"/>
      <c r="DB92" s="143"/>
      <c r="DC92" s="143"/>
      <c r="DD92" s="143"/>
      <c r="DE92" s="583"/>
      <c r="DF92" s="583"/>
      <c r="DG92" s="583"/>
      <c r="DH92" s="583"/>
      <c r="DI92" s="583"/>
      <c r="DJ92" s="583"/>
      <c r="DK92" s="749"/>
      <c r="DL92" s="749"/>
      <c r="DM92" s="749"/>
      <c r="DN92" s="143"/>
      <c r="DO92" s="143"/>
    </row>
    <row r="93" ht="41.1" customHeight="1" spans="1:119">
      <c r="A93" s="590">
        <v>43687</v>
      </c>
      <c r="B93" s="143" t="s">
        <v>289</v>
      </c>
      <c r="C93" s="596">
        <v>4500022562</v>
      </c>
      <c r="D93" s="611" t="s">
        <v>166</v>
      </c>
      <c r="E93" s="608" t="s">
        <v>283</v>
      </c>
      <c r="F93" s="593" t="s">
        <v>129</v>
      </c>
      <c r="G93" s="123" t="s">
        <v>130</v>
      </c>
      <c r="H93" s="594">
        <v>12</v>
      </c>
      <c r="I93" s="143"/>
      <c r="J93" s="143"/>
      <c r="K93" s="143"/>
      <c r="L93" s="621"/>
      <c r="M93" s="622"/>
      <c r="N93" s="627"/>
      <c r="O93" s="627"/>
      <c r="P93" s="628"/>
      <c r="Q93" s="627"/>
      <c r="R93" s="627"/>
      <c r="S93" s="651"/>
      <c r="T93" s="627"/>
      <c r="U93" s="652"/>
      <c r="V93" s="642"/>
      <c r="W93" s="643">
        <v>12</v>
      </c>
      <c r="X93" s="644"/>
      <c r="Y93" s="663"/>
      <c r="Z93" s="666"/>
      <c r="AA93" s="667"/>
      <c r="AB93" s="667">
        <v>12</v>
      </c>
      <c r="AC93" s="668"/>
      <c r="AD93" s="669"/>
      <c r="AE93" s="670"/>
      <c r="AF93" s="670"/>
      <c r="AG93" s="670"/>
      <c r="AH93" s="670"/>
      <c r="AI93" s="670"/>
      <c r="AJ93" s="670"/>
      <c r="AK93" s="670"/>
      <c r="AL93" s="670"/>
      <c r="AM93" s="670"/>
      <c r="AN93" s="670"/>
      <c r="AO93" s="670"/>
      <c r="AP93" s="670"/>
      <c r="AQ93" s="670"/>
      <c r="AR93" s="670"/>
      <c r="AS93" s="670"/>
      <c r="AT93" s="670"/>
      <c r="AU93" s="670"/>
      <c r="AV93" s="670"/>
      <c r="AW93" s="670"/>
      <c r="AX93" s="670"/>
      <c r="AY93" s="670"/>
      <c r="AZ93" s="670"/>
      <c r="BA93" s="670"/>
      <c r="BB93" s="670"/>
      <c r="BC93" s="670"/>
      <c r="BD93" s="670"/>
      <c r="BE93" s="758"/>
      <c r="BF93" s="758"/>
      <c r="BG93" s="758"/>
      <c r="BH93" s="759"/>
      <c r="BI93" s="705"/>
      <c r="BJ93" s="703">
        <v>1</v>
      </c>
      <c r="BK93" s="703">
        <v>1</v>
      </c>
      <c r="BL93" s="703">
        <v>1</v>
      </c>
      <c r="BM93" s="703">
        <v>1</v>
      </c>
      <c r="BN93" s="703">
        <v>1</v>
      </c>
      <c r="BO93" s="703">
        <v>1</v>
      </c>
      <c r="BP93" s="703">
        <v>1</v>
      </c>
      <c r="BQ93" s="703">
        <v>1</v>
      </c>
      <c r="BR93" s="703">
        <v>1</v>
      </c>
      <c r="BS93" s="703">
        <v>1</v>
      </c>
      <c r="BT93" s="703">
        <v>1</v>
      </c>
      <c r="BU93" s="703">
        <v>1</v>
      </c>
      <c r="BV93" s="713"/>
      <c r="BW93" s="713"/>
      <c r="BX93" s="713"/>
      <c r="BY93" s="713"/>
      <c r="BZ93" s="713"/>
      <c r="CA93" s="713"/>
      <c r="CB93" s="713"/>
      <c r="CC93" s="713"/>
      <c r="CD93" s="713"/>
      <c r="CE93" s="713"/>
      <c r="CF93" s="713"/>
      <c r="CG93" s="713"/>
      <c r="CH93" s="713"/>
      <c r="CI93" s="703"/>
      <c r="CJ93" s="703"/>
      <c r="CK93" s="703"/>
      <c r="CL93" s="703"/>
      <c r="CM93" s="703"/>
      <c r="CN93" s="727"/>
      <c r="CO93" s="728"/>
      <c r="CP93" s="729"/>
      <c r="CQ93" s="729"/>
      <c r="CR93" s="729"/>
      <c r="CS93" s="729"/>
      <c r="CT93" s="742"/>
      <c r="CU93" s="743"/>
      <c r="CV93" s="713"/>
      <c r="CW93" s="744"/>
      <c r="CX93" s="143"/>
      <c r="CY93" s="143"/>
      <c r="CZ93" s="143"/>
      <c r="DA93" s="143"/>
      <c r="DB93" s="143"/>
      <c r="DC93" s="143"/>
      <c r="DD93" s="143"/>
      <c r="DE93" s="583"/>
      <c r="DF93" s="583"/>
      <c r="DG93" s="583"/>
      <c r="DH93" s="583"/>
      <c r="DI93" s="583"/>
      <c r="DJ93" s="583"/>
      <c r="DK93" s="749"/>
      <c r="DL93" s="749"/>
      <c r="DM93" s="749"/>
      <c r="DN93" s="143"/>
      <c r="DO93" s="143"/>
    </row>
    <row r="94" ht="41.1" customHeight="1" spans="1:119">
      <c r="A94" s="590">
        <v>43689</v>
      </c>
      <c r="B94" s="143" t="s">
        <v>290</v>
      </c>
      <c r="C94" s="596">
        <v>4500019647</v>
      </c>
      <c r="D94" s="752" t="s">
        <v>291</v>
      </c>
      <c r="E94" s="608" t="s">
        <v>283</v>
      </c>
      <c r="F94" s="593" t="s">
        <v>292</v>
      </c>
      <c r="G94" s="123" t="s">
        <v>240</v>
      </c>
      <c r="H94" s="594">
        <v>6</v>
      </c>
      <c r="I94" s="143"/>
      <c r="J94" s="143"/>
      <c r="K94" s="143"/>
      <c r="L94" s="621"/>
      <c r="M94" s="622"/>
      <c r="N94" s="627"/>
      <c r="O94" s="627"/>
      <c r="P94" s="628"/>
      <c r="Q94" s="627"/>
      <c r="R94" s="627"/>
      <c r="S94" s="651"/>
      <c r="T94" s="627"/>
      <c r="U94" s="652"/>
      <c r="V94" s="642"/>
      <c r="W94" s="643"/>
      <c r="X94" s="644"/>
      <c r="Y94" s="663"/>
      <c r="Z94" s="666"/>
      <c r="AA94" s="667"/>
      <c r="AB94" s="667"/>
      <c r="AC94" s="668"/>
      <c r="AD94" s="669"/>
      <c r="AE94" s="670"/>
      <c r="AF94" s="670"/>
      <c r="AG94" s="670"/>
      <c r="AH94" s="670"/>
      <c r="AI94" s="670"/>
      <c r="AJ94" s="670"/>
      <c r="AK94" s="670"/>
      <c r="AL94" s="670"/>
      <c r="AM94" s="670"/>
      <c r="AN94" s="670"/>
      <c r="AO94" s="670"/>
      <c r="AP94" s="670"/>
      <c r="AQ94" s="670"/>
      <c r="AR94" s="670">
        <v>6</v>
      </c>
      <c r="AS94" s="670">
        <v>6</v>
      </c>
      <c r="AT94" s="670">
        <v>6</v>
      </c>
      <c r="AU94" s="670"/>
      <c r="AV94" s="670"/>
      <c r="AW94" s="670"/>
      <c r="AX94" s="670"/>
      <c r="AY94" s="670"/>
      <c r="AZ94" s="670"/>
      <c r="BA94" s="670"/>
      <c r="BB94" s="670"/>
      <c r="BC94" s="670"/>
      <c r="BD94" s="670"/>
      <c r="BE94" s="758"/>
      <c r="BF94" s="758"/>
      <c r="BG94" s="758"/>
      <c r="BH94" s="759"/>
      <c r="BI94" s="705"/>
      <c r="BJ94" s="703"/>
      <c r="BK94" s="703"/>
      <c r="BL94" s="703"/>
      <c r="BM94" s="703"/>
      <c r="BN94" s="703"/>
      <c r="BO94" s="703"/>
      <c r="BP94" s="703"/>
      <c r="BQ94" s="703"/>
      <c r="BR94" s="703"/>
      <c r="BS94" s="703"/>
      <c r="BT94" s="703"/>
      <c r="BU94" s="703"/>
      <c r="BV94" s="713"/>
      <c r="BW94" s="713"/>
      <c r="BX94" s="713"/>
      <c r="BY94" s="713"/>
      <c r="BZ94" s="713"/>
      <c r="CA94" s="713"/>
      <c r="CB94" s="713"/>
      <c r="CC94" s="713"/>
      <c r="CD94" s="713"/>
      <c r="CE94" s="713"/>
      <c r="CF94" s="713"/>
      <c r="CG94" s="713"/>
      <c r="CH94" s="713"/>
      <c r="CI94" s="703">
        <v>1</v>
      </c>
      <c r="CJ94" s="703">
        <v>1</v>
      </c>
      <c r="CK94" s="703">
        <v>1</v>
      </c>
      <c r="CL94" s="703">
        <v>1</v>
      </c>
      <c r="CM94" s="703">
        <v>1</v>
      </c>
      <c r="CN94" s="727">
        <v>1</v>
      </c>
      <c r="CO94" s="728"/>
      <c r="CP94" s="729"/>
      <c r="CQ94" s="729"/>
      <c r="CR94" s="729"/>
      <c r="CS94" s="729"/>
      <c r="CT94" s="742"/>
      <c r="CU94" s="743"/>
      <c r="CV94" s="713"/>
      <c r="CW94" s="744"/>
      <c r="CX94" s="143"/>
      <c r="CY94" s="143"/>
      <c r="CZ94" s="143"/>
      <c r="DA94" s="143"/>
      <c r="DB94" s="143"/>
      <c r="DC94" s="143"/>
      <c r="DD94" s="143"/>
      <c r="DE94" s="583"/>
      <c r="DF94" s="583"/>
      <c r="DG94" s="583"/>
      <c r="DH94" s="583"/>
      <c r="DI94" s="583"/>
      <c r="DJ94" s="583"/>
      <c r="DK94" s="749"/>
      <c r="DL94" s="749"/>
      <c r="DM94" s="749"/>
      <c r="DN94" s="143"/>
      <c r="DO94" s="143"/>
    </row>
    <row r="95" ht="41.1" customHeight="1" spans="1:119">
      <c r="A95" s="590">
        <v>43689</v>
      </c>
      <c r="B95" s="143" t="s">
        <v>258</v>
      </c>
      <c r="C95" s="596">
        <v>4500022128</v>
      </c>
      <c r="D95" s="752" t="s">
        <v>293</v>
      </c>
      <c r="E95" s="608" t="s">
        <v>283</v>
      </c>
      <c r="F95" s="593" t="s">
        <v>247</v>
      </c>
      <c r="G95" s="123" t="s">
        <v>240</v>
      </c>
      <c r="H95" s="594">
        <v>12</v>
      </c>
      <c r="I95" s="143"/>
      <c r="J95" s="143"/>
      <c r="K95" s="143"/>
      <c r="L95" s="621"/>
      <c r="M95" s="622"/>
      <c r="N95" s="627"/>
      <c r="O95" s="627"/>
      <c r="P95" s="628"/>
      <c r="Q95" s="627"/>
      <c r="R95" s="627"/>
      <c r="S95" s="651"/>
      <c r="T95" s="627"/>
      <c r="U95" s="652"/>
      <c r="V95" s="642"/>
      <c r="W95" s="643"/>
      <c r="X95" s="644"/>
      <c r="Y95" s="663"/>
      <c r="Z95" s="666"/>
      <c r="AA95" s="667"/>
      <c r="AB95" s="667"/>
      <c r="AC95" s="668"/>
      <c r="AD95" s="669"/>
      <c r="AE95" s="670"/>
      <c r="AF95" s="670"/>
      <c r="AG95" s="670"/>
      <c r="AH95" s="670"/>
      <c r="AI95" s="670"/>
      <c r="AJ95" s="670"/>
      <c r="AK95" s="670"/>
      <c r="AL95" s="670"/>
      <c r="AM95" s="670"/>
      <c r="AN95" s="670"/>
      <c r="AO95" s="670"/>
      <c r="AP95" s="670">
        <v>12</v>
      </c>
      <c r="AQ95" s="670">
        <v>12</v>
      </c>
      <c r="AR95" s="670"/>
      <c r="AS95" s="670"/>
      <c r="AT95" s="670"/>
      <c r="AU95" s="670"/>
      <c r="AV95" s="670"/>
      <c r="AW95" s="670"/>
      <c r="AX95" s="670"/>
      <c r="AY95" s="670"/>
      <c r="AZ95" s="670"/>
      <c r="BA95" s="670"/>
      <c r="BB95" s="670"/>
      <c r="BC95" s="670"/>
      <c r="BD95" s="670"/>
      <c r="BE95" s="758"/>
      <c r="BF95" s="758"/>
      <c r="BG95" s="758"/>
      <c r="BH95" s="759"/>
      <c r="BI95" s="705"/>
      <c r="BJ95" s="703"/>
      <c r="BK95" s="703"/>
      <c r="BL95" s="703"/>
      <c r="BM95" s="703"/>
      <c r="BN95" s="703"/>
      <c r="BO95" s="703"/>
      <c r="BP95" s="703"/>
      <c r="BQ95" s="703"/>
      <c r="BR95" s="703"/>
      <c r="BS95" s="703"/>
      <c r="BT95" s="703"/>
      <c r="BU95" s="703"/>
      <c r="BV95" s="713"/>
      <c r="BW95" s="713"/>
      <c r="BX95" s="713"/>
      <c r="BY95" s="713"/>
      <c r="BZ95" s="713"/>
      <c r="CA95" s="713"/>
      <c r="CB95" s="713"/>
      <c r="CC95" s="713"/>
      <c r="CD95" s="713"/>
      <c r="CE95" s="713"/>
      <c r="CF95" s="713"/>
      <c r="CG95" s="713"/>
      <c r="CH95" s="713"/>
      <c r="CI95" s="703">
        <v>2</v>
      </c>
      <c r="CJ95" s="703">
        <v>2</v>
      </c>
      <c r="CK95" s="703">
        <v>2</v>
      </c>
      <c r="CL95" s="703">
        <v>2</v>
      </c>
      <c r="CM95" s="703">
        <v>2</v>
      </c>
      <c r="CN95" s="727">
        <v>2</v>
      </c>
      <c r="CO95" s="728"/>
      <c r="CP95" s="729"/>
      <c r="CQ95" s="729"/>
      <c r="CR95" s="729"/>
      <c r="CS95" s="729"/>
      <c r="CT95" s="742"/>
      <c r="CU95" s="743"/>
      <c r="CV95" s="713"/>
      <c r="CW95" s="744"/>
      <c r="CX95" s="143"/>
      <c r="CY95" s="143"/>
      <c r="CZ95" s="143"/>
      <c r="DA95" s="143"/>
      <c r="DB95" s="143"/>
      <c r="DC95" s="143"/>
      <c r="DD95" s="143"/>
      <c r="DE95" s="583"/>
      <c r="DF95" s="583"/>
      <c r="DG95" s="583"/>
      <c r="DH95" s="583"/>
      <c r="DI95" s="583"/>
      <c r="DJ95" s="583"/>
      <c r="DK95" s="749"/>
      <c r="DL95" s="749"/>
      <c r="DM95" s="749"/>
      <c r="DN95" s="143"/>
      <c r="DO95" s="143"/>
    </row>
    <row r="96" ht="41.1" customHeight="1" spans="1:119">
      <c r="A96" s="590">
        <v>43689</v>
      </c>
      <c r="B96" s="143" t="s">
        <v>258</v>
      </c>
      <c r="C96" s="596">
        <v>4500022128</v>
      </c>
      <c r="D96" s="752" t="s">
        <v>293</v>
      </c>
      <c r="E96" s="608" t="s">
        <v>283</v>
      </c>
      <c r="F96" s="593" t="s">
        <v>221</v>
      </c>
      <c r="G96" s="123" t="s">
        <v>222</v>
      </c>
      <c r="H96" s="594">
        <v>4</v>
      </c>
      <c r="I96" s="143"/>
      <c r="J96" s="143"/>
      <c r="K96" s="143"/>
      <c r="L96" s="621"/>
      <c r="M96" s="622"/>
      <c r="N96" s="627"/>
      <c r="O96" s="627"/>
      <c r="P96" s="628"/>
      <c r="Q96" s="627"/>
      <c r="R96" s="627"/>
      <c r="S96" s="651"/>
      <c r="T96" s="627"/>
      <c r="U96" s="652"/>
      <c r="V96" s="642"/>
      <c r="W96" s="643"/>
      <c r="X96" s="644"/>
      <c r="Y96" s="663"/>
      <c r="Z96" s="666"/>
      <c r="AA96" s="667"/>
      <c r="AB96" s="667"/>
      <c r="AC96" s="668"/>
      <c r="AD96" s="669"/>
      <c r="AE96" s="670">
        <v>4</v>
      </c>
      <c r="AF96" s="670"/>
      <c r="AG96" s="670"/>
      <c r="AH96" s="670"/>
      <c r="AI96" s="670">
        <v>4</v>
      </c>
      <c r="AJ96" s="670"/>
      <c r="AK96" s="670"/>
      <c r="AL96" s="670"/>
      <c r="AM96" s="670"/>
      <c r="AN96" s="670"/>
      <c r="AO96" s="670"/>
      <c r="AP96" s="670"/>
      <c r="AQ96" s="670"/>
      <c r="AR96" s="670"/>
      <c r="AS96" s="670"/>
      <c r="AT96" s="670"/>
      <c r="AU96" s="670"/>
      <c r="AV96" s="670"/>
      <c r="AW96" s="670"/>
      <c r="AX96" s="670"/>
      <c r="AY96" s="670"/>
      <c r="AZ96" s="670"/>
      <c r="BA96" s="670"/>
      <c r="BB96" s="670"/>
      <c r="BC96" s="670"/>
      <c r="BD96" s="670"/>
      <c r="BE96" s="758"/>
      <c r="BF96" s="758"/>
      <c r="BG96" s="758"/>
      <c r="BH96" s="759"/>
      <c r="BI96" s="705"/>
      <c r="BJ96" s="703"/>
      <c r="BK96" s="703"/>
      <c r="BL96" s="703"/>
      <c r="BM96" s="703"/>
      <c r="BN96" s="703"/>
      <c r="BO96" s="703"/>
      <c r="BP96" s="703"/>
      <c r="BQ96" s="703"/>
      <c r="BR96" s="703"/>
      <c r="BS96" s="703"/>
      <c r="BT96" s="703"/>
      <c r="BU96" s="703"/>
      <c r="BV96" s="713"/>
      <c r="BW96" s="713"/>
      <c r="BX96" s="713"/>
      <c r="BY96" s="713"/>
      <c r="BZ96" s="713"/>
      <c r="CA96" s="713">
        <v>1</v>
      </c>
      <c r="CB96" s="713"/>
      <c r="CC96" s="713"/>
      <c r="CD96" s="713">
        <v>1</v>
      </c>
      <c r="CE96" s="713"/>
      <c r="CF96" s="713">
        <v>1</v>
      </c>
      <c r="CG96" s="713"/>
      <c r="CH96" s="713">
        <v>1</v>
      </c>
      <c r="CI96" s="703"/>
      <c r="CJ96" s="703"/>
      <c r="CK96" s="703"/>
      <c r="CL96" s="703"/>
      <c r="CM96" s="703"/>
      <c r="CN96" s="727"/>
      <c r="CO96" s="728"/>
      <c r="CP96" s="729"/>
      <c r="CQ96" s="729"/>
      <c r="CR96" s="729"/>
      <c r="CS96" s="729"/>
      <c r="CT96" s="742"/>
      <c r="CU96" s="743"/>
      <c r="CV96" s="713"/>
      <c r="CW96" s="744"/>
      <c r="CX96" s="143"/>
      <c r="CY96" s="143"/>
      <c r="CZ96" s="143"/>
      <c r="DA96" s="143"/>
      <c r="DB96" s="143"/>
      <c r="DC96" s="143"/>
      <c r="DD96" s="143"/>
      <c r="DE96" s="583"/>
      <c r="DF96" s="583"/>
      <c r="DG96" s="583"/>
      <c r="DH96" s="583"/>
      <c r="DI96" s="583"/>
      <c r="DJ96" s="583"/>
      <c r="DK96" s="749"/>
      <c r="DL96" s="749"/>
      <c r="DM96" s="749"/>
      <c r="DN96" s="143"/>
      <c r="DO96" s="143"/>
    </row>
    <row r="97" ht="41.1" customHeight="1" spans="1:119">
      <c r="A97" s="590">
        <v>43689</v>
      </c>
      <c r="B97" s="143" t="s">
        <v>287</v>
      </c>
      <c r="C97" s="596">
        <v>4500017361</v>
      </c>
      <c r="D97" s="751" t="s">
        <v>294</v>
      </c>
      <c r="E97" s="753" t="s">
        <v>280</v>
      </c>
      <c r="F97" s="599" t="s">
        <v>295</v>
      </c>
      <c r="G97" s="123" t="s">
        <v>222</v>
      </c>
      <c r="H97" s="594">
        <v>26</v>
      </c>
      <c r="I97" s="143"/>
      <c r="J97" s="143"/>
      <c r="K97" s="143"/>
      <c r="L97" s="621"/>
      <c r="M97" s="622"/>
      <c r="N97" s="627"/>
      <c r="O97" s="627"/>
      <c r="P97" s="628"/>
      <c r="Q97" s="627"/>
      <c r="R97" s="627"/>
      <c r="S97" s="651"/>
      <c r="T97" s="627"/>
      <c r="U97" s="652"/>
      <c r="V97" s="642"/>
      <c r="W97" s="643"/>
      <c r="X97" s="644"/>
      <c r="Y97" s="663"/>
      <c r="Z97" s="666"/>
      <c r="AA97" s="667"/>
      <c r="AB97" s="667"/>
      <c r="AC97" s="668"/>
      <c r="AD97" s="669"/>
      <c r="AE97" s="670">
        <v>26</v>
      </c>
      <c r="AF97" s="670"/>
      <c r="AG97" s="670"/>
      <c r="AH97" s="670"/>
      <c r="AI97" s="670"/>
      <c r="AJ97" s="670"/>
      <c r="AK97" s="670"/>
      <c r="AL97" s="670">
        <v>26</v>
      </c>
      <c r="AM97" s="670"/>
      <c r="AN97" s="670"/>
      <c r="AO97" s="670"/>
      <c r="AP97" s="670"/>
      <c r="AQ97" s="670"/>
      <c r="AR97" s="670"/>
      <c r="AS97" s="670"/>
      <c r="AT97" s="670"/>
      <c r="AU97" s="670"/>
      <c r="AV97" s="670"/>
      <c r="AW97" s="670"/>
      <c r="AX97" s="670"/>
      <c r="AY97" s="670"/>
      <c r="AZ97" s="670"/>
      <c r="BA97" s="670"/>
      <c r="BB97" s="670"/>
      <c r="BC97" s="670"/>
      <c r="BD97" s="670"/>
      <c r="BE97" s="758"/>
      <c r="BF97" s="758"/>
      <c r="BG97" s="758"/>
      <c r="BH97" s="759"/>
      <c r="BI97" s="705"/>
      <c r="BJ97" s="703"/>
      <c r="BK97" s="703"/>
      <c r="BL97" s="703"/>
      <c r="BM97" s="703"/>
      <c r="BN97" s="703"/>
      <c r="BO97" s="703"/>
      <c r="BP97" s="703"/>
      <c r="BQ97" s="703"/>
      <c r="BR97" s="703"/>
      <c r="BS97" s="703"/>
      <c r="BT97" s="703"/>
      <c r="BU97" s="703"/>
      <c r="BV97" s="713">
        <v>2</v>
      </c>
      <c r="BW97" s="713">
        <v>2</v>
      </c>
      <c r="BX97" s="713">
        <v>2</v>
      </c>
      <c r="BY97" s="713">
        <v>2</v>
      </c>
      <c r="BZ97" s="713">
        <v>2</v>
      </c>
      <c r="CA97" s="713">
        <v>2</v>
      </c>
      <c r="CB97" s="713">
        <v>2</v>
      </c>
      <c r="CC97" s="713">
        <v>2</v>
      </c>
      <c r="CD97" s="713">
        <v>2</v>
      </c>
      <c r="CE97" s="713">
        <v>2</v>
      </c>
      <c r="CF97" s="713">
        <v>2</v>
      </c>
      <c r="CG97" s="713">
        <v>2</v>
      </c>
      <c r="CH97" s="713">
        <v>2</v>
      </c>
      <c r="CI97" s="703"/>
      <c r="CJ97" s="703"/>
      <c r="CK97" s="703"/>
      <c r="CL97" s="703"/>
      <c r="CM97" s="703"/>
      <c r="CN97" s="727"/>
      <c r="CO97" s="728"/>
      <c r="CP97" s="729"/>
      <c r="CQ97" s="729"/>
      <c r="CR97" s="729"/>
      <c r="CS97" s="729"/>
      <c r="CT97" s="742"/>
      <c r="CU97" s="743"/>
      <c r="CV97" s="713"/>
      <c r="CW97" s="744"/>
      <c r="CX97" s="143"/>
      <c r="CY97" s="143"/>
      <c r="CZ97" s="143"/>
      <c r="DA97" s="143"/>
      <c r="DB97" s="143"/>
      <c r="DC97" s="143"/>
      <c r="DD97" s="143"/>
      <c r="DE97" s="583"/>
      <c r="DF97" s="583"/>
      <c r="DG97" s="583"/>
      <c r="DH97" s="583"/>
      <c r="DI97" s="583"/>
      <c r="DJ97" s="583"/>
      <c r="DK97" s="749"/>
      <c r="DL97" s="749"/>
      <c r="DM97" s="749"/>
      <c r="DN97" s="143"/>
      <c r="DO97" s="143"/>
    </row>
    <row r="98" ht="41.1" customHeight="1" spans="1:119">
      <c r="A98" s="590">
        <v>43689</v>
      </c>
      <c r="B98" s="143" t="s">
        <v>296</v>
      </c>
      <c r="C98" s="596">
        <v>4500018407</v>
      </c>
      <c r="D98" s="611" t="s">
        <v>297</v>
      </c>
      <c r="E98" s="608" t="s">
        <v>283</v>
      </c>
      <c r="F98" s="593" t="s">
        <v>298</v>
      </c>
      <c r="G98" s="123" t="s">
        <v>299</v>
      </c>
      <c r="H98" s="594">
        <v>1</v>
      </c>
      <c r="I98" s="143"/>
      <c r="J98" s="143"/>
      <c r="K98" s="143"/>
      <c r="L98" s="621"/>
      <c r="M98" s="622"/>
      <c r="N98" s="627"/>
      <c r="O98" s="627"/>
      <c r="P98" s="628"/>
      <c r="Q98" s="627"/>
      <c r="R98" s="627"/>
      <c r="S98" s="651"/>
      <c r="T98" s="627"/>
      <c r="U98" s="652"/>
      <c r="V98" s="642"/>
      <c r="W98" s="643"/>
      <c r="X98" s="644"/>
      <c r="Y98" s="663"/>
      <c r="Z98" s="666"/>
      <c r="AA98" s="667"/>
      <c r="AB98" s="667"/>
      <c r="AC98" s="668"/>
      <c r="AD98" s="669"/>
      <c r="AE98" s="670"/>
      <c r="AF98" s="670"/>
      <c r="AG98" s="670"/>
      <c r="AH98" s="670"/>
      <c r="AI98" s="670"/>
      <c r="AJ98" s="670"/>
      <c r="AK98" s="670"/>
      <c r="AL98" s="670"/>
      <c r="AM98" s="670"/>
      <c r="AN98" s="670"/>
      <c r="AO98" s="670"/>
      <c r="AP98" s="670"/>
      <c r="AQ98" s="670"/>
      <c r="AR98" s="670"/>
      <c r="AS98" s="670"/>
      <c r="AT98" s="670"/>
      <c r="AU98" s="670"/>
      <c r="AV98" s="670"/>
      <c r="AW98" s="670"/>
      <c r="AX98" s="670"/>
      <c r="AY98" s="670"/>
      <c r="AZ98" s="670"/>
      <c r="BA98" s="670"/>
      <c r="BB98" s="670"/>
      <c r="BC98" s="670"/>
      <c r="BD98" s="670"/>
      <c r="BE98" s="758">
        <v>1</v>
      </c>
      <c r="BF98" s="758">
        <v>1</v>
      </c>
      <c r="BG98" s="758"/>
      <c r="BH98" s="759"/>
      <c r="BI98" s="705"/>
      <c r="BJ98" s="703"/>
      <c r="BK98" s="703"/>
      <c r="BL98" s="703"/>
      <c r="BM98" s="703"/>
      <c r="BN98" s="703"/>
      <c r="BO98" s="703"/>
      <c r="BP98" s="703"/>
      <c r="BQ98" s="703"/>
      <c r="BR98" s="703"/>
      <c r="BS98" s="703"/>
      <c r="BT98" s="703"/>
      <c r="BU98" s="703"/>
      <c r="BV98" s="713"/>
      <c r="BW98" s="713"/>
      <c r="BX98" s="713"/>
      <c r="BY98" s="713"/>
      <c r="BZ98" s="713"/>
      <c r="CA98" s="713"/>
      <c r="CB98" s="713"/>
      <c r="CC98" s="713"/>
      <c r="CD98" s="713"/>
      <c r="CE98" s="713"/>
      <c r="CF98" s="713"/>
      <c r="CG98" s="713"/>
      <c r="CH98" s="713"/>
      <c r="CI98" s="703"/>
      <c r="CJ98" s="703"/>
      <c r="CK98" s="703"/>
      <c r="CL98" s="703"/>
      <c r="CM98" s="703"/>
      <c r="CN98" s="727"/>
      <c r="CO98" s="728"/>
      <c r="CP98" s="729"/>
      <c r="CQ98" s="729"/>
      <c r="CR98" s="729"/>
      <c r="CS98" s="729"/>
      <c r="CT98" s="742"/>
      <c r="CU98" s="743"/>
      <c r="CV98" s="713">
        <v>1</v>
      </c>
      <c r="CW98" s="744"/>
      <c r="CX98" s="143"/>
      <c r="CY98" s="143"/>
      <c r="CZ98" s="143"/>
      <c r="DA98" s="143"/>
      <c r="DB98" s="143"/>
      <c r="DC98" s="143"/>
      <c r="DD98" s="143"/>
      <c r="DE98" s="583"/>
      <c r="DF98" s="583"/>
      <c r="DG98" s="583"/>
      <c r="DH98" s="583"/>
      <c r="DI98" s="583"/>
      <c r="DJ98" s="583"/>
      <c r="DK98" s="749"/>
      <c r="DL98" s="749"/>
      <c r="DM98" s="749"/>
      <c r="DN98" s="143"/>
      <c r="DO98" s="143"/>
    </row>
    <row r="99" ht="41.1" customHeight="1" spans="1:119">
      <c r="A99" s="590">
        <v>43690</v>
      </c>
      <c r="B99" s="143" t="s">
        <v>300</v>
      </c>
      <c r="C99" s="596">
        <v>4500017962</v>
      </c>
      <c r="D99" s="611" t="s">
        <v>301</v>
      </c>
      <c r="E99" s="754" t="s">
        <v>280</v>
      </c>
      <c r="F99" s="593" t="s">
        <v>302</v>
      </c>
      <c r="G99" s="123" t="s">
        <v>222</v>
      </c>
      <c r="H99" s="594">
        <v>1</v>
      </c>
      <c r="I99" s="143"/>
      <c r="J99" s="143"/>
      <c r="K99" s="143"/>
      <c r="L99" s="621"/>
      <c r="M99" s="622"/>
      <c r="N99" s="627"/>
      <c r="O99" s="627"/>
      <c r="P99" s="628"/>
      <c r="Q99" s="627"/>
      <c r="R99" s="627"/>
      <c r="S99" s="651"/>
      <c r="T99" s="627"/>
      <c r="U99" s="652"/>
      <c r="V99" s="642"/>
      <c r="W99" s="643"/>
      <c r="X99" s="644"/>
      <c r="Y99" s="663"/>
      <c r="Z99" s="666"/>
      <c r="AA99" s="667"/>
      <c r="AB99" s="667"/>
      <c r="AC99" s="668"/>
      <c r="AD99" s="669"/>
      <c r="AE99" s="670"/>
      <c r="AF99" s="670"/>
      <c r="AG99" s="670"/>
      <c r="AH99" s="670"/>
      <c r="AI99" s="670"/>
      <c r="AJ99" s="670"/>
      <c r="AK99" s="670"/>
      <c r="AL99" s="670"/>
      <c r="AM99" s="670"/>
      <c r="AN99" s="670"/>
      <c r="AO99" s="670"/>
      <c r="AP99" s="670"/>
      <c r="AQ99" s="670"/>
      <c r="AR99" s="670"/>
      <c r="AS99" s="670"/>
      <c r="AT99" s="670"/>
      <c r="AU99" s="670"/>
      <c r="AV99" s="670"/>
      <c r="AW99" s="670"/>
      <c r="AX99" s="670"/>
      <c r="AY99" s="670"/>
      <c r="AZ99" s="670"/>
      <c r="BA99" s="670"/>
      <c r="BB99" s="670"/>
      <c r="BC99" s="670"/>
      <c r="BD99" s="670"/>
      <c r="BE99" s="758"/>
      <c r="BF99" s="758"/>
      <c r="BG99" s="758"/>
      <c r="BH99" s="759"/>
      <c r="BI99" s="705"/>
      <c r="BJ99" s="703"/>
      <c r="BK99" s="703"/>
      <c r="BL99" s="703"/>
      <c r="BM99" s="703"/>
      <c r="BN99" s="703"/>
      <c r="BO99" s="703"/>
      <c r="BP99" s="703"/>
      <c r="BQ99" s="703"/>
      <c r="BR99" s="703"/>
      <c r="BS99" s="703"/>
      <c r="BT99" s="703"/>
      <c r="BU99" s="703"/>
      <c r="BV99" s="713">
        <v>1</v>
      </c>
      <c r="BW99" s="713"/>
      <c r="BX99" s="713"/>
      <c r="BY99" s="713"/>
      <c r="BZ99" s="713"/>
      <c r="CA99" s="713"/>
      <c r="CB99" s="713"/>
      <c r="CC99" s="713"/>
      <c r="CD99" s="713"/>
      <c r="CE99" s="713"/>
      <c r="CF99" s="713"/>
      <c r="CG99" s="713"/>
      <c r="CH99" s="713"/>
      <c r="CI99" s="703"/>
      <c r="CJ99" s="703"/>
      <c r="CK99" s="703"/>
      <c r="CL99" s="703"/>
      <c r="CM99" s="703"/>
      <c r="CN99" s="727"/>
      <c r="CO99" s="728"/>
      <c r="CP99" s="729"/>
      <c r="CQ99" s="729"/>
      <c r="CR99" s="729"/>
      <c r="CS99" s="729"/>
      <c r="CT99" s="742"/>
      <c r="CU99" s="743"/>
      <c r="CV99" s="713"/>
      <c r="CW99" s="744"/>
      <c r="CX99" s="143"/>
      <c r="CY99" s="143"/>
      <c r="CZ99" s="143"/>
      <c r="DA99" s="143"/>
      <c r="DB99" s="143"/>
      <c r="DC99" s="143"/>
      <c r="DD99" s="143"/>
      <c r="DE99" s="583"/>
      <c r="DF99" s="583"/>
      <c r="DG99" s="583"/>
      <c r="DH99" s="583"/>
      <c r="DI99" s="583"/>
      <c r="DJ99" s="583"/>
      <c r="DK99" s="749"/>
      <c r="DL99" s="749"/>
      <c r="DM99" s="749"/>
      <c r="DN99" s="143"/>
      <c r="DO99" s="143"/>
    </row>
    <row r="100" ht="41.1" customHeight="1" spans="1:119">
      <c r="A100" s="590">
        <v>43690</v>
      </c>
      <c r="B100" s="143" t="s">
        <v>258</v>
      </c>
      <c r="C100" s="596">
        <v>4500022128</v>
      </c>
      <c r="D100" s="752" t="s">
        <v>293</v>
      </c>
      <c r="E100" s="608" t="s">
        <v>283</v>
      </c>
      <c r="F100" s="593" t="s">
        <v>247</v>
      </c>
      <c r="G100" s="123" t="s">
        <v>240</v>
      </c>
      <c r="H100" s="594">
        <v>6</v>
      </c>
      <c r="I100" s="143"/>
      <c r="J100" s="143"/>
      <c r="K100" s="143"/>
      <c r="L100" s="621"/>
      <c r="M100" s="622"/>
      <c r="N100" s="627"/>
      <c r="O100" s="627"/>
      <c r="P100" s="628"/>
      <c r="Q100" s="627"/>
      <c r="R100" s="627"/>
      <c r="S100" s="651"/>
      <c r="T100" s="627"/>
      <c r="U100" s="652"/>
      <c r="V100" s="642"/>
      <c r="W100" s="643"/>
      <c r="X100" s="644"/>
      <c r="Y100" s="663"/>
      <c r="Z100" s="666"/>
      <c r="AA100" s="667"/>
      <c r="AB100" s="667"/>
      <c r="AC100" s="668"/>
      <c r="AD100" s="669"/>
      <c r="AE100" s="670"/>
      <c r="AF100" s="670"/>
      <c r="AG100" s="670"/>
      <c r="AH100" s="670"/>
      <c r="AI100" s="670"/>
      <c r="AJ100" s="670"/>
      <c r="AK100" s="670"/>
      <c r="AL100" s="670"/>
      <c r="AM100" s="670"/>
      <c r="AN100" s="670"/>
      <c r="AO100" s="670"/>
      <c r="AP100" s="670">
        <v>6</v>
      </c>
      <c r="AQ100" s="670">
        <v>6</v>
      </c>
      <c r="AR100" s="670"/>
      <c r="AS100" s="670"/>
      <c r="AT100" s="670"/>
      <c r="AU100" s="670"/>
      <c r="AV100" s="670"/>
      <c r="AW100" s="670"/>
      <c r="AX100" s="670"/>
      <c r="AY100" s="670"/>
      <c r="AZ100" s="670"/>
      <c r="BA100" s="670"/>
      <c r="BB100" s="670"/>
      <c r="BC100" s="670"/>
      <c r="BD100" s="670"/>
      <c r="BE100" s="758"/>
      <c r="BF100" s="758"/>
      <c r="BG100" s="758"/>
      <c r="BH100" s="759"/>
      <c r="BI100" s="705"/>
      <c r="BJ100" s="703"/>
      <c r="BK100" s="703"/>
      <c r="BL100" s="703"/>
      <c r="BM100" s="703"/>
      <c r="BN100" s="703"/>
      <c r="BO100" s="703"/>
      <c r="BP100" s="703"/>
      <c r="BQ100" s="703"/>
      <c r="BR100" s="703"/>
      <c r="BS100" s="703"/>
      <c r="BT100" s="703"/>
      <c r="BU100" s="703"/>
      <c r="BV100" s="713"/>
      <c r="BW100" s="713"/>
      <c r="BX100" s="713"/>
      <c r="BY100" s="713"/>
      <c r="BZ100" s="713"/>
      <c r="CA100" s="713"/>
      <c r="CB100" s="713"/>
      <c r="CC100" s="713"/>
      <c r="CD100" s="713"/>
      <c r="CE100" s="713"/>
      <c r="CF100" s="713"/>
      <c r="CG100" s="713"/>
      <c r="CH100" s="713"/>
      <c r="CI100" s="703">
        <v>1</v>
      </c>
      <c r="CJ100" s="703">
        <v>1</v>
      </c>
      <c r="CK100" s="703">
        <v>1</v>
      </c>
      <c r="CL100" s="703">
        <v>1</v>
      </c>
      <c r="CM100" s="703">
        <v>1</v>
      </c>
      <c r="CN100" s="727">
        <v>1</v>
      </c>
      <c r="CO100" s="728"/>
      <c r="CP100" s="729"/>
      <c r="CQ100" s="729"/>
      <c r="CR100" s="729"/>
      <c r="CS100" s="729"/>
      <c r="CT100" s="742"/>
      <c r="CU100" s="743"/>
      <c r="CV100" s="713"/>
      <c r="CW100" s="744"/>
      <c r="CX100" s="143"/>
      <c r="CY100" s="143"/>
      <c r="CZ100" s="143"/>
      <c r="DA100" s="143"/>
      <c r="DB100" s="143"/>
      <c r="DC100" s="143"/>
      <c r="DD100" s="143"/>
      <c r="DE100" s="583"/>
      <c r="DF100" s="583"/>
      <c r="DG100" s="583"/>
      <c r="DH100" s="583"/>
      <c r="DI100" s="583"/>
      <c r="DJ100" s="583"/>
      <c r="DK100" s="749"/>
      <c r="DL100" s="749"/>
      <c r="DM100" s="749"/>
      <c r="DN100" s="143"/>
      <c r="DO100" s="143"/>
    </row>
    <row r="101" ht="41.1" customHeight="1" spans="1:119">
      <c r="A101" s="590">
        <v>43691</v>
      </c>
      <c r="B101" s="143" t="s">
        <v>303</v>
      </c>
      <c r="C101" s="596">
        <v>4500021249</v>
      </c>
      <c r="D101" s="599" t="s">
        <v>304</v>
      </c>
      <c r="E101" s="608" t="s">
        <v>283</v>
      </c>
      <c r="F101" s="599" t="s">
        <v>256</v>
      </c>
      <c r="G101" s="755" t="s">
        <v>305</v>
      </c>
      <c r="H101" s="594">
        <v>15</v>
      </c>
      <c r="I101" s="143"/>
      <c r="J101" s="143"/>
      <c r="K101" s="143"/>
      <c r="L101" s="621"/>
      <c r="M101" s="622"/>
      <c r="N101" s="627"/>
      <c r="O101" s="627"/>
      <c r="P101" s="628"/>
      <c r="Q101" s="627"/>
      <c r="R101" s="627"/>
      <c r="S101" s="651"/>
      <c r="T101" s="627"/>
      <c r="U101" s="652"/>
      <c r="V101" s="642"/>
      <c r="W101" s="643"/>
      <c r="X101" s="644"/>
      <c r="Y101" s="663"/>
      <c r="Z101" s="666"/>
      <c r="AA101" s="667"/>
      <c r="AB101" s="667"/>
      <c r="AC101" s="668"/>
      <c r="AD101" s="669"/>
      <c r="AE101" s="670"/>
      <c r="AF101" s="670"/>
      <c r="AG101" s="670"/>
      <c r="AH101" s="670"/>
      <c r="AI101" s="670"/>
      <c r="AJ101" s="670"/>
      <c r="AK101" s="670"/>
      <c r="AL101" s="670"/>
      <c r="AM101" s="670"/>
      <c r="AN101" s="670"/>
      <c r="AO101" s="670"/>
      <c r="AP101" s="670"/>
      <c r="AQ101" s="670"/>
      <c r="AR101" s="670"/>
      <c r="AS101" s="670"/>
      <c r="AT101" s="670"/>
      <c r="AU101" s="670"/>
      <c r="AV101" s="670"/>
      <c r="AW101" s="670"/>
      <c r="AX101" s="670"/>
      <c r="AY101" s="670"/>
      <c r="AZ101" s="670"/>
      <c r="BA101" s="670"/>
      <c r="BB101" s="670"/>
      <c r="BC101" s="670"/>
      <c r="BD101" s="670"/>
      <c r="BE101" s="758">
        <v>15</v>
      </c>
      <c r="BF101" s="758"/>
      <c r="BG101" s="758"/>
      <c r="BH101" s="759"/>
      <c r="BI101" s="705"/>
      <c r="BJ101" s="703"/>
      <c r="BK101" s="703"/>
      <c r="BL101" s="703"/>
      <c r="BM101" s="703"/>
      <c r="BN101" s="703"/>
      <c r="BO101" s="703"/>
      <c r="BP101" s="703"/>
      <c r="BQ101" s="703"/>
      <c r="BR101" s="703"/>
      <c r="BS101" s="703"/>
      <c r="BT101" s="703"/>
      <c r="BU101" s="703"/>
      <c r="BV101" s="713"/>
      <c r="BW101" s="713"/>
      <c r="BX101" s="713"/>
      <c r="BY101" s="713"/>
      <c r="BZ101" s="713"/>
      <c r="CA101" s="713"/>
      <c r="CB101" s="713"/>
      <c r="CC101" s="713"/>
      <c r="CD101" s="713"/>
      <c r="CE101" s="713"/>
      <c r="CF101" s="713"/>
      <c r="CG101" s="713"/>
      <c r="CH101" s="713"/>
      <c r="CI101" s="703"/>
      <c r="CJ101" s="703"/>
      <c r="CK101" s="703"/>
      <c r="CL101" s="703"/>
      <c r="CM101" s="703"/>
      <c r="CN101" s="727"/>
      <c r="CO101" s="728"/>
      <c r="CP101" s="729"/>
      <c r="CQ101" s="729"/>
      <c r="CR101" s="729"/>
      <c r="CS101" s="729"/>
      <c r="CT101" s="742"/>
      <c r="CU101" s="743">
        <v>5</v>
      </c>
      <c r="CV101" s="713">
        <v>5</v>
      </c>
      <c r="CW101" s="744">
        <v>5</v>
      </c>
      <c r="CX101" s="143"/>
      <c r="CY101" s="143"/>
      <c r="CZ101" s="143"/>
      <c r="DA101" s="143"/>
      <c r="DB101" s="143"/>
      <c r="DC101" s="143"/>
      <c r="DD101" s="143"/>
      <c r="DE101" s="583"/>
      <c r="DF101" s="583"/>
      <c r="DG101" s="583"/>
      <c r="DH101" s="583"/>
      <c r="DI101" s="583"/>
      <c r="DJ101" s="583"/>
      <c r="DK101" s="749"/>
      <c r="DL101" s="749"/>
      <c r="DM101" s="749"/>
      <c r="DN101" s="143"/>
      <c r="DO101" s="143"/>
    </row>
    <row r="102" ht="41.1" customHeight="1" spans="1:119">
      <c r="A102" s="590">
        <v>43691</v>
      </c>
      <c r="B102" s="143" t="s">
        <v>207</v>
      </c>
      <c r="C102" s="596">
        <v>4500022498</v>
      </c>
      <c r="D102" s="611" t="s">
        <v>209</v>
      </c>
      <c r="E102" s="608" t="s">
        <v>275</v>
      </c>
      <c r="F102" s="599" t="s">
        <v>256</v>
      </c>
      <c r="G102" s="608" t="s">
        <v>257</v>
      </c>
      <c r="H102" s="594">
        <v>9</v>
      </c>
      <c r="I102" s="143"/>
      <c r="J102" s="143"/>
      <c r="K102" s="143"/>
      <c r="L102" s="621"/>
      <c r="M102" s="622"/>
      <c r="N102" s="627"/>
      <c r="O102" s="627"/>
      <c r="P102" s="628"/>
      <c r="Q102" s="627"/>
      <c r="R102" s="627"/>
      <c r="S102" s="651"/>
      <c r="T102" s="627"/>
      <c r="U102" s="652"/>
      <c r="V102" s="642"/>
      <c r="W102" s="643"/>
      <c r="X102" s="644"/>
      <c r="Y102" s="663"/>
      <c r="Z102" s="666"/>
      <c r="AA102" s="667"/>
      <c r="AB102" s="667"/>
      <c r="AC102" s="668"/>
      <c r="AD102" s="669"/>
      <c r="AE102" s="670"/>
      <c r="AF102" s="670"/>
      <c r="AG102" s="670"/>
      <c r="AH102" s="670"/>
      <c r="AI102" s="670"/>
      <c r="AJ102" s="670"/>
      <c r="AK102" s="670"/>
      <c r="AL102" s="670"/>
      <c r="AM102" s="670"/>
      <c r="AN102" s="670"/>
      <c r="AO102" s="670"/>
      <c r="AP102" s="670"/>
      <c r="AQ102" s="670"/>
      <c r="AR102" s="670"/>
      <c r="AS102" s="670"/>
      <c r="AT102" s="670"/>
      <c r="AU102" s="670"/>
      <c r="AV102" s="670"/>
      <c r="AW102" s="670"/>
      <c r="AX102" s="670"/>
      <c r="AY102" s="670"/>
      <c r="AZ102" s="670"/>
      <c r="BA102" s="670"/>
      <c r="BB102" s="670"/>
      <c r="BC102" s="670"/>
      <c r="BD102" s="670"/>
      <c r="BE102" s="758">
        <v>9</v>
      </c>
      <c r="BF102" s="758">
        <v>9</v>
      </c>
      <c r="BG102" s="758"/>
      <c r="BH102" s="759"/>
      <c r="BI102" s="705"/>
      <c r="BJ102" s="703"/>
      <c r="BK102" s="703"/>
      <c r="BL102" s="703"/>
      <c r="BM102" s="703"/>
      <c r="BN102" s="703"/>
      <c r="BO102" s="703"/>
      <c r="BP102" s="703"/>
      <c r="BQ102" s="703"/>
      <c r="BR102" s="703"/>
      <c r="BS102" s="703"/>
      <c r="BT102" s="703"/>
      <c r="BU102" s="703"/>
      <c r="BV102" s="713"/>
      <c r="BW102" s="713"/>
      <c r="BX102" s="713"/>
      <c r="BY102" s="713"/>
      <c r="BZ102" s="713"/>
      <c r="CA102" s="713"/>
      <c r="CB102" s="713"/>
      <c r="CC102" s="713"/>
      <c r="CD102" s="713"/>
      <c r="CE102" s="713"/>
      <c r="CF102" s="713"/>
      <c r="CG102" s="713"/>
      <c r="CH102" s="713"/>
      <c r="CI102" s="703"/>
      <c r="CJ102" s="703"/>
      <c r="CK102" s="703"/>
      <c r="CL102" s="703"/>
      <c r="CM102" s="703"/>
      <c r="CN102" s="727"/>
      <c r="CO102" s="728"/>
      <c r="CP102" s="729"/>
      <c r="CQ102" s="729"/>
      <c r="CR102" s="729"/>
      <c r="CS102" s="729"/>
      <c r="CT102" s="742"/>
      <c r="CU102" s="743">
        <v>3</v>
      </c>
      <c r="CV102" s="713">
        <v>3</v>
      </c>
      <c r="CW102" s="744">
        <v>3</v>
      </c>
      <c r="CX102" s="143"/>
      <c r="CY102" s="143"/>
      <c r="CZ102" s="143"/>
      <c r="DA102" s="143"/>
      <c r="DB102" s="143"/>
      <c r="DC102" s="143"/>
      <c r="DD102" s="143"/>
      <c r="DE102" s="583"/>
      <c r="DF102" s="583"/>
      <c r="DG102" s="583"/>
      <c r="DH102" s="583"/>
      <c r="DI102" s="583"/>
      <c r="DJ102" s="583"/>
      <c r="DK102" s="749"/>
      <c r="DL102" s="749"/>
      <c r="DM102" s="749"/>
      <c r="DN102" s="143"/>
      <c r="DO102" s="143"/>
    </row>
    <row r="103" ht="41.1" customHeight="1" spans="1:119">
      <c r="A103" s="590">
        <v>43691</v>
      </c>
      <c r="B103" s="143" t="s">
        <v>300</v>
      </c>
      <c r="C103" s="596">
        <v>4500017962</v>
      </c>
      <c r="D103" s="611" t="s">
        <v>301</v>
      </c>
      <c r="E103" s="754" t="s">
        <v>280</v>
      </c>
      <c r="F103" s="593" t="s">
        <v>306</v>
      </c>
      <c r="G103" s="123" t="s">
        <v>222</v>
      </c>
      <c r="H103" s="594">
        <v>2</v>
      </c>
      <c r="I103" s="143"/>
      <c r="J103" s="143"/>
      <c r="K103" s="143"/>
      <c r="L103" s="621"/>
      <c r="M103" s="622"/>
      <c r="N103" s="627"/>
      <c r="O103" s="627"/>
      <c r="P103" s="628"/>
      <c r="Q103" s="627"/>
      <c r="R103" s="627"/>
      <c r="S103" s="651"/>
      <c r="T103" s="627"/>
      <c r="U103" s="652"/>
      <c r="V103" s="642"/>
      <c r="W103" s="643"/>
      <c r="X103" s="644"/>
      <c r="Y103" s="663"/>
      <c r="Z103" s="666"/>
      <c r="AA103" s="667"/>
      <c r="AB103" s="667"/>
      <c r="AC103" s="668"/>
      <c r="AD103" s="669"/>
      <c r="AE103" s="670"/>
      <c r="AF103" s="670"/>
      <c r="AG103" s="670"/>
      <c r="AH103" s="670"/>
      <c r="AI103" s="670"/>
      <c r="AJ103" s="670"/>
      <c r="AK103" s="670"/>
      <c r="AL103" s="670"/>
      <c r="AM103" s="670"/>
      <c r="AN103" s="670"/>
      <c r="AO103" s="670"/>
      <c r="AP103" s="670"/>
      <c r="AQ103" s="670"/>
      <c r="AR103" s="670"/>
      <c r="AS103" s="670"/>
      <c r="AT103" s="670"/>
      <c r="AU103" s="670"/>
      <c r="AV103" s="670"/>
      <c r="AW103" s="670"/>
      <c r="AX103" s="670"/>
      <c r="AY103" s="670"/>
      <c r="AZ103" s="670"/>
      <c r="BA103" s="670"/>
      <c r="BB103" s="670"/>
      <c r="BC103" s="670"/>
      <c r="BD103" s="670"/>
      <c r="BE103" s="758"/>
      <c r="BF103" s="758"/>
      <c r="BG103" s="758"/>
      <c r="BH103" s="759"/>
      <c r="BI103" s="705"/>
      <c r="BJ103" s="703"/>
      <c r="BK103" s="703"/>
      <c r="BL103" s="703"/>
      <c r="BM103" s="703"/>
      <c r="BN103" s="703"/>
      <c r="BO103" s="703"/>
      <c r="BP103" s="703"/>
      <c r="BQ103" s="703"/>
      <c r="BR103" s="703"/>
      <c r="BS103" s="703"/>
      <c r="BT103" s="703"/>
      <c r="BU103" s="703"/>
      <c r="BV103" s="713"/>
      <c r="BW103" s="713"/>
      <c r="BX103" s="713"/>
      <c r="BY103" s="713"/>
      <c r="BZ103" s="713">
        <v>2</v>
      </c>
      <c r="CA103" s="713"/>
      <c r="CB103" s="713"/>
      <c r="CC103" s="713"/>
      <c r="CD103" s="713"/>
      <c r="CE103" s="713"/>
      <c r="CF103" s="713"/>
      <c r="CG103" s="713"/>
      <c r="CH103" s="713"/>
      <c r="CI103" s="703"/>
      <c r="CJ103" s="703"/>
      <c r="CK103" s="703"/>
      <c r="CL103" s="703"/>
      <c r="CM103" s="703"/>
      <c r="CN103" s="727"/>
      <c r="CO103" s="728"/>
      <c r="CP103" s="729"/>
      <c r="CQ103" s="729"/>
      <c r="CR103" s="729"/>
      <c r="CS103" s="729"/>
      <c r="CT103" s="742"/>
      <c r="CU103" s="743"/>
      <c r="CV103" s="713"/>
      <c r="CW103" s="744"/>
      <c r="CX103" s="143"/>
      <c r="CY103" s="143"/>
      <c r="CZ103" s="143"/>
      <c r="DA103" s="143"/>
      <c r="DB103" s="143"/>
      <c r="DC103" s="143"/>
      <c r="DD103" s="143"/>
      <c r="DE103" s="583"/>
      <c r="DF103" s="583"/>
      <c r="DG103" s="583"/>
      <c r="DH103" s="583"/>
      <c r="DI103" s="583"/>
      <c r="DJ103" s="583"/>
      <c r="DK103" s="749"/>
      <c r="DL103" s="749"/>
      <c r="DM103" s="749"/>
      <c r="DN103" s="143"/>
      <c r="DO103" s="143"/>
    </row>
    <row r="104" ht="41.1" customHeight="1" spans="1:119">
      <c r="A104" s="590">
        <v>43693</v>
      </c>
      <c r="B104" s="143" t="s">
        <v>307</v>
      </c>
      <c r="C104" s="596">
        <v>4500022480</v>
      </c>
      <c r="D104" s="611" t="s">
        <v>308</v>
      </c>
      <c r="E104" s="754" t="s">
        <v>283</v>
      </c>
      <c r="F104" s="593" t="s">
        <v>221</v>
      </c>
      <c r="G104" s="123" t="s">
        <v>222</v>
      </c>
      <c r="H104" s="594">
        <v>2</v>
      </c>
      <c r="I104" s="143"/>
      <c r="J104" s="143"/>
      <c r="K104" s="143"/>
      <c r="L104" s="621"/>
      <c r="M104" s="622"/>
      <c r="N104" s="627"/>
      <c r="O104" s="627"/>
      <c r="P104" s="628"/>
      <c r="Q104" s="627"/>
      <c r="R104" s="627"/>
      <c r="S104" s="651"/>
      <c r="T104" s="627"/>
      <c r="U104" s="652"/>
      <c r="V104" s="642"/>
      <c r="W104" s="643"/>
      <c r="X104" s="644"/>
      <c r="Y104" s="663"/>
      <c r="Z104" s="666"/>
      <c r="AA104" s="667"/>
      <c r="AB104" s="667"/>
      <c r="AC104" s="668"/>
      <c r="AD104" s="669"/>
      <c r="AE104" s="670">
        <v>2</v>
      </c>
      <c r="AF104" s="670"/>
      <c r="AG104" s="670"/>
      <c r="AH104" s="670"/>
      <c r="AI104" s="670"/>
      <c r="AJ104" s="670"/>
      <c r="AK104" s="670"/>
      <c r="AL104" s="670">
        <v>2</v>
      </c>
      <c r="AM104" s="670"/>
      <c r="AN104" s="670"/>
      <c r="AO104" s="670"/>
      <c r="AP104" s="670"/>
      <c r="AQ104" s="670"/>
      <c r="AR104" s="670"/>
      <c r="AS104" s="670"/>
      <c r="AT104" s="670"/>
      <c r="AU104" s="670"/>
      <c r="AV104" s="670"/>
      <c r="AW104" s="670"/>
      <c r="AX104" s="670"/>
      <c r="AY104" s="670"/>
      <c r="AZ104" s="670"/>
      <c r="BA104" s="670"/>
      <c r="BB104" s="670"/>
      <c r="BC104" s="670"/>
      <c r="BD104" s="670"/>
      <c r="BE104" s="758"/>
      <c r="BF104" s="758"/>
      <c r="BG104" s="758"/>
      <c r="BH104" s="759"/>
      <c r="BI104" s="705"/>
      <c r="BJ104" s="703"/>
      <c r="BK104" s="703"/>
      <c r="BL104" s="703"/>
      <c r="BM104" s="703"/>
      <c r="BN104" s="703"/>
      <c r="BO104" s="703"/>
      <c r="BP104" s="703"/>
      <c r="BQ104" s="703"/>
      <c r="BR104" s="703"/>
      <c r="BS104" s="703"/>
      <c r="BT104" s="703"/>
      <c r="BU104" s="703"/>
      <c r="BV104" s="713"/>
      <c r="BW104" s="713">
        <v>1</v>
      </c>
      <c r="BX104" s="713"/>
      <c r="BY104" s="713">
        <v>1</v>
      </c>
      <c r="BZ104" s="713"/>
      <c r="CA104" s="713"/>
      <c r="CB104" s="713"/>
      <c r="CC104" s="713"/>
      <c r="CD104" s="713"/>
      <c r="CE104" s="713"/>
      <c r="CF104" s="713"/>
      <c r="CG104" s="713"/>
      <c r="CH104" s="713"/>
      <c r="CI104" s="703"/>
      <c r="CJ104" s="703"/>
      <c r="CK104" s="703"/>
      <c r="CL104" s="703"/>
      <c r="CM104" s="703"/>
      <c r="CN104" s="727"/>
      <c r="CO104" s="728"/>
      <c r="CP104" s="729"/>
      <c r="CQ104" s="729"/>
      <c r="CR104" s="729"/>
      <c r="CS104" s="729"/>
      <c r="CT104" s="742"/>
      <c r="CU104" s="743"/>
      <c r="CV104" s="713"/>
      <c r="CW104" s="744"/>
      <c r="CX104" s="143"/>
      <c r="CY104" s="143"/>
      <c r="CZ104" s="143"/>
      <c r="DA104" s="143"/>
      <c r="DB104" s="143"/>
      <c r="DC104" s="143"/>
      <c r="DD104" s="143"/>
      <c r="DE104" s="583"/>
      <c r="DF104" s="583"/>
      <c r="DG104" s="583"/>
      <c r="DH104" s="583"/>
      <c r="DI104" s="583"/>
      <c r="DJ104" s="583"/>
      <c r="DK104" s="749"/>
      <c r="DL104" s="749"/>
      <c r="DM104" s="749"/>
      <c r="DN104" s="143"/>
      <c r="DO104" s="143"/>
    </row>
    <row r="105" ht="41.1" customHeight="1" spans="1:119">
      <c r="A105" s="590">
        <v>43693</v>
      </c>
      <c r="B105" s="143" t="s">
        <v>309</v>
      </c>
      <c r="C105" s="596">
        <v>4500022323</v>
      </c>
      <c r="D105" s="611" t="s">
        <v>272</v>
      </c>
      <c r="E105" s="608" t="s">
        <v>275</v>
      </c>
      <c r="F105" s="599" t="s">
        <v>256</v>
      </c>
      <c r="G105" s="755" t="s">
        <v>305</v>
      </c>
      <c r="H105" s="594">
        <v>18</v>
      </c>
      <c r="I105" s="143"/>
      <c r="J105" s="143"/>
      <c r="K105" s="143"/>
      <c r="L105" s="621"/>
      <c r="M105" s="622"/>
      <c r="N105" s="627"/>
      <c r="O105" s="627"/>
      <c r="P105" s="628"/>
      <c r="Q105" s="627"/>
      <c r="R105" s="627"/>
      <c r="S105" s="651"/>
      <c r="T105" s="627"/>
      <c r="U105" s="652"/>
      <c r="V105" s="642"/>
      <c r="W105" s="643"/>
      <c r="X105" s="644"/>
      <c r="Y105" s="663"/>
      <c r="Z105" s="666"/>
      <c r="AA105" s="667"/>
      <c r="AB105" s="667"/>
      <c r="AC105" s="668"/>
      <c r="AD105" s="669"/>
      <c r="AE105" s="670"/>
      <c r="AF105" s="670"/>
      <c r="AG105" s="670"/>
      <c r="AH105" s="670"/>
      <c r="AI105" s="670"/>
      <c r="AJ105" s="670"/>
      <c r="AK105" s="670"/>
      <c r="AL105" s="670"/>
      <c r="AM105" s="670"/>
      <c r="AN105" s="670"/>
      <c r="AO105" s="670"/>
      <c r="AP105" s="670"/>
      <c r="AQ105" s="670"/>
      <c r="AR105" s="670"/>
      <c r="AS105" s="670"/>
      <c r="AT105" s="670"/>
      <c r="AU105" s="670"/>
      <c r="AV105" s="670"/>
      <c r="AW105" s="670"/>
      <c r="AX105" s="670"/>
      <c r="AY105" s="670"/>
      <c r="AZ105" s="670"/>
      <c r="BA105" s="670"/>
      <c r="BB105" s="670"/>
      <c r="BC105" s="670"/>
      <c r="BD105" s="670"/>
      <c r="BE105" s="758">
        <v>18</v>
      </c>
      <c r="BF105" s="758">
        <v>18</v>
      </c>
      <c r="BG105" s="758"/>
      <c r="BH105" s="759"/>
      <c r="BI105" s="705"/>
      <c r="BJ105" s="703"/>
      <c r="BK105" s="703"/>
      <c r="BL105" s="703"/>
      <c r="BM105" s="703"/>
      <c r="BN105" s="703"/>
      <c r="BO105" s="703"/>
      <c r="BP105" s="703"/>
      <c r="BQ105" s="703"/>
      <c r="BR105" s="703"/>
      <c r="BS105" s="703"/>
      <c r="BT105" s="703"/>
      <c r="BU105" s="703"/>
      <c r="BV105" s="713"/>
      <c r="BW105" s="713"/>
      <c r="BX105" s="713"/>
      <c r="BY105" s="713"/>
      <c r="BZ105" s="713"/>
      <c r="CA105" s="713"/>
      <c r="CB105" s="713"/>
      <c r="CC105" s="713"/>
      <c r="CD105" s="713"/>
      <c r="CE105" s="713"/>
      <c r="CF105" s="713"/>
      <c r="CG105" s="713"/>
      <c r="CH105" s="713"/>
      <c r="CI105" s="703"/>
      <c r="CJ105" s="703"/>
      <c r="CK105" s="703"/>
      <c r="CL105" s="703"/>
      <c r="CM105" s="703"/>
      <c r="CN105" s="727"/>
      <c r="CO105" s="728"/>
      <c r="CP105" s="729"/>
      <c r="CQ105" s="729"/>
      <c r="CR105" s="729"/>
      <c r="CS105" s="729"/>
      <c r="CT105" s="742"/>
      <c r="CU105" s="743">
        <v>6</v>
      </c>
      <c r="CV105" s="713">
        <v>6</v>
      </c>
      <c r="CW105" s="744">
        <v>6</v>
      </c>
      <c r="CX105" s="143"/>
      <c r="CY105" s="143"/>
      <c r="CZ105" s="143"/>
      <c r="DA105" s="143"/>
      <c r="DB105" s="143"/>
      <c r="DC105" s="143"/>
      <c r="DD105" s="143"/>
      <c r="DE105" s="583"/>
      <c r="DF105" s="583"/>
      <c r="DG105" s="583"/>
      <c r="DH105" s="583"/>
      <c r="DI105" s="583"/>
      <c r="DJ105" s="583"/>
      <c r="DK105" s="749"/>
      <c r="DL105" s="749"/>
      <c r="DM105" s="749"/>
      <c r="DN105" s="143"/>
      <c r="DO105" s="143"/>
    </row>
    <row r="106" ht="41.1" customHeight="1" spans="1:119">
      <c r="A106" s="590">
        <v>43694</v>
      </c>
      <c r="B106" s="143" t="s">
        <v>310</v>
      </c>
      <c r="C106" s="596">
        <v>4500022229</v>
      </c>
      <c r="D106" s="611" t="s">
        <v>226</v>
      </c>
      <c r="E106" s="754" t="s">
        <v>283</v>
      </c>
      <c r="F106" s="593" t="s">
        <v>256</v>
      </c>
      <c r="G106" s="755" t="s">
        <v>305</v>
      </c>
      <c r="H106" s="594">
        <v>3</v>
      </c>
      <c r="I106" s="143"/>
      <c r="J106" s="143"/>
      <c r="K106" s="143"/>
      <c r="L106" s="621"/>
      <c r="M106" s="622"/>
      <c r="N106" s="627"/>
      <c r="O106" s="627"/>
      <c r="P106" s="628"/>
      <c r="Q106" s="627"/>
      <c r="R106" s="627"/>
      <c r="S106" s="651"/>
      <c r="T106" s="627"/>
      <c r="U106" s="652"/>
      <c r="V106" s="642"/>
      <c r="W106" s="643"/>
      <c r="X106" s="644"/>
      <c r="Y106" s="663"/>
      <c r="Z106" s="666"/>
      <c r="AA106" s="667"/>
      <c r="AB106" s="667"/>
      <c r="AC106" s="668"/>
      <c r="AD106" s="669"/>
      <c r="AE106" s="757"/>
      <c r="AF106" s="757"/>
      <c r="AG106" s="757"/>
      <c r="AH106" s="757"/>
      <c r="AI106" s="757"/>
      <c r="AJ106" s="670"/>
      <c r="AK106" s="670"/>
      <c r="AL106" s="670"/>
      <c r="AM106" s="670"/>
      <c r="AN106" s="670"/>
      <c r="AO106" s="670"/>
      <c r="AP106" s="670"/>
      <c r="AQ106" s="670"/>
      <c r="AR106" s="670"/>
      <c r="AS106" s="670"/>
      <c r="AT106" s="670"/>
      <c r="AU106" s="670"/>
      <c r="AV106" s="670"/>
      <c r="AW106" s="670"/>
      <c r="AX106" s="670"/>
      <c r="AY106" s="670"/>
      <c r="AZ106" s="670"/>
      <c r="BA106" s="670"/>
      <c r="BB106" s="670"/>
      <c r="BC106" s="670"/>
      <c r="BD106" s="670"/>
      <c r="BE106" s="758">
        <v>3</v>
      </c>
      <c r="BF106" s="758">
        <v>3</v>
      </c>
      <c r="BG106" s="758"/>
      <c r="BH106" s="759"/>
      <c r="BI106" s="705"/>
      <c r="BJ106" s="703"/>
      <c r="BK106" s="703"/>
      <c r="BL106" s="703"/>
      <c r="BM106" s="703"/>
      <c r="BN106" s="703"/>
      <c r="BO106" s="703"/>
      <c r="BP106" s="703"/>
      <c r="BQ106" s="703"/>
      <c r="BR106" s="703"/>
      <c r="BS106" s="703"/>
      <c r="BT106" s="703"/>
      <c r="BU106" s="703"/>
      <c r="BV106" s="713"/>
      <c r="BW106" s="713"/>
      <c r="BX106" s="713"/>
      <c r="BY106" s="713"/>
      <c r="BZ106" s="713"/>
      <c r="CA106" s="713"/>
      <c r="CB106" s="713"/>
      <c r="CC106" s="713"/>
      <c r="CD106" s="713"/>
      <c r="CE106" s="713"/>
      <c r="CF106" s="713"/>
      <c r="CG106" s="713"/>
      <c r="CH106" s="713"/>
      <c r="CI106" s="703"/>
      <c r="CJ106" s="703"/>
      <c r="CK106" s="703"/>
      <c r="CL106" s="703"/>
      <c r="CM106" s="703"/>
      <c r="CN106" s="727"/>
      <c r="CO106" s="728"/>
      <c r="CP106" s="729"/>
      <c r="CQ106" s="729"/>
      <c r="CR106" s="729"/>
      <c r="CS106" s="729"/>
      <c r="CT106" s="742"/>
      <c r="CU106" s="743">
        <v>1</v>
      </c>
      <c r="CV106" s="713">
        <v>1</v>
      </c>
      <c r="CW106" s="744">
        <v>1</v>
      </c>
      <c r="CX106" s="143"/>
      <c r="CY106" s="143"/>
      <c r="CZ106" s="143"/>
      <c r="DA106" s="143"/>
      <c r="DB106" s="143"/>
      <c r="DC106" s="143"/>
      <c r="DD106" s="143"/>
      <c r="DE106" s="583"/>
      <c r="DF106" s="583"/>
      <c r="DG106" s="583"/>
      <c r="DH106" s="583"/>
      <c r="DI106" s="583"/>
      <c r="DJ106" s="583"/>
      <c r="DK106" s="749"/>
      <c r="DL106" s="749"/>
      <c r="DM106" s="749"/>
      <c r="DN106" s="143"/>
      <c r="DO106" s="143"/>
    </row>
    <row r="107" ht="41.1" customHeight="1" spans="1:119">
      <c r="A107" s="590">
        <v>43696</v>
      </c>
      <c r="B107" s="143" t="s">
        <v>144</v>
      </c>
      <c r="C107" s="596">
        <v>4500019758</v>
      </c>
      <c r="D107" s="611" t="s">
        <v>311</v>
      </c>
      <c r="E107" s="754" t="s">
        <v>283</v>
      </c>
      <c r="F107" s="593" t="s">
        <v>312</v>
      </c>
      <c r="G107" s="755" t="s">
        <v>222</v>
      </c>
      <c r="H107" s="594">
        <v>12</v>
      </c>
      <c r="I107" s="143"/>
      <c r="J107" s="143"/>
      <c r="K107" s="143"/>
      <c r="L107" s="621"/>
      <c r="M107" s="622"/>
      <c r="N107" s="627"/>
      <c r="O107" s="627"/>
      <c r="P107" s="628"/>
      <c r="Q107" s="627"/>
      <c r="R107" s="627"/>
      <c r="S107" s="651"/>
      <c r="T107" s="627"/>
      <c r="U107" s="652"/>
      <c r="V107" s="642"/>
      <c r="W107" s="643"/>
      <c r="X107" s="644"/>
      <c r="Y107" s="663"/>
      <c r="Z107" s="666"/>
      <c r="AA107" s="667"/>
      <c r="AB107" s="667"/>
      <c r="AC107" s="668"/>
      <c r="AD107" s="669"/>
      <c r="AE107" s="670">
        <v>12</v>
      </c>
      <c r="AF107" s="670"/>
      <c r="AG107" s="670"/>
      <c r="AH107" s="670"/>
      <c r="AI107" s="670">
        <v>12</v>
      </c>
      <c r="AJ107" s="670"/>
      <c r="AK107" s="670"/>
      <c r="AL107" s="670"/>
      <c r="AM107" s="670"/>
      <c r="AN107" s="670"/>
      <c r="AO107" s="670"/>
      <c r="AP107" s="670"/>
      <c r="AQ107" s="670"/>
      <c r="AR107" s="670"/>
      <c r="AS107" s="670"/>
      <c r="AT107" s="670"/>
      <c r="AU107" s="670"/>
      <c r="AV107" s="670"/>
      <c r="AW107" s="670"/>
      <c r="AX107" s="670"/>
      <c r="AY107" s="670"/>
      <c r="AZ107" s="670"/>
      <c r="BA107" s="670"/>
      <c r="BB107" s="670"/>
      <c r="BC107" s="670"/>
      <c r="BD107" s="670"/>
      <c r="BE107" s="758"/>
      <c r="BF107" s="758"/>
      <c r="BG107" s="758"/>
      <c r="BH107" s="759"/>
      <c r="BI107" s="705"/>
      <c r="BJ107" s="703"/>
      <c r="BK107" s="703"/>
      <c r="BL107" s="703"/>
      <c r="BM107" s="703"/>
      <c r="BN107" s="703"/>
      <c r="BO107" s="703"/>
      <c r="BP107" s="703"/>
      <c r="BQ107" s="703"/>
      <c r="BR107" s="703"/>
      <c r="BS107" s="703"/>
      <c r="BT107" s="703"/>
      <c r="BU107" s="703"/>
      <c r="BV107" s="713">
        <v>1</v>
      </c>
      <c r="BW107" s="713">
        <v>1</v>
      </c>
      <c r="BX107" s="713">
        <v>1</v>
      </c>
      <c r="BY107" s="713">
        <v>1</v>
      </c>
      <c r="BZ107" s="713">
        <v>1</v>
      </c>
      <c r="CA107" s="713">
        <v>1</v>
      </c>
      <c r="CB107" s="713">
        <v>1</v>
      </c>
      <c r="CC107" s="713">
        <v>1</v>
      </c>
      <c r="CD107" s="713">
        <v>1</v>
      </c>
      <c r="CE107" s="713">
        <v>1</v>
      </c>
      <c r="CF107" s="713">
        <v>1</v>
      </c>
      <c r="CG107" s="713">
        <v>1</v>
      </c>
      <c r="CH107" s="713">
        <v>1</v>
      </c>
      <c r="CI107" s="703"/>
      <c r="CJ107" s="703"/>
      <c r="CK107" s="703"/>
      <c r="CL107" s="703"/>
      <c r="CM107" s="703"/>
      <c r="CN107" s="727"/>
      <c r="CO107" s="728"/>
      <c r="CP107" s="729"/>
      <c r="CQ107" s="729"/>
      <c r="CR107" s="729"/>
      <c r="CS107" s="729"/>
      <c r="CT107" s="742"/>
      <c r="CU107" s="743"/>
      <c r="CV107" s="713"/>
      <c r="CW107" s="744"/>
      <c r="CX107" s="143"/>
      <c r="CY107" s="143"/>
      <c r="CZ107" s="143"/>
      <c r="DA107" s="143"/>
      <c r="DB107" s="143"/>
      <c r="DC107" s="143"/>
      <c r="DD107" s="143"/>
      <c r="DE107" s="583"/>
      <c r="DF107" s="583"/>
      <c r="DG107" s="583"/>
      <c r="DH107" s="583"/>
      <c r="DI107" s="583"/>
      <c r="DJ107" s="583"/>
      <c r="DK107" s="749"/>
      <c r="DL107" s="749"/>
      <c r="DM107" s="749"/>
      <c r="DN107" s="143"/>
      <c r="DO107" s="143"/>
    </row>
    <row r="108" ht="41.1" customHeight="1" spans="1:119">
      <c r="A108" s="590">
        <v>43697</v>
      </c>
      <c r="B108" s="143" t="s">
        <v>310</v>
      </c>
      <c r="C108" s="596">
        <v>4500022229</v>
      </c>
      <c r="D108" s="611" t="s">
        <v>226</v>
      </c>
      <c r="E108" s="754" t="s">
        <v>283</v>
      </c>
      <c r="F108" s="593" t="s">
        <v>256</v>
      </c>
      <c r="G108" s="755" t="s">
        <v>305</v>
      </c>
      <c r="H108" s="594">
        <v>6</v>
      </c>
      <c r="I108" s="143"/>
      <c r="J108" s="143"/>
      <c r="K108" s="143"/>
      <c r="L108" s="621"/>
      <c r="M108" s="622"/>
      <c r="N108" s="627"/>
      <c r="O108" s="627"/>
      <c r="P108" s="628"/>
      <c r="Q108" s="627"/>
      <c r="R108" s="627"/>
      <c r="S108" s="651"/>
      <c r="T108" s="627"/>
      <c r="U108" s="652"/>
      <c r="V108" s="642"/>
      <c r="W108" s="643"/>
      <c r="X108" s="644"/>
      <c r="Y108" s="663"/>
      <c r="Z108" s="666"/>
      <c r="AA108" s="667"/>
      <c r="AB108" s="667"/>
      <c r="AC108" s="668"/>
      <c r="AD108" s="669"/>
      <c r="AE108" s="670"/>
      <c r="AF108" s="670"/>
      <c r="AG108" s="670"/>
      <c r="AH108" s="670"/>
      <c r="AI108" s="670"/>
      <c r="AJ108" s="670"/>
      <c r="AK108" s="670"/>
      <c r="AL108" s="670"/>
      <c r="AM108" s="670"/>
      <c r="AN108" s="670"/>
      <c r="AO108" s="670"/>
      <c r="AP108" s="670"/>
      <c r="AQ108" s="670"/>
      <c r="AR108" s="670"/>
      <c r="AS108" s="670"/>
      <c r="AT108" s="670"/>
      <c r="AU108" s="670"/>
      <c r="AV108" s="670"/>
      <c r="AW108" s="670"/>
      <c r="AX108" s="670"/>
      <c r="AY108" s="670"/>
      <c r="AZ108" s="670"/>
      <c r="BA108" s="670"/>
      <c r="BB108" s="670"/>
      <c r="BC108" s="670"/>
      <c r="BD108" s="670"/>
      <c r="BE108" s="758">
        <v>6</v>
      </c>
      <c r="BF108" s="758">
        <v>6</v>
      </c>
      <c r="BG108" s="758"/>
      <c r="BH108" s="759"/>
      <c r="BI108" s="705"/>
      <c r="BJ108" s="703"/>
      <c r="BK108" s="703"/>
      <c r="BL108" s="703"/>
      <c r="BM108" s="703"/>
      <c r="BN108" s="703"/>
      <c r="BO108" s="703"/>
      <c r="BP108" s="703"/>
      <c r="BQ108" s="703"/>
      <c r="BR108" s="703"/>
      <c r="BS108" s="703"/>
      <c r="BT108" s="703"/>
      <c r="BU108" s="703"/>
      <c r="BV108" s="713"/>
      <c r="BW108" s="713"/>
      <c r="BX108" s="713"/>
      <c r="BY108" s="713"/>
      <c r="BZ108" s="713"/>
      <c r="CA108" s="713"/>
      <c r="CB108" s="713"/>
      <c r="CC108" s="713"/>
      <c r="CD108" s="713"/>
      <c r="CE108" s="713"/>
      <c r="CF108" s="713"/>
      <c r="CG108" s="713"/>
      <c r="CH108" s="713"/>
      <c r="CI108" s="703"/>
      <c r="CJ108" s="703"/>
      <c r="CK108" s="703"/>
      <c r="CL108" s="703"/>
      <c r="CM108" s="703"/>
      <c r="CN108" s="727"/>
      <c r="CO108" s="728"/>
      <c r="CP108" s="729"/>
      <c r="CQ108" s="729"/>
      <c r="CR108" s="729"/>
      <c r="CS108" s="729"/>
      <c r="CT108" s="742"/>
      <c r="CU108" s="743">
        <v>2</v>
      </c>
      <c r="CV108" s="713">
        <v>2</v>
      </c>
      <c r="CW108" s="744">
        <v>2</v>
      </c>
      <c r="CX108" s="143"/>
      <c r="CY108" s="143"/>
      <c r="CZ108" s="143"/>
      <c r="DA108" s="143"/>
      <c r="DB108" s="143"/>
      <c r="DC108" s="143"/>
      <c r="DD108" s="143"/>
      <c r="DE108" s="583"/>
      <c r="DF108" s="583"/>
      <c r="DG108" s="583"/>
      <c r="DH108" s="583"/>
      <c r="DI108" s="583"/>
      <c r="DJ108" s="583"/>
      <c r="DK108" s="749"/>
      <c r="DL108" s="749"/>
      <c r="DM108" s="749"/>
      <c r="DN108" s="143"/>
      <c r="DO108" s="143"/>
    </row>
    <row r="109" ht="41.1" customHeight="1" spans="1:119">
      <c r="A109" s="590">
        <v>43704</v>
      </c>
      <c r="B109" s="143" t="s">
        <v>313</v>
      </c>
      <c r="C109" s="596">
        <v>4500023487</v>
      </c>
      <c r="D109" s="611" t="s">
        <v>314</v>
      </c>
      <c r="E109" s="123" t="s">
        <v>275</v>
      </c>
      <c r="F109" s="593" t="s">
        <v>315</v>
      </c>
      <c r="G109" s="123" t="s">
        <v>316</v>
      </c>
      <c r="H109" s="594">
        <v>36</v>
      </c>
      <c r="I109" s="143"/>
      <c r="J109" s="143"/>
      <c r="K109" s="143"/>
      <c r="L109" s="621"/>
      <c r="M109" s="622"/>
      <c r="N109" s="627"/>
      <c r="O109" s="627"/>
      <c r="P109" s="628"/>
      <c r="Q109" s="627"/>
      <c r="R109" s="627"/>
      <c r="S109" s="651"/>
      <c r="T109" s="627"/>
      <c r="U109" s="652"/>
      <c r="V109" s="642"/>
      <c r="W109" s="643"/>
      <c r="X109" s="644"/>
      <c r="Y109" s="663"/>
      <c r="Z109" s="666"/>
      <c r="AA109" s="667"/>
      <c r="AB109" s="667"/>
      <c r="AC109" s="668"/>
      <c r="AD109" s="669"/>
      <c r="AE109" s="670">
        <v>36</v>
      </c>
      <c r="AF109" s="670"/>
      <c r="AG109" s="670"/>
      <c r="AH109" s="670">
        <v>36</v>
      </c>
      <c r="AI109" s="670"/>
      <c r="AJ109" s="670"/>
      <c r="AK109" s="670"/>
      <c r="AL109" s="670"/>
      <c r="AM109" s="670"/>
      <c r="AN109" s="670"/>
      <c r="AO109" s="670"/>
      <c r="AP109" s="670"/>
      <c r="AQ109" s="670"/>
      <c r="AR109" s="670"/>
      <c r="AS109" s="670"/>
      <c r="AT109" s="670"/>
      <c r="AU109" s="670"/>
      <c r="AV109" s="670"/>
      <c r="AW109" s="670"/>
      <c r="AX109" s="670"/>
      <c r="AY109" s="670"/>
      <c r="AZ109" s="670"/>
      <c r="BA109" s="670"/>
      <c r="BB109" s="670"/>
      <c r="BC109" s="670"/>
      <c r="BD109" s="670"/>
      <c r="BE109" s="758"/>
      <c r="BF109" s="758"/>
      <c r="BG109" s="758"/>
      <c r="BH109" s="759"/>
      <c r="BI109" s="705"/>
      <c r="BJ109" s="703"/>
      <c r="BK109" s="703"/>
      <c r="BL109" s="703"/>
      <c r="BM109" s="703"/>
      <c r="BN109" s="703"/>
      <c r="BO109" s="703"/>
      <c r="BP109" s="703"/>
      <c r="BQ109" s="703"/>
      <c r="BR109" s="703"/>
      <c r="BS109" s="703"/>
      <c r="BT109" s="703"/>
      <c r="BU109" s="703"/>
      <c r="BV109" s="713">
        <v>4</v>
      </c>
      <c r="BW109" s="713">
        <v>4</v>
      </c>
      <c r="BX109" s="713">
        <v>4</v>
      </c>
      <c r="BY109" s="713">
        <v>4</v>
      </c>
      <c r="BZ109" s="713">
        <v>4</v>
      </c>
      <c r="CA109" s="713"/>
      <c r="CB109" s="713"/>
      <c r="CC109" s="713"/>
      <c r="CD109" s="713"/>
      <c r="CE109" s="713">
        <v>4</v>
      </c>
      <c r="CF109" s="713">
        <v>4</v>
      </c>
      <c r="CG109" s="713">
        <v>4</v>
      </c>
      <c r="CH109" s="713">
        <v>4</v>
      </c>
      <c r="CI109" s="703"/>
      <c r="CJ109" s="703"/>
      <c r="CK109" s="703"/>
      <c r="CL109" s="703"/>
      <c r="CM109" s="703"/>
      <c r="CN109" s="727"/>
      <c r="CO109" s="728"/>
      <c r="CP109" s="729"/>
      <c r="CQ109" s="729"/>
      <c r="CR109" s="729"/>
      <c r="CS109" s="729"/>
      <c r="CT109" s="742"/>
      <c r="CU109" s="743"/>
      <c r="CV109" s="713"/>
      <c r="CW109" s="744"/>
      <c r="CX109" s="143"/>
      <c r="CY109" s="143"/>
      <c r="CZ109" s="143"/>
      <c r="DA109" s="143"/>
      <c r="DB109" s="143"/>
      <c r="DC109" s="143"/>
      <c r="DD109" s="143"/>
      <c r="DE109" s="583"/>
      <c r="DF109" s="583"/>
      <c r="DG109" s="583"/>
      <c r="DH109" s="583"/>
      <c r="DI109" s="583"/>
      <c r="DJ109" s="583"/>
      <c r="DK109" s="749"/>
      <c r="DL109" s="749"/>
      <c r="DM109" s="749"/>
      <c r="DN109" s="143"/>
      <c r="DO109" s="143"/>
    </row>
    <row r="110" ht="41.1" customHeight="1" spans="1:119">
      <c r="A110" s="590">
        <v>43704</v>
      </c>
      <c r="B110" s="143" t="s">
        <v>186</v>
      </c>
      <c r="C110" s="596">
        <v>4500023487</v>
      </c>
      <c r="D110" s="611" t="s">
        <v>314</v>
      </c>
      <c r="E110" s="123" t="s">
        <v>280</v>
      </c>
      <c r="F110" s="593" t="s">
        <v>315</v>
      </c>
      <c r="G110" s="123" t="s">
        <v>316</v>
      </c>
      <c r="H110" s="594">
        <v>18</v>
      </c>
      <c r="I110" s="143"/>
      <c r="J110" s="143"/>
      <c r="K110" s="143"/>
      <c r="L110" s="621"/>
      <c r="M110" s="622"/>
      <c r="N110" s="627"/>
      <c r="O110" s="627"/>
      <c r="P110" s="628"/>
      <c r="Q110" s="627"/>
      <c r="R110" s="627"/>
      <c r="S110" s="651"/>
      <c r="T110" s="627"/>
      <c r="U110" s="652"/>
      <c r="V110" s="642"/>
      <c r="W110" s="643"/>
      <c r="X110" s="644"/>
      <c r="Y110" s="663"/>
      <c r="Z110" s="666"/>
      <c r="AA110" s="667"/>
      <c r="AB110" s="667"/>
      <c r="AC110" s="668"/>
      <c r="AD110" s="669"/>
      <c r="AE110" s="670">
        <v>18</v>
      </c>
      <c r="AF110" s="670"/>
      <c r="AG110" s="670"/>
      <c r="AH110" s="670">
        <v>18</v>
      </c>
      <c r="AI110" s="670"/>
      <c r="AJ110" s="670"/>
      <c r="AK110" s="670"/>
      <c r="AL110" s="670"/>
      <c r="AM110" s="670"/>
      <c r="AN110" s="670"/>
      <c r="AO110" s="670"/>
      <c r="AP110" s="670"/>
      <c r="AQ110" s="670"/>
      <c r="AR110" s="670"/>
      <c r="AS110" s="670"/>
      <c r="AT110" s="670"/>
      <c r="AU110" s="670"/>
      <c r="AV110" s="670"/>
      <c r="AW110" s="670"/>
      <c r="AX110" s="670"/>
      <c r="AY110" s="670"/>
      <c r="AZ110" s="670"/>
      <c r="BA110" s="670"/>
      <c r="BB110" s="670"/>
      <c r="BC110" s="670"/>
      <c r="BD110" s="670"/>
      <c r="BE110" s="758"/>
      <c r="BF110" s="758"/>
      <c r="BG110" s="758"/>
      <c r="BH110" s="759"/>
      <c r="BI110" s="705"/>
      <c r="BJ110" s="703"/>
      <c r="BK110" s="703"/>
      <c r="BL110" s="703"/>
      <c r="BM110" s="703"/>
      <c r="BN110" s="703"/>
      <c r="BO110" s="703"/>
      <c r="BP110" s="703"/>
      <c r="BQ110" s="703"/>
      <c r="BR110" s="703"/>
      <c r="BS110" s="703"/>
      <c r="BT110" s="703"/>
      <c r="BU110" s="703"/>
      <c r="BV110" s="713">
        <v>2</v>
      </c>
      <c r="BW110" s="713">
        <v>2</v>
      </c>
      <c r="BX110" s="713">
        <v>2</v>
      </c>
      <c r="BY110" s="713">
        <v>2</v>
      </c>
      <c r="BZ110" s="713">
        <v>2</v>
      </c>
      <c r="CA110" s="713"/>
      <c r="CB110" s="713"/>
      <c r="CC110" s="713"/>
      <c r="CD110" s="713"/>
      <c r="CE110" s="713">
        <v>2</v>
      </c>
      <c r="CF110" s="713">
        <v>2</v>
      </c>
      <c r="CG110" s="713">
        <v>2</v>
      </c>
      <c r="CH110" s="713">
        <v>2</v>
      </c>
      <c r="CI110" s="703"/>
      <c r="CJ110" s="703"/>
      <c r="CK110" s="703"/>
      <c r="CL110" s="703"/>
      <c r="CM110" s="703"/>
      <c r="CN110" s="727"/>
      <c r="CO110" s="728"/>
      <c r="CP110" s="729"/>
      <c r="CQ110" s="729"/>
      <c r="CR110" s="729"/>
      <c r="CS110" s="729"/>
      <c r="CT110" s="742"/>
      <c r="CU110" s="743"/>
      <c r="CV110" s="713"/>
      <c r="CW110" s="744"/>
      <c r="CX110" s="143"/>
      <c r="CY110" s="143"/>
      <c r="CZ110" s="143"/>
      <c r="DA110" s="143"/>
      <c r="DB110" s="143"/>
      <c r="DC110" s="143"/>
      <c r="DD110" s="143"/>
      <c r="DE110" s="583"/>
      <c r="DF110" s="583"/>
      <c r="DG110" s="583"/>
      <c r="DH110" s="583"/>
      <c r="DI110" s="583"/>
      <c r="DJ110" s="583"/>
      <c r="DK110" s="749"/>
      <c r="DL110" s="749"/>
      <c r="DM110" s="749"/>
      <c r="DN110" s="143"/>
      <c r="DO110" s="143"/>
    </row>
    <row r="111" ht="41.1" customHeight="1" spans="1:119">
      <c r="A111" s="590">
        <v>43706</v>
      </c>
      <c r="B111" s="143" t="s">
        <v>138</v>
      </c>
      <c r="C111" s="596">
        <v>4500019967</v>
      </c>
      <c r="D111" s="611" t="s">
        <v>177</v>
      </c>
      <c r="E111" s="754" t="s">
        <v>283</v>
      </c>
      <c r="F111" s="599" t="s">
        <v>317</v>
      </c>
      <c r="G111" s="755" t="s">
        <v>305</v>
      </c>
      <c r="H111" s="594">
        <v>9</v>
      </c>
      <c r="I111" s="143"/>
      <c r="J111" s="143"/>
      <c r="K111" s="143"/>
      <c r="L111" s="621"/>
      <c r="M111" s="622"/>
      <c r="N111" s="627"/>
      <c r="O111" s="627"/>
      <c r="P111" s="628"/>
      <c r="Q111" s="627"/>
      <c r="R111" s="627"/>
      <c r="S111" s="651"/>
      <c r="T111" s="627"/>
      <c r="U111" s="652"/>
      <c r="V111" s="642"/>
      <c r="W111" s="643"/>
      <c r="X111" s="644"/>
      <c r="Y111" s="663"/>
      <c r="Z111" s="666"/>
      <c r="AA111" s="667"/>
      <c r="AB111" s="667"/>
      <c r="AC111" s="668"/>
      <c r="AD111" s="669"/>
      <c r="AE111" s="670"/>
      <c r="AF111" s="670"/>
      <c r="AG111" s="670"/>
      <c r="AH111" s="670"/>
      <c r="AI111" s="670"/>
      <c r="AJ111" s="670"/>
      <c r="AK111" s="670"/>
      <c r="AL111" s="670"/>
      <c r="AM111" s="670"/>
      <c r="AN111" s="670"/>
      <c r="AO111" s="670"/>
      <c r="AP111" s="670"/>
      <c r="AQ111" s="670"/>
      <c r="AR111" s="670"/>
      <c r="AS111" s="670"/>
      <c r="AT111" s="670"/>
      <c r="AU111" s="670"/>
      <c r="AV111" s="670"/>
      <c r="AW111" s="670"/>
      <c r="AX111" s="670"/>
      <c r="AY111" s="670"/>
      <c r="AZ111" s="670"/>
      <c r="BA111" s="670"/>
      <c r="BB111" s="670"/>
      <c r="BC111" s="670"/>
      <c r="BD111" s="670"/>
      <c r="BE111" s="758">
        <v>9</v>
      </c>
      <c r="BF111" s="758">
        <v>9</v>
      </c>
      <c r="BG111" s="758"/>
      <c r="BH111" s="759"/>
      <c r="BI111" s="705"/>
      <c r="BJ111" s="703"/>
      <c r="BK111" s="703"/>
      <c r="BL111" s="703"/>
      <c r="BM111" s="703"/>
      <c r="BN111" s="703"/>
      <c r="BO111" s="703"/>
      <c r="BP111" s="703"/>
      <c r="BQ111" s="703"/>
      <c r="BR111" s="703"/>
      <c r="BS111" s="703"/>
      <c r="BT111" s="703"/>
      <c r="BU111" s="703"/>
      <c r="BV111" s="713"/>
      <c r="BW111" s="713"/>
      <c r="BX111" s="713"/>
      <c r="BY111" s="713"/>
      <c r="BZ111" s="713"/>
      <c r="CA111" s="713"/>
      <c r="CB111" s="713"/>
      <c r="CC111" s="713"/>
      <c r="CD111" s="713"/>
      <c r="CE111" s="713"/>
      <c r="CF111" s="713"/>
      <c r="CG111" s="713"/>
      <c r="CH111" s="713"/>
      <c r="CI111" s="703"/>
      <c r="CJ111" s="703"/>
      <c r="CK111" s="703"/>
      <c r="CL111" s="703"/>
      <c r="CM111" s="703"/>
      <c r="CN111" s="727"/>
      <c r="CO111" s="728"/>
      <c r="CP111" s="729"/>
      <c r="CQ111" s="729"/>
      <c r="CR111" s="729"/>
      <c r="CS111" s="729"/>
      <c r="CT111" s="742"/>
      <c r="CU111" s="743">
        <v>3</v>
      </c>
      <c r="CV111" s="713">
        <v>3</v>
      </c>
      <c r="CW111" s="744">
        <v>3</v>
      </c>
      <c r="CX111" s="143"/>
      <c r="CY111" s="143"/>
      <c r="CZ111" s="143"/>
      <c r="DA111" s="143"/>
      <c r="DB111" s="143"/>
      <c r="DC111" s="143"/>
      <c r="DD111" s="143"/>
      <c r="DE111" s="583"/>
      <c r="DF111" s="583"/>
      <c r="DG111" s="583"/>
      <c r="DH111" s="583"/>
      <c r="DI111" s="583"/>
      <c r="DJ111" s="583"/>
      <c r="DK111" s="749"/>
      <c r="DL111" s="749"/>
      <c r="DM111" s="749"/>
      <c r="DN111" s="143"/>
      <c r="DO111" s="143"/>
    </row>
    <row r="112" ht="41.1" customHeight="1" spans="1:119">
      <c r="A112" s="590">
        <v>43706</v>
      </c>
      <c r="B112" s="143" t="s">
        <v>271</v>
      </c>
      <c r="C112" s="596">
        <v>4500022323</v>
      </c>
      <c r="D112" s="611" t="s">
        <v>272</v>
      </c>
      <c r="E112" s="754" t="s">
        <v>318</v>
      </c>
      <c r="F112" s="599" t="s">
        <v>256</v>
      </c>
      <c r="G112" s="755" t="s">
        <v>305</v>
      </c>
      <c r="H112" s="594">
        <v>1</v>
      </c>
      <c r="I112" s="143"/>
      <c r="J112" s="143"/>
      <c r="K112" s="143"/>
      <c r="L112" s="621"/>
      <c r="M112" s="622"/>
      <c r="N112" s="627"/>
      <c r="O112" s="627"/>
      <c r="P112" s="628"/>
      <c r="Q112" s="627"/>
      <c r="R112" s="627"/>
      <c r="S112" s="651"/>
      <c r="T112" s="627"/>
      <c r="U112" s="652"/>
      <c r="V112" s="642"/>
      <c r="W112" s="643"/>
      <c r="X112" s="644"/>
      <c r="Y112" s="663"/>
      <c r="Z112" s="666"/>
      <c r="AA112" s="667"/>
      <c r="AB112" s="667"/>
      <c r="AC112" s="668"/>
      <c r="AD112" s="669"/>
      <c r="AE112" s="670"/>
      <c r="AF112" s="670"/>
      <c r="AG112" s="670"/>
      <c r="AH112" s="670"/>
      <c r="AI112" s="670"/>
      <c r="AJ112" s="670"/>
      <c r="AK112" s="670"/>
      <c r="AL112" s="670"/>
      <c r="AM112" s="670"/>
      <c r="AN112" s="670"/>
      <c r="AO112" s="670"/>
      <c r="AP112" s="670"/>
      <c r="AQ112" s="670"/>
      <c r="AR112" s="670"/>
      <c r="AS112" s="670"/>
      <c r="AT112" s="670"/>
      <c r="AU112" s="670"/>
      <c r="AV112" s="670"/>
      <c r="AW112" s="670"/>
      <c r="AX112" s="670"/>
      <c r="AY112" s="670"/>
      <c r="AZ112" s="670"/>
      <c r="BA112" s="670"/>
      <c r="BB112" s="670"/>
      <c r="BC112" s="670"/>
      <c r="BD112" s="670"/>
      <c r="BE112" s="758">
        <v>1</v>
      </c>
      <c r="BF112" s="758">
        <v>1</v>
      </c>
      <c r="BG112" s="758"/>
      <c r="BH112" s="759"/>
      <c r="BI112" s="705"/>
      <c r="BJ112" s="703"/>
      <c r="BK112" s="703"/>
      <c r="BL112" s="703"/>
      <c r="BM112" s="703"/>
      <c r="BN112" s="703"/>
      <c r="BO112" s="703"/>
      <c r="BP112" s="703"/>
      <c r="BQ112" s="703"/>
      <c r="BR112" s="703"/>
      <c r="BS112" s="703"/>
      <c r="BT112" s="703"/>
      <c r="BU112" s="703"/>
      <c r="BV112" s="713"/>
      <c r="BW112" s="713"/>
      <c r="BX112" s="713"/>
      <c r="BY112" s="713"/>
      <c r="BZ112" s="713"/>
      <c r="CA112" s="713"/>
      <c r="CB112" s="713"/>
      <c r="CC112" s="713"/>
      <c r="CD112" s="713"/>
      <c r="CE112" s="713"/>
      <c r="CF112" s="713"/>
      <c r="CG112" s="713"/>
      <c r="CH112" s="713"/>
      <c r="CI112" s="703"/>
      <c r="CJ112" s="703"/>
      <c r="CK112" s="703"/>
      <c r="CL112" s="703"/>
      <c r="CM112" s="703"/>
      <c r="CN112" s="727"/>
      <c r="CO112" s="728"/>
      <c r="CP112" s="729"/>
      <c r="CQ112" s="729"/>
      <c r="CR112" s="729"/>
      <c r="CS112" s="729"/>
      <c r="CT112" s="742"/>
      <c r="CU112" s="743"/>
      <c r="CV112" s="713">
        <v>1</v>
      </c>
      <c r="CW112" s="744"/>
      <c r="CX112" s="143"/>
      <c r="CY112" s="143"/>
      <c r="CZ112" s="143"/>
      <c r="DA112" s="143"/>
      <c r="DB112" s="143"/>
      <c r="DC112" s="143"/>
      <c r="DD112" s="143"/>
      <c r="DE112" s="583"/>
      <c r="DF112" s="583"/>
      <c r="DG112" s="583"/>
      <c r="DH112" s="583"/>
      <c r="DI112" s="583"/>
      <c r="DJ112" s="583"/>
      <c r="DK112" s="749"/>
      <c r="DL112" s="749"/>
      <c r="DM112" s="749"/>
      <c r="DN112" s="143"/>
      <c r="DO112" s="143"/>
    </row>
    <row r="113" ht="41.1" customHeight="1" spans="1:119">
      <c r="A113" s="756">
        <v>43712</v>
      </c>
      <c r="B113" s="590" t="s">
        <v>319</v>
      </c>
      <c r="C113" s="596">
        <v>4500019564</v>
      </c>
      <c r="D113" s="611" t="s">
        <v>320</v>
      </c>
      <c r="E113" s="754" t="s">
        <v>283</v>
      </c>
      <c r="F113" s="593" t="s">
        <v>221</v>
      </c>
      <c r="G113" s="123" t="s">
        <v>222</v>
      </c>
      <c r="H113" s="594">
        <v>4</v>
      </c>
      <c r="I113" s="143"/>
      <c r="J113" s="143"/>
      <c r="K113" s="143"/>
      <c r="L113" s="621"/>
      <c r="M113" s="622"/>
      <c r="N113" s="627"/>
      <c r="O113" s="627"/>
      <c r="P113" s="628"/>
      <c r="Q113" s="627"/>
      <c r="R113" s="627"/>
      <c r="S113" s="651"/>
      <c r="T113" s="627"/>
      <c r="U113" s="652"/>
      <c r="V113" s="642"/>
      <c r="W113" s="643"/>
      <c r="X113" s="644"/>
      <c r="Y113" s="663"/>
      <c r="Z113" s="666"/>
      <c r="AA113" s="667"/>
      <c r="AB113" s="667"/>
      <c r="AC113" s="668"/>
      <c r="AD113" s="669"/>
      <c r="AE113" s="670"/>
      <c r="AF113" s="670"/>
      <c r="AG113" s="670">
        <v>4</v>
      </c>
      <c r="AH113" s="670"/>
      <c r="AI113" s="670"/>
      <c r="AJ113" s="670"/>
      <c r="AK113" s="670"/>
      <c r="AL113" s="670">
        <v>4</v>
      </c>
      <c r="AM113" s="670"/>
      <c r="AN113" s="670"/>
      <c r="AO113" s="670"/>
      <c r="AP113" s="670"/>
      <c r="AQ113" s="670"/>
      <c r="AR113" s="670"/>
      <c r="AS113" s="670"/>
      <c r="AT113" s="670"/>
      <c r="AU113" s="670"/>
      <c r="AV113" s="670"/>
      <c r="AW113" s="670"/>
      <c r="AX113" s="670"/>
      <c r="AY113" s="670"/>
      <c r="AZ113" s="670"/>
      <c r="BA113" s="670"/>
      <c r="BB113" s="670"/>
      <c r="BC113" s="670"/>
      <c r="BD113" s="670"/>
      <c r="BE113" s="758"/>
      <c r="BF113" s="758"/>
      <c r="BG113" s="758"/>
      <c r="BH113" s="759"/>
      <c r="BI113" s="705"/>
      <c r="BJ113" s="703"/>
      <c r="BK113" s="703"/>
      <c r="BL113" s="703"/>
      <c r="BM113" s="703"/>
      <c r="BN113" s="703"/>
      <c r="BO113" s="703"/>
      <c r="BP113" s="703"/>
      <c r="BQ113" s="703"/>
      <c r="BR113" s="703"/>
      <c r="BS113" s="703"/>
      <c r="BT113" s="703"/>
      <c r="BU113" s="703"/>
      <c r="BV113" s="713">
        <v>1</v>
      </c>
      <c r="BW113" s="713">
        <v>1</v>
      </c>
      <c r="BX113" s="713"/>
      <c r="BY113" s="713"/>
      <c r="BZ113" s="713"/>
      <c r="CA113" s="713">
        <v>1</v>
      </c>
      <c r="CB113" s="713"/>
      <c r="CC113" s="713"/>
      <c r="CD113" s="713"/>
      <c r="CE113" s="713">
        <v>1</v>
      </c>
      <c r="CF113" s="713"/>
      <c r="CG113" s="713"/>
      <c r="CH113" s="713"/>
      <c r="CI113" s="703"/>
      <c r="CJ113" s="703"/>
      <c r="CK113" s="703"/>
      <c r="CL113" s="703"/>
      <c r="CM113" s="703"/>
      <c r="CN113" s="727"/>
      <c r="CO113" s="728"/>
      <c r="CP113" s="729"/>
      <c r="CQ113" s="729"/>
      <c r="CR113" s="729"/>
      <c r="CS113" s="729"/>
      <c r="CT113" s="742"/>
      <c r="CU113" s="743"/>
      <c r="CV113" s="713"/>
      <c r="CW113" s="744"/>
      <c r="CX113" s="143"/>
      <c r="CY113" s="143"/>
      <c r="CZ113" s="143"/>
      <c r="DA113" s="143"/>
      <c r="DB113" s="143"/>
      <c r="DC113" s="143"/>
      <c r="DD113" s="143"/>
      <c r="DE113" s="583"/>
      <c r="DF113" s="583"/>
      <c r="DG113" s="583"/>
      <c r="DH113" s="583"/>
      <c r="DI113" s="583"/>
      <c r="DJ113" s="583"/>
      <c r="DK113" s="749"/>
      <c r="DL113" s="749"/>
      <c r="DM113" s="749"/>
      <c r="DN113" s="143"/>
      <c r="DO113" s="143"/>
    </row>
    <row r="114" ht="41.1" customHeight="1" spans="1:119">
      <c r="A114" s="590">
        <v>43712</v>
      </c>
      <c r="B114" s="143" t="s">
        <v>321</v>
      </c>
      <c r="C114" s="596"/>
      <c r="D114" s="611"/>
      <c r="E114" s="754" t="s">
        <v>322</v>
      </c>
      <c r="F114" s="599">
        <v>9209</v>
      </c>
      <c r="G114" s="755" t="s">
        <v>323</v>
      </c>
      <c r="H114" s="594">
        <v>3</v>
      </c>
      <c r="I114" s="143"/>
      <c r="J114" s="143"/>
      <c r="K114" s="143"/>
      <c r="L114" s="621"/>
      <c r="M114" s="622"/>
      <c r="N114" s="627"/>
      <c r="O114" s="627"/>
      <c r="P114" s="628"/>
      <c r="Q114" s="627"/>
      <c r="R114" s="627"/>
      <c r="S114" s="651"/>
      <c r="T114" s="627"/>
      <c r="U114" s="652"/>
      <c r="V114" s="642"/>
      <c r="W114" s="643"/>
      <c r="X114" s="644"/>
      <c r="Y114" s="663"/>
      <c r="Z114" s="666"/>
      <c r="AA114" s="667"/>
      <c r="AB114" s="667"/>
      <c r="AC114" s="668"/>
      <c r="AD114" s="669"/>
      <c r="AE114" s="670"/>
      <c r="AF114" s="670"/>
      <c r="AG114" s="670"/>
      <c r="AH114" s="670"/>
      <c r="AI114" s="670"/>
      <c r="AJ114" s="670"/>
      <c r="AK114" s="670"/>
      <c r="AL114" s="670"/>
      <c r="AM114" s="670"/>
      <c r="AN114" s="670"/>
      <c r="AO114" s="670"/>
      <c r="AP114" s="670"/>
      <c r="AQ114" s="670"/>
      <c r="AR114" s="670"/>
      <c r="AS114" s="670"/>
      <c r="AT114" s="670"/>
      <c r="AU114" s="670"/>
      <c r="AV114" s="670"/>
      <c r="AW114" s="670"/>
      <c r="AX114" s="670"/>
      <c r="AY114" s="670"/>
      <c r="AZ114" s="670"/>
      <c r="BA114" s="670"/>
      <c r="BB114" s="670"/>
      <c r="BC114" s="670"/>
      <c r="BD114" s="670"/>
      <c r="BE114" s="758">
        <v>3</v>
      </c>
      <c r="BF114" s="758">
        <v>3</v>
      </c>
      <c r="BG114" s="758"/>
      <c r="BH114" s="759"/>
      <c r="BI114" s="705"/>
      <c r="BJ114" s="703"/>
      <c r="BK114" s="703"/>
      <c r="BL114" s="703"/>
      <c r="BM114" s="703"/>
      <c r="BN114" s="703"/>
      <c r="BO114" s="703"/>
      <c r="BP114" s="703"/>
      <c r="BQ114" s="703"/>
      <c r="BR114" s="703"/>
      <c r="BS114" s="703"/>
      <c r="BT114" s="703"/>
      <c r="BU114" s="703"/>
      <c r="BV114" s="713"/>
      <c r="BW114" s="713"/>
      <c r="BX114" s="713"/>
      <c r="BY114" s="713"/>
      <c r="BZ114" s="713"/>
      <c r="CA114" s="713"/>
      <c r="CB114" s="713"/>
      <c r="CC114" s="713"/>
      <c r="CD114" s="713"/>
      <c r="CE114" s="713"/>
      <c r="CF114" s="713"/>
      <c r="CG114" s="713"/>
      <c r="CH114" s="713"/>
      <c r="CI114" s="703"/>
      <c r="CJ114" s="703"/>
      <c r="CK114" s="703"/>
      <c r="CL114" s="703"/>
      <c r="CM114" s="703"/>
      <c r="CN114" s="727"/>
      <c r="CO114" s="728"/>
      <c r="CP114" s="729"/>
      <c r="CQ114" s="729"/>
      <c r="CR114" s="729"/>
      <c r="CS114" s="729"/>
      <c r="CT114" s="742"/>
      <c r="CU114" s="743">
        <v>1</v>
      </c>
      <c r="CV114" s="713">
        <v>1</v>
      </c>
      <c r="CW114" s="744">
        <v>1</v>
      </c>
      <c r="CX114" s="143"/>
      <c r="CY114" s="143"/>
      <c r="CZ114" s="143"/>
      <c r="DA114" s="143"/>
      <c r="DB114" s="143"/>
      <c r="DC114" s="143"/>
      <c r="DD114" s="143"/>
      <c r="DE114" s="583"/>
      <c r="DF114" s="583"/>
      <c r="DG114" s="583"/>
      <c r="DH114" s="583"/>
      <c r="DI114" s="583"/>
      <c r="DJ114" s="583"/>
      <c r="DK114" s="749"/>
      <c r="DL114" s="749"/>
      <c r="DM114" s="749"/>
      <c r="DN114" s="143"/>
      <c r="DO114" s="143"/>
    </row>
    <row r="115" ht="41.1" customHeight="1" spans="1:119">
      <c r="A115" s="590">
        <v>43712</v>
      </c>
      <c r="B115" s="143" t="s">
        <v>300</v>
      </c>
      <c r="C115" s="596"/>
      <c r="D115" s="611" t="s">
        <v>301</v>
      </c>
      <c r="E115" s="754" t="s">
        <v>275</v>
      </c>
      <c r="F115" s="599" t="s">
        <v>236</v>
      </c>
      <c r="G115" s="123" t="s">
        <v>240</v>
      </c>
      <c r="H115" s="594">
        <v>24</v>
      </c>
      <c r="I115" s="143"/>
      <c r="J115" s="143"/>
      <c r="K115" s="143"/>
      <c r="L115" s="621"/>
      <c r="M115" s="622"/>
      <c r="N115" s="627"/>
      <c r="O115" s="627"/>
      <c r="P115" s="628"/>
      <c r="Q115" s="627"/>
      <c r="R115" s="627"/>
      <c r="S115" s="651"/>
      <c r="T115" s="627"/>
      <c r="U115" s="652"/>
      <c r="V115" s="642"/>
      <c r="W115" s="643"/>
      <c r="X115" s="644"/>
      <c r="Y115" s="663"/>
      <c r="Z115" s="666"/>
      <c r="AA115" s="667"/>
      <c r="AB115" s="667"/>
      <c r="AC115" s="668"/>
      <c r="AD115" s="669"/>
      <c r="AE115" s="670"/>
      <c r="AF115" s="670"/>
      <c r="AG115" s="670"/>
      <c r="AH115" s="670"/>
      <c r="AI115" s="670"/>
      <c r="AJ115" s="670"/>
      <c r="AK115" s="670"/>
      <c r="AL115" s="670"/>
      <c r="AM115" s="670"/>
      <c r="AN115" s="670"/>
      <c r="AO115" s="670"/>
      <c r="AP115" s="670">
        <v>24</v>
      </c>
      <c r="AQ115" s="670">
        <v>24</v>
      </c>
      <c r="AR115" s="670"/>
      <c r="AS115" s="670"/>
      <c r="AT115" s="670">
        <v>24</v>
      </c>
      <c r="AU115" s="670"/>
      <c r="AV115" s="670"/>
      <c r="AW115" s="670"/>
      <c r="AX115" s="670"/>
      <c r="AY115" s="670"/>
      <c r="AZ115" s="670"/>
      <c r="BA115" s="670"/>
      <c r="BB115" s="670"/>
      <c r="BC115" s="670"/>
      <c r="BD115" s="670"/>
      <c r="BE115" s="758"/>
      <c r="BF115" s="758"/>
      <c r="BG115" s="758"/>
      <c r="BH115" s="759"/>
      <c r="BI115" s="705"/>
      <c r="BJ115" s="703"/>
      <c r="BK115" s="703"/>
      <c r="BL115" s="703"/>
      <c r="BM115" s="703"/>
      <c r="BN115" s="703"/>
      <c r="BO115" s="703"/>
      <c r="BP115" s="703"/>
      <c r="BQ115" s="703"/>
      <c r="BR115" s="703"/>
      <c r="BS115" s="703"/>
      <c r="BT115" s="703"/>
      <c r="BU115" s="703"/>
      <c r="BV115" s="713"/>
      <c r="BW115" s="713"/>
      <c r="BX115" s="713"/>
      <c r="BY115" s="713"/>
      <c r="BZ115" s="713"/>
      <c r="CA115" s="713"/>
      <c r="CB115" s="713"/>
      <c r="CC115" s="713"/>
      <c r="CD115" s="713"/>
      <c r="CE115" s="713"/>
      <c r="CF115" s="713"/>
      <c r="CG115" s="713"/>
      <c r="CH115" s="713"/>
      <c r="CI115" s="703">
        <v>4</v>
      </c>
      <c r="CJ115" s="703">
        <v>4</v>
      </c>
      <c r="CK115" s="703">
        <v>4</v>
      </c>
      <c r="CL115" s="703">
        <v>4</v>
      </c>
      <c r="CM115" s="703">
        <v>4</v>
      </c>
      <c r="CN115" s="727">
        <v>4</v>
      </c>
      <c r="CO115" s="728"/>
      <c r="CP115" s="729"/>
      <c r="CQ115" s="729"/>
      <c r="CR115" s="729"/>
      <c r="CS115" s="729"/>
      <c r="CT115" s="742"/>
      <c r="CU115" s="743"/>
      <c r="CV115" s="713"/>
      <c r="CW115" s="744"/>
      <c r="CX115" s="143"/>
      <c r="CY115" s="143"/>
      <c r="CZ115" s="143"/>
      <c r="DA115" s="143"/>
      <c r="DB115" s="143"/>
      <c r="DC115" s="143"/>
      <c r="DD115" s="143"/>
      <c r="DE115" s="583"/>
      <c r="DF115" s="583"/>
      <c r="DG115" s="583"/>
      <c r="DH115" s="583"/>
      <c r="DI115" s="583"/>
      <c r="DJ115" s="583"/>
      <c r="DK115" s="749"/>
      <c r="DL115" s="749"/>
      <c r="DM115" s="749"/>
      <c r="DN115" s="143"/>
      <c r="DO115" s="143"/>
    </row>
    <row r="116" ht="41.1" customHeight="1" spans="1:119">
      <c r="A116" s="590">
        <v>43712</v>
      </c>
      <c r="B116" s="143" t="s">
        <v>300</v>
      </c>
      <c r="C116" s="596"/>
      <c r="D116" s="611" t="s">
        <v>301</v>
      </c>
      <c r="E116" s="754" t="s">
        <v>275</v>
      </c>
      <c r="F116" s="599">
        <v>9202</v>
      </c>
      <c r="G116" s="123" t="s">
        <v>222</v>
      </c>
      <c r="H116" s="594">
        <v>8</v>
      </c>
      <c r="I116" s="143"/>
      <c r="J116" s="143"/>
      <c r="K116" s="143"/>
      <c r="L116" s="621"/>
      <c r="M116" s="622"/>
      <c r="N116" s="627"/>
      <c r="O116" s="627"/>
      <c r="P116" s="628"/>
      <c r="Q116" s="627"/>
      <c r="R116" s="627"/>
      <c r="S116" s="651"/>
      <c r="T116" s="627"/>
      <c r="U116" s="652"/>
      <c r="V116" s="642"/>
      <c r="W116" s="643"/>
      <c r="X116" s="644"/>
      <c r="Y116" s="663"/>
      <c r="Z116" s="666"/>
      <c r="AA116" s="667"/>
      <c r="AB116" s="667"/>
      <c r="AC116" s="668"/>
      <c r="AD116" s="669"/>
      <c r="AE116" s="670">
        <v>8</v>
      </c>
      <c r="AF116" s="670"/>
      <c r="AG116" s="670"/>
      <c r="AH116" s="670">
        <v>8</v>
      </c>
      <c r="AI116" s="670"/>
      <c r="AJ116" s="670"/>
      <c r="AK116" s="670"/>
      <c r="AL116" s="670"/>
      <c r="AM116" s="670"/>
      <c r="AN116" s="670"/>
      <c r="AO116" s="670"/>
      <c r="AP116" s="670"/>
      <c r="AQ116" s="670"/>
      <c r="AR116" s="670"/>
      <c r="AS116" s="670"/>
      <c r="AT116" s="670"/>
      <c r="AU116" s="670"/>
      <c r="AV116" s="670"/>
      <c r="AW116" s="670"/>
      <c r="AX116" s="670"/>
      <c r="AY116" s="670"/>
      <c r="AZ116" s="670"/>
      <c r="BA116" s="670"/>
      <c r="BB116" s="670"/>
      <c r="BC116" s="670"/>
      <c r="BD116" s="670"/>
      <c r="BE116" s="758"/>
      <c r="BF116" s="758"/>
      <c r="BG116" s="758"/>
      <c r="BH116" s="759"/>
      <c r="BI116" s="705"/>
      <c r="BJ116" s="703"/>
      <c r="BK116" s="703"/>
      <c r="BL116" s="703"/>
      <c r="BM116" s="703"/>
      <c r="BN116" s="703"/>
      <c r="BO116" s="703"/>
      <c r="BP116" s="703"/>
      <c r="BQ116" s="703"/>
      <c r="BR116" s="703"/>
      <c r="BS116" s="703"/>
      <c r="BT116" s="703"/>
      <c r="BU116" s="703"/>
      <c r="BV116" s="713"/>
      <c r="BW116" s="713"/>
      <c r="BX116" s="713"/>
      <c r="BY116" s="713"/>
      <c r="BZ116" s="713"/>
      <c r="CA116" s="713"/>
      <c r="CB116" s="713"/>
      <c r="CC116" s="713">
        <v>4</v>
      </c>
      <c r="CD116" s="713">
        <v>4</v>
      </c>
      <c r="CE116" s="713"/>
      <c r="CF116" s="713"/>
      <c r="CG116" s="713"/>
      <c r="CH116" s="713"/>
      <c r="CI116" s="703"/>
      <c r="CJ116" s="703"/>
      <c r="CK116" s="703"/>
      <c r="CL116" s="703"/>
      <c r="CM116" s="703"/>
      <c r="CN116" s="727"/>
      <c r="CO116" s="728"/>
      <c r="CP116" s="729"/>
      <c r="CQ116" s="729"/>
      <c r="CR116" s="729"/>
      <c r="CS116" s="729"/>
      <c r="CT116" s="742"/>
      <c r="CU116" s="743"/>
      <c r="CV116" s="713"/>
      <c r="CW116" s="744"/>
      <c r="CX116" s="143"/>
      <c r="CY116" s="143"/>
      <c r="CZ116" s="143"/>
      <c r="DA116" s="143"/>
      <c r="DB116" s="143"/>
      <c r="DC116" s="143"/>
      <c r="DD116" s="143"/>
      <c r="DE116" s="583"/>
      <c r="DF116" s="583"/>
      <c r="DG116" s="583"/>
      <c r="DH116" s="583"/>
      <c r="DI116" s="583"/>
      <c r="DJ116" s="583"/>
      <c r="DK116" s="749"/>
      <c r="DL116" s="749"/>
      <c r="DM116" s="749"/>
      <c r="DN116" s="143"/>
      <c r="DO116" s="143"/>
    </row>
    <row r="117" ht="41.1" customHeight="1" spans="1:119">
      <c r="A117" s="590">
        <v>43717</v>
      </c>
      <c r="B117" s="143" t="s">
        <v>324</v>
      </c>
      <c r="C117" s="596">
        <v>4500023472</v>
      </c>
      <c r="D117" s="611" t="s">
        <v>325</v>
      </c>
      <c r="E117" s="754" t="s">
        <v>283</v>
      </c>
      <c r="F117" s="599" t="s">
        <v>256</v>
      </c>
      <c r="G117" s="755" t="s">
        <v>305</v>
      </c>
      <c r="H117" s="594">
        <v>3</v>
      </c>
      <c r="I117" s="143"/>
      <c r="J117" s="143"/>
      <c r="K117" s="143"/>
      <c r="L117" s="621"/>
      <c r="M117" s="622"/>
      <c r="N117" s="627"/>
      <c r="O117" s="627"/>
      <c r="P117" s="628"/>
      <c r="Q117" s="627"/>
      <c r="R117" s="627"/>
      <c r="S117" s="651"/>
      <c r="T117" s="627"/>
      <c r="U117" s="652"/>
      <c r="V117" s="642"/>
      <c r="W117" s="643"/>
      <c r="X117" s="644"/>
      <c r="Y117" s="663"/>
      <c r="Z117" s="666"/>
      <c r="AA117" s="667"/>
      <c r="AB117" s="667"/>
      <c r="AC117" s="668"/>
      <c r="AD117" s="669"/>
      <c r="AE117" s="670"/>
      <c r="AF117" s="670"/>
      <c r="AG117" s="670"/>
      <c r="AH117" s="670"/>
      <c r="AI117" s="670"/>
      <c r="AJ117" s="670"/>
      <c r="AK117" s="670"/>
      <c r="AL117" s="670"/>
      <c r="AM117" s="670"/>
      <c r="AN117" s="670"/>
      <c r="AO117" s="670"/>
      <c r="AP117" s="670"/>
      <c r="AQ117" s="670"/>
      <c r="AR117" s="670"/>
      <c r="AS117" s="670"/>
      <c r="AT117" s="670"/>
      <c r="AU117" s="670"/>
      <c r="AV117" s="670"/>
      <c r="AW117" s="670"/>
      <c r="AX117" s="670"/>
      <c r="AY117" s="670"/>
      <c r="AZ117" s="670"/>
      <c r="BA117" s="670"/>
      <c r="BB117" s="670"/>
      <c r="BC117" s="670"/>
      <c r="BD117" s="670"/>
      <c r="BE117" s="758">
        <v>3</v>
      </c>
      <c r="BF117" s="758">
        <v>3</v>
      </c>
      <c r="BG117" s="758"/>
      <c r="BH117" s="759"/>
      <c r="BI117" s="705"/>
      <c r="BJ117" s="703"/>
      <c r="BK117" s="703"/>
      <c r="BL117" s="703"/>
      <c r="BM117" s="703"/>
      <c r="BN117" s="703"/>
      <c r="BO117" s="703"/>
      <c r="BP117" s="703"/>
      <c r="BQ117" s="703"/>
      <c r="BR117" s="703"/>
      <c r="BS117" s="703"/>
      <c r="BT117" s="703"/>
      <c r="BU117" s="703"/>
      <c r="BV117" s="713"/>
      <c r="BW117" s="713"/>
      <c r="BX117" s="713"/>
      <c r="BY117" s="713"/>
      <c r="BZ117" s="713"/>
      <c r="CA117" s="713"/>
      <c r="CB117" s="713"/>
      <c r="CC117" s="713"/>
      <c r="CD117" s="713"/>
      <c r="CE117" s="713"/>
      <c r="CF117" s="713"/>
      <c r="CG117" s="713"/>
      <c r="CH117" s="713"/>
      <c r="CI117" s="703"/>
      <c r="CJ117" s="703"/>
      <c r="CK117" s="703"/>
      <c r="CL117" s="703"/>
      <c r="CM117" s="703"/>
      <c r="CN117" s="727"/>
      <c r="CO117" s="728"/>
      <c r="CP117" s="729"/>
      <c r="CQ117" s="729"/>
      <c r="CR117" s="729"/>
      <c r="CS117" s="729"/>
      <c r="CT117" s="742"/>
      <c r="CU117" s="743">
        <v>1</v>
      </c>
      <c r="CV117" s="713">
        <v>1</v>
      </c>
      <c r="CW117" s="744">
        <v>1</v>
      </c>
      <c r="CX117" s="143"/>
      <c r="CY117" s="143"/>
      <c r="CZ117" s="143"/>
      <c r="DA117" s="143"/>
      <c r="DB117" s="143"/>
      <c r="DC117" s="143"/>
      <c r="DD117" s="143"/>
      <c r="DE117" s="583"/>
      <c r="DF117" s="583"/>
      <c r="DG117" s="583"/>
      <c r="DH117" s="583"/>
      <c r="DI117" s="583"/>
      <c r="DJ117" s="583"/>
      <c r="DK117" s="749"/>
      <c r="DL117" s="749"/>
      <c r="DM117" s="749"/>
      <c r="DN117" s="143"/>
      <c r="DO117" s="143"/>
    </row>
    <row r="118" ht="41.1" customHeight="1" spans="1:119">
      <c r="A118" s="590">
        <v>43719</v>
      </c>
      <c r="B118" s="143" t="s">
        <v>138</v>
      </c>
      <c r="C118" s="596">
        <v>4500023297</v>
      </c>
      <c r="D118" s="611" t="s">
        <v>326</v>
      </c>
      <c r="E118" s="754" t="s">
        <v>283</v>
      </c>
      <c r="F118" s="593" t="s">
        <v>247</v>
      </c>
      <c r="G118" s="123" t="s">
        <v>240</v>
      </c>
      <c r="H118" s="594">
        <v>12</v>
      </c>
      <c r="I118" s="143"/>
      <c r="J118" s="143"/>
      <c r="K118" s="143"/>
      <c r="L118" s="621"/>
      <c r="M118" s="622"/>
      <c r="N118" s="627"/>
      <c r="O118" s="627"/>
      <c r="P118" s="628"/>
      <c r="Q118" s="627"/>
      <c r="R118" s="627"/>
      <c r="S118" s="651"/>
      <c r="T118" s="627"/>
      <c r="U118" s="652"/>
      <c r="V118" s="642"/>
      <c r="W118" s="643"/>
      <c r="X118" s="644"/>
      <c r="Y118" s="663"/>
      <c r="Z118" s="666"/>
      <c r="AA118" s="667"/>
      <c r="AB118" s="667"/>
      <c r="AC118" s="668"/>
      <c r="AD118" s="669"/>
      <c r="AE118" s="670"/>
      <c r="AF118" s="670"/>
      <c r="AG118" s="670"/>
      <c r="AH118" s="670"/>
      <c r="AI118" s="670"/>
      <c r="AJ118" s="670"/>
      <c r="AK118" s="670"/>
      <c r="AL118" s="670"/>
      <c r="AM118" s="670"/>
      <c r="AN118" s="670"/>
      <c r="AO118" s="670"/>
      <c r="AP118" s="670">
        <v>12</v>
      </c>
      <c r="AQ118" s="670">
        <v>12</v>
      </c>
      <c r="AR118" s="670"/>
      <c r="AS118" s="670"/>
      <c r="AT118" s="670"/>
      <c r="AU118" s="670"/>
      <c r="AV118" s="670"/>
      <c r="AW118" s="670"/>
      <c r="AX118" s="670"/>
      <c r="AY118" s="670"/>
      <c r="AZ118" s="670"/>
      <c r="BA118" s="670"/>
      <c r="BB118" s="670"/>
      <c r="BC118" s="670"/>
      <c r="BD118" s="670"/>
      <c r="BE118" s="758"/>
      <c r="BF118" s="758"/>
      <c r="BG118" s="758"/>
      <c r="BH118" s="759"/>
      <c r="BI118" s="705"/>
      <c r="BJ118" s="703"/>
      <c r="BK118" s="703"/>
      <c r="BL118" s="703"/>
      <c r="BM118" s="703"/>
      <c r="BN118" s="703"/>
      <c r="BO118" s="703"/>
      <c r="BP118" s="703"/>
      <c r="BQ118" s="703"/>
      <c r="BR118" s="703"/>
      <c r="BS118" s="703"/>
      <c r="BT118" s="703"/>
      <c r="BU118" s="703"/>
      <c r="BV118" s="713"/>
      <c r="BW118" s="713"/>
      <c r="BX118" s="713"/>
      <c r="BY118" s="713"/>
      <c r="BZ118" s="713"/>
      <c r="CA118" s="713"/>
      <c r="CB118" s="713"/>
      <c r="CC118" s="713"/>
      <c r="CD118" s="713"/>
      <c r="CE118" s="713"/>
      <c r="CF118" s="713"/>
      <c r="CG118" s="713"/>
      <c r="CH118" s="713"/>
      <c r="CI118" s="703">
        <v>2</v>
      </c>
      <c r="CJ118" s="703">
        <v>2</v>
      </c>
      <c r="CK118" s="703">
        <v>2</v>
      </c>
      <c r="CL118" s="703">
        <v>2</v>
      </c>
      <c r="CM118" s="703">
        <v>2</v>
      </c>
      <c r="CN118" s="727">
        <v>2</v>
      </c>
      <c r="CO118" s="728"/>
      <c r="CP118" s="729"/>
      <c r="CQ118" s="729"/>
      <c r="CR118" s="729"/>
      <c r="CS118" s="729"/>
      <c r="CT118" s="742"/>
      <c r="CU118" s="743"/>
      <c r="CV118" s="713"/>
      <c r="CW118" s="744"/>
      <c r="CX118" s="143"/>
      <c r="CY118" s="143"/>
      <c r="CZ118" s="143"/>
      <c r="DA118" s="143"/>
      <c r="DB118" s="143"/>
      <c r="DC118" s="143"/>
      <c r="DD118" s="143"/>
      <c r="DE118" s="583"/>
      <c r="DF118" s="583"/>
      <c r="DG118" s="583"/>
      <c r="DH118" s="583"/>
      <c r="DI118" s="583"/>
      <c r="DJ118" s="583"/>
      <c r="DK118" s="749"/>
      <c r="DL118" s="749"/>
      <c r="DM118" s="749"/>
      <c r="DN118" s="143"/>
      <c r="DO118" s="143"/>
    </row>
    <row r="119" ht="41.1" customHeight="1" spans="1:119">
      <c r="A119" s="590">
        <v>43719</v>
      </c>
      <c r="B119" s="143" t="s">
        <v>327</v>
      </c>
      <c r="C119" s="596"/>
      <c r="D119" s="611"/>
      <c r="E119" s="754" t="s">
        <v>328</v>
      </c>
      <c r="F119" s="599" t="s">
        <v>329</v>
      </c>
      <c r="G119" s="123" t="s">
        <v>240</v>
      </c>
      <c r="H119" s="594">
        <v>3</v>
      </c>
      <c r="I119" s="143"/>
      <c r="J119" s="143"/>
      <c r="K119" s="143"/>
      <c r="L119" s="621"/>
      <c r="M119" s="622"/>
      <c r="N119" s="627"/>
      <c r="O119" s="627"/>
      <c r="P119" s="628"/>
      <c r="Q119" s="627"/>
      <c r="R119" s="627"/>
      <c r="S119" s="651"/>
      <c r="T119" s="627"/>
      <c r="U119" s="652"/>
      <c r="V119" s="642"/>
      <c r="W119" s="643"/>
      <c r="X119" s="644"/>
      <c r="Y119" s="663"/>
      <c r="Z119" s="666"/>
      <c r="AA119" s="667"/>
      <c r="AB119" s="667"/>
      <c r="AC119" s="668"/>
      <c r="AD119" s="669"/>
      <c r="AE119" s="670"/>
      <c r="AF119" s="670"/>
      <c r="AG119" s="670"/>
      <c r="AH119" s="670"/>
      <c r="AI119" s="670"/>
      <c r="AJ119" s="670"/>
      <c r="AK119" s="670"/>
      <c r="AL119" s="670"/>
      <c r="AM119" s="670"/>
      <c r="AN119" s="670"/>
      <c r="AO119" s="670"/>
      <c r="AP119" s="670"/>
      <c r="AQ119" s="670"/>
      <c r="AR119" s="670"/>
      <c r="AS119" s="670"/>
      <c r="AT119" s="670"/>
      <c r="AU119" s="670">
        <v>3</v>
      </c>
      <c r="AV119" s="670"/>
      <c r="AW119" s="670"/>
      <c r="AX119" s="670"/>
      <c r="AY119" s="670"/>
      <c r="AZ119" s="670"/>
      <c r="BA119" s="670"/>
      <c r="BB119" s="670"/>
      <c r="BC119" s="670"/>
      <c r="BD119" s="670"/>
      <c r="BE119" s="758"/>
      <c r="BF119" s="758"/>
      <c r="BG119" s="758"/>
      <c r="BH119" s="759"/>
      <c r="BI119" s="705"/>
      <c r="BJ119" s="703"/>
      <c r="BK119" s="703"/>
      <c r="BL119" s="703"/>
      <c r="BM119" s="703"/>
      <c r="BN119" s="703"/>
      <c r="BO119" s="703"/>
      <c r="BP119" s="703"/>
      <c r="BQ119" s="703"/>
      <c r="BR119" s="703"/>
      <c r="BS119" s="703"/>
      <c r="BT119" s="703"/>
      <c r="BU119" s="703"/>
      <c r="BV119" s="713"/>
      <c r="BW119" s="713"/>
      <c r="BX119" s="713"/>
      <c r="BY119" s="713"/>
      <c r="BZ119" s="713"/>
      <c r="CA119" s="713"/>
      <c r="CB119" s="713"/>
      <c r="CC119" s="713"/>
      <c r="CD119" s="713"/>
      <c r="CE119" s="713"/>
      <c r="CF119" s="713"/>
      <c r="CG119" s="713"/>
      <c r="CH119" s="713"/>
      <c r="CI119" s="703"/>
      <c r="CJ119" s="703"/>
      <c r="CK119" s="703"/>
      <c r="CL119" s="703"/>
      <c r="CM119" s="703"/>
      <c r="CN119" s="727"/>
      <c r="CO119" s="728"/>
      <c r="CP119" s="729"/>
      <c r="CQ119" s="729"/>
      <c r="CR119" s="729"/>
      <c r="CS119" s="729"/>
      <c r="CT119" s="742"/>
      <c r="CU119" s="743"/>
      <c r="CV119" s="713"/>
      <c r="CW119" s="744"/>
      <c r="CX119" s="143"/>
      <c r="CY119" s="143"/>
      <c r="CZ119" s="143"/>
      <c r="DA119" s="143"/>
      <c r="DB119" s="143"/>
      <c r="DC119" s="143"/>
      <c r="DD119" s="143"/>
      <c r="DE119" s="583"/>
      <c r="DF119" s="583"/>
      <c r="DG119" s="583"/>
      <c r="DH119" s="583"/>
      <c r="DI119" s="583"/>
      <c r="DJ119" s="583"/>
      <c r="DK119" s="749"/>
      <c r="DL119" s="749"/>
      <c r="DM119" s="749"/>
      <c r="DN119" s="143"/>
      <c r="DO119" s="143"/>
    </row>
    <row r="120" ht="41.1" customHeight="1" spans="1:119">
      <c r="A120" s="590">
        <v>43731</v>
      </c>
      <c r="B120" s="143" t="s">
        <v>330</v>
      </c>
      <c r="C120" s="596">
        <v>4500024755</v>
      </c>
      <c r="D120" s="611" t="s">
        <v>331</v>
      </c>
      <c r="E120" s="754" t="s">
        <v>275</v>
      </c>
      <c r="F120" s="599">
        <v>9201</v>
      </c>
      <c r="G120" s="123" t="s">
        <v>130</v>
      </c>
      <c r="H120" s="594">
        <v>12</v>
      </c>
      <c r="I120" s="143"/>
      <c r="J120" s="143"/>
      <c r="K120" s="143"/>
      <c r="L120" s="621"/>
      <c r="M120" s="622"/>
      <c r="N120" s="627"/>
      <c r="O120" s="627"/>
      <c r="P120" s="628"/>
      <c r="Q120" s="627"/>
      <c r="R120" s="627"/>
      <c r="S120" s="651"/>
      <c r="T120" s="627"/>
      <c r="U120" s="652"/>
      <c r="V120" s="642">
        <v>12</v>
      </c>
      <c r="W120" s="643"/>
      <c r="X120" s="644"/>
      <c r="Y120" s="663"/>
      <c r="Z120" s="666">
        <v>12</v>
      </c>
      <c r="AA120" s="667"/>
      <c r="AB120" s="667"/>
      <c r="AC120" s="668"/>
      <c r="AD120" s="669"/>
      <c r="AE120" s="670"/>
      <c r="AF120" s="670"/>
      <c r="AG120" s="670"/>
      <c r="AH120" s="670"/>
      <c r="AI120" s="670"/>
      <c r="AJ120" s="670"/>
      <c r="AK120" s="670"/>
      <c r="AL120" s="670"/>
      <c r="AM120" s="670"/>
      <c r="AN120" s="670"/>
      <c r="AO120" s="670"/>
      <c r="AP120" s="670"/>
      <c r="AQ120" s="670"/>
      <c r="AR120" s="670"/>
      <c r="AS120" s="670"/>
      <c r="AT120" s="670"/>
      <c r="AU120" s="670"/>
      <c r="AV120" s="670"/>
      <c r="AW120" s="670"/>
      <c r="AX120" s="670"/>
      <c r="AY120" s="670"/>
      <c r="AZ120" s="670"/>
      <c r="BA120" s="670"/>
      <c r="BB120" s="670"/>
      <c r="BC120" s="670"/>
      <c r="BD120" s="670"/>
      <c r="BE120" s="758"/>
      <c r="BF120" s="758"/>
      <c r="BG120" s="758"/>
      <c r="BH120" s="759"/>
      <c r="BI120" s="705"/>
      <c r="BJ120" s="705">
        <v>1</v>
      </c>
      <c r="BK120" s="705">
        <v>1</v>
      </c>
      <c r="BL120" s="705">
        <v>1</v>
      </c>
      <c r="BM120" s="705">
        <v>1</v>
      </c>
      <c r="BN120" s="705">
        <v>1</v>
      </c>
      <c r="BO120" s="705">
        <v>1</v>
      </c>
      <c r="BP120" s="705">
        <v>1</v>
      </c>
      <c r="BQ120" s="705">
        <v>1</v>
      </c>
      <c r="BR120" s="705">
        <v>1</v>
      </c>
      <c r="BS120" s="705">
        <v>1</v>
      </c>
      <c r="BT120" s="705">
        <v>1</v>
      </c>
      <c r="BU120" s="705">
        <v>1</v>
      </c>
      <c r="BV120" s="713"/>
      <c r="BW120" s="713"/>
      <c r="BX120" s="713"/>
      <c r="BY120" s="713"/>
      <c r="BZ120" s="713"/>
      <c r="CA120" s="713"/>
      <c r="CB120" s="713"/>
      <c r="CC120" s="713"/>
      <c r="CD120" s="713"/>
      <c r="CE120" s="713"/>
      <c r="CF120" s="713"/>
      <c r="CG120" s="713"/>
      <c r="CH120" s="713"/>
      <c r="CI120" s="703"/>
      <c r="CJ120" s="703"/>
      <c r="CK120" s="703"/>
      <c r="CL120" s="703"/>
      <c r="CM120" s="703"/>
      <c r="CN120" s="727"/>
      <c r="CO120" s="728"/>
      <c r="CP120" s="729"/>
      <c r="CQ120" s="729"/>
      <c r="CR120" s="729"/>
      <c r="CS120" s="729"/>
      <c r="CT120" s="742"/>
      <c r="CU120" s="743"/>
      <c r="CV120" s="713"/>
      <c r="CW120" s="744"/>
      <c r="CX120" s="143"/>
      <c r="CY120" s="143"/>
      <c r="CZ120" s="143"/>
      <c r="DA120" s="143"/>
      <c r="DB120" s="143"/>
      <c r="DC120" s="143"/>
      <c r="DD120" s="143"/>
      <c r="DE120" s="583"/>
      <c r="DF120" s="583"/>
      <c r="DG120" s="583"/>
      <c r="DH120" s="583"/>
      <c r="DI120" s="583"/>
      <c r="DJ120" s="583"/>
      <c r="DK120" s="749"/>
      <c r="DL120" s="749"/>
      <c r="DM120" s="749"/>
      <c r="DN120" s="143"/>
      <c r="DO120" s="143"/>
    </row>
    <row r="121" ht="41.1" customHeight="1" spans="1:119">
      <c r="A121" s="590">
        <v>43732</v>
      </c>
      <c r="B121" s="143" t="s">
        <v>266</v>
      </c>
      <c r="C121" s="596">
        <v>4500022166</v>
      </c>
      <c r="D121" s="611" t="s">
        <v>332</v>
      </c>
      <c r="E121" s="754" t="s">
        <v>283</v>
      </c>
      <c r="F121" s="599" t="s">
        <v>256</v>
      </c>
      <c r="G121" s="755" t="s">
        <v>305</v>
      </c>
      <c r="H121" s="594">
        <v>4</v>
      </c>
      <c r="I121" s="143"/>
      <c r="J121" s="143"/>
      <c r="K121" s="143"/>
      <c r="L121" s="621"/>
      <c r="M121" s="622"/>
      <c r="N121" s="627"/>
      <c r="O121" s="627"/>
      <c r="P121" s="628"/>
      <c r="Q121" s="627"/>
      <c r="R121" s="627"/>
      <c r="S121" s="651"/>
      <c r="T121" s="627"/>
      <c r="U121" s="652"/>
      <c r="V121" s="642"/>
      <c r="W121" s="643"/>
      <c r="X121" s="644"/>
      <c r="Y121" s="663"/>
      <c r="Z121" s="666"/>
      <c r="AA121" s="667"/>
      <c r="AB121" s="667"/>
      <c r="AC121" s="668"/>
      <c r="AD121" s="669"/>
      <c r="AE121" s="670"/>
      <c r="AF121" s="670"/>
      <c r="AG121" s="670"/>
      <c r="AH121" s="670"/>
      <c r="AI121" s="670"/>
      <c r="AJ121" s="670"/>
      <c r="AK121" s="670"/>
      <c r="AL121" s="670"/>
      <c r="AM121" s="670"/>
      <c r="AN121" s="670"/>
      <c r="AO121" s="670"/>
      <c r="AP121" s="670"/>
      <c r="AQ121" s="670"/>
      <c r="AR121" s="670"/>
      <c r="AS121" s="670"/>
      <c r="AT121" s="670"/>
      <c r="AU121" s="670"/>
      <c r="AV121" s="670"/>
      <c r="AW121" s="670"/>
      <c r="AX121" s="670"/>
      <c r="AY121" s="670"/>
      <c r="AZ121" s="670"/>
      <c r="BA121" s="670"/>
      <c r="BB121" s="670"/>
      <c r="BC121" s="670"/>
      <c r="BD121" s="670"/>
      <c r="BE121" s="758">
        <v>4</v>
      </c>
      <c r="BF121" s="758">
        <v>4</v>
      </c>
      <c r="BG121" s="758"/>
      <c r="BH121" s="759"/>
      <c r="BI121" s="705"/>
      <c r="BJ121" s="703"/>
      <c r="BK121" s="703"/>
      <c r="BL121" s="703"/>
      <c r="BM121" s="703"/>
      <c r="BN121" s="703"/>
      <c r="BO121" s="703"/>
      <c r="BP121" s="703"/>
      <c r="BQ121" s="703"/>
      <c r="BR121" s="703"/>
      <c r="BS121" s="703"/>
      <c r="BT121" s="703"/>
      <c r="BU121" s="703"/>
      <c r="BV121" s="713"/>
      <c r="BW121" s="713"/>
      <c r="BX121" s="713"/>
      <c r="BY121" s="713"/>
      <c r="BZ121" s="713"/>
      <c r="CA121" s="713"/>
      <c r="CB121" s="713"/>
      <c r="CC121" s="713"/>
      <c r="CD121" s="713"/>
      <c r="CE121" s="713"/>
      <c r="CF121" s="713"/>
      <c r="CG121" s="713"/>
      <c r="CH121" s="713"/>
      <c r="CI121" s="703"/>
      <c r="CJ121" s="703"/>
      <c r="CK121" s="703"/>
      <c r="CL121" s="703"/>
      <c r="CM121" s="703"/>
      <c r="CN121" s="727"/>
      <c r="CO121" s="728"/>
      <c r="CP121" s="729"/>
      <c r="CQ121" s="729"/>
      <c r="CR121" s="729"/>
      <c r="CS121" s="729"/>
      <c r="CT121" s="742"/>
      <c r="CU121" s="743">
        <v>1</v>
      </c>
      <c r="CV121" s="713">
        <v>1</v>
      </c>
      <c r="CW121" s="744">
        <v>2</v>
      </c>
      <c r="CX121" s="143"/>
      <c r="CY121" s="143"/>
      <c r="CZ121" s="143"/>
      <c r="DA121" s="143"/>
      <c r="DB121" s="143"/>
      <c r="DC121" s="143"/>
      <c r="DD121" s="143"/>
      <c r="DE121" s="583"/>
      <c r="DF121" s="583"/>
      <c r="DG121" s="583"/>
      <c r="DH121" s="583"/>
      <c r="DI121" s="583"/>
      <c r="DJ121" s="583"/>
      <c r="DK121" s="749"/>
      <c r="DL121" s="749"/>
      <c r="DM121" s="749"/>
      <c r="DN121" s="143"/>
      <c r="DO121" s="143"/>
    </row>
    <row r="122" ht="41.1" customHeight="1" spans="1:119">
      <c r="A122" s="590">
        <v>43747</v>
      </c>
      <c r="B122" s="143" t="s">
        <v>333</v>
      </c>
      <c r="C122" s="596">
        <v>4500024278</v>
      </c>
      <c r="D122" s="751" t="s">
        <v>334</v>
      </c>
      <c r="E122" s="754" t="s">
        <v>280</v>
      </c>
      <c r="F122" s="599" t="s">
        <v>256</v>
      </c>
      <c r="G122" s="755" t="s">
        <v>305</v>
      </c>
      <c r="H122" s="594">
        <v>6</v>
      </c>
      <c r="I122" s="143"/>
      <c r="J122" s="143"/>
      <c r="K122" s="143"/>
      <c r="L122" s="621"/>
      <c r="M122" s="622"/>
      <c r="N122" s="627"/>
      <c r="O122" s="627"/>
      <c r="P122" s="628"/>
      <c r="Q122" s="627"/>
      <c r="R122" s="627"/>
      <c r="S122" s="651"/>
      <c r="T122" s="627"/>
      <c r="U122" s="652"/>
      <c r="V122" s="642"/>
      <c r="W122" s="643"/>
      <c r="X122" s="644"/>
      <c r="Y122" s="663"/>
      <c r="Z122" s="666"/>
      <c r="AA122" s="667"/>
      <c r="AB122" s="667"/>
      <c r="AC122" s="668"/>
      <c r="AD122" s="669"/>
      <c r="AE122" s="670"/>
      <c r="AF122" s="670"/>
      <c r="AG122" s="670"/>
      <c r="AH122" s="670"/>
      <c r="AI122" s="670"/>
      <c r="AJ122" s="670"/>
      <c r="AK122" s="670"/>
      <c r="AL122" s="670"/>
      <c r="AM122" s="670"/>
      <c r="AN122" s="670"/>
      <c r="AO122" s="670"/>
      <c r="AP122" s="670"/>
      <c r="AQ122" s="670"/>
      <c r="AR122" s="670"/>
      <c r="AS122" s="670"/>
      <c r="AT122" s="670"/>
      <c r="AU122" s="670"/>
      <c r="AV122" s="670"/>
      <c r="AW122" s="670"/>
      <c r="AX122" s="670"/>
      <c r="AY122" s="670"/>
      <c r="AZ122" s="670"/>
      <c r="BA122" s="670"/>
      <c r="BB122" s="670"/>
      <c r="BC122" s="670"/>
      <c r="BD122" s="670"/>
      <c r="BE122" s="758">
        <v>6</v>
      </c>
      <c r="BF122" s="758"/>
      <c r="BG122" s="758"/>
      <c r="BH122" s="759"/>
      <c r="BI122" s="705"/>
      <c r="BJ122" s="703"/>
      <c r="BK122" s="703"/>
      <c r="BL122" s="703"/>
      <c r="BM122" s="703"/>
      <c r="BN122" s="703"/>
      <c r="BO122" s="703"/>
      <c r="BP122" s="703"/>
      <c r="BQ122" s="703"/>
      <c r="BR122" s="703"/>
      <c r="BS122" s="703"/>
      <c r="BT122" s="703"/>
      <c r="BU122" s="703"/>
      <c r="BV122" s="713"/>
      <c r="BW122" s="713"/>
      <c r="BX122" s="713"/>
      <c r="BY122" s="713"/>
      <c r="BZ122" s="713"/>
      <c r="CA122" s="713"/>
      <c r="CB122" s="713"/>
      <c r="CC122" s="713"/>
      <c r="CD122" s="713"/>
      <c r="CE122" s="713"/>
      <c r="CF122" s="713"/>
      <c r="CG122" s="713"/>
      <c r="CH122" s="713"/>
      <c r="CI122" s="703"/>
      <c r="CJ122" s="703"/>
      <c r="CK122" s="703"/>
      <c r="CL122" s="703"/>
      <c r="CM122" s="703"/>
      <c r="CN122" s="727"/>
      <c r="CO122" s="728"/>
      <c r="CP122" s="729"/>
      <c r="CQ122" s="729"/>
      <c r="CR122" s="729"/>
      <c r="CS122" s="729"/>
      <c r="CT122" s="742"/>
      <c r="CU122" s="743">
        <v>2</v>
      </c>
      <c r="CV122" s="713">
        <v>2</v>
      </c>
      <c r="CW122" s="744">
        <v>2</v>
      </c>
      <c r="CX122" s="143"/>
      <c r="CY122" s="143"/>
      <c r="CZ122" s="143"/>
      <c r="DA122" s="143"/>
      <c r="DB122" s="143"/>
      <c r="DC122" s="143"/>
      <c r="DD122" s="143"/>
      <c r="DE122" s="583"/>
      <c r="DF122" s="583"/>
      <c r="DG122" s="583"/>
      <c r="DH122" s="583"/>
      <c r="DI122" s="583"/>
      <c r="DJ122" s="583"/>
      <c r="DK122" s="749"/>
      <c r="DL122" s="749"/>
      <c r="DM122" s="749"/>
      <c r="DN122" s="143"/>
      <c r="DO122" s="143"/>
    </row>
    <row r="123" ht="41.1" customHeight="1" spans="1:119">
      <c r="A123" s="590">
        <v>43752</v>
      </c>
      <c r="B123" s="143" t="s">
        <v>321</v>
      </c>
      <c r="C123" s="596" t="s">
        <v>335</v>
      </c>
      <c r="D123" s="751"/>
      <c r="E123" s="754" t="s">
        <v>280</v>
      </c>
      <c r="F123" s="599">
        <v>9202</v>
      </c>
      <c r="G123" s="755" t="s">
        <v>222</v>
      </c>
      <c r="H123" s="594">
        <v>12</v>
      </c>
      <c r="I123" s="143"/>
      <c r="J123" s="143"/>
      <c r="K123" s="143"/>
      <c r="L123" s="621"/>
      <c r="M123" s="622"/>
      <c r="N123" s="627"/>
      <c r="O123" s="627"/>
      <c r="P123" s="628"/>
      <c r="Q123" s="627"/>
      <c r="R123" s="627"/>
      <c r="S123" s="651"/>
      <c r="T123" s="627"/>
      <c r="U123" s="652"/>
      <c r="V123" s="642"/>
      <c r="W123" s="643"/>
      <c r="X123" s="644"/>
      <c r="Y123" s="663"/>
      <c r="Z123" s="666"/>
      <c r="AA123" s="667"/>
      <c r="AB123" s="667"/>
      <c r="AC123" s="668"/>
      <c r="AD123" s="669"/>
      <c r="AE123" s="670">
        <v>12</v>
      </c>
      <c r="AF123" s="670"/>
      <c r="AG123" s="670"/>
      <c r="AH123" s="670">
        <v>12</v>
      </c>
      <c r="AI123" s="670"/>
      <c r="AJ123" s="670"/>
      <c r="AK123" s="670"/>
      <c r="AL123" s="670"/>
      <c r="AM123" s="670"/>
      <c r="AN123" s="670"/>
      <c r="AO123" s="670"/>
      <c r="AP123" s="670"/>
      <c r="AQ123" s="670"/>
      <c r="AR123" s="670"/>
      <c r="AS123" s="670"/>
      <c r="AT123" s="670"/>
      <c r="AU123" s="670"/>
      <c r="AV123" s="670"/>
      <c r="AW123" s="670"/>
      <c r="AX123" s="670"/>
      <c r="AY123" s="670"/>
      <c r="AZ123" s="670"/>
      <c r="BA123" s="670"/>
      <c r="BB123" s="670"/>
      <c r="BC123" s="670"/>
      <c r="BD123" s="670"/>
      <c r="BE123" s="758"/>
      <c r="BF123" s="758"/>
      <c r="BG123" s="758"/>
      <c r="BH123" s="759"/>
      <c r="BI123" s="705"/>
      <c r="BJ123" s="703"/>
      <c r="BK123" s="703"/>
      <c r="BL123" s="703"/>
      <c r="BM123" s="703"/>
      <c r="BN123" s="703"/>
      <c r="BO123" s="703"/>
      <c r="BP123" s="703"/>
      <c r="BQ123" s="703"/>
      <c r="BR123" s="703"/>
      <c r="BS123" s="703"/>
      <c r="BT123" s="703"/>
      <c r="BU123" s="703"/>
      <c r="BV123" s="713">
        <v>2</v>
      </c>
      <c r="BW123" s="713"/>
      <c r="BX123" s="713">
        <v>2</v>
      </c>
      <c r="BY123" s="713"/>
      <c r="BZ123" s="713"/>
      <c r="CA123" s="713">
        <v>2</v>
      </c>
      <c r="CB123" s="713"/>
      <c r="CC123" s="713">
        <v>2</v>
      </c>
      <c r="CD123" s="713"/>
      <c r="CE123" s="713">
        <v>2</v>
      </c>
      <c r="CF123" s="713"/>
      <c r="CG123" s="713"/>
      <c r="CH123" s="713">
        <v>2</v>
      </c>
      <c r="CI123" s="703"/>
      <c r="CJ123" s="703"/>
      <c r="CK123" s="703"/>
      <c r="CL123" s="703"/>
      <c r="CM123" s="703"/>
      <c r="CN123" s="727"/>
      <c r="CO123" s="728"/>
      <c r="CP123" s="729"/>
      <c r="CQ123" s="729"/>
      <c r="CR123" s="729"/>
      <c r="CS123" s="729"/>
      <c r="CT123" s="742"/>
      <c r="CU123" s="743"/>
      <c r="CV123" s="713"/>
      <c r="CW123" s="744"/>
      <c r="CX123" s="143"/>
      <c r="CY123" s="143"/>
      <c r="CZ123" s="143"/>
      <c r="DA123" s="143"/>
      <c r="DB123" s="143"/>
      <c r="DC123" s="143"/>
      <c r="DD123" s="143"/>
      <c r="DE123" s="583"/>
      <c r="DF123" s="583"/>
      <c r="DG123" s="583"/>
      <c r="DH123" s="583"/>
      <c r="DI123" s="583"/>
      <c r="DJ123" s="583"/>
      <c r="DK123" s="749"/>
      <c r="DL123" s="749"/>
      <c r="DM123" s="749"/>
      <c r="DN123" s="143"/>
      <c r="DO123" s="143"/>
    </row>
    <row r="124" ht="41.1" customHeight="1" spans="1:119">
      <c r="A124" s="590">
        <v>43780</v>
      </c>
      <c r="B124" s="143" t="s">
        <v>336</v>
      </c>
      <c r="C124" s="596" t="s">
        <v>335</v>
      </c>
      <c r="D124" s="751"/>
      <c r="E124" s="754" t="s">
        <v>275</v>
      </c>
      <c r="F124" s="599">
        <v>9202</v>
      </c>
      <c r="G124" s="755" t="s">
        <v>222</v>
      </c>
      <c r="H124" s="594">
        <v>26</v>
      </c>
      <c r="I124" s="143"/>
      <c r="J124" s="143"/>
      <c r="K124" s="143"/>
      <c r="L124" s="621"/>
      <c r="M124" s="622"/>
      <c r="N124" s="627"/>
      <c r="O124" s="627"/>
      <c r="P124" s="628"/>
      <c r="Q124" s="627"/>
      <c r="R124" s="627"/>
      <c r="S124" s="651"/>
      <c r="T124" s="627"/>
      <c r="U124" s="652"/>
      <c r="V124" s="642"/>
      <c r="W124" s="643"/>
      <c r="X124" s="644"/>
      <c r="Y124" s="663"/>
      <c r="Z124" s="666"/>
      <c r="AA124" s="667"/>
      <c r="AB124" s="667"/>
      <c r="AC124" s="668"/>
      <c r="AD124" s="669"/>
      <c r="AE124" s="670">
        <v>26</v>
      </c>
      <c r="AF124" s="670"/>
      <c r="AG124" s="670"/>
      <c r="AH124" s="670">
        <v>26</v>
      </c>
      <c r="AI124" s="670"/>
      <c r="AJ124" s="670"/>
      <c r="AK124" s="670"/>
      <c r="AL124" s="670"/>
      <c r="AM124" s="670"/>
      <c r="AN124" s="670"/>
      <c r="AO124" s="670"/>
      <c r="AP124" s="670"/>
      <c r="AQ124" s="670"/>
      <c r="AR124" s="670"/>
      <c r="AS124" s="670"/>
      <c r="AT124" s="670"/>
      <c r="AU124" s="670"/>
      <c r="AV124" s="670"/>
      <c r="AW124" s="670"/>
      <c r="AX124" s="670"/>
      <c r="AY124" s="670"/>
      <c r="AZ124" s="670"/>
      <c r="BA124" s="670"/>
      <c r="BB124" s="670"/>
      <c r="BC124" s="670"/>
      <c r="BD124" s="670"/>
      <c r="BE124" s="758"/>
      <c r="BF124" s="758"/>
      <c r="BG124" s="758"/>
      <c r="BH124" s="759"/>
      <c r="BI124" s="705"/>
      <c r="BJ124" s="703"/>
      <c r="BK124" s="703"/>
      <c r="BL124" s="703"/>
      <c r="BM124" s="703"/>
      <c r="BN124" s="703"/>
      <c r="BO124" s="703"/>
      <c r="BP124" s="703"/>
      <c r="BQ124" s="703"/>
      <c r="BR124" s="703"/>
      <c r="BS124" s="703"/>
      <c r="BT124" s="703"/>
      <c r="BU124" s="703"/>
      <c r="BV124" s="713">
        <v>2</v>
      </c>
      <c r="BW124" s="713">
        <v>2</v>
      </c>
      <c r="BX124" s="713">
        <v>2</v>
      </c>
      <c r="BY124" s="713">
        <v>2</v>
      </c>
      <c r="BZ124" s="713">
        <v>2</v>
      </c>
      <c r="CA124" s="713">
        <v>2</v>
      </c>
      <c r="CB124" s="713">
        <v>2</v>
      </c>
      <c r="CC124" s="713">
        <v>2</v>
      </c>
      <c r="CD124" s="713">
        <v>2</v>
      </c>
      <c r="CE124" s="713">
        <v>2</v>
      </c>
      <c r="CF124" s="713">
        <v>2</v>
      </c>
      <c r="CG124" s="713">
        <v>2</v>
      </c>
      <c r="CH124" s="713">
        <v>2</v>
      </c>
      <c r="CI124" s="703"/>
      <c r="CJ124" s="703"/>
      <c r="CK124" s="703"/>
      <c r="CL124" s="703"/>
      <c r="CM124" s="703"/>
      <c r="CN124" s="727"/>
      <c r="CO124" s="728"/>
      <c r="CP124" s="729"/>
      <c r="CQ124" s="729"/>
      <c r="CR124" s="729"/>
      <c r="CS124" s="729"/>
      <c r="CT124" s="742"/>
      <c r="CU124" s="743"/>
      <c r="CV124" s="713"/>
      <c r="CW124" s="744"/>
      <c r="CX124" s="143"/>
      <c r="CY124" s="143"/>
      <c r="CZ124" s="143"/>
      <c r="DA124" s="143"/>
      <c r="DB124" s="143"/>
      <c r="DC124" s="143"/>
      <c r="DD124" s="143"/>
      <c r="DE124" s="583"/>
      <c r="DF124" s="583"/>
      <c r="DG124" s="583"/>
      <c r="DH124" s="583"/>
      <c r="DI124" s="583"/>
      <c r="DJ124" s="583"/>
      <c r="DK124" s="749"/>
      <c r="DL124" s="749"/>
      <c r="DM124" s="749"/>
      <c r="DN124" s="143"/>
      <c r="DO124" s="143"/>
    </row>
    <row r="125" ht="41.1" customHeight="1" spans="1:119">
      <c r="A125" s="590">
        <v>43782</v>
      </c>
      <c r="B125" s="143" t="s">
        <v>337</v>
      </c>
      <c r="C125" s="596">
        <v>4500024746</v>
      </c>
      <c r="D125" s="611" t="s">
        <v>314</v>
      </c>
      <c r="E125" s="754" t="s">
        <v>280</v>
      </c>
      <c r="F125" s="599">
        <v>9202</v>
      </c>
      <c r="G125" s="755" t="s">
        <v>222</v>
      </c>
      <c r="H125" s="594">
        <v>3</v>
      </c>
      <c r="I125" s="143"/>
      <c r="J125" s="143"/>
      <c r="K125" s="143"/>
      <c r="L125" s="621"/>
      <c r="M125" s="622"/>
      <c r="N125" s="627"/>
      <c r="O125" s="627"/>
      <c r="P125" s="628"/>
      <c r="Q125" s="627"/>
      <c r="R125" s="627"/>
      <c r="S125" s="651"/>
      <c r="T125" s="627"/>
      <c r="U125" s="652"/>
      <c r="V125" s="642"/>
      <c r="W125" s="643"/>
      <c r="X125" s="644"/>
      <c r="Y125" s="663"/>
      <c r="Z125" s="666"/>
      <c r="AA125" s="667"/>
      <c r="AB125" s="667"/>
      <c r="AC125" s="668"/>
      <c r="AD125" s="669"/>
      <c r="AE125" s="670">
        <v>3</v>
      </c>
      <c r="AF125" s="670"/>
      <c r="AG125" s="670"/>
      <c r="AH125" s="670">
        <v>3</v>
      </c>
      <c r="AI125" s="670"/>
      <c r="AJ125" s="670"/>
      <c r="AK125" s="670"/>
      <c r="AL125" s="670"/>
      <c r="AM125" s="670"/>
      <c r="AN125" s="670"/>
      <c r="AO125" s="670"/>
      <c r="AP125" s="670"/>
      <c r="AQ125" s="670"/>
      <c r="AR125" s="670"/>
      <c r="AS125" s="670"/>
      <c r="AT125" s="670"/>
      <c r="AU125" s="670"/>
      <c r="AV125" s="670"/>
      <c r="AW125" s="670"/>
      <c r="AX125" s="670"/>
      <c r="AY125" s="670"/>
      <c r="AZ125" s="670"/>
      <c r="BA125" s="670"/>
      <c r="BB125" s="670"/>
      <c r="BC125" s="670"/>
      <c r="BD125" s="670"/>
      <c r="BE125" s="758"/>
      <c r="BF125" s="758"/>
      <c r="BG125" s="758"/>
      <c r="BH125" s="759"/>
      <c r="BI125" s="705"/>
      <c r="BJ125" s="703"/>
      <c r="BK125" s="703"/>
      <c r="BL125" s="703"/>
      <c r="BM125" s="703"/>
      <c r="BN125" s="703"/>
      <c r="BO125" s="703"/>
      <c r="BP125" s="703"/>
      <c r="BQ125" s="703"/>
      <c r="BR125" s="703"/>
      <c r="BS125" s="703"/>
      <c r="BT125" s="703"/>
      <c r="BU125" s="703"/>
      <c r="BV125" s="713"/>
      <c r="BW125" s="713"/>
      <c r="BX125" s="713">
        <v>1</v>
      </c>
      <c r="BY125" s="713"/>
      <c r="BZ125" s="713"/>
      <c r="CA125" s="713"/>
      <c r="CB125" s="713"/>
      <c r="CC125" s="713"/>
      <c r="CD125" s="713"/>
      <c r="CE125" s="713">
        <v>1</v>
      </c>
      <c r="CF125" s="713"/>
      <c r="CG125" s="713"/>
      <c r="CH125" s="713">
        <v>1</v>
      </c>
      <c r="CI125" s="703"/>
      <c r="CJ125" s="703"/>
      <c r="CK125" s="703"/>
      <c r="CL125" s="703"/>
      <c r="CM125" s="703"/>
      <c r="CN125" s="727"/>
      <c r="CO125" s="728"/>
      <c r="CP125" s="729"/>
      <c r="CQ125" s="729"/>
      <c r="CR125" s="729"/>
      <c r="CS125" s="729"/>
      <c r="CT125" s="742"/>
      <c r="CU125" s="743"/>
      <c r="CV125" s="713"/>
      <c r="CW125" s="744"/>
      <c r="CX125" s="143"/>
      <c r="CY125" s="143"/>
      <c r="CZ125" s="143"/>
      <c r="DA125" s="143"/>
      <c r="DB125" s="143"/>
      <c r="DC125" s="143"/>
      <c r="DD125" s="143"/>
      <c r="DE125" s="583"/>
      <c r="DF125" s="583"/>
      <c r="DG125" s="583"/>
      <c r="DH125" s="583"/>
      <c r="DI125" s="583"/>
      <c r="DJ125" s="583"/>
      <c r="DK125" s="749"/>
      <c r="DL125" s="749"/>
      <c r="DM125" s="749"/>
      <c r="DN125" s="143"/>
      <c r="DO125" s="143"/>
    </row>
    <row r="126" ht="41.1" customHeight="1" spans="1:119">
      <c r="A126" s="590">
        <v>43788</v>
      </c>
      <c r="B126" s="143" t="s">
        <v>273</v>
      </c>
      <c r="C126" s="596">
        <v>4500025754</v>
      </c>
      <c r="D126" s="611" t="s">
        <v>164</v>
      </c>
      <c r="E126" s="754" t="s">
        <v>283</v>
      </c>
      <c r="F126" s="599">
        <v>9209</v>
      </c>
      <c r="G126" s="755" t="s">
        <v>305</v>
      </c>
      <c r="H126" s="594">
        <v>9</v>
      </c>
      <c r="I126" s="143"/>
      <c r="J126" s="143"/>
      <c r="K126" s="143"/>
      <c r="L126" s="621"/>
      <c r="M126" s="622"/>
      <c r="N126" s="627"/>
      <c r="O126" s="627"/>
      <c r="P126" s="628"/>
      <c r="Q126" s="627"/>
      <c r="R126" s="627"/>
      <c r="S126" s="651"/>
      <c r="T126" s="627"/>
      <c r="U126" s="652"/>
      <c r="V126" s="642"/>
      <c r="W126" s="643"/>
      <c r="X126" s="644"/>
      <c r="Y126" s="663"/>
      <c r="Z126" s="666"/>
      <c r="AA126" s="667"/>
      <c r="AB126" s="667"/>
      <c r="AC126" s="668"/>
      <c r="AD126" s="669"/>
      <c r="AE126" s="670"/>
      <c r="AF126" s="670"/>
      <c r="AG126" s="670"/>
      <c r="AH126" s="670"/>
      <c r="AI126" s="670"/>
      <c r="AJ126" s="670"/>
      <c r="AK126" s="670"/>
      <c r="AL126" s="670"/>
      <c r="AM126" s="670"/>
      <c r="AN126" s="670"/>
      <c r="AO126" s="670"/>
      <c r="AP126" s="670"/>
      <c r="AQ126" s="670"/>
      <c r="AR126" s="670"/>
      <c r="AS126" s="670"/>
      <c r="AT126" s="670"/>
      <c r="AU126" s="670"/>
      <c r="AV126" s="670"/>
      <c r="AW126" s="670"/>
      <c r="AX126" s="670"/>
      <c r="AY126" s="670"/>
      <c r="AZ126" s="670"/>
      <c r="BA126" s="670"/>
      <c r="BB126" s="670"/>
      <c r="BC126" s="670"/>
      <c r="BD126" s="670"/>
      <c r="BE126" s="758"/>
      <c r="BF126" s="758"/>
      <c r="BG126" s="758">
        <v>9</v>
      </c>
      <c r="BH126" s="759">
        <v>9</v>
      </c>
      <c r="BI126" s="705"/>
      <c r="BJ126" s="703"/>
      <c r="BK126" s="703"/>
      <c r="BL126" s="703"/>
      <c r="BM126" s="703"/>
      <c r="BN126" s="703"/>
      <c r="BO126" s="703"/>
      <c r="BP126" s="703"/>
      <c r="BQ126" s="703"/>
      <c r="BR126" s="703"/>
      <c r="BS126" s="703"/>
      <c r="BT126" s="703"/>
      <c r="BU126" s="703"/>
      <c r="BV126" s="713"/>
      <c r="BW126" s="713"/>
      <c r="BX126" s="713"/>
      <c r="BY126" s="713"/>
      <c r="BZ126" s="713"/>
      <c r="CA126" s="713"/>
      <c r="CB126" s="713"/>
      <c r="CC126" s="713"/>
      <c r="CD126" s="713"/>
      <c r="CE126" s="713"/>
      <c r="CF126" s="713"/>
      <c r="CG126" s="713"/>
      <c r="CH126" s="713"/>
      <c r="CI126" s="703"/>
      <c r="CJ126" s="703"/>
      <c r="CK126" s="703"/>
      <c r="CL126" s="703"/>
      <c r="CM126" s="703"/>
      <c r="CN126" s="727"/>
      <c r="CO126" s="728"/>
      <c r="CP126" s="729"/>
      <c r="CQ126" s="729"/>
      <c r="CR126" s="729"/>
      <c r="CS126" s="729"/>
      <c r="CT126" s="742"/>
      <c r="CU126" s="743">
        <v>3</v>
      </c>
      <c r="CV126" s="713">
        <v>3</v>
      </c>
      <c r="CW126" s="744">
        <v>3</v>
      </c>
      <c r="CX126" s="143"/>
      <c r="CY126" s="143"/>
      <c r="CZ126" s="143"/>
      <c r="DA126" s="143"/>
      <c r="DB126" s="143"/>
      <c r="DC126" s="143"/>
      <c r="DD126" s="143"/>
      <c r="DE126" s="583"/>
      <c r="DF126" s="583"/>
      <c r="DG126" s="583"/>
      <c r="DH126" s="583"/>
      <c r="DI126" s="583"/>
      <c r="DJ126" s="583"/>
      <c r="DK126" s="749"/>
      <c r="DL126" s="749"/>
      <c r="DM126" s="749"/>
      <c r="DN126" s="143"/>
      <c r="DO126" s="143"/>
    </row>
    <row r="127" ht="41.1" customHeight="1" spans="1:119">
      <c r="A127" s="590">
        <v>43789</v>
      </c>
      <c r="B127" s="143" t="s">
        <v>303</v>
      </c>
      <c r="C127" s="596">
        <v>4500026403</v>
      </c>
      <c r="D127" s="611" t="s">
        <v>338</v>
      </c>
      <c r="E127" s="754" t="s">
        <v>283</v>
      </c>
      <c r="F127" s="599">
        <v>9202</v>
      </c>
      <c r="G127" s="755" t="s">
        <v>222</v>
      </c>
      <c r="H127" s="594">
        <v>1</v>
      </c>
      <c r="I127" s="143"/>
      <c r="J127" s="143"/>
      <c r="K127" s="143"/>
      <c r="L127" s="621"/>
      <c r="M127" s="622"/>
      <c r="N127" s="627"/>
      <c r="O127" s="627"/>
      <c r="P127" s="628"/>
      <c r="Q127" s="627"/>
      <c r="R127" s="627"/>
      <c r="S127" s="651"/>
      <c r="T127" s="627"/>
      <c r="U127" s="652"/>
      <c r="V127" s="642"/>
      <c r="W127" s="643"/>
      <c r="X127" s="644"/>
      <c r="Y127" s="663"/>
      <c r="Z127" s="666"/>
      <c r="AA127" s="667"/>
      <c r="AB127" s="667"/>
      <c r="AC127" s="668"/>
      <c r="AD127" s="669"/>
      <c r="AE127" s="670"/>
      <c r="AF127" s="670"/>
      <c r="AG127" s="670">
        <v>1</v>
      </c>
      <c r="AH127" s="670"/>
      <c r="AI127" s="670"/>
      <c r="AJ127" s="670"/>
      <c r="AK127" s="670"/>
      <c r="AL127" s="670">
        <v>1</v>
      </c>
      <c r="AM127" s="670"/>
      <c r="AN127" s="670"/>
      <c r="AO127" s="670"/>
      <c r="AP127" s="670"/>
      <c r="AQ127" s="670"/>
      <c r="AR127" s="670"/>
      <c r="AS127" s="670"/>
      <c r="AT127" s="670"/>
      <c r="AU127" s="670"/>
      <c r="AV127" s="670"/>
      <c r="AW127" s="670"/>
      <c r="AX127" s="670"/>
      <c r="AY127" s="670"/>
      <c r="AZ127" s="670"/>
      <c r="BA127" s="670"/>
      <c r="BB127" s="670"/>
      <c r="BC127" s="670"/>
      <c r="BD127" s="670"/>
      <c r="BE127" s="758"/>
      <c r="BF127" s="758"/>
      <c r="BG127" s="758"/>
      <c r="BH127" s="759"/>
      <c r="BI127" s="705"/>
      <c r="BJ127" s="703"/>
      <c r="BK127" s="703"/>
      <c r="BL127" s="703"/>
      <c r="BM127" s="703"/>
      <c r="BN127" s="703"/>
      <c r="BO127" s="703"/>
      <c r="BP127" s="703"/>
      <c r="BQ127" s="703"/>
      <c r="BR127" s="703"/>
      <c r="BS127" s="703"/>
      <c r="BT127" s="703"/>
      <c r="BU127" s="703"/>
      <c r="BV127" s="713"/>
      <c r="BW127" s="713"/>
      <c r="BX127" s="713"/>
      <c r="BY127" s="713"/>
      <c r="BZ127" s="713"/>
      <c r="CA127" s="713"/>
      <c r="CB127" s="713"/>
      <c r="CC127" s="713"/>
      <c r="CD127" s="713"/>
      <c r="CE127" s="713">
        <v>1</v>
      </c>
      <c r="CF127" s="713"/>
      <c r="CG127" s="713"/>
      <c r="CH127" s="713"/>
      <c r="CI127" s="703"/>
      <c r="CJ127" s="703"/>
      <c r="CK127" s="703"/>
      <c r="CL127" s="703"/>
      <c r="CM127" s="703"/>
      <c r="CN127" s="727"/>
      <c r="CO127" s="728"/>
      <c r="CP127" s="729"/>
      <c r="CQ127" s="729"/>
      <c r="CR127" s="729"/>
      <c r="CS127" s="729"/>
      <c r="CT127" s="742"/>
      <c r="CU127" s="743"/>
      <c r="CV127" s="713"/>
      <c r="CW127" s="744"/>
      <c r="CX127" s="143"/>
      <c r="CY127" s="143"/>
      <c r="CZ127" s="143"/>
      <c r="DA127" s="143"/>
      <c r="DB127" s="143"/>
      <c r="DC127" s="143"/>
      <c r="DD127" s="143"/>
      <c r="DE127" s="583"/>
      <c r="DF127" s="583"/>
      <c r="DG127" s="583"/>
      <c r="DH127" s="583"/>
      <c r="DI127" s="583"/>
      <c r="DJ127" s="583"/>
      <c r="DK127" s="749"/>
      <c r="DL127" s="749"/>
      <c r="DM127" s="749"/>
      <c r="DN127" s="143"/>
      <c r="DO127" s="143"/>
    </row>
    <row r="128" ht="41.1" customHeight="1" spans="1:119">
      <c r="A128" s="590">
        <v>43789</v>
      </c>
      <c r="B128" s="143" t="s">
        <v>303</v>
      </c>
      <c r="C128" s="596">
        <v>4500026403</v>
      </c>
      <c r="D128" s="611" t="s">
        <v>338</v>
      </c>
      <c r="E128" s="754" t="s">
        <v>283</v>
      </c>
      <c r="F128" s="599">
        <v>9204</v>
      </c>
      <c r="G128" s="123" t="s">
        <v>240</v>
      </c>
      <c r="H128" s="594">
        <v>1</v>
      </c>
      <c r="I128" s="143"/>
      <c r="J128" s="143"/>
      <c r="K128" s="143"/>
      <c r="L128" s="621"/>
      <c r="M128" s="622"/>
      <c r="N128" s="627"/>
      <c r="O128" s="627"/>
      <c r="P128" s="628"/>
      <c r="Q128" s="627"/>
      <c r="R128" s="627"/>
      <c r="S128" s="651"/>
      <c r="T128" s="627"/>
      <c r="U128" s="652"/>
      <c r="V128" s="642"/>
      <c r="W128" s="643"/>
      <c r="X128" s="644"/>
      <c r="Y128" s="663"/>
      <c r="Z128" s="666"/>
      <c r="AA128" s="667"/>
      <c r="AB128" s="667"/>
      <c r="AC128" s="668"/>
      <c r="AD128" s="669"/>
      <c r="AE128" s="670"/>
      <c r="AF128" s="670"/>
      <c r="AG128" s="670"/>
      <c r="AH128" s="670"/>
      <c r="AI128" s="670"/>
      <c r="AJ128" s="670"/>
      <c r="AK128" s="670"/>
      <c r="AL128" s="670"/>
      <c r="AM128" s="670"/>
      <c r="AN128" s="670"/>
      <c r="AO128" s="670"/>
      <c r="AP128" s="670"/>
      <c r="AQ128" s="670"/>
      <c r="AR128" s="670">
        <v>1</v>
      </c>
      <c r="AS128" s="670">
        <v>1</v>
      </c>
      <c r="AT128" s="670"/>
      <c r="AU128" s="670"/>
      <c r="AV128" s="670"/>
      <c r="AW128" s="670"/>
      <c r="AX128" s="670"/>
      <c r="AY128" s="670"/>
      <c r="AZ128" s="670"/>
      <c r="BA128" s="670"/>
      <c r="BB128" s="670"/>
      <c r="BC128" s="670"/>
      <c r="BD128" s="670"/>
      <c r="BE128" s="758"/>
      <c r="BF128" s="758"/>
      <c r="BG128" s="758"/>
      <c r="BH128" s="759"/>
      <c r="BI128" s="705"/>
      <c r="BJ128" s="703"/>
      <c r="BK128" s="703"/>
      <c r="BL128" s="703"/>
      <c r="BM128" s="703"/>
      <c r="BN128" s="703"/>
      <c r="BO128" s="703"/>
      <c r="BP128" s="703"/>
      <c r="BQ128" s="703"/>
      <c r="BR128" s="703"/>
      <c r="BS128" s="703"/>
      <c r="BT128" s="703"/>
      <c r="BU128" s="703"/>
      <c r="BV128" s="713"/>
      <c r="BW128" s="713"/>
      <c r="BX128" s="713"/>
      <c r="BY128" s="713"/>
      <c r="BZ128" s="713"/>
      <c r="CA128" s="713"/>
      <c r="CB128" s="713"/>
      <c r="CC128" s="713"/>
      <c r="CD128" s="713"/>
      <c r="CE128" s="713"/>
      <c r="CF128" s="713"/>
      <c r="CG128" s="713"/>
      <c r="CH128" s="713"/>
      <c r="CI128" s="703">
        <v>1</v>
      </c>
      <c r="CJ128" s="703"/>
      <c r="CK128" s="703"/>
      <c r="CL128" s="703"/>
      <c r="CM128" s="703"/>
      <c r="CN128" s="727"/>
      <c r="CO128" s="728"/>
      <c r="CP128" s="729"/>
      <c r="CQ128" s="729"/>
      <c r="CR128" s="729"/>
      <c r="CS128" s="729"/>
      <c r="CT128" s="742"/>
      <c r="CU128" s="743"/>
      <c r="CV128" s="713"/>
      <c r="CW128" s="744"/>
      <c r="CX128" s="143"/>
      <c r="CY128" s="143"/>
      <c r="CZ128" s="143"/>
      <c r="DA128" s="143"/>
      <c r="DB128" s="143"/>
      <c r="DC128" s="143"/>
      <c r="DD128" s="143"/>
      <c r="DE128" s="583"/>
      <c r="DF128" s="583"/>
      <c r="DG128" s="583"/>
      <c r="DH128" s="583"/>
      <c r="DI128" s="583"/>
      <c r="DJ128" s="583"/>
      <c r="DK128" s="749"/>
      <c r="DL128" s="749"/>
      <c r="DM128" s="749"/>
      <c r="DN128" s="143"/>
      <c r="DO128" s="143"/>
    </row>
    <row r="129" ht="41.1" customHeight="1" spans="1:119">
      <c r="A129" s="590">
        <v>43791</v>
      </c>
      <c r="B129" s="143" t="s">
        <v>339</v>
      </c>
      <c r="C129" s="596">
        <v>4500026405</v>
      </c>
      <c r="D129" s="611" t="s">
        <v>212</v>
      </c>
      <c r="E129" s="754" t="s">
        <v>280</v>
      </c>
      <c r="F129" s="599">
        <v>9202</v>
      </c>
      <c r="G129" s="755" t="s">
        <v>222</v>
      </c>
      <c r="H129" s="594">
        <v>11</v>
      </c>
      <c r="I129" s="143"/>
      <c r="J129" s="143"/>
      <c r="K129" s="143"/>
      <c r="L129" s="621"/>
      <c r="M129" s="622"/>
      <c r="N129" s="627"/>
      <c r="O129" s="627"/>
      <c r="P129" s="628"/>
      <c r="Q129" s="627"/>
      <c r="R129" s="627"/>
      <c r="S129" s="651"/>
      <c r="T129" s="627"/>
      <c r="U129" s="652"/>
      <c r="V129" s="642"/>
      <c r="W129" s="643"/>
      <c r="X129" s="644"/>
      <c r="Y129" s="663"/>
      <c r="Z129" s="666"/>
      <c r="AA129" s="667"/>
      <c r="AB129" s="667"/>
      <c r="AC129" s="668"/>
      <c r="AD129" s="669"/>
      <c r="AE129" s="670">
        <v>11</v>
      </c>
      <c r="AF129" s="670"/>
      <c r="AG129" s="670"/>
      <c r="AH129" s="670"/>
      <c r="AI129" s="670">
        <v>11</v>
      </c>
      <c r="AJ129" s="670"/>
      <c r="AK129" s="670"/>
      <c r="AL129" s="670"/>
      <c r="AM129" s="670"/>
      <c r="AN129" s="670"/>
      <c r="AO129" s="670"/>
      <c r="AP129" s="670"/>
      <c r="AQ129" s="670"/>
      <c r="AR129" s="670"/>
      <c r="AS129" s="670"/>
      <c r="AT129" s="670"/>
      <c r="AU129" s="670"/>
      <c r="AV129" s="670"/>
      <c r="AW129" s="670"/>
      <c r="AX129" s="670"/>
      <c r="AY129" s="670"/>
      <c r="AZ129" s="670"/>
      <c r="BA129" s="670"/>
      <c r="BB129" s="670"/>
      <c r="BC129" s="670"/>
      <c r="BD129" s="670"/>
      <c r="BE129" s="758"/>
      <c r="BF129" s="758"/>
      <c r="BG129" s="758"/>
      <c r="BH129" s="759"/>
      <c r="BI129" s="705"/>
      <c r="BJ129" s="703"/>
      <c r="BK129" s="703"/>
      <c r="BL129" s="703"/>
      <c r="BM129" s="703"/>
      <c r="BN129" s="703"/>
      <c r="BO129" s="703"/>
      <c r="BP129" s="703"/>
      <c r="BQ129" s="703"/>
      <c r="BR129" s="703"/>
      <c r="BS129" s="703"/>
      <c r="BT129" s="703"/>
      <c r="BU129" s="703"/>
      <c r="BV129" s="713">
        <v>1</v>
      </c>
      <c r="BW129" s="713">
        <v>1</v>
      </c>
      <c r="BX129" s="713">
        <v>1</v>
      </c>
      <c r="BY129" s="713">
        <v>1</v>
      </c>
      <c r="BZ129" s="713">
        <v>1</v>
      </c>
      <c r="CA129" s="713">
        <v>1</v>
      </c>
      <c r="CB129" s="713">
        <v>1</v>
      </c>
      <c r="CC129" s="713"/>
      <c r="CD129" s="713"/>
      <c r="CE129" s="713">
        <v>1</v>
      </c>
      <c r="CF129" s="713">
        <v>1</v>
      </c>
      <c r="CG129" s="713">
        <v>1</v>
      </c>
      <c r="CH129" s="713">
        <v>1</v>
      </c>
      <c r="CI129" s="703"/>
      <c r="CJ129" s="703"/>
      <c r="CK129" s="703"/>
      <c r="CL129" s="703"/>
      <c r="CM129" s="703"/>
      <c r="CN129" s="727"/>
      <c r="CO129" s="728"/>
      <c r="CP129" s="729"/>
      <c r="CQ129" s="729"/>
      <c r="CR129" s="729"/>
      <c r="CS129" s="729"/>
      <c r="CT129" s="742"/>
      <c r="CU129" s="743"/>
      <c r="CV129" s="713"/>
      <c r="CW129" s="744"/>
      <c r="CX129" s="143"/>
      <c r="CY129" s="143"/>
      <c r="CZ129" s="143"/>
      <c r="DA129" s="143"/>
      <c r="DB129" s="143"/>
      <c r="DC129" s="143"/>
      <c r="DD129" s="143"/>
      <c r="DE129" s="583"/>
      <c r="DF129" s="583"/>
      <c r="DG129" s="583"/>
      <c r="DH129" s="583"/>
      <c r="DI129" s="583"/>
      <c r="DJ129" s="583"/>
      <c r="DK129" s="749"/>
      <c r="DL129" s="749"/>
      <c r="DM129" s="749"/>
      <c r="DN129" s="143"/>
      <c r="DO129" s="143"/>
    </row>
    <row r="130" ht="41.1" customHeight="1" spans="1:119">
      <c r="A130" s="590">
        <v>43796</v>
      </c>
      <c r="B130" s="143" t="s">
        <v>333</v>
      </c>
      <c r="C130" s="596">
        <v>4500024884</v>
      </c>
      <c r="D130" s="611" t="s">
        <v>340</v>
      </c>
      <c r="E130" s="754" t="s">
        <v>322</v>
      </c>
      <c r="F130" s="599">
        <v>9204</v>
      </c>
      <c r="G130" s="123" t="s">
        <v>240</v>
      </c>
      <c r="H130" s="594">
        <v>1</v>
      </c>
      <c r="I130" s="143"/>
      <c r="J130" s="143"/>
      <c r="K130" s="143"/>
      <c r="L130" s="621"/>
      <c r="M130" s="622"/>
      <c r="N130" s="627"/>
      <c r="O130" s="627"/>
      <c r="P130" s="628"/>
      <c r="Q130" s="627"/>
      <c r="R130" s="627"/>
      <c r="S130" s="651"/>
      <c r="T130" s="627"/>
      <c r="U130" s="652"/>
      <c r="V130" s="642"/>
      <c r="W130" s="643"/>
      <c r="X130" s="644"/>
      <c r="Y130" s="663"/>
      <c r="Z130" s="666"/>
      <c r="AA130" s="667"/>
      <c r="AB130" s="667"/>
      <c r="AC130" s="668"/>
      <c r="AD130" s="669"/>
      <c r="AE130" s="670"/>
      <c r="AF130" s="670"/>
      <c r="AG130" s="670"/>
      <c r="AH130" s="670"/>
      <c r="AI130" s="670"/>
      <c r="AJ130" s="670"/>
      <c r="AK130" s="670"/>
      <c r="AL130" s="670"/>
      <c r="AM130" s="670"/>
      <c r="AN130" s="670"/>
      <c r="AO130" s="670"/>
      <c r="AP130" s="670">
        <v>1</v>
      </c>
      <c r="AQ130" s="670"/>
      <c r="AR130" s="670"/>
      <c r="AS130" s="670"/>
      <c r="AT130" s="670"/>
      <c r="AU130" s="670"/>
      <c r="AV130" s="670"/>
      <c r="AW130" s="670"/>
      <c r="AX130" s="670"/>
      <c r="AY130" s="670"/>
      <c r="AZ130" s="670"/>
      <c r="BA130" s="670"/>
      <c r="BB130" s="670"/>
      <c r="BC130" s="670"/>
      <c r="BD130" s="670"/>
      <c r="BE130" s="758"/>
      <c r="BF130" s="758"/>
      <c r="BG130" s="758"/>
      <c r="BH130" s="759"/>
      <c r="BI130" s="705"/>
      <c r="BJ130" s="703"/>
      <c r="BK130" s="703"/>
      <c r="BL130" s="703"/>
      <c r="BM130" s="703"/>
      <c r="BN130" s="703"/>
      <c r="BO130" s="703"/>
      <c r="BP130" s="703"/>
      <c r="BQ130" s="703"/>
      <c r="BR130" s="703"/>
      <c r="BS130" s="703"/>
      <c r="BT130" s="703"/>
      <c r="BU130" s="703"/>
      <c r="BV130" s="713"/>
      <c r="BW130" s="713"/>
      <c r="BX130" s="713"/>
      <c r="BY130" s="713"/>
      <c r="BZ130" s="713"/>
      <c r="CA130" s="713"/>
      <c r="CB130" s="713"/>
      <c r="CC130" s="713"/>
      <c r="CD130" s="713"/>
      <c r="CE130" s="713"/>
      <c r="CF130" s="713"/>
      <c r="CG130" s="713"/>
      <c r="CH130" s="713"/>
      <c r="CI130" s="703"/>
      <c r="CJ130" s="703"/>
      <c r="CK130" s="703">
        <v>1</v>
      </c>
      <c r="CL130" s="703"/>
      <c r="CM130" s="703"/>
      <c r="CN130" s="727"/>
      <c r="CO130" s="728"/>
      <c r="CP130" s="729"/>
      <c r="CQ130" s="729"/>
      <c r="CR130" s="729"/>
      <c r="CS130" s="729"/>
      <c r="CT130" s="742"/>
      <c r="CU130" s="743"/>
      <c r="CV130" s="713"/>
      <c r="CW130" s="744"/>
      <c r="CX130" s="143"/>
      <c r="CY130" s="143"/>
      <c r="CZ130" s="143"/>
      <c r="DA130" s="143"/>
      <c r="DB130" s="143"/>
      <c r="DC130" s="143"/>
      <c r="DD130" s="143"/>
      <c r="DE130" s="583"/>
      <c r="DF130" s="583"/>
      <c r="DG130" s="583"/>
      <c r="DH130" s="583"/>
      <c r="DI130" s="583"/>
      <c r="DJ130" s="583"/>
      <c r="DK130" s="749"/>
      <c r="DL130" s="749"/>
      <c r="DM130" s="749"/>
      <c r="DN130" s="143"/>
      <c r="DO130" s="143"/>
    </row>
    <row r="131" ht="41.1" customHeight="1" spans="1:119">
      <c r="A131" s="590">
        <v>43796</v>
      </c>
      <c r="B131" s="143" t="s">
        <v>341</v>
      </c>
      <c r="C131" s="596">
        <v>4500026271</v>
      </c>
      <c r="D131" s="611" t="s">
        <v>342</v>
      </c>
      <c r="E131" s="754" t="s">
        <v>275</v>
      </c>
      <c r="F131" s="599">
        <v>9202</v>
      </c>
      <c r="G131" s="755" t="s">
        <v>222</v>
      </c>
      <c r="H131" s="594">
        <v>9</v>
      </c>
      <c r="I131" s="143"/>
      <c r="J131" s="143"/>
      <c r="K131" s="143"/>
      <c r="L131" s="621"/>
      <c r="M131" s="622"/>
      <c r="N131" s="627"/>
      <c r="O131" s="627"/>
      <c r="P131" s="628"/>
      <c r="Q131" s="627"/>
      <c r="R131" s="627"/>
      <c r="S131" s="651"/>
      <c r="T131" s="627"/>
      <c r="U131" s="652"/>
      <c r="V131" s="642"/>
      <c r="W131" s="643"/>
      <c r="X131" s="644"/>
      <c r="Y131" s="663"/>
      <c r="Z131" s="666"/>
      <c r="AA131" s="667"/>
      <c r="AB131" s="667"/>
      <c r="AC131" s="668"/>
      <c r="AD131" s="669"/>
      <c r="AE131" s="670">
        <v>9</v>
      </c>
      <c r="AF131" s="670"/>
      <c r="AG131" s="670"/>
      <c r="AH131" s="670"/>
      <c r="AI131" s="670">
        <v>9</v>
      </c>
      <c r="AJ131" s="670"/>
      <c r="AK131" s="670"/>
      <c r="AL131" s="670"/>
      <c r="AM131" s="670"/>
      <c r="AN131" s="670"/>
      <c r="AO131" s="670"/>
      <c r="AP131" s="670"/>
      <c r="AQ131" s="670"/>
      <c r="AR131" s="670"/>
      <c r="AS131" s="670"/>
      <c r="AT131" s="670"/>
      <c r="AU131" s="670"/>
      <c r="AV131" s="670"/>
      <c r="AW131" s="670"/>
      <c r="AX131" s="670"/>
      <c r="AY131" s="670"/>
      <c r="AZ131" s="670"/>
      <c r="BA131" s="670"/>
      <c r="BB131" s="670"/>
      <c r="BC131" s="670"/>
      <c r="BD131" s="670"/>
      <c r="BE131" s="758"/>
      <c r="BF131" s="758"/>
      <c r="BG131" s="758"/>
      <c r="BH131" s="759"/>
      <c r="BI131" s="705"/>
      <c r="BJ131" s="703"/>
      <c r="BK131" s="703"/>
      <c r="BL131" s="703"/>
      <c r="BM131" s="703"/>
      <c r="BN131" s="703"/>
      <c r="BO131" s="703"/>
      <c r="BP131" s="703"/>
      <c r="BQ131" s="703"/>
      <c r="BR131" s="703"/>
      <c r="BS131" s="703"/>
      <c r="BT131" s="703"/>
      <c r="BU131" s="703"/>
      <c r="BV131" s="713">
        <v>1</v>
      </c>
      <c r="BW131" s="713">
        <v>1</v>
      </c>
      <c r="BX131" s="713">
        <v>1</v>
      </c>
      <c r="BY131" s="713">
        <v>1</v>
      </c>
      <c r="BZ131" s="713">
        <v>1</v>
      </c>
      <c r="CA131" s="713"/>
      <c r="CB131" s="713"/>
      <c r="CC131" s="713"/>
      <c r="CD131" s="713"/>
      <c r="CE131" s="713">
        <v>1</v>
      </c>
      <c r="CF131" s="713">
        <v>1</v>
      </c>
      <c r="CG131" s="713">
        <v>1</v>
      </c>
      <c r="CH131" s="713">
        <v>1</v>
      </c>
      <c r="CI131" s="703"/>
      <c r="CJ131" s="703"/>
      <c r="CK131" s="703"/>
      <c r="CL131" s="703"/>
      <c r="CM131" s="703"/>
      <c r="CN131" s="727"/>
      <c r="CO131" s="728"/>
      <c r="CP131" s="729"/>
      <c r="CQ131" s="729"/>
      <c r="CR131" s="729"/>
      <c r="CS131" s="729"/>
      <c r="CT131" s="742"/>
      <c r="CU131" s="743"/>
      <c r="CV131" s="713"/>
      <c r="CW131" s="744"/>
      <c r="CX131" s="143"/>
      <c r="CY131" s="143"/>
      <c r="CZ131" s="143"/>
      <c r="DA131" s="143"/>
      <c r="DB131" s="143"/>
      <c r="DC131" s="143"/>
      <c r="DD131" s="143"/>
      <c r="DE131" s="583"/>
      <c r="DF131" s="583"/>
      <c r="DG131" s="583"/>
      <c r="DH131" s="583"/>
      <c r="DI131" s="583"/>
      <c r="DJ131" s="583"/>
      <c r="DK131" s="749"/>
      <c r="DL131" s="749"/>
      <c r="DM131" s="749"/>
      <c r="DN131" s="143"/>
      <c r="DO131" s="143"/>
    </row>
    <row r="132" ht="41.1" customHeight="1" spans="1:119">
      <c r="A132" s="590">
        <v>43797</v>
      </c>
      <c r="B132" s="143" t="s">
        <v>300</v>
      </c>
      <c r="C132" s="596">
        <v>4500025608</v>
      </c>
      <c r="D132" s="611" t="s">
        <v>301</v>
      </c>
      <c r="E132" s="754" t="s">
        <v>280</v>
      </c>
      <c r="F132" s="599" t="s">
        <v>343</v>
      </c>
      <c r="G132" s="755" t="s">
        <v>278</v>
      </c>
      <c r="H132" s="594">
        <v>18</v>
      </c>
      <c r="I132" s="143"/>
      <c r="J132" s="143"/>
      <c r="K132" s="143"/>
      <c r="L132" s="621"/>
      <c r="M132" s="622"/>
      <c r="N132" s="627"/>
      <c r="O132" s="627"/>
      <c r="P132" s="628"/>
      <c r="Q132" s="627"/>
      <c r="R132" s="627"/>
      <c r="S132" s="651"/>
      <c r="T132" s="627"/>
      <c r="U132" s="652"/>
      <c r="V132" s="642"/>
      <c r="W132" s="643"/>
      <c r="X132" s="644"/>
      <c r="Y132" s="663"/>
      <c r="Z132" s="666"/>
      <c r="AA132" s="667"/>
      <c r="AB132" s="667"/>
      <c r="AC132" s="668"/>
      <c r="AD132" s="669"/>
      <c r="AE132" s="670"/>
      <c r="AF132" s="670"/>
      <c r="AG132" s="670"/>
      <c r="AH132" s="670"/>
      <c r="AI132" s="670"/>
      <c r="AJ132" s="670"/>
      <c r="AK132" s="670"/>
      <c r="AL132" s="670"/>
      <c r="AM132" s="670"/>
      <c r="AN132" s="670"/>
      <c r="AO132" s="670"/>
      <c r="AP132" s="670"/>
      <c r="AQ132" s="670"/>
      <c r="AR132" s="670">
        <v>18</v>
      </c>
      <c r="AS132" s="670">
        <v>18</v>
      </c>
      <c r="AT132" s="670">
        <v>18</v>
      </c>
      <c r="AU132" s="670"/>
      <c r="AV132" s="670">
        <v>18</v>
      </c>
      <c r="AW132" s="670"/>
      <c r="AX132" s="670"/>
      <c r="AY132" s="670"/>
      <c r="AZ132" s="670"/>
      <c r="BA132" s="670"/>
      <c r="BB132" s="670"/>
      <c r="BC132" s="670"/>
      <c r="BD132" s="670"/>
      <c r="BE132" s="758"/>
      <c r="BF132" s="758"/>
      <c r="BG132" s="758"/>
      <c r="BH132" s="759"/>
      <c r="BI132" s="705"/>
      <c r="BJ132" s="703"/>
      <c r="BK132" s="703"/>
      <c r="BL132" s="703"/>
      <c r="BM132" s="703"/>
      <c r="BN132" s="703"/>
      <c r="BO132" s="703"/>
      <c r="BP132" s="703"/>
      <c r="BQ132" s="703"/>
      <c r="BR132" s="703"/>
      <c r="BS132" s="703"/>
      <c r="BT132" s="703"/>
      <c r="BU132" s="703"/>
      <c r="BV132" s="713"/>
      <c r="BW132" s="713"/>
      <c r="BX132" s="713"/>
      <c r="BY132" s="713"/>
      <c r="BZ132" s="713"/>
      <c r="CA132" s="713"/>
      <c r="CB132" s="713"/>
      <c r="CC132" s="713"/>
      <c r="CD132" s="713"/>
      <c r="CE132" s="713"/>
      <c r="CF132" s="713"/>
      <c r="CG132" s="713"/>
      <c r="CH132" s="713"/>
      <c r="CI132" s="703">
        <v>3</v>
      </c>
      <c r="CJ132" s="703">
        <v>3</v>
      </c>
      <c r="CK132" s="703">
        <v>3</v>
      </c>
      <c r="CL132" s="703">
        <v>3</v>
      </c>
      <c r="CM132" s="703">
        <v>3</v>
      </c>
      <c r="CN132" s="703">
        <v>3</v>
      </c>
      <c r="CO132" s="728"/>
      <c r="CP132" s="729"/>
      <c r="CQ132" s="729"/>
      <c r="CR132" s="729"/>
      <c r="CS132" s="729"/>
      <c r="CT132" s="742"/>
      <c r="CU132" s="743"/>
      <c r="CV132" s="713"/>
      <c r="CW132" s="744"/>
      <c r="CX132" s="143"/>
      <c r="CY132" s="143"/>
      <c r="CZ132" s="143"/>
      <c r="DA132" s="143"/>
      <c r="DB132" s="143"/>
      <c r="DC132" s="143"/>
      <c r="DD132" s="143"/>
      <c r="DE132" s="583"/>
      <c r="DF132" s="583"/>
      <c r="DG132" s="583"/>
      <c r="DH132" s="583"/>
      <c r="DI132" s="583"/>
      <c r="DJ132" s="583"/>
      <c r="DK132" s="749"/>
      <c r="DL132" s="749"/>
      <c r="DM132" s="749"/>
      <c r="DN132" s="143"/>
      <c r="DO132" s="143"/>
    </row>
    <row r="133" ht="41.1" customHeight="1" spans="1:119">
      <c r="A133" s="590">
        <v>43797</v>
      </c>
      <c r="B133" s="143" t="s">
        <v>138</v>
      </c>
      <c r="C133" s="596">
        <v>4500026271</v>
      </c>
      <c r="D133" s="611" t="s">
        <v>342</v>
      </c>
      <c r="E133" s="754" t="s">
        <v>283</v>
      </c>
      <c r="F133" s="599">
        <v>9201</v>
      </c>
      <c r="G133" s="760" t="s">
        <v>130</v>
      </c>
      <c r="H133" s="594">
        <v>6</v>
      </c>
      <c r="I133" s="143"/>
      <c r="J133" s="143"/>
      <c r="K133" s="143"/>
      <c r="L133" s="621"/>
      <c r="M133" s="622"/>
      <c r="N133" s="627"/>
      <c r="O133" s="627"/>
      <c r="P133" s="628"/>
      <c r="Q133" s="627"/>
      <c r="R133" s="627"/>
      <c r="S133" s="651"/>
      <c r="T133" s="627"/>
      <c r="U133" s="652"/>
      <c r="V133" s="642">
        <v>6</v>
      </c>
      <c r="W133" s="643"/>
      <c r="X133" s="644"/>
      <c r="Y133" s="663"/>
      <c r="Z133" s="666">
        <v>6</v>
      </c>
      <c r="AA133" s="667"/>
      <c r="AB133" s="667"/>
      <c r="AC133" s="668"/>
      <c r="AD133" s="669"/>
      <c r="AE133" s="670"/>
      <c r="AF133" s="670"/>
      <c r="AG133" s="670"/>
      <c r="AH133" s="670"/>
      <c r="AI133" s="670"/>
      <c r="AJ133" s="670"/>
      <c r="AK133" s="670"/>
      <c r="AL133" s="670"/>
      <c r="AM133" s="670"/>
      <c r="AN133" s="670"/>
      <c r="AO133" s="670"/>
      <c r="AP133" s="670"/>
      <c r="AQ133" s="670"/>
      <c r="AR133" s="670"/>
      <c r="AS133" s="670"/>
      <c r="AT133" s="670"/>
      <c r="AU133" s="670"/>
      <c r="AV133" s="670"/>
      <c r="AW133" s="670"/>
      <c r="AX133" s="670"/>
      <c r="AY133" s="670"/>
      <c r="AZ133" s="670"/>
      <c r="BA133" s="670"/>
      <c r="BB133" s="670"/>
      <c r="BC133" s="670"/>
      <c r="BD133" s="670"/>
      <c r="BE133" s="758"/>
      <c r="BF133" s="758"/>
      <c r="BG133" s="758"/>
      <c r="BH133" s="759"/>
      <c r="BI133" s="705"/>
      <c r="BJ133" s="703"/>
      <c r="BK133" s="703"/>
      <c r="BL133" s="703"/>
      <c r="BM133" s="703"/>
      <c r="BN133" s="703"/>
      <c r="BO133" s="703"/>
      <c r="BP133" s="703"/>
      <c r="BQ133" s="703"/>
      <c r="BR133" s="703"/>
      <c r="BS133" s="703"/>
      <c r="BT133" s="703"/>
      <c r="BU133" s="703"/>
      <c r="BV133" s="713"/>
      <c r="BW133" s="713"/>
      <c r="BX133" s="713"/>
      <c r="BY133" s="713"/>
      <c r="BZ133" s="713"/>
      <c r="CA133" s="713"/>
      <c r="CB133" s="713"/>
      <c r="CC133" s="713"/>
      <c r="CD133" s="713"/>
      <c r="CE133" s="713"/>
      <c r="CF133" s="713"/>
      <c r="CG133" s="713"/>
      <c r="CH133" s="713"/>
      <c r="CI133" s="703"/>
      <c r="CJ133" s="703"/>
      <c r="CK133" s="703"/>
      <c r="CL133" s="703"/>
      <c r="CM133" s="703"/>
      <c r="CN133" s="727"/>
      <c r="CO133" s="728"/>
      <c r="CP133" s="729"/>
      <c r="CQ133" s="729"/>
      <c r="CR133" s="729"/>
      <c r="CS133" s="729"/>
      <c r="CT133" s="742"/>
      <c r="CU133" s="743"/>
      <c r="CV133" s="713"/>
      <c r="CW133" s="744"/>
      <c r="CX133" s="143"/>
      <c r="CY133" s="143"/>
      <c r="CZ133" s="143"/>
      <c r="DA133" s="143"/>
      <c r="DB133" s="143"/>
      <c r="DC133" s="143"/>
      <c r="DD133" s="143"/>
      <c r="DE133" s="583"/>
      <c r="DF133" s="583"/>
      <c r="DG133" s="583"/>
      <c r="DH133" s="583"/>
      <c r="DI133" s="583"/>
      <c r="DJ133" s="583"/>
      <c r="DK133" s="749"/>
      <c r="DL133" s="749"/>
      <c r="DM133" s="749"/>
      <c r="DN133" s="143"/>
      <c r="DO133" s="143"/>
    </row>
    <row r="134" ht="41.1" customHeight="1" spans="1:119">
      <c r="A134" s="590">
        <v>43797</v>
      </c>
      <c r="B134" s="143" t="s">
        <v>138</v>
      </c>
      <c r="C134" s="596">
        <v>4500026271</v>
      </c>
      <c r="D134" s="611" t="s">
        <v>342</v>
      </c>
      <c r="E134" s="754" t="s">
        <v>283</v>
      </c>
      <c r="F134" s="599" t="s">
        <v>221</v>
      </c>
      <c r="G134" s="599" t="s">
        <v>222</v>
      </c>
      <c r="H134" s="594">
        <v>6</v>
      </c>
      <c r="I134" s="143"/>
      <c r="J134" s="143"/>
      <c r="K134" s="143"/>
      <c r="L134" s="621"/>
      <c r="M134" s="622"/>
      <c r="N134" s="627"/>
      <c r="O134" s="627"/>
      <c r="P134" s="628"/>
      <c r="Q134" s="627"/>
      <c r="R134" s="627"/>
      <c r="S134" s="651"/>
      <c r="T134" s="627"/>
      <c r="U134" s="652"/>
      <c r="V134" s="642"/>
      <c r="W134" s="643"/>
      <c r="X134" s="644"/>
      <c r="Y134" s="663"/>
      <c r="Z134" s="666"/>
      <c r="AA134" s="667"/>
      <c r="AB134" s="667"/>
      <c r="AC134" s="668"/>
      <c r="AD134" s="669"/>
      <c r="AE134" s="670">
        <v>6</v>
      </c>
      <c r="AF134" s="670"/>
      <c r="AG134" s="670"/>
      <c r="AH134" s="670"/>
      <c r="AI134" s="670">
        <v>6</v>
      </c>
      <c r="AJ134" s="670"/>
      <c r="AK134" s="670"/>
      <c r="AL134" s="670"/>
      <c r="AM134" s="670"/>
      <c r="AN134" s="670"/>
      <c r="AO134" s="670"/>
      <c r="AP134" s="670"/>
      <c r="AQ134" s="670"/>
      <c r="AR134" s="670"/>
      <c r="AS134" s="670"/>
      <c r="AT134" s="670"/>
      <c r="AU134" s="670"/>
      <c r="AV134" s="670"/>
      <c r="AW134" s="670"/>
      <c r="AX134" s="670"/>
      <c r="AY134" s="670"/>
      <c r="AZ134" s="670"/>
      <c r="BA134" s="670"/>
      <c r="BB134" s="670"/>
      <c r="BC134" s="670"/>
      <c r="BD134" s="670"/>
      <c r="BE134" s="758"/>
      <c r="BF134" s="758"/>
      <c r="BG134" s="758"/>
      <c r="BH134" s="759"/>
      <c r="BI134" s="705"/>
      <c r="BJ134" s="703"/>
      <c r="BK134" s="703"/>
      <c r="BL134" s="703"/>
      <c r="BM134" s="703"/>
      <c r="BN134" s="703"/>
      <c r="BO134" s="703"/>
      <c r="BP134" s="703"/>
      <c r="BQ134" s="703"/>
      <c r="BR134" s="703"/>
      <c r="BS134" s="703"/>
      <c r="BT134" s="703"/>
      <c r="BU134" s="703"/>
      <c r="BV134" s="713">
        <v>1</v>
      </c>
      <c r="BW134" s="713"/>
      <c r="BX134" s="713">
        <v>1</v>
      </c>
      <c r="BY134" s="713">
        <v>1</v>
      </c>
      <c r="BZ134" s="713">
        <v>1</v>
      </c>
      <c r="CA134" s="713"/>
      <c r="CB134" s="713"/>
      <c r="CC134" s="713"/>
      <c r="CD134" s="713"/>
      <c r="CE134" s="713">
        <v>1</v>
      </c>
      <c r="CF134" s="713"/>
      <c r="CG134" s="713"/>
      <c r="CH134" s="713">
        <v>1</v>
      </c>
      <c r="CI134" s="703"/>
      <c r="CJ134" s="703"/>
      <c r="CK134" s="703"/>
      <c r="CL134" s="703"/>
      <c r="CM134" s="703"/>
      <c r="CN134" s="727"/>
      <c r="CO134" s="728"/>
      <c r="CP134" s="729"/>
      <c r="CQ134" s="729"/>
      <c r="CR134" s="729"/>
      <c r="CS134" s="729"/>
      <c r="CT134" s="742"/>
      <c r="CU134" s="743"/>
      <c r="CV134" s="713"/>
      <c r="CW134" s="744"/>
      <c r="CX134" s="143"/>
      <c r="CY134" s="143"/>
      <c r="CZ134" s="143"/>
      <c r="DA134" s="143"/>
      <c r="DB134" s="143"/>
      <c r="DC134" s="143"/>
      <c r="DD134" s="143"/>
      <c r="DE134" s="583"/>
      <c r="DF134" s="583"/>
      <c r="DG134" s="583"/>
      <c r="DH134" s="583"/>
      <c r="DI134" s="583"/>
      <c r="DJ134" s="583"/>
      <c r="DK134" s="749"/>
      <c r="DL134" s="749"/>
      <c r="DM134" s="749"/>
      <c r="DN134" s="143"/>
      <c r="DO134" s="143"/>
    </row>
    <row r="135" ht="41.1" customHeight="1" spans="1:119">
      <c r="A135" s="590">
        <v>43797</v>
      </c>
      <c r="B135" s="143" t="s">
        <v>138</v>
      </c>
      <c r="C135" s="596">
        <v>4500026271</v>
      </c>
      <c r="D135" s="611" t="s">
        <v>342</v>
      </c>
      <c r="E135" s="754" t="s">
        <v>283</v>
      </c>
      <c r="F135" s="599" t="s">
        <v>344</v>
      </c>
      <c r="G135" s="123" t="s">
        <v>232</v>
      </c>
      <c r="H135" s="594">
        <v>6</v>
      </c>
      <c r="I135" s="143"/>
      <c r="J135" s="143"/>
      <c r="K135" s="143"/>
      <c r="L135" s="621"/>
      <c r="M135" s="622"/>
      <c r="N135" s="627"/>
      <c r="O135" s="627"/>
      <c r="P135" s="628"/>
      <c r="Q135" s="627"/>
      <c r="R135" s="627"/>
      <c r="S135" s="651"/>
      <c r="T135" s="627"/>
      <c r="U135" s="652"/>
      <c r="V135" s="642"/>
      <c r="W135" s="643"/>
      <c r="X135" s="644"/>
      <c r="Y135" s="663"/>
      <c r="Z135" s="666"/>
      <c r="AA135" s="667"/>
      <c r="AB135" s="667"/>
      <c r="AC135" s="668"/>
      <c r="AD135" s="669"/>
      <c r="AE135" s="670"/>
      <c r="AF135" s="670"/>
      <c r="AG135" s="670"/>
      <c r="AH135" s="670"/>
      <c r="AI135" s="670"/>
      <c r="AJ135" s="670"/>
      <c r="AK135" s="670"/>
      <c r="AL135" s="670"/>
      <c r="AM135" s="670"/>
      <c r="AN135" s="670"/>
      <c r="AO135" s="670"/>
      <c r="AP135" s="670">
        <v>6</v>
      </c>
      <c r="AQ135" s="670">
        <v>6</v>
      </c>
      <c r="AR135" s="670"/>
      <c r="AS135" s="670"/>
      <c r="AT135" s="670"/>
      <c r="AU135" s="670"/>
      <c r="AV135" s="670"/>
      <c r="AW135" s="670"/>
      <c r="AX135" s="670"/>
      <c r="AY135" s="670"/>
      <c r="AZ135" s="670"/>
      <c r="BA135" s="670"/>
      <c r="BB135" s="670"/>
      <c r="BC135" s="670"/>
      <c r="BD135" s="670"/>
      <c r="BE135" s="758"/>
      <c r="BF135" s="758"/>
      <c r="BG135" s="758"/>
      <c r="BH135" s="759"/>
      <c r="BI135" s="705"/>
      <c r="BJ135" s="703"/>
      <c r="BK135" s="703"/>
      <c r="BL135" s="703"/>
      <c r="BM135" s="703"/>
      <c r="BN135" s="703"/>
      <c r="BO135" s="703"/>
      <c r="BP135" s="703"/>
      <c r="BQ135" s="703"/>
      <c r="BR135" s="703"/>
      <c r="BS135" s="703"/>
      <c r="BT135" s="703"/>
      <c r="BU135" s="703"/>
      <c r="BV135" s="713"/>
      <c r="BW135" s="713"/>
      <c r="BX135" s="713"/>
      <c r="BY135" s="713"/>
      <c r="BZ135" s="713"/>
      <c r="CA135" s="713"/>
      <c r="CB135" s="713"/>
      <c r="CC135" s="713"/>
      <c r="CD135" s="713"/>
      <c r="CE135" s="713"/>
      <c r="CF135" s="713"/>
      <c r="CG135" s="713"/>
      <c r="CH135" s="713"/>
      <c r="CI135" s="703">
        <v>1</v>
      </c>
      <c r="CJ135" s="703">
        <v>1</v>
      </c>
      <c r="CK135" s="703">
        <v>1</v>
      </c>
      <c r="CL135" s="703">
        <v>1</v>
      </c>
      <c r="CM135" s="703">
        <v>1</v>
      </c>
      <c r="CN135" s="703">
        <v>1</v>
      </c>
      <c r="CO135" s="728"/>
      <c r="CP135" s="729"/>
      <c r="CQ135" s="729"/>
      <c r="CR135" s="729"/>
      <c r="CS135" s="729"/>
      <c r="CT135" s="742"/>
      <c r="CU135" s="743"/>
      <c r="CV135" s="713"/>
      <c r="CW135" s="744"/>
      <c r="CX135" s="143"/>
      <c r="CY135" s="143"/>
      <c r="CZ135" s="143"/>
      <c r="DA135" s="143"/>
      <c r="DB135" s="143"/>
      <c r="DC135" s="143"/>
      <c r="DD135" s="143"/>
      <c r="DE135" s="583"/>
      <c r="DF135" s="583"/>
      <c r="DG135" s="583"/>
      <c r="DH135" s="583"/>
      <c r="DI135" s="583"/>
      <c r="DJ135" s="583"/>
      <c r="DK135" s="749"/>
      <c r="DL135" s="749"/>
      <c r="DM135" s="749"/>
      <c r="DN135" s="143"/>
      <c r="DO135" s="143"/>
    </row>
    <row r="136" ht="41.1" customHeight="1" spans="1:119">
      <c r="A136" s="590">
        <v>43802</v>
      </c>
      <c r="B136" s="143" t="s">
        <v>266</v>
      </c>
      <c r="C136" s="596">
        <v>4500026571</v>
      </c>
      <c r="D136" s="611" t="s">
        <v>345</v>
      </c>
      <c r="E136" s="754" t="s">
        <v>283</v>
      </c>
      <c r="F136" s="593" t="s">
        <v>221</v>
      </c>
      <c r="G136" s="123" t="s">
        <v>222</v>
      </c>
      <c r="H136" s="594">
        <v>13</v>
      </c>
      <c r="I136" s="143"/>
      <c r="J136" s="143"/>
      <c r="K136" s="143"/>
      <c r="L136" s="621"/>
      <c r="M136" s="622"/>
      <c r="N136" s="627"/>
      <c r="O136" s="627"/>
      <c r="P136" s="628"/>
      <c r="Q136" s="627"/>
      <c r="R136" s="627"/>
      <c r="S136" s="651"/>
      <c r="T136" s="627"/>
      <c r="U136" s="652"/>
      <c r="V136" s="642"/>
      <c r="W136" s="643"/>
      <c r="X136" s="644"/>
      <c r="Y136" s="663"/>
      <c r="Z136" s="666"/>
      <c r="AA136" s="667"/>
      <c r="AB136" s="667"/>
      <c r="AC136" s="668"/>
      <c r="AD136" s="669"/>
      <c r="AE136" s="670">
        <v>13</v>
      </c>
      <c r="AF136" s="670"/>
      <c r="AG136" s="670"/>
      <c r="AH136" s="670"/>
      <c r="AI136" s="670">
        <v>13</v>
      </c>
      <c r="AJ136" s="670"/>
      <c r="AK136" s="670"/>
      <c r="AL136" s="670"/>
      <c r="AM136" s="670"/>
      <c r="AN136" s="670"/>
      <c r="AO136" s="670"/>
      <c r="AP136" s="670"/>
      <c r="AQ136" s="670"/>
      <c r="AR136" s="670"/>
      <c r="AS136" s="670"/>
      <c r="AT136" s="670"/>
      <c r="AU136" s="670"/>
      <c r="AV136" s="670"/>
      <c r="AW136" s="670"/>
      <c r="AX136" s="670"/>
      <c r="AY136" s="670"/>
      <c r="AZ136" s="670"/>
      <c r="BA136" s="670"/>
      <c r="BB136" s="670"/>
      <c r="BC136" s="670"/>
      <c r="BD136" s="670"/>
      <c r="BE136" s="758"/>
      <c r="BF136" s="758"/>
      <c r="BG136" s="758"/>
      <c r="BH136" s="759"/>
      <c r="BI136" s="705"/>
      <c r="BJ136" s="703"/>
      <c r="BK136" s="703"/>
      <c r="BL136" s="703"/>
      <c r="BM136" s="703"/>
      <c r="BN136" s="703"/>
      <c r="BO136" s="703"/>
      <c r="BP136" s="703"/>
      <c r="BQ136" s="703"/>
      <c r="BR136" s="703"/>
      <c r="BS136" s="703"/>
      <c r="BT136" s="703"/>
      <c r="BU136" s="703"/>
      <c r="BV136" s="713">
        <v>1</v>
      </c>
      <c r="BW136" s="713">
        <v>1</v>
      </c>
      <c r="BX136" s="713">
        <v>1</v>
      </c>
      <c r="BY136" s="713">
        <v>1</v>
      </c>
      <c r="BZ136" s="713">
        <v>1</v>
      </c>
      <c r="CA136" s="713">
        <v>1</v>
      </c>
      <c r="CB136" s="713">
        <v>1</v>
      </c>
      <c r="CC136" s="713">
        <v>1</v>
      </c>
      <c r="CD136" s="713">
        <v>1</v>
      </c>
      <c r="CE136" s="713">
        <v>1</v>
      </c>
      <c r="CF136" s="713">
        <v>1</v>
      </c>
      <c r="CG136" s="713">
        <v>1</v>
      </c>
      <c r="CH136" s="713">
        <v>1</v>
      </c>
      <c r="CI136" s="703"/>
      <c r="CJ136" s="703"/>
      <c r="CK136" s="703"/>
      <c r="CL136" s="703"/>
      <c r="CM136" s="703"/>
      <c r="CN136" s="727"/>
      <c r="CO136" s="728"/>
      <c r="CP136" s="729"/>
      <c r="CQ136" s="729"/>
      <c r="CR136" s="729"/>
      <c r="CS136" s="729"/>
      <c r="CT136" s="742"/>
      <c r="CU136" s="743"/>
      <c r="CV136" s="713"/>
      <c r="CW136" s="744"/>
      <c r="CX136" s="143"/>
      <c r="CY136" s="143"/>
      <c r="CZ136" s="143"/>
      <c r="DA136" s="143"/>
      <c r="DB136" s="143"/>
      <c r="DC136" s="143"/>
      <c r="DD136" s="143"/>
      <c r="DE136" s="583"/>
      <c r="DF136" s="583"/>
      <c r="DG136" s="583"/>
      <c r="DH136" s="583"/>
      <c r="DI136" s="583"/>
      <c r="DJ136" s="583"/>
      <c r="DK136" s="749"/>
      <c r="DL136" s="749"/>
      <c r="DM136" s="749"/>
      <c r="DN136" s="143"/>
      <c r="DO136" s="143"/>
    </row>
    <row r="137" ht="41.1" customHeight="1" spans="1:119">
      <c r="A137" s="590">
        <v>43810</v>
      </c>
      <c r="B137" s="143" t="s">
        <v>333</v>
      </c>
      <c r="C137" s="596">
        <v>4500026904</v>
      </c>
      <c r="D137" s="611" t="s">
        <v>346</v>
      </c>
      <c r="E137" s="754" t="s">
        <v>283</v>
      </c>
      <c r="F137" s="593">
        <v>9202</v>
      </c>
      <c r="G137" s="599" t="s">
        <v>222</v>
      </c>
      <c r="H137" s="594">
        <v>2</v>
      </c>
      <c r="I137" s="143"/>
      <c r="J137" s="143"/>
      <c r="K137" s="143"/>
      <c r="L137" s="621"/>
      <c r="M137" s="622"/>
      <c r="N137" s="627"/>
      <c r="O137" s="627"/>
      <c r="P137" s="628"/>
      <c r="Q137" s="627"/>
      <c r="R137" s="627"/>
      <c r="S137" s="651"/>
      <c r="T137" s="627"/>
      <c r="U137" s="652"/>
      <c r="V137" s="642"/>
      <c r="W137" s="643"/>
      <c r="X137" s="644"/>
      <c r="Y137" s="663"/>
      <c r="Z137" s="666"/>
      <c r="AA137" s="667"/>
      <c r="AB137" s="667"/>
      <c r="AC137" s="668"/>
      <c r="AD137" s="669"/>
      <c r="AE137" s="670">
        <v>2</v>
      </c>
      <c r="AF137" s="670"/>
      <c r="AG137" s="670"/>
      <c r="AH137" s="670"/>
      <c r="AI137" s="670">
        <v>2</v>
      </c>
      <c r="AJ137" s="670"/>
      <c r="AK137" s="670"/>
      <c r="AL137" s="670"/>
      <c r="AM137" s="670"/>
      <c r="AN137" s="670"/>
      <c r="AO137" s="670"/>
      <c r="AP137" s="670"/>
      <c r="AQ137" s="670"/>
      <c r="AR137" s="670"/>
      <c r="AS137" s="670"/>
      <c r="AT137" s="670"/>
      <c r="AU137" s="670"/>
      <c r="AV137" s="670"/>
      <c r="AW137" s="670"/>
      <c r="AX137" s="670"/>
      <c r="AY137" s="670"/>
      <c r="AZ137" s="670"/>
      <c r="BA137" s="670"/>
      <c r="BB137" s="670"/>
      <c r="BC137" s="670"/>
      <c r="BD137" s="670"/>
      <c r="BE137" s="758"/>
      <c r="BF137" s="758"/>
      <c r="BG137" s="758"/>
      <c r="BH137" s="759"/>
      <c r="BI137" s="705"/>
      <c r="BJ137" s="703"/>
      <c r="BK137" s="703"/>
      <c r="BL137" s="703"/>
      <c r="BM137" s="703"/>
      <c r="BN137" s="703"/>
      <c r="BO137" s="703"/>
      <c r="BP137" s="703"/>
      <c r="BQ137" s="703"/>
      <c r="BR137" s="703"/>
      <c r="BS137" s="703"/>
      <c r="BT137" s="703"/>
      <c r="BU137" s="703"/>
      <c r="BV137" s="713">
        <v>1</v>
      </c>
      <c r="BW137" s="713"/>
      <c r="BX137" s="713"/>
      <c r="BY137" s="713"/>
      <c r="BZ137" s="713"/>
      <c r="CA137" s="713"/>
      <c r="CB137" s="713"/>
      <c r="CC137" s="713"/>
      <c r="CD137" s="713"/>
      <c r="CE137" s="713">
        <v>1</v>
      </c>
      <c r="CF137" s="713"/>
      <c r="CG137" s="713"/>
      <c r="CH137" s="713"/>
      <c r="CI137" s="703"/>
      <c r="CJ137" s="703"/>
      <c r="CK137" s="703"/>
      <c r="CL137" s="703"/>
      <c r="CM137" s="703"/>
      <c r="CN137" s="727"/>
      <c r="CO137" s="728"/>
      <c r="CP137" s="729"/>
      <c r="CQ137" s="729"/>
      <c r="CR137" s="729"/>
      <c r="CS137" s="729"/>
      <c r="CT137" s="742"/>
      <c r="CU137" s="743"/>
      <c r="CV137" s="713"/>
      <c r="CW137" s="744"/>
      <c r="CX137" s="143"/>
      <c r="CY137" s="143"/>
      <c r="CZ137" s="143"/>
      <c r="DA137" s="143"/>
      <c r="DB137" s="143"/>
      <c r="DC137" s="143"/>
      <c r="DD137" s="143"/>
      <c r="DE137" s="583"/>
      <c r="DF137" s="583"/>
      <c r="DG137" s="583"/>
      <c r="DH137" s="583"/>
      <c r="DI137" s="583"/>
      <c r="DJ137" s="583"/>
      <c r="DK137" s="749"/>
      <c r="DL137" s="749"/>
      <c r="DM137" s="749"/>
      <c r="DN137" s="143"/>
      <c r="DO137" s="143"/>
    </row>
    <row r="138" ht="41.1" customHeight="1" spans="1:119">
      <c r="A138" s="590">
        <v>43810</v>
      </c>
      <c r="B138" s="143" t="s">
        <v>333</v>
      </c>
      <c r="C138" s="596">
        <v>4500026904</v>
      </c>
      <c r="D138" s="611" t="s">
        <v>346</v>
      </c>
      <c r="E138" s="754" t="s">
        <v>283</v>
      </c>
      <c r="F138" s="593" t="s">
        <v>329</v>
      </c>
      <c r="G138" s="123" t="s">
        <v>232</v>
      </c>
      <c r="H138" s="594">
        <v>2</v>
      </c>
      <c r="I138" s="143"/>
      <c r="J138" s="143"/>
      <c r="K138" s="143"/>
      <c r="L138" s="621"/>
      <c r="M138" s="622"/>
      <c r="N138" s="627"/>
      <c r="O138" s="627"/>
      <c r="P138" s="628"/>
      <c r="Q138" s="627"/>
      <c r="R138" s="627"/>
      <c r="S138" s="651"/>
      <c r="T138" s="627"/>
      <c r="U138" s="652"/>
      <c r="V138" s="642"/>
      <c r="W138" s="643"/>
      <c r="X138" s="644"/>
      <c r="Y138" s="663"/>
      <c r="Z138" s="666"/>
      <c r="AA138" s="667"/>
      <c r="AB138" s="667"/>
      <c r="AC138" s="668"/>
      <c r="AD138" s="669"/>
      <c r="AE138" s="670"/>
      <c r="AF138" s="670"/>
      <c r="AG138" s="670"/>
      <c r="AH138" s="670"/>
      <c r="AI138" s="670"/>
      <c r="AJ138" s="670"/>
      <c r="AK138" s="670"/>
      <c r="AL138" s="670"/>
      <c r="AM138" s="670"/>
      <c r="AN138" s="670"/>
      <c r="AO138" s="670"/>
      <c r="AP138" s="670">
        <v>2</v>
      </c>
      <c r="AQ138" s="670">
        <v>2</v>
      </c>
      <c r="AR138" s="670"/>
      <c r="AS138" s="670"/>
      <c r="AT138" s="670"/>
      <c r="AU138" s="670"/>
      <c r="AV138" s="670"/>
      <c r="AW138" s="670"/>
      <c r="AX138" s="670"/>
      <c r="AY138" s="670"/>
      <c r="AZ138" s="670"/>
      <c r="BA138" s="670"/>
      <c r="BB138" s="670"/>
      <c r="BC138" s="670"/>
      <c r="BD138" s="670"/>
      <c r="BE138" s="758"/>
      <c r="BF138" s="758"/>
      <c r="BG138" s="758"/>
      <c r="BH138" s="759"/>
      <c r="BI138" s="705"/>
      <c r="BJ138" s="703"/>
      <c r="BK138" s="703"/>
      <c r="BL138" s="703"/>
      <c r="BM138" s="703"/>
      <c r="BN138" s="703"/>
      <c r="BO138" s="703"/>
      <c r="BP138" s="703"/>
      <c r="BQ138" s="703"/>
      <c r="BR138" s="703"/>
      <c r="BS138" s="703"/>
      <c r="BT138" s="703"/>
      <c r="BU138" s="703"/>
      <c r="BV138" s="713"/>
      <c r="BW138" s="713"/>
      <c r="BX138" s="713"/>
      <c r="BY138" s="713"/>
      <c r="BZ138" s="713"/>
      <c r="CA138" s="713"/>
      <c r="CB138" s="713"/>
      <c r="CC138" s="713"/>
      <c r="CD138" s="713"/>
      <c r="CE138" s="713"/>
      <c r="CF138" s="713"/>
      <c r="CG138" s="713"/>
      <c r="CH138" s="713"/>
      <c r="CI138" s="703"/>
      <c r="CJ138" s="703">
        <v>1</v>
      </c>
      <c r="CK138" s="703"/>
      <c r="CL138" s="703"/>
      <c r="CM138" s="703"/>
      <c r="CN138" s="727">
        <v>1</v>
      </c>
      <c r="CO138" s="728"/>
      <c r="CP138" s="729"/>
      <c r="CQ138" s="729"/>
      <c r="CR138" s="729"/>
      <c r="CS138" s="729"/>
      <c r="CT138" s="742"/>
      <c r="CU138" s="743"/>
      <c r="CV138" s="713"/>
      <c r="CW138" s="744"/>
      <c r="CX138" s="143"/>
      <c r="CY138" s="143"/>
      <c r="CZ138" s="143"/>
      <c r="DA138" s="143"/>
      <c r="DB138" s="143"/>
      <c r="DC138" s="143"/>
      <c r="DD138" s="143"/>
      <c r="DE138" s="583"/>
      <c r="DF138" s="583"/>
      <c r="DG138" s="583"/>
      <c r="DH138" s="583"/>
      <c r="DI138" s="583"/>
      <c r="DJ138" s="583"/>
      <c r="DK138" s="749"/>
      <c r="DL138" s="749"/>
      <c r="DM138" s="749"/>
      <c r="DN138" s="143"/>
      <c r="DO138" s="143"/>
    </row>
    <row r="139" ht="41.1" customHeight="1" spans="1:119">
      <c r="A139" s="590">
        <v>43810</v>
      </c>
      <c r="B139" s="143" t="s">
        <v>347</v>
      </c>
      <c r="C139" s="596" t="s">
        <v>335</v>
      </c>
      <c r="D139" s="611" t="s">
        <v>348</v>
      </c>
      <c r="E139" s="593" t="s">
        <v>322</v>
      </c>
      <c r="F139" s="593" t="s">
        <v>221</v>
      </c>
      <c r="G139" s="123" t="s">
        <v>222</v>
      </c>
      <c r="H139" s="594">
        <v>1</v>
      </c>
      <c r="I139" s="143"/>
      <c r="J139" s="143"/>
      <c r="K139" s="143"/>
      <c r="L139" s="621"/>
      <c r="M139" s="622"/>
      <c r="N139" s="627"/>
      <c r="O139" s="627"/>
      <c r="P139" s="628"/>
      <c r="Q139" s="627"/>
      <c r="R139" s="627"/>
      <c r="S139" s="651"/>
      <c r="T139" s="627"/>
      <c r="U139" s="652"/>
      <c r="V139" s="642"/>
      <c r="W139" s="643"/>
      <c r="X139" s="644"/>
      <c r="Y139" s="663"/>
      <c r="Z139" s="666"/>
      <c r="AA139" s="667"/>
      <c r="AB139" s="667"/>
      <c r="AC139" s="668"/>
      <c r="AD139" s="669"/>
      <c r="AE139" s="670">
        <v>1</v>
      </c>
      <c r="AF139" s="670"/>
      <c r="AG139" s="670"/>
      <c r="AH139" s="670"/>
      <c r="AI139" s="670">
        <v>1</v>
      </c>
      <c r="AJ139" s="670"/>
      <c r="AK139" s="670"/>
      <c r="AL139" s="670"/>
      <c r="AM139" s="670"/>
      <c r="AN139" s="670"/>
      <c r="AO139" s="670"/>
      <c r="AP139" s="670"/>
      <c r="AQ139" s="670"/>
      <c r="AR139" s="670"/>
      <c r="AS139" s="670"/>
      <c r="AT139" s="670"/>
      <c r="AU139" s="670"/>
      <c r="AV139" s="670"/>
      <c r="AW139" s="670"/>
      <c r="AX139" s="670"/>
      <c r="AY139" s="670"/>
      <c r="AZ139" s="670"/>
      <c r="BA139" s="670"/>
      <c r="BB139" s="670"/>
      <c r="BC139" s="670"/>
      <c r="BD139" s="670"/>
      <c r="BE139" s="758"/>
      <c r="BF139" s="758"/>
      <c r="BG139" s="758"/>
      <c r="BH139" s="759"/>
      <c r="BI139" s="705"/>
      <c r="BJ139" s="703"/>
      <c r="BK139" s="703"/>
      <c r="BL139" s="703"/>
      <c r="BM139" s="703"/>
      <c r="BN139" s="703"/>
      <c r="BO139" s="703"/>
      <c r="BP139" s="703"/>
      <c r="BQ139" s="703"/>
      <c r="BR139" s="703"/>
      <c r="BS139" s="703"/>
      <c r="BT139" s="703"/>
      <c r="BU139" s="703"/>
      <c r="BV139" s="713"/>
      <c r="BW139" s="713"/>
      <c r="BX139" s="713"/>
      <c r="BY139" s="713"/>
      <c r="BZ139" s="713"/>
      <c r="CA139" s="713"/>
      <c r="CB139" s="713"/>
      <c r="CC139" s="713">
        <v>1</v>
      </c>
      <c r="CD139" s="713"/>
      <c r="CE139" s="713"/>
      <c r="CF139" s="713"/>
      <c r="CG139" s="713"/>
      <c r="CH139" s="713"/>
      <c r="CI139" s="703"/>
      <c r="CJ139" s="703"/>
      <c r="CK139" s="703"/>
      <c r="CL139" s="703"/>
      <c r="CM139" s="703"/>
      <c r="CN139" s="727"/>
      <c r="CO139" s="728"/>
      <c r="CP139" s="729"/>
      <c r="CQ139" s="729"/>
      <c r="CR139" s="729"/>
      <c r="CS139" s="729"/>
      <c r="CT139" s="742"/>
      <c r="CU139" s="743"/>
      <c r="CV139" s="713"/>
      <c r="CW139" s="744"/>
      <c r="CX139" s="143"/>
      <c r="CY139" s="143"/>
      <c r="CZ139" s="143"/>
      <c r="DA139" s="143"/>
      <c r="DB139" s="143"/>
      <c r="DC139" s="143"/>
      <c r="DD139" s="143"/>
      <c r="DE139" s="583"/>
      <c r="DF139" s="583"/>
      <c r="DG139" s="583"/>
      <c r="DH139" s="583"/>
      <c r="DI139" s="583"/>
      <c r="DJ139" s="583"/>
      <c r="DK139" s="749"/>
      <c r="DL139" s="749"/>
      <c r="DM139" s="749"/>
      <c r="DN139" s="143"/>
      <c r="DO139" s="143"/>
    </row>
    <row r="140" ht="41.1" customHeight="1" spans="1:119">
      <c r="A140" s="590">
        <v>43817</v>
      </c>
      <c r="B140" s="143" t="s">
        <v>349</v>
      </c>
      <c r="C140" s="596">
        <v>4500027467</v>
      </c>
      <c r="D140" s="611" t="s">
        <v>350</v>
      </c>
      <c r="E140" s="754" t="s">
        <v>275</v>
      </c>
      <c r="F140" s="593">
        <v>9209</v>
      </c>
      <c r="G140" s="755" t="s">
        <v>351</v>
      </c>
      <c r="H140" s="594">
        <v>2</v>
      </c>
      <c r="I140" s="143"/>
      <c r="J140" s="143"/>
      <c r="K140" s="143"/>
      <c r="L140" s="621"/>
      <c r="M140" s="622"/>
      <c r="N140" s="627"/>
      <c r="O140" s="627"/>
      <c r="P140" s="628"/>
      <c r="Q140" s="627"/>
      <c r="R140" s="627"/>
      <c r="S140" s="651"/>
      <c r="T140" s="627"/>
      <c r="U140" s="652"/>
      <c r="V140" s="642"/>
      <c r="W140" s="643"/>
      <c r="X140" s="644"/>
      <c r="Y140" s="663"/>
      <c r="Z140" s="666"/>
      <c r="AA140" s="667"/>
      <c r="AB140" s="667"/>
      <c r="AC140" s="668"/>
      <c r="AD140" s="669"/>
      <c r="AE140" s="670"/>
      <c r="AF140" s="670"/>
      <c r="AG140" s="670"/>
      <c r="AH140" s="670"/>
      <c r="AI140" s="670"/>
      <c r="AJ140" s="670"/>
      <c r="AK140" s="670"/>
      <c r="AL140" s="670"/>
      <c r="AM140" s="670"/>
      <c r="AN140" s="670"/>
      <c r="AO140" s="670"/>
      <c r="AP140" s="670"/>
      <c r="AQ140" s="670"/>
      <c r="AR140" s="670"/>
      <c r="AS140" s="670"/>
      <c r="AT140" s="670"/>
      <c r="AU140" s="670"/>
      <c r="AV140" s="670"/>
      <c r="AW140" s="670"/>
      <c r="AX140" s="670"/>
      <c r="AY140" s="670"/>
      <c r="AZ140" s="670"/>
      <c r="BA140" s="670"/>
      <c r="BB140" s="670"/>
      <c r="BC140" s="670"/>
      <c r="BD140" s="670"/>
      <c r="BE140" s="758"/>
      <c r="BF140" s="758"/>
      <c r="BG140" s="758">
        <v>2</v>
      </c>
      <c r="BH140" s="759">
        <v>2</v>
      </c>
      <c r="BI140" s="705"/>
      <c r="BJ140" s="703"/>
      <c r="BK140" s="703"/>
      <c r="BL140" s="703"/>
      <c r="BM140" s="703"/>
      <c r="BN140" s="703"/>
      <c r="BO140" s="703"/>
      <c r="BP140" s="703"/>
      <c r="BQ140" s="703"/>
      <c r="BR140" s="703"/>
      <c r="BS140" s="703"/>
      <c r="BT140" s="703"/>
      <c r="BU140" s="703"/>
      <c r="BV140" s="713"/>
      <c r="BW140" s="713"/>
      <c r="BX140" s="713"/>
      <c r="BY140" s="713"/>
      <c r="BZ140" s="713"/>
      <c r="CA140" s="713"/>
      <c r="CB140" s="713"/>
      <c r="CC140" s="713"/>
      <c r="CD140" s="713"/>
      <c r="CE140" s="713"/>
      <c r="CF140" s="713"/>
      <c r="CG140" s="713"/>
      <c r="CH140" s="713"/>
      <c r="CI140" s="703"/>
      <c r="CJ140" s="703"/>
      <c r="CK140" s="703"/>
      <c r="CL140" s="703"/>
      <c r="CM140" s="703"/>
      <c r="CN140" s="727"/>
      <c r="CO140" s="728"/>
      <c r="CP140" s="729"/>
      <c r="CQ140" s="729"/>
      <c r="CR140" s="729"/>
      <c r="CS140" s="729"/>
      <c r="CT140" s="742"/>
      <c r="CU140" s="743">
        <v>1</v>
      </c>
      <c r="CV140" s="713">
        <v>1</v>
      </c>
      <c r="CW140" s="744"/>
      <c r="CX140" s="143"/>
      <c r="CY140" s="143"/>
      <c r="CZ140" s="143"/>
      <c r="DA140" s="143"/>
      <c r="DB140" s="143"/>
      <c r="DC140" s="143"/>
      <c r="DD140" s="143"/>
      <c r="DE140" s="583"/>
      <c r="DF140" s="583"/>
      <c r="DG140" s="583"/>
      <c r="DH140" s="583"/>
      <c r="DI140" s="583"/>
      <c r="DJ140" s="583"/>
      <c r="DK140" s="749"/>
      <c r="DL140" s="749"/>
      <c r="DM140" s="749"/>
      <c r="DN140" s="143"/>
      <c r="DO140" s="143"/>
    </row>
    <row r="141" ht="41.1" customHeight="1" spans="1:119">
      <c r="A141" s="590">
        <v>43818</v>
      </c>
      <c r="B141" s="143" t="s">
        <v>333</v>
      </c>
      <c r="C141" s="596">
        <v>4500026748</v>
      </c>
      <c r="D141" s="611" t="s">
        <v>346</v>
      </c>
      <c r="E141" s="754" t="s">
        <v>283</v>
      </c>
      <c r="F141" s="593">
        <v>9202</v>
      </c>
      <c r="G141" s="123" t="s">
        <v>222</v>
      </c>
      <c r="H141" s="594">
        <v>2</v>
      </c>
      <c r="I141" s="143"/>
      <c r="J141" s="143"/>
      <c r="K141" s="143"/>
      <c r="L141" s="621"/>
      <c r="M141" s="622"/>
      <c r="N141" s="627"/>
      <c r="O141" s="627"/>
      <c r="P141" s="628"/>
      <c r="Q141" s="627"/>
      <c r="R141" s="627"/>
      <c r="S141" s="651"/>
      <c r="T141" s="627"/>
      <c r="U141" s="652"/>
      <c r="V141" s="642"/>
      <c r="W141" s="643"/>
      <c r="X141" s="644"/>
      <c r="Y141" s="663"/>
      <c r="Z141" s="666"/>
      <c r="AA141" s="667"/>
      <c r="AB141" s="667"/>
      <c r="AC141" s="668"/>
      <c r="AD141" s="669"/>
      <c r="AE141" s="670">
        <v>2</v>
      </c>
      <c r="AF141" s="670"/>
      <c r="AG141" s="670"/>
      <c r="AH141" s="670"/>
      <c r="AI141" s="670">
        <v>2</v>
      </c>
      <c r="AJ141" s="670"/>
      <c r="AK141" s="670"/>
      <c r="AL141" s="670"/>
      <c r="AM141" s="670"/>
      <c r="AN141" s="670"/>
      <c r="AO141" s="670"/>
      <c r="AP141" s="670"/>
      <c r="AQ141" s="670"/>
      <c r="AR141" s="670"/>
      <c r="AS141" s="670"/>
      <c r="AT141" s="670"/>
      <c r="AU141" s="670"/>
      <c r="AV141" s="670"/>
      <c r="AW141" s="670"/>
      <c r="AX141" s="670"/>
      <c r="AY141" s="670"/>
      <c r="AZ141" s="670"/>
      <c r="BA141" s="670"/>
      <c r="BB141" s="670"/>
      <c r="BC141" s="670"/>
      <c r="BD141" s="670"/>
      <c r="BE141" s="758"/>
      <c r="BF141" s="758"/>
      <c r="BG141" s="758"/>
      <c r="BH141" s="759"/>
      <c r="BI141" s="705"/>
      <c r="BJ141" s="703"/>
      <c r="BK141" s="703"/>
      <c r="BL141" s="703"/>
      <c r="BM141" s="703"/>
      <c r="BN141" s="703"/>
      <c r="BO141" s="703"/>
      <c r="BP141" s="703"/>
      <c r="BQ141" s="703"/>
      <c r="BR141" s="703"/>
      <c r="BS141" s="703"/>
      <c r="BT141" s="703"/>
      <c r="BU141" s="703"/>
      <c r="BV141" s="713">
        <v>1</v>
      </c>
      <c r="BW141" s="713"/>
      <c r="BX141" s="713"/>
      <c r="BY141" s="713"/>
      <c r="BZ141" s="713"/>
      <c r="CA141" s="713"/>
      <c r="CB141" s="713"/>
      <c r="CC141" s="713"/>
      <c r="CD141" s="713"/>
      <c r="CE141" s="713">
        <v>1</v>
      </c>
      <c r="CF141" s="713"/>
      <c r="CG141" s="713"/>
      <c r="CH141" s="713"/>
      <c r="CI141" s="703"/>
      <c r="CJ141" s="703"/>
      <c r="CK141" s="703"/>
      <c r="CL141" s="703"/>
      <c r="CM141" s="703"/>
      <c r="CN141" s="727"/>
      <c r="CO141" s="728"/>
      <c r="CP141" s="729"/>
      <c r="CQ141" s="729"/>
      <c r="CR141" s="729"/>
      <c r="CS141" s="729"/>
      <c r="CT141" s="742"/>
      <c r="CU141" s="743"/>
      <c r="CV141" s="713"/>
      <c r="CW141" s="744"/>
      <c r="CX141" s="143"/>
      <c r="CY141" s="143"/>
      <c r="CZ141" s="143"/>
      <c r="DA141" s="143"/>
      <c r="DB141" s="143"/>
      <c r="DC141" s="143"/>
      <c r="DD141" s="143"/>
      <c r="DE141" s="583"/>
      <c r="DF141" s="583"/>
      <c r="DG141" s="583"/>
      <c r="DH141" s="583"/>
      <c r="DI141" s="583"/>
      <c r="DJ141" s="583"/>
      <c r="DK141" s="749"/>
      <c r="DL141" s="749"/>
      <c r="DM141" s="749"/>
      <c r="DN141" s="143"/>
      <c r="DO141" s="143"/>
    </row>
    <row r="142" ht="41.1" customHeight="1" spans="1:119">
      <c r="A142" s="590">
        <v>43818</v>
      </c>
      <c r="B142" s="143" t="s">
        <v>333</v>
      </c>
      <c r="C142" s="596">
        <v>4500026748</v>
      </c>
      <c r="D142" s="611" t="s">
        <v>346</v>
      </c>
      <c r="E142" s="754" t="s">
        <v>283</v>
      </c>
      <c r="F142" s="593" t="s">
        <v>344</v>
      </c>
      <c r="G142" s="123" t="s">
        <v>232</v>
      </c>
      <c r="H142" s="594">
        <v>2</v>
      </c>
      <c r="I142" s="143"/>
      <c r="J142" s="143"/>
      <c r="K142" s="143"/>
      <c r="L142" s="621"/>
      <c r="M142" s="622"/>
      <c r="N142" s="627"/>
      <c r="O142" s="627"/>
      <c r="P142" s="628"/>
      <c r="Q142" s="627"/>
      <c r="R142" s="627"/>
      <c r="S142" s="651"/>
      <c r="T142" s="627"/>
      <c r="U142" s="652"/>
      <c r="V142" s="642"/>
      <c r="W142" s="643"/>
      <c r="X142" s="644"/>
      <c r="Y142" s="663"/>
      <c r="Z142" s="666"/>
      <c r="AA142" s="667"/>
      <c r="AB142" s="667"/>
      <c r="AC142" s="668"/>
      <c r="AD142" s="669"/>
      <c r="AE142" s="670"/>
      <c r="AF142" s="670"/>
      <c r="AG142" s="670"/>
      <c r="AH142" s="670"/>
      <c r="AI142" s="670"/>
      <c r="AJ142" s="670"/>
      <c r="AK142" s="670"/>
      <c r="AL142" s="670"/>
      <c r="AM142" s="670"/>
      <c r="AN142" s="670"/>
      <c r="AO142" s="670"/>
      <c r="AP142" s="670">
        <v>2</v>
      </c>
      <c r="AQ142" s="670">
        <v>2</v>
      </c>
      <c r="AR142" s="670"/>
      <c r="AS142" s="670"/>
      <c r="AT142" s="670"/>
      <c r="AU142" s="670"/>
      <c r="AV142" s="670"/>
      <c r="AW142" s="670"/>
      <c r="AX142" s="670"/>
      <c r="AY142" s="670"/>
      <c r="AZ142" s="670"/>
      <c r="BA142" s="670"/>
      <c r="BB142" s="670"/>
      <c r="BC142" s="670"/>
      <c r="BD142" s="670"/>
      <c r="BE142" s="758"/>
      <c r="BF142" s="758"/>
      <c r="BG142" s="758"/>
      <c r="BH142" s="759"/>
      <c r="BI142" s="705"/>
      <c r="BJ142" s="703"/>
      <c r="BK142" s="703"/>
      <c r="BL142" s="703"/>
      <c r="BM142" s="703"/>
      <c r="BN142" s="703"/>
      <c r="BO142" s="703"/>
      <c r="BP142" s="703"/>
      <c r="BQ142" s="703"/>
      <c r="BR142" s="703"/>
      <c r="BS142" s="703"/>
      <c r="BT142" s="703"/>
      <c r="BU142" s="703"/>
      <c r="BV142" s="713"/>
      <c r="BW142" s="713"/>
      <c r="BX142" s="713"/>
      <c r="BY142" s="713"/>
      <c r="BZ142" s="713"/>
      <c r="CA142" s="713"/>
      <c r="CB142" s="713"/>
      <c r="CC142" s="713"/>
      <c r="CD142" s="713"/>
      <c r="CE142" s="713"/>
      <c r="CF142" s="713"/>
      <c r="CG142" s="713"/>
      <c r="CH142" s="713"/>
      <c r="CI142" s="703">
        <v>1</v>
      </c>
      <c r="CJ142" s="703"/>
      <c r="CK142" s="703"/>
      <c r="CL142" s="703">
        <v>1</v>
      </c>
      <c r="CM142" s="703"/>
      <c r="CN142" s="727"/>
      <c r="CO142" s="728"/>
      <c r="CP142" s="729"/>
      <c r="CQ142" s="729"/>
      <c r="CR142" s="729"/>
      <c r="CS142" s="729"/>
      <c r="CT142" s="742"/>
      <c r="CU142" s="743"/>
      <c r="CV142" s="713"/>
      <c r="CW142" s="744"/>
      <c r="CX142" s="143"/>
      <c r="CY142" s="143"/>
      <c r="CZ142" s="143"/>
      <c r="DA142" s="143"/>
      <c r="DB142" s="143"/>
      <c r="DC142" s="143"/>
      <c r="DD142" s="143"/>
      <c r="DE142" s="583"/>
      <c r="DF142" s="583"/>
      <c r="DG142" s="583"/>
      <c r="DH142" s="583"/>
      <c r="DI142" s="583"/>
      <c r="DJ142" s="583"/>
      <c r="DK142" s="749"/>
      <c r="DL142" s="749"/>
      <c r="DM142" s="749"/>
      <c r="DN142" s="143"/>
      <c r="DO142" s="143"/>
    </row>
    <row r="143" ht="41.1" customHeight="1" spans="1:119">
      <c r="A143" s="590">
        <v>43824</v>
      </c>
      <c r="B143" s="143" t="s">
        <v>347</v>
      </c>
      <c r="C143" s="596">
        <v>4500027594</v>
      </c>
      <c r="D143" s="611" t="s">
        <v>348</v>
      </c>
      <c r="E143" s="754" t="s">
        <v>280</v>
      </c>
      <c r="F143" s="593" t="s">
        <v>221</v>
      </c>
      <c r="G143" s="123" t="s">
        <v>222</v>
      </c>
      <c r="H143" s="594">
        <v>13</v>
      </c>
      <c r="I143" s="143"/>
      <c r="J143" s="143"/>
      <c r="K143" s="143"/>
      <c r="L143" s="621"/>
      <c r="M143" s="622"/>
      <c r="N143" s="627"/>
      <c r="O143" s="627"/>
      <c r="P143" s="628"/>
      <c r="Q143" s="627"/>
      <c r="R143" s="627"/>
      <c r="S143" s="651"/>
      <c r="T143" s="627"/>
      <c r="U143" s="652"/>
      <c r="V143" s="642"/>
      <c r="W143" s="643"/>
      <c r="X143" s="644"/>
      <c r="Y143" s="663"/>
      <c r="Z143" s="666"/>
      <c r="AA143" s="667"/>
      <c r="AB143" s="667"/>
      <c r="AC143" s="668"/>
      <c r="AD143" s="669"/>
      <c r="AE143" s="670">
        <v>13</v>
      </c>
      <c r="AF143" s="670"/>
      <c r="AG143" s="670"/>
      <c r="AH143" s="670"/>
      <c r="AI143" s="670">
        <v>13</v>
      </c>
      <c r="AJ143" s="670"/>
      <c r="AK143" s="670"/>
      <c r="AL143" s="670"/>
      <c r="AM143" s="670"/>
      <c r="AN143" s="670"/>
      <c r="AO143" s="670"/>
      <c r="AP143" s="670"/>
      <c r="AQ143" s="670"/>
      <c r="AR143" s="670"/>
      <c r="AS143" s="670"/>
      <c r="AT143" s="670"/>
      <c r="AU143" s="670"/>
      <c r="AV143" s="670"/>
      <c r="AW143" s="670"/>
      <c r="AX143" s="670"/>
      <c r="AY143" s="670"/>
      <c r="AZ143" s="670"/>
      <c r="BA143" s="670"/>
      <c r="BB143" s="670"/>
      <c r="BC143" s="670"/>
      <c r="BD143" s="670"/>
      <c r="BE143" s="758"/>
      <c r="BF143" s="758"/>
      <c r="BG143" s="758"/>
      <c r="BH143" s="759"/>
      <c r="BI143" s="705"/>
      <c r="BJ143" s="703"/>
      <c r="BK143" s="703"/>
      <c r="BL143" s="703"/>
      <c r="BM143" s="703"/>
      <c r="BN143" s="703"/>
      <c r="BO143" s="703"/>
      <c r="BP143" s="703"/>
      <c r="BQ143" s="703"/>
      <c r="BR143" s="703"/>
      <c r="BS143" s="703"/>
      <c r="BT143" s="703"/>
      <c r="BU143" s="703"/>
      <c r="BV143" s="713">
        <v>1</v>
      </c>
      <c r="BW143" s="713">
        <v>1</v>
      </c>
      <c r="BX143" s="713">
        <v>1</v>
      </c>
      <c r="BY143" s="713">
        <v>1</v>
      </c>
      <c r="BZ143" s="713">
        <v>1</v>
      </c>
      <c r="CA143" s="713">
        <v>1</v>
      </c>
      <c r="CB143" s="713">
        <v>1</v>
      </c>
      <c r="CC143" s="713">
        <v>1</v>
      </c>
      <c r="CD143" s="713">
        <v>1</v>
      </c>
      <c r="CE143" s="713">
        <v>1</v>
      </c>
      <c r="CF143" s="713">
        <v>1</v>
      </c>
      <c r="CG143" s="713">
        <v>1</v>
      </c>
      <c r="CH143" s="713">
        <v>1</v>
      </c>
      <c r="CI143" s="703"/>
      <c r="CJ143" s="703"/>
      <c r="CK143" s="703"/>
      <c r="CL143" s="703"/>
      <c r="CM143" s="703"/>
      <c r="CN143" s="727"/>
      <c r="CO143" s="728"/>
      <c r="CP143" s="729"/>
      <c r="CQ143" s="729"/>
      <c r="CR143" s="729"/>
      <c r="CS143" s="729"/>
      <c r="CT143" s="742"/>
      <c r="CU143" s="743"/>
      <c r="CV143" s="713"/>
      <c r="CW143" s="744"/>
      <c r="CX143" s="143"/>
      <c r="CY143" s="143"/>
      <c r="CZ143" s="143"/>
      <c r="DA143" s="143"/>
      <c r="DB143" s="143"/>
      <c r="DC143" s="143"/>
      <c r="DD143" s="143"/>
      <c r="DE143" s="583"/>
      <c r="DF143" s="583"/>
      <c r="DG143" s="583"/>
      <c r="DH143" s="583"/>
      <c r="DI143" s="583"/>
      <c r="DJ143" s="583"/>
      <c r="DK143" s="749"/>
      <c r="DL143" s="749"/>
      <c r="DM143" s="749"/>
      <c r="DN143" s="143"/>
      <c r="DO143" s="143"/>
    </row>
    <row r="144" ht="41.1" customHeight="1" spans="1:119">
      <c r="A144" s="590">
        <v>43825</v>
      </c>
      <c r="B144" s="143" t="s">
        <v>347</v>
      </c>
      <c r="C144" s="596">
        <v>4500027594</v>
      </c>
      <c r="D144" s="611" t="s">
        <v>348</v>
      </c>
      <c r="E144" s="754" t="s">
        <v>283</v>
      </c>
      <c r="F144" s="593" t="s">
        <v>221</v>
      </c>
      <c r="G144" s="123" t="s">
        <v>222</v>
      </c>
      <c r="H144" s="594">
        <v>2</v>
      </c>
      <c r="I144" s="143"/>
      <c r="J144" s="143"/>
      <c r="K144" s="143"/>
      <c r="L144" s="621"/>
      <c r="M144" s="622"/>
      <c r="N144" s="627"/>
      <c r="O144" s="627"/>
      <c r="P144" s="628"/>
      <c r="Q144" s="627"/>
      <c r="R144" s="627"/>
      <c r="S144" s="651"/>
      <c r="T144" s="627"/>
      <c r="U144" s="652"/>
      <c r="V144" s="642"/>
      <c r="W144" s="643"/>
      <c r="X144" s="644"/>
      <c r="Y144" s="663"/>
      <c r="Z144" s="666"/>
      <c r="AA144" s="667"/>
      <c r="AB144" s="667"/>
      <c r="AC144" s="668"/>
      <c r="AD144" s="669"/>
      <c r="AE144" s="670">
        <v>2</v>
      </c>
      <c r="AF144" s="670"/>
      <c r="AG144" s="670"/>
      <c r="AH144" s="670"/>
      <c r="AI144" s="670">
        <v>2</v>
      </c>
      <c r="AJ144" s="670"/>
      <c r="AK144" s="670"/>
      <c r="AL144" s="670"/>
      <c r="AM144" s="670"/>
      <c r="AN144" s="670"/>
      <c r="AO144" s="670"/>
      <c r="AP144" s="670"/>
      <c r="AQ144" s="670"/>
      <c r="AR144" s="670"/>
      <c r="AS144" s="670"/>
      <c r="AT144" s="670"/>
      <c r="AU144" s="670"/>
      <c r="AV144" s="670"/>
      <c r="AW144" s="670"/>
      <c r="AX144" s="670"/>
      <c r="AY144" s="670"/>
      <c r="AZ144" s="670"/>
      <c r="BA144" s="670"/>
      <c r="BB144" s="670"/>
      <c r="BC144" s="670"/>
      <c r="BD144" s="670"/>
      <c r="BE144" s="758"/>
      <c r="BF144" s="758"/>
      <c r="BG144" s="758"/>
      <c r="BH144" s="759"/>
      <c r="BI144" s="705"/>
      <c r="BJ144" s="703"/>
      <c r="BK144" s="703"/>
      <c r="BL144" s="703"/>
      <c r="BM144" s="703"/>
      <c r="BN144" s="703"/>
      <c r="BO144" s="703"/>
      <c r="BP144" s="703"/>
      <c r="BQ144" s="703"/>
      <c r="BR144" s="703"/>
      <c r="BS144" s="703"/>
      <c r="BT144" s="703"/>
      <c r="BU144" s="703"/>
      <c r="BV144" s="713"/>
      <c r="BW144" s="713"/>
      <c r="BX144" s="713"/>
      <c r="BY144" s="713"/>
      <c r="BZ144" s="713"/>
      <c r="CA144" s="713"/>
      <c r="CB144" s="713"/>
      <c r="CC144" s="713"/>
      <c r="CD144" s="713"/>
      <c r="CE144" s="713"/>
      <c r="CF144" s="713"/>
      <c r="CG144" s="713">
        <v>1</v>
      </c>
      <c r="CH144" s="713">
        <v>1</v>
      </c>
      <c r="CI144" s="703"/>
      <c r="CJ144" s="703"/>
      <c r="CK144" s="703"/>
      <c r="CL144" s="703"/>
      <c r="CM144" s="703"/>
      <c r="CN144" s="727"/>
      <c r="CO144" s="728"/>
      <c r="CP144" s="729"/>
      <c r="CQ144" s="729"/>
      <c r="CR144" s="729"/>
      <c r="CS144" s="729"/>
      <c r="CT144" s="742"/>
      <c r="CU144" s="743"/>
      <c r="CV144" s="713"/>
      <c r="CW144" s="744"/>
      <c r="CX144" s="143"/>
      <c r="CY144" s="143"/>
      <c r="CZ144" s="143"/>
      <c r="DA144" s="143"/>
      <c r="DB144" s="143"/>
      <c r="DC144" s="143"/>
      <c r="DD144" s="143"/>
      <c r="DE144" s="583"/>
      <c r="DF144" s="583"/>
      <c r="DG144" s="583"/>
      <c r="DH144" s="583"/>
      <c r="DI144" s="583"/>
      <c r="DJ144" s="583"/>
      <c r="DK144" s="749"/>
      <c r="DL144" s="749"/>
      <c r="DM144" s="749"/>
      <c r="DN144" s="143"/>
      <c r="DO144" s="143"/>
    </row>
    <row r="145" ht="41.1" customHeight="1" spans="1:119">
      <c r="A145" s="590">
        <v>43829</v>
      </c>
      <c r="B145" s="143" t="s">
        <v>352</v>
      </c>
      <c r="C145" s="596">
        <v>4500025572</v>
      </c>
      <c r="D145" s="611" t="s">
        <v>223</v>
      </c>
      <c r="E145" s="608" t="s">
        <v>280</v>
      </c>
      <c r="F145" s="608" t="s">
        <v>353</v>
      </c>
      <c r="G145" s="608" t="s">
        <v>354</v>
      </c>
      <c r="H145" s="594">
        <v>18</v>
      </c>
      <c r="I145" s="143"/>
      <c r="J145" s="143"/>
      <c r="K145" s="143"/>
      <c r="L145" s="621"/>
      <c r="M145" s="622"/>
      <c r="N145" s="627"/>
      <c r="O145" s="627"/>
      <c r="P145" s="628"/>
      <c r="Q145" s="627"/>
      <c r="R145" s="627"/>
      <c r="S145" s="651"/>
      <c r="T145" s="627"/>
      <c r="U145" s="652"/>
      <c r="V145" s="642"/>
      <c r="W145" s="643"/>
      <c r="X145" s="644"/>
      <c r="Y145" s="663"/>
      <c r="Z145" s="666"/>
      <c r="AA145" s="667"/>
      <c r="AB145" s="667"/>
      <c r="AC145" s="668"/>
      <c r="AD145" s="669"/>
      <c r="AE145" s="670"/>
      <c r="AF145" s="670"/>
      <c r="AG145" s="670"/>
      <c r="AH145" s="670"/>
      <c r="AI145" s="670"/>
      <c r="AJ145" s="670"/>
      <c r="AK145" s="670"/>
      <c r="AL145" s="670"/>
      <c r="AM145" s="670"/>
      <c r="AN145" s="670"/>
      <c r="AO145" s="670"/>
      <c r="AP145" s="670"/>
      <c r="AQ145" s="670"/>
      <c r="AR145" s="670"/>
      <c r="AS145" s="670"/>
      <c r="AT145" s="670"/>
      <c r="AU145" s="670"/>
      <c r="AV145" s="670"/>
      <c r="AW145" s="670">
        <v>18</v>
      </c>
      <c r="AX145" s="670"/>
      <c r="AY145" s="670">
        <v>18</v>
      </c>
      <c r="AZ145" s="670"/>
      <c r="BA145" s="670"/>
      <c r="BB145" s="670"/>
      <c r="BC145" s="670"/>
      <c r="BD145" s="670">
        <v>3</v>
      </c>
      <c r="BE145" s="758"/>
      <c r="BF145" s="758"/>
      <c r="BG145" s="758"/>
      <c r="BH145" s="759"/>
      <c r="BI145" s="705"/>
      <c r="BJ145" s="703"/>
      <c r="BK145" s="703"/>
      <c r="BL145" s="703"/>
      <c r="BM145" s="703"/>
      <c r="BN145" s="703"/>
      <c r="BO145" s="703"/>
      <c r="BP145" s="703"/>
      <c r="BQ145" s="703"/>
      <c r="BR145" s="703"/>
      <c r="BS145" s="703"/>
      <c r="BT145" s="703"/>
      <c r="BU145" s="703"/>
      <c r="BV145" s="713"/>
      <c r="BW145" s="713"/>
      <c r="BX145" s="713"/>
      <c r="BY145" s="713"/>
      <c r="BZ145" s="713"/>
      <c r="CA145" s="713"/>
      <c r="CB145" s="713"/>
      <c r="CC145" s="713"/>
      <c r="CD145" s="713"/>
      <c r="CE145" s="713"/>
      <c r="CF145" s="713"/>
      <c r="CG145" s="713"/>
      <c r="CH145" s="713"/>
      <c r="CI145" s="703"/>
      <c r="CJ145" s="703"/>
      <c r="CK145" s="703"/>
      <c r="CL145" s="703"/>
      <c r="CM145" s="703"/>
      <c r="CN145" s="727"/>
      <c r="CO145" s="728"/>
      <c r="CP145" s="729"/>
      <c r="CQ145" s="729"/>
      <c r="CR145" s="729"/>
      <c r="CS145" s="729"/>
      <c r="CT145" s="742"/>
      <c r="CU145" s="743"/>
      <c r="CV145" s="713"/>
      <c r="CW145" s="744"/>
      <c r="CX145" s="143"/>
      <c r="CY145" s="143"/>
      <c r="CZ145" s="143"/>
      <c r="DA145" s="143"/>
      <c r="DB145" s="143"/>
      <c r="DC145" s="143"/>
      <c r="DD145" s="143"/>
      <c r="DE145" s="583"/>
      <c r="DF145" s="583"/>
      <c r="DG145" s="583"/>
      <c r="DH145" s="583"/>
      <c r="DI145" s="583"/>
      <c r="DJ145" s="583"/>
      <c r="DK145" s="749"/>
      <c r="DL145" s="749"/>
      <c r="DM145" s="749"/>
      <c r="DN145" s="143"/>
      <c r="DO145" s="143"/>
    </row>
    <row r="146" ht="41.1" customHeight="1" spans="1:119">
      <c r="A146" s="590">
        <v>43829</v>
      </c>
      <c r="B146" s="143" t="s">
        <v>266</v>
      </c>
      <c r="C146" s="107">
        <v>4500026380</v>
      </c>
      <c r="D146" s="1" t="s">
        <v>345</v>
      </c>
      <c r="E146" s="592" t="s">
        <v>283</v>
      </c>
      <c r="F146" s="761" t="s">
        <v>355</v>
      </c>
      <c r="G146" s="123" t="s">
        <v>232</v>
      </c>
      <c r="H146" s="594">
        <v>6</v>
      </c>
      <c r="I146" s="143"/>
      <c r="J146" s="143"/>
      <c r="K146" s="143"/>
      <c r="L146" s="621"/>
      <c r="M146" s="622"/>
      <c r="N146" s="623"/>
      <c r="O146" s="623"/>
      <c r="P146" s="624"/>
      <c r="Q146" s="623"/>
      <c r="R146" s="623"/>
      <c r="S146" s="623"/>
      <c r="T146" s="623"/>
      <c r="U146" s="624"/>
      <c r="V146" s="765"/>
      <c r="W146" s="624"/>
      <c r="X146" s="766"/>
      <c r="Y146" s="713"/>
      <c r="Z146" s="713"/>
      <c r="AA146" s="729"/>
      <c r="AB146" s="729"/>
      <c r="AC146" s="656"/>
      <c r="AD146" s="768"/>
      <c r="AE146" s="768"/>
      <c r="AF146" s="768"/>
      <c r="AG146" s="768"/>
      <c r="AH146" s="768"/>
      <c r="AI146" s="768"/>
      <c r="AJ146" s="768"/>
      <c r="AK146" s="768"/>
      <c r="AL146" s="768"/>
      <c r="AM146" s="768"/>
      <c r="AN146" s="768"/>
      <c r="AO146" s="768"/>
      <c r="AP146" s="768"/>
      <c r="AQ146" s="768"/>
      <c r="AR146" s="768"/>
      <c r="AS146" s="768"/>
      <c r="AT146" s="768"/>
      <c r="AU146" s="768"/>
      <c r="AV146" s="768"/>
      <c r="AW146" s="768">
        <v>6</v>
      </c>
      <c r="AX146" s="768"/>
      <c r="AY146" s="768">
        <v>6</v>
      </c>
      <c r="AZ146" s="768"/>
      <c r="BA146" s="768"/>
      <c r="BB146" s="768"/>
      <c r="BC146" s="768">
        <v>1</v>
      </c>
      <c r="BD146" s="768"/>
      <c r="BE146" s="769"/>
      <c r="BF146" s="770"/>
      <c r="BG146" s="770"/>
      <c r="BH146" s="770"/>
      <c r="BI146" s="107"/>
      <c r="BJ146" s="703"/>
      <c r="BK146" s="703"/>
      <c r="BL146" s="703"/>
      <c r="BM146" s="703"/>
      <c r="BN146" s="703"/>
      <c r="BO146" s="703"/>
      <c r="BP146" s="703"/>
      <c r="BQ146" s="703"/>
      <c r="BR146" s="703"/>
      <c r="BS146" s="703"/>
      <c r="BT146" s="703"/>
      <c r="BU146" s="703"/>
      <c r="BV146" s="713"/>
      <c r="BW146" s="713"/>
      <c r="BX146" s="713"/>
      <c r="BY146" s="713"/>
      <c r="BZ146" s="713"/>
      <c r="CA146" s="713"/>
      <c r="CB146" s="713"/>
      <c r="CC146" s="713"/>
      <c r="CD146" s="713"/>
      <c r="CE146" s="713"/>
      <c r="CF146" s="713"/>
      <c r="CG146" s="713"/>
      <c r="CH146" s="713"/>
      <c r="CI146" s="703"/>
      <c r="CJ146" s="703"/>
      <c r="CK146" s="703"/>
      <c r="CL146" s="703"/>
      <c r="CM146" s="703"/>
      <c r="CN146" s="727"/>
      <c r="CO146" s="728"/>
      <c r="CP146" s="729"/>
      <c r="CQ146" s="729"/>
      <c r="CR146" s="729"/>
      <c r="CS146" s="729"/>
      <c r="CT146" s="742"/>
      <c r="CU146" s="743"/>
      <c r="CV146" s="713"/>
      <c r="CW146" s="744"/>
      <c r="CX146" s="143"/>
      <c r="CY146" s="143"/>
      <c r="CZ146" s="143"/>
      <c r="DA146" s="143"/>
      <c r="DB146" s="143"/>
      <c r="DC146" s="143"/>
      <c r="DD146" s="143"/>
      <c r="DE146" s="583"/>
      <c r="DF146" s="583"/>
      <c r="DG146" s="583"/>
      <c r="DH146" s="583"/>
      <c r="DI146" s="583"/>
      <c r="DJ146" s="583"/>
      <c r="DK146" s="749"/>
      <c r="DL146" s="749"/>
      <c r="DM146" s="749"/>
      <c r="DN146" s="143"/>
      <c r="DO146" s="143"/>
    </row>
    <row r="147" ht="26.25" customHeight="1" spans="1:119">
      <c r="A147" s="590">
        <v>43829</v>
      </c>
      <c r="B147" s="143" t="s">
        <v>356</v>
      </c>
      <c r="C147" s="143">
        <v>4500027174</v>
      </c>
      <c r="D147" s="1" t="s">
        <v>357</v>
      </c>
      <c r="E147" s="1" t="s">
        <v>283</v>
      </c>
      <c r="F147" s="762" t="s">
        <v>358</v>
      </c>
      <c r="G147" s="1" t="s">
        <v>232</v>
      </c>
      <c r="H147" s="143">
        <v>6</v>
      </c>
      <c r="I147" s="143"/>
      <c r="J147" s="143"/>
      <c r="K147" s="143"/>
      <c r="L147" s="143"/>
      <c r="M147" s="622"/>
      <c r="N147" s="143"/>
      <c r="O147" s="143"/>
      <c r="P147" s="624"/>
      <c r="Q147" s="143"/>
      <c r="R147" s="143"/>
      <c r="S147" s="143"/>
      <c r="T147" s="143"/>
      <c r="U147" s="1"/>
      <c r="V147" s="767"/>
      <c r="W147" s="767"/>
      <c r="X147" s="633"/>
      <c r="Y147" s="713"/>
      <c r="Z147" s="713"/>
      <c r="AA147" s="713"/>
      <c r="AB147" s="713"/>
      <c r="AC147" s="656"/>
      <c r="AD147" s="768"/>
      <c r="AE147" s="768"/>
      <c r="AF147" s="768"/>
      <c r="AG147" s="768"/>
      <c r="AH147" s="768"/>
      <c r="AI147" s="768"/>
      <c r="AJ147" s="768"/>
      <c r="AK147" s="768"/>
      <c r="AL147" s="768"/>
      <c r="AM147" s="768"/>
      <c r="AN147" s="768"/>
      <c r="AO147" s="768"/>
      <c r="AP147" s="768"/>
      <c r="AQ147" s="768"/>
      <c r="AR147" s="768"/>
      <c r="AS147" s="768"/>
      <c r="AT147" s="768"/>
      <c r="AU147" s="768"/>
      <c r="AV147" s="768"/>
      <c r="AW147" s="768">
        <v>6</v>
      </c>
      <c r="AX147" s="768"/>
      <c r="AY147" s="768">
        <v>6</v>
      </c>
      <c r="AZ147" s="768"/>
      <c r="BA147" s="768"/>
      <c r="BB147" s="768"/>
      <c r="BC147" s="768">
        <v>1</v>
      </c>
      <c r="BD147" s="768"/>
      <c r="BE147" s="767"/>
      <c r="BF147" s="767"/>
      <c r="BG147" s="767"/>
      <c r="BH147" s="767"/>
      <c r="BI147" s="107"/>
      <c r="BJ147" s="729"/>
      <c r="BK147" s="729"/>
      <c r="BL147" s="729"/>
      <c r="BM147" s="729"/>
      <c r="BN147" s="729"/>
      <c r="BO147" s="729"/>
      <c r="BP147" s="729"/>
      <c r="BQ147" s="729"/>
      <c r="BR147" s="729"/>
      <c r="BS147" s="729"/>
      <c r="BT147" s="729"/>
      <c r="BU147" s="729"/>
      <c r="BV147" s="729"/>
      <c r="BW147" s="729"/>
      <c r="BX147" s="729"/>
      <c r="BY147" s="729"/>
      <c r="BZ147" s="729"/>
      <c r="CA147" s="729"/>
      <c r="CB147" s="729"/>
      <c r="CC147" s="729"/>
      <c r="CD147" s="729"/>
      <c r="CE147" s="729"/>
      <c r="CF147" s="729"/>
      <c r="CG147" s="729"/>
      <c r="CH147" s="729"/>
      <c r="CI147" s="703"/>
      <c r="CJ147" s="703"/>
      <c r="CK147" s="703"/>
      <c r="CL147" s="703"/>
      <c r="CM147" s="703"/>
      <c r="CN147" s="703"/>
      <c r="CO147" s="703"/>
      <c r="CP147" s="703"/>
      <c r="CQ147" s="703"/>
      <c r="CR147" s="703"/>
      <c r="CS147" s="703"/>
      <c r="CT147" s="703"/>
      <c r="CU147" s="713"/>
      <c r="CV147" s="713"/>
      <c r="CW147" s="744"/>
      <c r="CX147" s="143"/>
      <c r="CY147" s="143"/>
      <c r="CZ147" s="143"/>
      <c r="DA147" s="143"/>
      <c r="DB147" s="143"/>
      <c r="DC147" s="143"/>
      <c r="DD147" s="143"/>
      <c r="DE147" s="583"/>
      <c r="DF147" s="583"/>
      <c r="DG147" s="583"/>
      <c r="DH147" s="583"/>
      <c r="DI147" s="583"/>
      <c r="DJ147" s="583"/>
      <c r="DK147" s="749"/>
      <c r="DL147" s="749"/>
      <c r="DM147" s="749"/>
      <c r="DN147" s="143"/>
      <c r="DO147" s="143"/>
    </row>
    <row r="148" ht="26.25" customHeight="1" spans="1:119">
      <c r="A148" s="590">
        <v>43832</v>
      </c>
      <c r="B148" s="143" t="s">
        <v>339</v>
      </c>
      <c r="C148" s="143">
        <v>4500027360</v>
      </c>
      <c r="D148" s="1" t="s">
        <v>243</v>
      </c>
      <c r="E148" s="123" t="s">
        <v>280</v>
      </c>
      <c r="F148" s="762" t="s">
        <v>359</v>
      </c>
      <c r="G148" s="751" t="s">
        <v>222</v>
      </c>
      <c r="H148" s="143">
        <v>11</v>
      </c>
      <c r="I148" s="143"/>
      <c r="J148" s="143"/>
      <c r="K148" s="143"/>
      <c r="L148" s="143"/>
      <c r="M148" s="622"/>
      <c r="N148" s="143"/>
      <c r="O148" s="143"/>
      <c r="P148" s="624"/>
      <c r="Q148" s="143"/>
      <c r="R148" s="143"/>
      <c r="S148" s="143"/>
      <c r="T148" s="143"/>
      <c r="U148" s="1"/>
      <c r="V148" s="767"/>
      <c r="W148" s="767"/>
      <c r="X148" s="633"/>
      <c r="Y148" s="713"/>
      <c r="Z148" s="713"/>
      <c r="AA148" s="713"/>
      <c r="AB148" s="713"/>
      <c r="AC148" s="656"/>
      <c r="AD148" s="768"/>
      <c r="AE148" s="768">
        <v>11</v>
      </c>
      <c r="AF148" s="768"/>
      <c r="AG148" s="768"/>
      <c r="AH148" s="768"/>
      <c r="AI148" s="768">
        <v>11</v>
      </c>
      <c r="AJ148" s="768"/>
      <c r="AK148" s="768"/>
      <c r="AL148" s="768"/>
      <c r="AM148" s="768"/>
      <c r="AN148" s="768"/>
      <c r="AO148" s="768"/>
      <c r="AP148" s="768"/>
      <c r="AQ148" s="768"/>
      <c r="AR148" s="768"/>
      <c r="AS148" s="768"/>
      <c r="AT148" s="768"/>
      <c r="AU148" s="768"/>
      <c r="AV148" s="768"/>
      <c r="AW148" s="768"/>
      <c r="AX148" s="768"/>
      <c r="AY148" s="768"/>
      <c r="AZ148" s="768"/>
      <c r="BA148" s="768"/>
      <c r="BB148" s="768"/>
      <c r="BC148" s="768"/>
      <c r="BD148" s="768"/>
      <c r="BE148" s="767"/>
      <c r="BF148" s="767"/>
      <c r="BG148" s="767"/>
      <c r="BH148" s="767"/>
      <c r="BI148" s="107"/>
      <c r="BJ148" s="729"/>
      <c r="BK148" s="729"/>
      <c r="BL148" s="729"/>
      <c r="BM148" s="729"/>
      <c r="BN148" s="729"/>
      <c r="BO148" s="729"/>
      <c r="BP148" s="729"/>
      <c r="BQ148" s="729"/>
      <c r="BR148" s="729"/>
      <c r="BS148" s="729"/>
      <c r="BT148" s="729"/>
      <c r="BU148" s="729"/>
      <c r="BV148" s="729">
        <v>1</v>
      </c>
      <c r="BW148" s="729">
        <v>1</v>
      </c>
      <c r="BX148" s="729">
        <v>1</v>
      </c>
      <c r="BY148" s="729">
        <v>1</v>
      </c>
      <c r="BZ148" s="729">
        <v>1</v>
      </c>
      <c r="CA148" s="729">
        <v>1</v>
      </c>
      <c r="CB148" s="729">
        <v>1</v>
      </c>
      <c r="CC148" s="729"/>
      <c r="CD148" s="729"/>
      <c r="CE148" s="729">
        <v>1</v>
      </c>
      <c r="CF148" s="729">
        <v>1</v>
      </c>
      <c r="CG148" s="729">
        <v>1</v>
      </c>
      <c r="CH148" s="729">
        <v>1</v>
      </c>
      <c r="CI148" s="703"/>
      <c r="CJ148" s="703"/>
      <c r="CK148" s="703"/>
      <c r="CL148" s="703"/>
      <c r="CM148" s="703"/>
      <c r="CN148" s="703"/>
      <c r="CO148" s="703"/>
      <c r="CP148" s="703"/>
      <c r="CQ148" s="703"/>
      <c r="CR148" s="703"/>
      <c r="CS148" s="703"/>
      <c r="CT148" s="703"/>
      <c r="CU148" s="713"/>
      <c r="CV148" s="713"/>
      <c r="CW148" s="744"/>
      <c r="CX148" s="143"/>
      <c r="CY148" s="143"/>
      <c r="CZ148" s="143"/>
      <c r="DA148" s="143"/>
      <c r="DB148" s="143"/>
      <c r="DC148" s="143"/>
      <c r="DD148" s="143"/>
      <c r="DE148" s="583"/>
      <c r="DF148" s="583"/>
      <c r="DG148" s="583"/>
      <c r="DH148" s="583"/>
      <c r="DI148" s="583"/>
      <c r="DJ148" s="583"/>
      <c r="DK148" s="749"/>
      <c r="DL148" s="749"/>
      <c r="DM148" s="749"/>
      <c r="DN148" s="143"/>
      <c r="DO148" s="143"/>
    </row>
    <row r="149" ht="26.25" customHeight="1" spans="1:119">
      <c r="A149" s="590">
        <v>43840</v>
      </c>
      <c r="B149" s="143" t="s">
        <v>248</v>
      </c>
      <c r="C149" s="143">
        <v>4500027765</v>
      </c>
      <c r="D149" s="611" t="s">
        <v>360</v>
      </c>
      <c r="E149" s="608" t="s">
        <v>275</v>
      </c>
      <c r="F149" s="599" t="s">
        <v>256</v>
      </c>
      <c r="G149" s="755" t="s">
        <v>305</v>
      </c>
      <c r="H149" s="143">
        <v>2</v>
      </c>
      <c r="I149" s="143"/>
      <c r="J149" s="143"/>
      <c r="K149" s="143"/>
      <c r="L149" s="143"/>
      <c r="M149" s="622"/>
      <c r="N149" s="143"/>
      <c r="O149" s="143"/>
      <c r="P149" s="624"/>
      <c r="Q149" s="143"/>
      <c r="R149" s="143"/>
      <c r="S149" s="143"/>
      <c r="T149" s="143"/>
      <c r="U149" s="1"/>
      <c r="V149" s="767"/>
      <c r="W149" s="767"/>
      <c r="X149" s="633"/>
      <c r="Y149" s="713"/>
      <c r="Z149" s="713"/>
      <c r="AA149" s="713"/>
      <c r="AB149" s="713"/>
      <c r="AC149" s="656"/>
      <c r="AD149" s="768"/>
      <c r="AE149" s="768"/>
      <c r="AF149" s="768"/>
      <c r="AG149" s="768"/>
      <c r="AH149" s="768"/>
      <c r="AI149" s="768"/>
      <c r="AJ149" s="768"/>
      <c r="AK149" s="768"/>
      <c r="AL149" s="768"/>
      <c r="AM149" s="768"/>
      <c r="AN149" s="768"/>
      <c r="AO149" s="768"/>
      <c r="AP149" s="768"/>
      <c r="AQ149" s="768"/>
      <c r="AR149" s="768"/>
      <c r="AS149" s="768"/>
      <c r="AT149" s="768"/>
      <c r="AU149" s="768"/>
      <c r="AV149" s="768"/>
      <c r="AW149" s="768"/>
      <c r="AX149" s="768"/>
      <c r="AY149" s="768"/>
      <c r="AZ149" s="768"/>
      <c r="BA149" s="768"/>
      <c r="BB149" s="768"/>
      <c r="BC149" s="768"/>
      <c r="BD149" s="768"/>
      <c r="BE149" s="767"/>
      <c r="BF149" s="767"/>
      <c r="BG149" s="767">
        <v>2</v>
      </c>
      <c r="BH149" s="767">
        <v>2</v>
      </c>
      <c r="BI149" s="107"/>
      <c r="BJ149" s="729"/>
      <c r="BK149" s="729"/>
      <c r="BL149" s="729"/>
      <c r="BM149" s="729"/>
      <c r="BN149" s="729"/>
      <c r="BO149" s="729"/>
      <c r="BP149" s="729"/>
      <c r="BQ149" s="729"/>
      <c r="BR149" s="729"/>
      <c r="BS149" s="729"/>
      <c r="BT149" s="729"/>
      <c r="BU149" s="729"/>
      <c r="BV149" s="729"/>
      <c r="BW149" s="729"/>
      <c r="BX149" s="729"/>
      <c r="BY149" s="729"/>
      <c r="BZ149" s="729"/>
      <c r="CA149" s="729"/>
      <c r="CB149" s="729"/>
      <c r="CC149" s="729"/>
      <c r="CD149" s="729"/>
      <c r="CE149" s="729"/>
      <c r="CF149" s="729"/>
      <c r="CG149" s="729"/>
      <c r="CH149" s="729"/>
      <c r="CI149" s="703"/>
      <c r="CJ149" s="703"/>
      <c r="CK149" s="703"/>
      <c r="CL149" s="703"/>
      <c r="CM149" s="703"/>
      <c r="CN149" s="703"/>
      <c r="CO149" s="703"/>
      <c r="CP149" s="703"/>
      <c r="CQ149" s="703"/>
      <c r="CR149" s="703"/>
      <c r="CS149" s="703"/>
      <c r="CT149" s="703"/>
      <c r="CU149" s="713"/>
      <c r="CV149" s="713">
        <v>1</v>
      </c>
      <c r="CW149" s="744">
        <v>1</v>
      </c>
      <c r="CX149" s="143"/>
      <c r="CY149" s="143"/>
      <c r="CZ149" s="143"/>
      <c r="DA149" s="143"/>
      <c r="DB149" s="143"/>
      <c r="DC149" s="143"/>
      <c r="DD149" s="143"/>
      <c r="DE149" s="583"/>
      <c r="DF149" s="583"/>
      <c r="DG149" s="583"/>
      <c r="DH149" s="583"/>
      <c r="DI149" s="583"/>
      <c r="DJ149" s="583"/>
      <c r="DK149" s="749"/>
      <c r="DL149" s="749"/>
      <c r="DM149" s="749"/>
      <c r="DN149" s="143"/>
      <c r="DO149" s="143"/>
    </row>
    <row r="150" ht="26.25" customHeight="1" spans="1:119">
      <c r="A150" s="590">
        <v>43840</v>
      </c>
      <c r="B150" s="143" t="s">
        <v>248</v>
      </c>
      <c r="C150" s="143">
        <v>4500027765</v>
      </c>
      <c r="D150" s="611" t="s">
        <v>360</v>
      </c>
      <c r="E150" s="608" t="s">
        <v>275</v>
      </c>
      <c r="F150" s="593" t="s">
        <v>355</v>
      </c>
      <c r="G150" s="123" t="s">
        <v>232</v>
      </c>
      <c r="H150" s="143">
        <v>2</v>
      </c>
      <c r="I150" s="143"/>
      <c r="J150" s="143"/>
      <c r="K150" s="143"/>
      <c r="L150" s="143"/>
      <c r="M150" s="622"/>
      <c r="N150" s="143"/>
      <c r="O150" s="143"/>
      <c r="P150" s="624"/>
      <c r="Q150" s="143"/>
      <c r="R150" s="143"/>
      <c r="S150" s="143"/>
      <c r="T150" s="143"/>
      <c r="U150" s="1"/>
      <c r="V150" s="767"/>
      <c r="W150" s="767"/>
      <c r="X150" s="633"/>
      <c r="Y150" s="713"/>
      <c r="Z150" s="713"/>
      <c r="AA150" s="713"/>
      <c r="AB150" s="713"/>
      <c r="AC150" s="656"/>
      <c r="AD150" s="768"/>
      <c r="AE150" s="768"/>
      <c r="AF150" s="768"/>
      <c r="AG150" s="768"/>
      <c r="AH150" s="768"/>
      <c r="AI150" s="768"/>
      <c r="AJ150" s="768"/>
      <c r="AK150" s="768"/>
      <c r="AL150" s="768"/>
      <c r="AM150" s="768"/>
      <c r="AN150" s="768"/>
      <c r="AO150" s="768"/>
      <c r="AP150" s="768"/>
      <c r="AQ150" s="768"/>
      <c r="AR150" s="768"/>
      <c r="AS150" s="768"/>
      <c r="AT150" s="768"/>
      <c r="AU150" s="768"/>
      <c r="AV150" s="768"/>
      <c r="AW150" s="768">
        <v>2</v>
      </c>
      <c r="AX150" s="768"/>
      <c r="AY150" s="768">
        <v>2</v>
      </c>
      <c r="AZ150" s="768"/>
      <c r="BA150" s="768"/>
      <c r="BB150" s="768"/>
      <c r="BC150" s="768"/>
      <c r="BD150" s="768"/>
      <c r="BE150" s="767"/>
      <c r="BF150" s="767"/>
      <c r="BG150" s="767"/>
      <c r="BH150" s="767"/>
      <c r="BI150" s="107"/>
      <c r="BJ150" s="729"/>
      <c r="BK150" s="729"/>
      <c r="BL150" s="729"/>
      <c r="BM150" s="729"/>
      <c r="BN150" s="729"/>
      <c r="BO150" s="729"/>
      <c r="BP150" s="729"/>
      <c r="BQ150" s="729"/>
      <c r="BR150" s="729"/>
      <c r="BS150" s="729"/>
      <c r="BT150" s="729"/>
      <c r="BU150" s="729"/>
      <c r="BV150" s="729"/>
      <c r="BW150" s="729"/>
      <c r="BX150" s="729"/>
      <c r="BY150" s="729"/>
      <c r="BZ150" s="729"/>
      <c r="CA150" s="729"/>
      <c r="CB150" s="729"/>
      <c r="CC150" s="729"/>
      <c r="CD150" s="729"/>
      <c r="CE150" s="729"/>
      <c r="CF150" s="729"/>
      <c r="CG150" s="729"/>
      <c r="CH150" s="729"/>
      <c r="CI150" s="703"/>
      <c r="CJ150" s="703"/>
      <c r="CK150" s="703"/>
      <c r="CL150" s="703"/>
      <c r="CM150" s="703"/>
      <c r="CN150" s="703"/>
      <c r="CO150" s="703"/>
      <c r="CP150" s="703">
        <v>1</v>
      </c>
      <c r="CQ150" s="703"/>
      <c r="CR150" s="703"/>
      <c r="CS150" s="703"/>
      <c r="CT150" s="703">
        <v>1</v>
      </c>
      <c r="CU150" s="713"/>
      <c r="CV150" s="713"/>
      <c r="CW150" s="744"/>
      <c r="CX150" s="143"/>
      <c r="CY150" s="143"/>
      <c r="CZ150" s="143"/>
      <c r="DA150" s="143"/>
      <c r="DB150" s="143"/>
      <c r="DC150" s="143"/>
      <c r="DD150" s="143"/>
      <c r="DE150" s="583"/>
      <c r="DF150" s="583"/>
      <c r="DG150" s="583"/>
      <c r="DH150" s="583"/>
      <c r="DI150" s="583"/>
      <c r="DJ150" s="583"/>
      <c r="DK150" s="749"/>
      <c r="DL150" s="749"/>
      <c r="DM150" s="749"/>
      <c r="DN150" s="143"/>
      <c r="DO150" s="143"/>
    </row>
    <row r="151" ht="26.25" customHeight="1" spans="1:119">
      <c r="A151" s="590">
        <v>43843</v>
      </c>
      <c r="B151" s="143" t="s">
        <v>207</v>
      </c>
      <c r="C151" s="143">
        <v>4500027105</v>
      </c>
      <c r="D151" s="1" t="s">
        <v>286</v>
      </c>
      <c r="E151" s="1" t="s">
        <v>283</v>
      </c>
      <c r="F151" s="611" t="s">
        <v>361</v>
      </c>
      <c r="G151" s="1" t="s">
        <v>232</v>
      </c>
      <c r="H151" s="143">
        <v>6</v>
      </c>
      <c r="I151" s="143"/>
      <c r="J151" s="143"/>
      <c r="K151" s="143"/>
      <c r="L151" s="143"/>
      <c r="M151" s="622"/>
      <c r="N151" s="143"/>
      <c r="O151" s="143"/>
      <c r="P151" s="624"/>
      <c r="Q151" s="143"/>
      <c r="R151" s="143"/>
      <c r="S151" s="143"/>
      <c r="T151" s="143"/>
      <c r="U151" s="1"/>
      <c r="V151" s="767"/>
      <c r="W151" s="767"/>
      <c r="X151" s="633"/>
      <c r="Y151" s="713"/>
      <c r="Z151" s="713"/>
      <c r="AA151" s="713"/>
      <c r="AB151" s="713"/>
      <c r="AC151" s="656"/>
      <c r="AD151" s="768"/>
      <c r="AE151" s="768"/>
      <c r="AF151" s="768"/>
      <c r="AG151" s="768"/>
      <c r="AH151" s="768"/>
      <c r="AI151" s="768"/>
      <c r="AJ151" s="768"/>
      <c r="AK151" s="768"/>
      <c r="AL151" s="768"/>
      <c r="AM151" s="768"/>
      <c r="AN151" s="768"/>
      <c r="AO151" s="768"/>
      <c r="AP151" s="768"/>
      <c r="AQ151" s="768"/>
      <c r="AR151" s="768"/>
      <c r="AS151" s="768"/>
      <c r="AT151" s="768"/>
      <c r="AU151" s="768"/>
      <c r="AV151" s="768"/>
      <c r="AW151" s="768">
        <v>6</v>
      </c>
      <c r="AX151" s="768"/>
      <c r="AY151" s="768">
        <v>6</v>
      </c>
      <c r="AZ151" s="768"/>
      <c r="BA151" s="768"/>
      <c r="BB151" s="768"/>
      <c r="BC151" s="768">
        <v>1</v>
      </c>
      <c r="BD151" s="768"/>
      <c r="BE151" s="767"/>
      <c r="BF151" s="767"/>
      <c r="BG151" s="767"/>
      <c r="BH151" s="767"/>
      <c r="BI151" s="107"/>
      <c r="BJ151" s="729"/>
      <c r="BK151" s="729"/>
      <c r="BL151" s="729"/>
      <c r="BM151" s="729"/>
      <c r="BN151" s="729"/>
      <c r="BO151" s="729"/>
      <c r="BP151" s="729"/>
      <c r="BQ151" s="729"/>
      <c r="BR151" s="729"/>
      <c r="BS151" s="729"/>
      <c r="BT151" s="729"/>
      <c r="BU151" s="729"/>
      <c r="BV151" s="729"/>
      <c r="BW151" s="729"/>
      <c r="BX151" s="729"/>
      <c r="BY151" s="729"/>
      <c r="BZ151" s="729"/>
      <c r="CA151" s="729"/>
      <c r="CB151" s="729"/>
      <c r="CC151" s="729"/>
      <c r="CD151" s="729"/>
      <c r="CE151" s="729"/>
      <c r="CF151" s="729"/>
      <c r="CG151" s="729"/>
      <c r="CH151" s="729"/>
      <c r="CI151" s="703"/>
      <c r="CJ151" s="703"/>
      <c r="CK151" s="703"/>
      <c r="CL151" s="703"/>
      <c r="CM151" s="703"/>
      <c r="CN151" s="703"/>
      <c r="CO151" s="703">
        <v>1</v>
      </c>
      <c r="CP151" s="703">
        <v>1</v>
      </c>
      <c r="CQ151" s="703">
        <v>1</v>
      </c>
      <c r="CR151" s="703">
        <v>1</v>
      </c>
      <c r="CS151" s="703">
        <v>1</v>
      </c>
      <c r="CT151" s="703">
        <v>1</v>
      </c>
      <c r="CU151" s="713"/>
      <c r="CV151" s="713"/>
      <c r="CW151" s="744"/>
      <c r="CX151" s="143"/>
      <c r="CY151" s="143"/>
      <c r="CZ151" s="143"/>
      <c r="DA151" s="143"/>
      <c r="DB151" s="143"/>
      <c r="DC151" s="143"/>
      <c r="DD151" s="143"/>
      <c r="DE151" s="583"/>
      <c r="DF151" s="583"/>
      <c r="DG151" s="583"/>
      <c r="DH151" s="583"/>
      <c r="DI151" s="583"/>
      <c r="DJ151" s="583"/>
      <c r="DK151" s="749"/>
      <c r="DL151" s="749"/>
      <c r="DM151" s="749"/>
      <c r="DN151" s="143"/>
      <c r="DO151" s="143"/>
    </row>
    <row r="152" ht="26.25" customHeight="1" spans="1:119">
      <c r="A152" s="590">
        <v>43885</v>
      </c>
      <c r="B152" s="143" t="s">
        <v>147</v>
      </c>
      <c r="C152" s="143" t="s">
        <v>335</v>
      </c>
      <c r="D152" s="1"/>
      <c r="E152" s="608" t="s">
        <v>275</v>
      </c>
      <c r="F152" s="762">
        <v>9202</v>
      </c>
      <c r="G152" s="751" t="s">
        <v>222</v>
      </c>
      <c r="H152" s="143">
        <v>13</v>
      </c>
      <c r="I152" s="143"/>
      <c r="J152" s="143"/>
      <c r="K152" s="143"/>
      <c r="L152" s="143"/>
      <c r="M152" s="622"/>
      <c r="N152" s="143"/>
      <c r="O152" s="143"/>
      <c r="P152" s="624"/>
      <c r="Q152" s="143"/>
      <c r="R152" s="143"/>
      <c r="S152" s="143"/>
      <c r="T152" s="143"/>
      <c r="U152" s="1"/>
      <c r="V152" s="767"/>
      <c r="W152" s="767"/>
      <c r="X152" s="633"/>
      <c r="Y152" s="713"/>
      <c r="Z152" s="713"/>
      <c r="AA152" s="713"/>
      <c r="AB152" s="713"/>
      <c r="AC152" s="656"/>
      <c r="AD152" s="768"/>
      <c r="AE152" s="768">
        <v>13</v>
      </c>
      <c r="AF152" s="768"/>
      <c r="AG152" s="768"/>
      <c r="AH152" s="768"/>
      <c r="AI152" s="768">
        <v>13</v>
      </c>
      <c r="AJ152" s="768"/>
      <c r="AK152" s="768"/>
      <c r="AL152" s="768"/>
      <c r="AM152" s="768"/>
      <c r="AN152" s="768"/>
      <c r="AO152" s="768"/>
      <c r="AP152" s="768"/>
      <c r="AQ152" s="768"/>
      <c r="AR152" s="768"/>
      <c r="AS152" s="768"/>
      <c r="AT152" s="768"/>
      <c r="AU152" s="768"/>
      <c r="AV152" s="768"/>
      <c r="AW152" s="768"/>
      <c r="AX152" s="768"/>
      <c r="AY152" s="768"/>
      <c r="AZ152" s="768"/>
      <c r="BA152" s="768"/>
      <c r="BB152" s="768"/>
      <c r="BC152" s="768"/>
      <c r="BD152" s="768"/>
      <c r="BE152" s="767"/>
      <c r="BF152" s="767"/>
      <c r="BG152" s="767"/>
      <c r="BH152" s="767"/>
      <c r="BI152" s="107"/>
      <c r="BJ152" s="729"/>
      <c r="BK152" s="729"/>
      <c r="BL152" s="729"/>
      <c r="BM152" s="729"/>
      <c r="BN152" s="729"/>
      <c r="BO152" s="729"/>
      <c r="BP152" s="729"/>
      <c r="BQ152" s="729"/>
      <c r="BR152" s="729"/>
      <c r="BS152" s="729"/>
      <c r="BT152" s="729"/>
      <c r="BU152" s="729"/>
      <c r="BV152" s="729">
        <v>1</v>
      </c>
      <c r="BW152" s="729">
        <v>1</v>
      </c>
      <c r="BX152" s="729">
        <v>1</v>
      </c>
      <c r="BY152" s="729">
        <v>1</v>
      </c>
      <c r="BZ152" s="729">
        <v>1</v>
      </c>
      <c r="CA152" s="729">
        <v>1</v>
      </c>
      <c r="CB152" s="729">
        <v>1</v>
      </c>
      <c r="CC152" s="729">
        <v>1</v>
      </c>
      <c r="CD152" s="729">
        <v>1</v>
      </c>
      <c r="CE152" s="729">
        <v>1</v>
      </c>
      <c r="CF152" s="729">
        <v>1</v>
      </c>
      <c r="CG152" s="729">
        <v>1</v>
      </c>
      <c r="CH152" s="729">
        <v>1</v>
      </c>
      <c r="CI152" s="703"/>
      <c r="CJ152" s="703"/>
      <c r="CK152" s="703"/>
      <c r="CL152" s="703"/>
      <c r="CM152" s="703"/>
      <c r="CN152" s="703"/>
      <c r="CO152" s="703"/>
      <c r="CP152" s="703"/>
      <c r="CQ152" s="703"/>
      <c r="CR152" s="703"/>
      <c r="CS152" s="703"/>
      <c r="CT152" s="703"/>
      <c r="CU152" s="713"/>
      <c r="CV152" s="713"/>
      <c r="CW152" s="744"/>
      <c r="CX152" s="143"/>
      <c r="CY152" s="143"/>
      <c r="CZ152" s="143"/>
      <c r="DA152" s="143"/>
      <c r="DB152" s="143"/>
      <c r="DC152" s="143"/>
      <c r="DD152" s="143"/>
      <c r="DE152" s="583"/>
      <c r="DF152" s="583"/>
      <c r="DG152" s="583"/>
      <c r="DH152" s="583"/>
      <c r="DI152" s="583"/>
      <c r="DJ152" s="583"/>
      <c r="DK152" s="749"/>
      <c r="DL152" s="749"/>
      <c r="DM152" s="749"/>
      <c r="DN152" s="143"/>
      <c r="DO152" s="143"/>
    </row>
    <row r="153" ht="26.25" customHeight="1" spans="1:119">
      <c r="A153" s="590">
        <v>43885</v>
      </c>
      <c r="B153" s="143" t="s">
        <v>147</v>
      </c>
      <c r="C153" s="143" t="s">
        <v>335</v>
      </c>
      <c r="D153" s="1"/>
      <c r="E153" s="608" t="s">
        <v>275</v>
      </c>
      <c r="F153" s="762">
        <v>9214</v>
      </c>
      <c r="G153" s="123" t="s">
        <v>232</v>
      </c>
      <c r="H153" s="143">
        <v>6</v>
      </c>
      <c r="I153" s="143"/>
      <c r="J153" s="143"/>
      <c r="K153" s="143"/>
      <c r="L153" s="143"/>
      <c r="M153" s="622"/>
      <c r="N153" s="143"/>
      <c r="O153" s="143"/>
      <c r="P153" s="624"/>
      <c r="Q153" s="143"/>
      <c r="R153" s="143"/>
      <c r="S153" s="143"/>
      <c r="T153" s="143"/>
      <c r="U153" s="1"/>
      <c r="V153" s="767"/>
      <c r="W153" s="767"/>
      <c r="X153" s="633"/>
      <c r="Y153" s="713"/>
      <c r="Z153" s="713"/>
      <c r="AA153" s="713"/>
      <c r="AB153" s="713"/>
      <c r="AC153" s="656"/>
      <c r="AD153" s="768"/>
      <c r="AE153" s="768"/>
      <c r="AF153" s="768"/>
      <c r="AG153" s="768"/>
      <c r="AH153" s="768"/>
      <c r="AI153" s="768"/>
      <c r="AJ153" s="768"/>
      <c r="AK153" s="768"/>
      <c r="AL153" s="768"/>
      <c r="AM153" s="768"/>
      <c r="AN153" s="768"/>
      <c r="AO153" s="768"/>
      <c r="AP153" s="768"/>
      <c r="AQ153" s="768"/>
      <c r="AR153" s="768"/>
      <c r="AS153" s="768"/>
      <c r="AT153" s="768"/>
      <c r="AU153" s="768"/>
      <c r="AV153" s="768"/>
      <c r="AW153" s="768">
        <v>6</v>
      </c>
      <c r="AX153" s="768"/>
      <c r="AY153" s="768">
        <v>6</v>
      </c>
      <c r="AZ153" s="768"/>
      <c r="BA153" s="768"/>
      <c r="BB153" s="768"/>
      <c r="BC153" s="768">
        <v>1</v>
      </c>
      <c r="BD153" s="768"/>
      <c r="BE153" s="767"/>
      <c r="BF153" s="767"/>
      <c r="BG153" s="767"/>
      <c r="BH153" s="767"/>
      <c r="BI153" s="107"/>
      <c r="BJ153" s="729"/>
      <c r="BK153" s="729"/>
      <c r="BL153" s="729"/>
      <c r="BM153" s="729"/>
      <c r="BN153" s="729"/>
      <c r="BO153" s="729"/>
      <c r="BP153" s="729"/>
      <c r="BQ153" s="729"/>
      <c r="BR153" s="729"/>
      <c r="BS153" s="729"/>
      <c r="BT153" s="729"/>
      <c r="BU153" s="729"/>
      <c r="BV153" s="729"/>
      <c r="BW153" s="729"/>
      <c r="BX153" s="729"/>
      <c r="BY153" s="729"/>
      <c r="BZ153" s="729"/>
      <c r="CA153" s="729"/>
      <c r="CB153" s="729"/>
      <c r="CC153" s="729"/>
      <c r="CD153" s="729"/>
      <c r="CE153" s="729"/>
      <c r="CF153" s="729"/>
      <c r="CG153" s="729"/>
      <c r="CH153" s="729"/>
      <c r="CI153" s="703"/>
      <c r="CJ153" s="703"/>
      <c r="CK153" s="703"/>
      <c r="CL153" s="703"/>
      <c r="CM153" s="703"/>
      <c r="CN153" s="703"/>
      <c r="CO153" s="703">
        <v>1</v>
      </c>
      <c r="CP153" s="703">
        <v>1</v>
      </c>
      <c r="CQ153" s="703">
        <v>1</v>
      </c>
      <c r="CR153" s="703">
        <v>1</v>
      </c>
      <c r="CS153" s="703">
        <v>1</v>
      </c>
      <c r="CT153" s="703">
        <v>1</v>
      </c>
      <c r="CU153" s="713"/>
      <c r="CV153" s="713"/>
      <c r="CW153" s="744"/>
      <c r="CX153" s="143"/>
      <c r="CY153" s="143"/>
      <c r="CZ153" s="143"/>
      <c r="DA153" s="143"/>
      <c r="DB153" s="143"/>
      <c r="DC153" s="143"/>
      <c r="DD153" s="143"/>
      <c r="DE153" s="583"/>
      <c r="DF153" s="583"/>
      <c r="DG153" s="583"/>
      <c r="DH153" s="583"/>
      <c r="DI153" s="583"/>
      <c r="DJ153" s="583"/>
      <c r="DK153" s="749"/>
      <c r="DL153" s="749"/>
      <c r="DM153" s="749"/>
      <c r="DN153" s="143"/>
      <c r="DO153" s="143"/>
    </row>
    <row r="154" ht="26.25" customHeight="1" spans="1:119">
      <c r="A154" s="590">
        <v>43886</v>
      </c>
      <c r="B154" s="143" t="s">
        <v>261</v>
      </c>
      <c r="C154" s="143">
        <v>4500028528</v>
      </c>
      <c r="D154" s="1" t="s">
        <v>362</v>
      </c>
      <c r="E154" s="608" t="s">
        <v>283</v>
      </c>
      <c r="F154" s="611" t="s">
        <v>355</v>
      </c>
      <c r="G154" s="123" t="s">
        <v>232</v>
      </c>
      <c r="H154" s="143">
        <v>6</v>
      </c>
      <c r="I154" s="143"/>
      <c r="J154" s="143"/>
      <c r="K154" s="143"/>
      <c r="L154" s="143"/>
      <c r="M154" s="622"/>
      <c r="N154" s="143"/>
      <c r="O154" s="143"/>
      <c r="P154" s="624"/>
      <c r="Q154" s="143"/>
      <c r="R154" s="143"/>
      <c r="S154" s="143"/>
      <c r="T154" s="143"/>
      <c r="U154" s="1"/>
      <c r="V154" s="767"/>
      <c r="W154" s="767"/>
      <c r="X154" s="633"/>
      <c r="Y154" s="713"/>
      <c r="Z154" s="713"/>
      <c r="AA154" s="713"/>
      <c r="AB154" s="713"/>
      <c r="AC154" s="656"/>
      <c r="AD154" s="768"/>
      <c r="AE154" s="768"/>
      <c r="AF154" s="768"/>
      <c r="AG154" s="768"/>
      <c r="AH154" s="768"/>
      <c r="AI154" s="768"/>
      <c r="AJ154" s="768"/>
      <c r="AK154" s="768"/>
      <c r="AL154" s="768"/>
      <c r="AM154" s="768"/>
      <c r="AN154" s="768"/>
      <c r="AO154" s="768"/>
      <c r="AP154" s="768"/>
      <c r="AQ154" s="768"/>
      <c r="AR154" s="768"/>
      <c r="AS154" s="768"/>
      <c r="AT154" s="768"/>
      <c r="AU154" s="768"/>
      <c r="AV154" s="768"/>
      <c r="AW154" s="768">
        <v>6</v>
      </c>
      <c r="AX154" s="768"/>
      <c r="AY154" s="768">
        <v>6</v>
      </c>
      <c r="AZ154" s="768"/>
      <c r="BA154" s="768"/>
      <c r="BB154" s="768"/>
      <c r="BC154" s="768">
        <v>1</v>
      </c>
      <c r="BD154" s="768"/>
      <c r="BE154" s="767"/>
      <c r="BF154" s="767"/>
      <c r="BG154" s="767"/>
      <c r="BH154" s="767"/>
      <c r="BI154" s="107"/>
      <c r="BJ154" s="729"/>
      <c r="BK154" s="729"/>
      <c r="BL154" s="729"/>
      <c r="BM154" s="729"/>
      <c r="BN154" s="729"/>
      <c r="BO154" s="729"/>
      <c r="BP154" s="729"/>
      <c r="BQ154" s="729"/>
      <c r="BR154" s="729"/>
      <c r="BS154" s="729"/>
      <c r="BT154" s="729"/>
      <c r="BU154" s="729"/>
      <c r="BV154" s="729"/>
      <c r="BW154" s="729"/>
      <c r="BX154" s="729"/>
      <c r="BY154" s="729"/>
      <c r="BZ154" s="729"/>
      <c r="CA154" s="729"/>
      <c r="CB154" s="729"/>
      <c r="CC154" s="729"/>
      <c r="CD154" s="729"/>
      <c r="CE154" s="729"/>
      <c r="CF154" s="729"/>
      <c r="CG154" s="729"/>
      <c r="CH154" s="729"/>
      <c r="CI154" s="703"/>
      <c r="CJ154" s="703"/>
      <c r="CK154" s="703"/>
      <c r="CL154" s="703"/>
      <c r="CM154" s="703"/>
      <c r="CN154" s="703"/>
      <c r="CO154" s="703">
        <v>1</v>
      </c>
      <c r="CP154" s="703">
        <v>1</v>
      </c>
      <c r="CQ154" s="703">
        <v>1</v>
      </c>
      <c r="CR154" s="703">
        <v>1</v>
      </c>
      <c r="CS154" s="703">
        <v>1</v>
      </c>
      <c r="CT154" s="703">
        <v>1</v>
      </c>
      <c r="CU154" s="713"/>
      <c r="CV154" s="713"/>
      <c r="CW154" s="744"/>
      <c r="CX154" s="143"/>
      <c r="CY154" s="143"/>
      <c r="CZ154" s="143"/>
      <c r="DA154" s="143"/>
      <c r="DB154" s="143"/>
      <c r="DC154" s="143"/>
      <c r="DD154" s="143"/>
      <c r="DE154" s="583"/>
      <c r="DF154" s="583"/>
      <c r="DG154" s="583"/>
      <c r="DH154" s="583"/>
      <c r="DI154" s="583"/>
      <c r="DJ154" s="583"/>
      <c r="DK154" s="749"/>
      <c r="DL154" s="749"/>
      <c r="DM154" s="749"/>
      <c r="DN154" s="143"/>
      <c r="DO154" s="143"/>
    </row>
    <row r="155" ht="26.25" customHeight="1" spans="1:119">
      <c r="A155" s="590">
        <v>43892</v>
      </c>
      <c r="B155" s="143" t="s">
        <v>273</v>
      </c>
      <c r="C155" s="763">
        <v>4500028631</v>
      </c>
      <c r="D155" s="611" t="s">
        <v>164</v>
      </c>
      <c r="E155" s="753" t="s">
        <v>280</v>
      </c>
      <c r="F155" s="599" t="s">
        <v>256</v>
      </c>
      <c r="G155" s="755" t="s">
        <v>305</v>
      </c>
      <c r="H155" s="143">
        <v>9</v>
      </c>
      <c r="I155" s="143"/>
      <c r="J155" s="143"/>
      <c r="K155" s="143"/>
      <c r="L155" s="143"/>
      <c r="M155" s="622"/>
      <c r="N155" s="143"/>
      <c r="O155" s="143"/>
      <c r="P155" s="624"/>
      <c r="Q155" s="143"/>
      <c r="R155" s="143"/>
      <c r="S155" s="143"/>
      <c r="T155" s="143"/>
      <c r="U155" s="1"/>
      <c r="V155" s="767"/>
      <c r="W155" s="767"/>
      <c r="X155" s="633"/>
      <c r="Y155" s="713"/>
      <c r="Z155" s="713"/>
      <c r="AA155" s="713"/>
      <c r="AB155" s="713"/>
      <c r="AC155" s="656"/>
      <c r="AD155" s="768"/>
      <c r="AE155" s="768"/>
      <c r="AF155" s="768"/>
      <c r="AG155" s="768"/>
      <c r="AH155" s="768"/>
      <c r="AI155" s="768"/>
      <c r="AJ155" s="768"/>
      <c r="AK155" s="768"/>
      <c r="AL155" s="768"/>
      <c r="AM155" s="768"/>
      <c r="AN155" s="768"/>
      <c r="AO155" s="768"/>
      <c r="AP155" s="768"/>
      <c r="AQ155" s="768"/>
      <c r="AR155" s="768"/>
      <c r="AS155" s="768"/>
      <c r="AT155" s="768"/>
      <c r="AU155" s="768"/>
      <c r="AV155" s="768"/>
      <c r="AW155" s="768"/>
      <c r="AX155" s="768"/>
      <c r="AY155" s="768"/>
      <c r="AZ155" s="768"/>
      <c r="BA155" s="768"/>
      <c r="BB155" s="768"/>
      <c r="BC155" s="768"/>
      <c r="BD155" s="768"/>
      <c r="BE155" s="767"/>
      <c r="BF155" s="767"/>
      <c r="BG155" s="767">
        <v>9</v>
      </c>
      <c r="BH155" s="767">
        <v>9</v>
      </c>
      <c r="BI155" s="107"/>
      <c r="BJ155" s="729"/>
      <c r="BK155" s="729"/>
      <c r="BL155" s="729"/>
      <c r="BM155" s="729"/>
      <c r="BN155" s="729"/>
      <c r="BO155" s="729"/>
      <c r="BP155" s="729"/>
      <c r="BQ155" s="729"/>
      <c r="BR155" s="729"/>
      <c r="BS155" s="729"/>
      <c r="BT155" s="729"/>
      <c r="BU155" s="729"/>
      <c r="BV155" s="729"/>
      <c r="BW155" s="729"/>
      <c r="BX155" s="729"/>
      <c r="BY155" s="729"/>
      <c r="BZ155" s="729"/>
      <c r="CA155" s="729"/>
      <c r="CB155" s="729"/>
      <c r="CC155" s="729"/>
      <c r="CD155" s="729"/>
      <c r="CE155" s="729"/>
      <c r="CF155" s="729"/>
      <c r="CG155" s="729"/>
      <c r="CH155" s="729"/>
      <c r="CI155" s="703"/>
      <c r="CJ155" s="703"/>
      <c r="CK155" s="703"/>
      <c r="CL155" s="703"/>
      <c r="CM155" s="703"/>
      <c r="CN155" s="703"/>
      <c r="CO155" s="703"/>
      <c r="CP155" s="703"/>
      <c r="CQ155" s="703"/>
      <c r="CR155" s="703"/>
      <c r="CS155" s="703"/>
      <c r="CT155" s="703"/>
      <c r="CU155" s="713">
        <v>3</v>
      </c>
      <c r="CV155" s="713">
        <v>3</v>
      </c>
      <c r="CW155" s="713">
        <v>3</v>
      </c>
      <c r="CX155" s="143"/>
      <c r="CY155" s="143"/>
      <c r="CZ155" s="143"/>
      <c r="DA155" s="143"/>
      <c r="DB155" s="143"/>
      <c r="DC155" s="143"/>
      <c r="DD155" s="143"/>
      <c r="DE155" s="583"/>
      <c r="DF155" s="583"/>
      <c r="DG155" s="583"/>
      <c r="DH155" s="583"/>
      <c r="DI155" s="583"/>
      <c r="DJ155" s="583"/>
      <c r="DK155" s="749"/>
      <c r="DL155" s="749"/>
      <c r="DM155" s="749"/>
      <c r="DN155" s="143"/>
      <c r="DO155" s="143"/>
    </row>
    <row r="156" ht="26.25" customHeight="1" spans="1:119">
      <c r="A156" s="590">
        <v>43892</v>
      </c>
      <c r="B156" s="143" t="s">
        <v>273</v>
      </c>
      <c r="C156" s="763">
        <v>4500028634</v>
      </c>
      <c r="D156" s="611" t="s">
        <v>363</v>
      </c>
      <c r="E156" s="608" t="s">
        <v>277</v>
      </c>
      <c r="F156" s="599" t="s">
        <v>364</v>
      </c>
      <c r="G156" s="123" t="s">
        <v>232</v>
      </c>
      <c r="H156" s="123">
        <v>36</v>
      </c>
      <c r="I156" s="143"/>
      <c r="J156" s="143"/>
      <c r="K156" s="143"/>
      <c r="L156" s="143"/>
      <c r="M156" s="622"/>
      <c r="N156" s="143"/>
      <c r="O156" s="143"/>
      <c r="P156" s="624"/>
      <c r="Q156" s="143"/>
      <c r="R156" s="143"/>
      <c r="S156" s="143"/>
      <c r="T156" s="143"/>
      <c r="U156" s="1"/>
      <c r="V156" s="767"/>
      <c r="W156" s="767"/>
      <c r="X156" s="633"/>
      <c r="Y156" s="713"/>
      <c r="Z156" s="713"/>
      <c r="AA156" s="713"/>
      <c r="AB156" s="713"/>
      <c r="AC156" s="656"/>
      <c r="AD156" s="768"/>
      <c r="AE156" s="768"/>
      <c r="AF156" s="768"/>
      <c r="AG156" s="768"/>
      <c r="AH156" s="768"/>
      <c r="AI156" s="768"/>
      <c r="AJ156" s="768"/>
      <c r="AK156" s="768"/>
      <c r="AL156" s="768"/>
      <c r="AM156" s="768"/>
      <c r="AN156" s="768"/>
      <c r="AO156" s="768"/>
      <c r="AP156" s="768"/>
      <c r="AQ156" s="768"/>
      <c r="AR156" s="768"/>
      <c r="AS156" s="768"/>
      <c r="AT156" s="768"/>
      <c r="AU156" s="768"/>
      <c r="AV156" s="768"/>
      <c r="AW156" s="768">
        <v>36</v>
      </c>
      <c r="AX156" s="768"/>
      <c r="AY156" s="768">
        <v>36</v>
      </c>
      <c r="AZ156" s="768"/>
      <c r="BA156" s="768"/>
      <c r="BB156" s="768"/>
      <c r="BC156" s="768"/>
      <c r="BD156" s="768"/>
      <c r="BE156" s="767"/>
      <c r="BF156" s="767"/>
      <c r="BG156" s="767"/>
      <c r="BH156" s="767"/>
      <c r="BI156" s="107"/>
      <c r="BJ156" s="729"/>
      <c r="BK156" s="729"/>
      <c r="BL156" s="729"/>
      <c r="BM156" s="729"/>
      <c r="BN156" s="729"/>
      <c r="BO156" s="729"/>
      <c r="BP156" s="729"/>
      <c r="BQ156" s="729"/>
      <c r="BR156" s="729"/>
      <c r="BS156" s="729"/>
      <c r="BT156" s="729"/>
      <c r="BU156" s="729"/>
      <c r="BV156" s="729"/>
      <c r="BW156" s="729"/>
      <c r="BX156" s="729"/>
      <c r="BY156" s="729"/>
      <c r="BZ156" s="729"/>
      <c r="CA156" s="729"/>
      <c r="CB156" s="729"/>
      <c r="CC156" s="729"/>
      <c r="CD156" s="729"/>
      <c r="CE156" s="729"/>
      <c r="CF156" s="729"/>
      <c r="CG156" s="729"/>
      <c r="CH156" s="729"/>
      <c r="CI156" s="703"/>
      <c r="CJ156" s="703"/>
      <c r="CK156" s="703"/>
      <c r="CL156" s="703"/>
      <c r="CM156" s="703"/>
      <c r="CN156" s="703"/>
      <c r="CO156" s="703">
        <v>6</v>
      </c>
      <c r="CP156" s="703">
        <v>6</v>
      </c>
      <c r="CQ156" s="703">
        <v>6</v>
      </c>
      <c r="CR156" s="703">
        <v>6</v>
      </c>
      <c r="CS156" s="703">
        <v>6</v>
      </c>
      <c r="CT156" s="703">
        <v>6</v>
      </c>
      <c r="CU156" s="713"/>
      <c r="CV156" s="713"/>
      <c r="CW156" s="744"/>
      <c r="CX156" s="143"/>
      <c r="CY156" s="143"/>
      <c r="CZ156" s="143"/>
      <c r="DA156" s="143"/>
      <c r="DB156" s="143"/>
      <c r="DC156" s="143"/>
      <c r="DD156" s="143"/>
      <c r="DE156" s="583"/>
      <c r="DF156" s="583"/>
      <c r="DG156" s="583"/>
      <c r="DH156" s="583"/>
      <c r="DI156" s="583"/>
      <c r="DJ156" s="583"/>
      <c r="DK156" s="749"/>
      <c r="DL156" s="749"/>
      <c r="DM156" s="749"/>
      <c r="DN156" s="143"/>
      <c r="DO156" s="143"/>
    </row>
    <row r="157" ht="26.25" customHeight="1" spans="1:119">
      <c r="A157" s="590">
        <v>43894</v>
      </c>
      <c r="B157" s="1" t="s">
        <v>365</v>
      </c>
      <c r="C157" s="143" t="s">
        <v>335</v>
      </c>
      <c r="D157" s="1"/>
      <c r="E157" s="608" t="s">
        <v>275</v>
      </c>
      <c r="F157" s="762">
        <v>9201</v>
      </c>
      <c r="G157" s="123" t="s">
        <v>130</v>
      </c>
      <c r="H157" s="143">
        <v>50</v>
      </c>
      <c r="I157" s="143"/>
      <c r="J157" s="143"/>
      <c r="K157" s="143"/>
      <c r="L157" s="143"/>
      <c r="M157" s="622"/>
      <c r="N157" s="143"/>
      <c r="O157" s="143"/>
      <c r="P157" s="624"/>
      <c r="Q157" s="143"/>
      <c r="R157" s="143"/>
      <c r="S157" s="143"/>
      <c r="T157" s="143"/>
      <c r="U157" s="1"/>
      <c r="V157" s="767"/>
      <c r="W157" s="767">
        <v>50</v>
      </c>
      <c r="X157" s="633"/>
      <c r="Y157" s="713"/>
      <c r="Z157" s="713"/>
      <c r="AA157" s="713"/>
      <c r="AB157" s="713">
        <v>50</v>
      </c>
      <c r="AC157" s="656"/>
      <c r="AD157" s="768"/>
      <c r="AE157" s="768"/>
      <c r="AF157" s="768"/>
      <c r="AG157" s="768"/>
      <c r="AH157" s="768"/>
      <c r="AI157" s="768"/>
      <c r="AJ157" s="768"/>
      <c r="AK157" s="768"/>
      <c r="AL157" s="768"/>
      <c r="AM157" s="768"/>
      <c r="AN157" s="768"/>
      <c r="AO157" s="768"/>
      <c r="AP157" s="768"/>
      <c r="AQ157" s="768"/>
      <c r="AR157" s="768"/>
      <c r="AS157" s="768"/>
      <c r="AT157" s="768"/>
      <c r="AU157" s="768"/>
      <c r="AV157" s="768"/>
      <c r="AW157" s="768"/>
      <c r="AX157" s="768"/>
      <c r="AY157" s="768"/>
      <c r="AZ157" s="768"/>
      <c r="BA157" s="768"/>
      <c r="BB157" s="768"/>
      <c r="BC157" s="768"/>
      <c r="BD157" s="768"/>
      <c r="BE157" s="767"/>
      <c r="BF157" s="767"/>
      <c r="BG157" s="767"/>
      <c r="BH157" s="767"/>
      <c r="BI157" s="107"/>
      <c r="BJ157" s="729">
        <v>5</v>
      </c>
      <c r="BK157" s="729">
        <v>5</v>
      </c>
      <c r="BL157" s="729">
        <v>5</v>
      </c>
      <c r="BM157" s="729">
        <v>5</v>
      </c>
      <c r="BN157" s="729">
        <v>5</v>
      </c>
      <c r="BO157" s="729">
        <v>5</v>
      </c>
      <c r="BP157" s="729">
        <v>5</v>
      </c>
      <c r="BQ157" s="729">
        <v>5</v>
      </c>
      <c r="BR157" s="729"/>
      <c r="BS157" s="729">
        <v>5</v>
      </c>
      <c r="BT157" s="729">
        <v>5</v>
      </c>
      <c r="BU157" s="729"/>
      <c r="BV157" s="729"/>
      <c r="BW157" s="729"/>
      <c r="BX157" s="729"/>
      <c r="BY157" s="729"/>
      <c r="BZ157" s="729"/>
      <c r="CA157" s="729"/>
      <c r="CB157" s="729"/>
      <c r="CC157" s="729"/>
      <c r="CD157" s="729"/>
      <c r="CE157" s="729"/>
      <c r="CF157" s="729"/>
      <c r="CG157" s="729"/>
      <c r="CH157" s="729"/>
      <c r="CI157" s="703"/>
      <c r="CJ157" s="703"/>
      <c r="CK157" s="703"/>
      <c r="CL157" s="703"/>
      <c r="CM157" s="703"/>
      <c r="CN157" s="703"/>
      <c r="CO157" s="703"/>
      <c r="CP157" s="703"/>
      <c r="CQ157" s="703"/>
      <c r="CR157" s="703"/>
      <c r="CS157" s="703"/>
      <c r="CT157" s="703"/>
      <c r="CU157" s="713"/>
      <c r="CV157" s="713"/>
      <c r="CW157" s="744"/>
      <c r="CX157" s="143"/>
      <c r="CY157" s="143"/>
      <c r="CZ157" s="143"/>
      <c r="DA157" s="143"/>
      <c r="DB157" s="143"/>
      <c r="DC157" s="143"/>
      <c r="DD157" s="143"/>
      <c r="DE157" s="583"/>
      <c r="DF157" s="583"/>
      <c r="DG157" s="583"/>
      <c r="DH157" s="583"/>
      <c r="DI157" s="583"/>
      <c r="DJ157" s="583"/>
      <c r="DK157" s="749"/>
      <c r="DL157" s="749"/>
      <c r="DM157" s="749"/>
      <c r="DN157" s="143"/>
      <c r="DO157" s="143"/>
    </row>
    <row r="158" ht="26.25" customHeight="1" spans="1:119">
      <c r="A158" s="590">
        <v>43894</v>
      </c>
      <c r="B158" s="143" t="s">
        <v>248</v>
      </c>
      <c r="C158" s="143" t="s">
        <v>335</v>
      </c>
      <c r="D158" s="1"/>
      <c r="E158" s="608" t="s">
        <v>275</v>
      </c>
      <c r="F158" s="762" t="s">
        <v>366</v>
      </c>
      <c r="G158" s="123" t="s">
        <v>232</v>
      </c>
      <c r="H158" s="143">
        <v>2</v>
      </c>
      <c r="I158" s="143"/>
      <c r="J158" s="143"/>
      <c r="K158" s="143"/>
      <c r="L158" s="143"/>
      <c r="M158" s="622"/>
      <c r="N158" s="143"/>
      <c r="O158" s="143"/>
      <c r="P158" s="624"/>
      <c r="Q158" s="143"/>
      <c r="R158" s="143"/>
      <c r="S158" s="143"/>
      <c r="T158" s="143"/>
      <c r="U158" s="1"/>
      <c r="V158" s="767"/>
      <c r="W158" s="767"/>
      <c r="X158" s="633"/>
      <c r="Y158" s="713"/>
      <c r="Z158" s="713"/>
      <c r="AA158" s="713"/>
      <c r="AB158" s="713"/>
      <c r="AC158" s="656"/>
      <c r="AD158" s="768"/>
      <c r="AE158" s="768"/>
      <c r="AF158" s="768"/>
      <c r="AG158" s="768"/>
      <c r="AH158" s="768"/>
      <c r="AI158" s="768"/>
      <c r="AJ158" s="768"/>
      <c r="AK158" s="768"/>
      <c r="AL158" s="768"/>
      <c r="AM158" s="768"/>
      <c r="AN158" s="768"/>
      <c r="AO158" s="768"/>
      <c r="AP158" s="768"/>
      <c r="AQ158" s="768"/>
      <c r="AR158" s="768"/>
      <c r="AS158" s="768"/>
      <c r="AT158" s="768"/>
      <c r="AU158" s="768"/>
      <c r="AV158" s="768"/>
      <c r="AW158" s="768">
        <v>2</v>
      </c>
      <c r="AX158" s="768"/>
      <c r="AY158" s="768">
        <v>2</v>
      </c>
      <c r="AZ158" s="768"/>
      <c r="BA158" s="768"/>
      <c r="BB158" s="768"/>
      <c r="BC158" s="768"/>
      <c r="BD158" s="768"/>
      <c r="BE158" s="767"/>
      <c r="BF158" s="767"/>
      <c r="BG158" s="767"/>
      <c r="BH158" s="767"/>
      <c r="BI158" s="107"/>
      <c r="BJ158" s="729"/>
      <c r="BK158" s="729"/>
      <c r="BL158" s="729"/>
      <c r="BM158" s="729"/>
      <c r="BN158" s="729"/>
      <c r="BO158" s="729"/>
      <c r="BP158" s="729"/>
      <c r="BQ158" s="729"/>
      <c r="BR158" s="729"/>
      <c r="BS158" s="729"/>
      <c r="BT158" s="729"/>
      <c r="BU158" s="729"/>
      <c r="BV158" s="729"/>
      <c r="BW158" s="729"/>
      <c r="BX158" s="729"/>
      <c r="BY158" s="729"/>
      <c r="BZ158" s="729"/>
      <c r="CA158" s="729"/>
      <c r="CB158" s="729"/>
      <c r="CC158" s="729"/>
      <c r="CD158" s="729"/>
      <c r="CE158" s="729"/>
      <c r="CF158" s="729"/>
      <c r="CG158" s="729"/>
      <c r="CH158" s="729"/>
      <c r="CI158" s="703"/>
      <c r="CJ158" s="703"/>
      <c r="CK158" s="703"/>
      <c r="CL158" s="703"/>
      <c r="CM158" s="703"/>
      <c r="CN158" s="703"/>
      <c r="CO158" s="703"/>
      <c r="CP158" s="703"/>
      <c r="CQ158" s="703">
        <v>1</v>
      </c>
      <c r="CR158" s="703"/>
      <c r="CS158" s="703">
        <v>1</v>
      </c>
      <c r="CT158" s="703"/>
      <c r="CU158" s="713"/>
      <c r="CV158" s="713"/>
      <c r="CW158" s="744"/>
      <c r="CX158" s="143"/>
      <c r="CY158" s="143"/>
      <c r="CZ158" s="143"/>
      <c r="DA158" s="143"/>
      <c r="DB158" s="143"/>
      <c r="DC158" s="143"/>
      <c r="DD158" s="143"/>
      <c r="DE158" s="583"/>
      <c r="DF158" s="583"/>
      <c r="DG158" s="583"/>
      <c r="DH158" s="583"/>
      <c r="DI158" s="583"/>
      <c r="DJ158" s="583"/>
      <c r="DK158" s="749"/>
      <c r="DL158" s="749"/>
      <c r="DM158" s="749"/>
      <c r="DN158" s="143"/>
      <c r="DO158" s="143"/>
    </row>
    <row r="159" ht="26.25" customHeight="1" spans="1:119">
      <c r="A159" s="590">
        <v>43896</v>
      </c>
      <c r="B159" s="143" t="s">
        <v>347</v>
      </c>
      <c r="C159" s="143">
        <v>4500028929</v>
      </c>
      <c r="D159" s="1" t="s">
        <v>367</v>
      </c>
      <c r="E159" s="608" t="s">
        <v>275</v>
      </c>
      <c r="F159" s="762">
        <v>9202</v>
      </c>
      <c r="G159" s="751" t="s">
        <v>222</v>
      </c>
      <c r="H159" s="143">
        <v>2</v>
      </c>
      <c r="I159" s="143"/>
      <c r="J159" s="143"/>
      <c r="K159" s="143"/>
      <c r="L159" s="143"/>
      <c r="M159" s="622"/>
      <c r="N159" s="143"/>
      <c r="O159" s="143"/>
      <c r="P159" s="624"/>
      <c r="Q159" s="143"/>
      <c r="R159" s="143"/>
      <c r="S159" s="143"/>
      <c r="T159" s="143"/>
      <c r="U159" s="1"/>
      <c r="V159" s="767"/>
      <c r="W159" s="767"/>
      <c r="X159" s="633"/>
      <c r="Y159" s="713"/>
      <c r="Z159" s="713"/>
      <c r="AA159" s="713"/>
      <c r="AB159" s="713"/>
      <c r="AC159" s="656"/>
      <c r="AD159" s="768"/>
      <c r="AE159" s="768">
        <v>2</v>
      </c>
      <c r="AF159" s="768"/>
      <c r="AG159" s="768"/>
      <c r="AH159" s="768"/>
      <c r="AI159" s="768">
        <v>2</v>
      </c>
      <c r="AJ159" s="768"/>
      <c r="AK159" s="768"/>
      <c r="AL159" s="768"/>
      <c r="AM159" s="768"/>
      <c r="AN159" s="768"/>
      <c r="AO159" s="768"/>
      <c r="AP159" s="768"/>
      <c r="AQ159" s="768"/>
      <c r="AR159" s="768"/>
      <c r="AS159" s="768"/>
      <c r="AT159" s="768"/>
      <c r="AU159" s="768"/>
      <c r="AV159" s="768"/>
      <c r="AW159" s="768"/>
      <c r="AX159" s="768"/>
      <c r="AY159" s="768"/>
      <c r="AZ159" s="768"/>
      <c r="BA159" s="768"/>
      <c r="BB159" s="768"/>
      <c r="BC159" s="768"/>
      <c r="BD159" s="768"/>
      <c r="BE159" s="767"/>
      <c r="BF159" s="767"/>
      <c r="BG159" s="767"/>
      <c r="BH159" s="767"/>
      <c r="BI159" s="107"/>
      <c r="BJ159" s="729"/>
      <c r="BK159" s="729"/>
      <c r="BL159" s="729"/>
      <c r="BM159" s="729"/>
      <c r="BN159" s="729"/>
      <c r="BO159" s="729"/>
      <c r="BP159" s="729"/>
      <c r="BQ159" s="729"/>
      <c r="BR159" s="729"/>
      <c r="BS159" s="729"/>
      <c r="BT159" s="729"/>
      <c r="BU159" s="729"/>
      <c r="BV159" s="729"/>
      <c r="BW159" s="729"/>
      <c r="BX159" s="729">
        <v>1</v>
      </c>
      <c r="BY159" s="729"/>
      <c r="BZ159" s="729"/>
      <c r="CA159" s="729"/>
      <c r="CB159" s="729"/>
      <c r="CC159" s="729"/>
      <c r="CD159" s="729"/>
      <c r="CE159" s="729">
        <v>1</v>
      </c>
      <c r="CF159" s="729"/>
      <c r="CG159" s="729"/>
      <c r="CH159" s="729"/>
      <c r="CI159" s="703"/>
      <c r="CJ159" s="703"/>
      <c r="CK159" s="703"/>
      <c r="CL159" s="703"/>
      <c r="CM159" s="703"/>
      <c r="CN159" s="703"/>
      <c r="CO159" s="703"/>
      <c r="CP159" s="703"/>
      <c r="CQ159" s="703"/>
      <c r="CR159" s="703"/>
      <c r="CS159" s="703"/>
      <c r="CT159" s="703"/>
      <c r="CU159" s="713"/>
      <c r="CV159" s="713"/>
      <c r="CW159" s="744"/>
      <c r="CX159" s="143"/>
      <c r="CY159" s="143"/>
      <c r="CZ159" s="143"/>
      <c r="DA159" s="143"/>
      <c r="DB159" s="143"/>
      <c r="DC159" s="143"/>
      <c r="DD159" s="143"/>
      <c r="DE159" s="583"/>
      <c r="DF159" s="583"/>
      <c r="DG159" s="583"/>
      <c r="DH159" s="583"/>
      <c r="DI159" s="583"/>
      <c r="DJ159" s="583"/>
      <c r="DK159" s="749"/>
      <c r="DL159" s="749"/>
      <c r="DM159" s="749"/>
      <c r="DN159" s="143"/>
      <c r="DO159" s="143"/>
    </row>
    <row r="160" ht="26.25" customHeight="1" spans="1:119">
      <c r="A160" s="590">
        <v>43896</v>
      </c>
      <c r="B160" s="143" t="s">
        <v>368</v>
      </c>
      <c r="C160" s="143"/>
      <c r="D160" s="1"/>
      <c r="E160" s="608" t="s">
        <v>322</v>
      </c>
      <c r="F160" s="762">
        <v>9202</v>
      </c>
      <c r="G160" s="751" t="s">
        <v>222</v>
      </c>
      <c r="H160" s="143">
        <v>5</v>
      </c>
      <c r="I160" s="143"/>
      <c r="J160" s="143"/>
      <c r="K160" s="143"/>
      <c r="L160" s="143"/>
      <c r="M160" s="622"/>
      <c r="N160" s="143"/>
      <c r="O160" s="143"/>
      <c r="P160" s="624"/>
      <c r="Q160" s="143"/>
      <c r="R160" s="143"/>
      <c r="S160" s="143"/>
      <c r="T160" s="143"/>
      <c r="U160" s="1"/>
      <c r="V160" s="767"/>
      <c r="W160" s="767"/>
      <c r="X160" s="633"/>
      <c r="Y160" s="713"/>
      <c r="Z160" s="713"/>
      <c r="AA160" s="713"/>
      <c r="AB160" s="713"/>
      <c r="AC160" s="656"/>
      <c r="AD160" s="768"/>
      <c r="AE160" s="768"/>
      <c r="AF160" s="768"/>
      <c r="AG160" s="768"/>
      <c r="AH160" s="768"/>
      <c r="AI160" s="768"/>
      <c r="AJ160" s="768"/>
      <c r="AK160" s="768"/>
      <c r="AL160" s="768"/>
      <c r="AM160" s="768"/>
      <c r="AN160" s="768"/>
      <c r="AO160" s="768"/>
      <c r="AP160" s="768"/>
      <c r="AQ160" s="768"/>
      <c r="AR160" s="768"/>
      <c r="AS160" s="768"/>
      <c r="AT160" s="768"/>
      <c r="AU160" s="768"/>
      <c r="AV160" s="768"/>
      <c r="AW160" s="768"/>
      <c r="AX160" s="768"/>
      <c r="AY160" s="768"/>
      <c r="AZ160" s="768"/>
      <c r="BA160" s="768"/>
      <c r="BB160" s="768"/>
      <c r="BC160" s="768"/>
      <c r="BD160" s="768"/>
      <c r="BE160" s="767"/>
      <c r="BF160" s="767"/>
      <c r="BG160" s="767"/>
      <c r="BH160" s="767"/>
      <c r="BI160" s="107"/>
      <c r="BJ160" s="729"/>
      <c r="BK160" s="729"/>
      <c r="BL160" s="729"/>
      <c r="BM160" s="729"/>
      <c r="BN160" s="729"/>
      <c r="BO160" s="729"/>
      <c r="BP160" s="729"/>
      <c r="BQ160" s="729"/>
      <c r="BR160" s="729"/>
      <c r="BS160" s="729"/>
      <c r="BT160" s="729"/>
      <c r="BU160" s="729"/>
      <c r="BV160" s="729">
        <v>2</v>
      </c>
      <c r="BW160" s="729"/>
      <c r="BX160" s="729"/>
      <c r="BY160" s="729">
        <v>2</v>
      </c>
      <c r="BZ160" s="729"/>
      <c r="CA160" s="729">
        <v>1</v>
      </c>
      <c r="CB160" s="729"/>
      <c r="CC160" s="729"/>
      <c r="CD160" s="729"/>
      <c r="CE160" s="729"/>
      <c r="CF160" s="729"/>
      <c r="CG160" s="729"/>
      <c r="CH160" s="729"/>
      <c r="CI160" s="703"/>
      <c r="CJ160" s="703"/>
      <c r="CK160" s="703"/>
      <c r="CL160" s="703"/>
      <c r="CM160" s="703"/>
      <c r="CN160" s="703"/>
      <c r="CO160" s="703"/>
      <c r="CP160" s="703"/>
      <c r="CQ160" s="703"/>
      <c r="CR160" s="703"/>
      <c r="CS160" s="703"/>
      <c r="CT160" s="703"/>
      <c r="CU160" s="713"/>
      <c r="CV160" s="713"/>
      <c r="CW160" s="744"/>
      <c r="CX160" s="143"/>
      <c r="CY160" s="143"/>
      <c r="CZ160" s="143"/>
      <c r="DA160" s="143"/>
      <c r="DB160" s="143"/>
      <c r="DC160" s="143"/>
      <c r="DD160" s="143"/>
      <c r="DE160" s="583"/>
      <c r="DF160" s="583"/>
      <c r="DG160" s="583"/>
      <c r="DH160" s="583"/>
      <c r="DI160" s="583"/>
      <c r="DJ160" s="583"/>
      <c r="DK160" s="749"/>
      <c r="DL160" s="749"/>
      <c r="DM160" s="749"/>
      <c r="DN160" s="143"/>
      <c r="DO160" s="143"/>
    </row>
    <row r="161" ht="26.25" customHeight="1" spans="1:119">
      <c r="A161" s="590">
        <v>43900</v>
      </c>
      <c r="B161" s="143" t="s">
        <v>333</v>
      </c>
      <c r="C161" s="143">
        <v>4500028826</v>
      </c>
      <c r="D161" s="611" t="s">
        <v>340</v>
      </c>
      <c r="E161" s="608" t="s">
        <v>322</v>
      </c>
      <c r="F161" s="762">
        <v>9209</v>
      </c>
      <c r="G161" s="755" t="s">
        <v>305</v>
      </c>
      <c r="H161" s="143">
        <v>1</v>
      </c>
      <c r="I161" s="143"/>
      <c r="J161" s="143"/>
      <c r="K161" s="143"/>
      <c r="L161" s="143"/>
      <c r="M161" s="622"/>
      <c r="N161" s="143"/>
      <c r="O161" s="143"/>
      <c r="P161" s="624"/>
      <c r="Q161" s="143"/>
      <c r="R161" s="143"/>
      <c r="S161" s="143"/>
      <c r="T161" s="143"/>
      <c r="U161" s="1"/>
      <c r="V161" s="767"/>
      <c r="W161" s="767"/>
      <c r="X161" s="633"/>
      <c r="Y161" s="713"/>
      <c r="Z161" s="713"/>
      <c r="AA161" s="713"/>
      <c r="AB161" s="713"/>
      <c r="AC161" s="656"/>
      <c r="AD161" s="768"/>
      <c r="AE161" s="768"/>
      <c r="AF161" s="768"/>
      <c r="AG161" s="768"/>
      <c r="AH161" s="768"/>
      <c r="AI161" s="768"/>
      <c r="AJ161" s="768"/>
      <c r="AK161" s="768"/>
      <c r="AL161" s="768"/>
      <c r="AM161" s="768"/>
      <c r="AN161" s="768"/>
      <c r="AO161" s="768"/>
      <c r="AP161" s="768"/>
      <c r="AQ161" s="768"/>
      <c r="AR161" s="768"/>
      <c r="AS161" s="768"/>
      <c r="AT161" s="768"/>
      <c r="AU161" s="768"/>
      <c r="AV161" s="768"/>
      <c r="AW161" s="768"/>
      <c r="AX161" s="768"/>
      <c r="AY161" s="768"/>
      <c r="AZ161" s="768"/>
      <c r="BA161" s="768"/>
      <c r="BB161" s="768"/>
      <c r="BC161" s="768"/>
      <c r="BD161" s="768"/>
      <c r="BE161" s="767"/>
      <c r="BF161" s="767"/>
      <c r="BG161" s="767">
        <v>1</v>
      </c>
      <c r="BH161" s="767"/>
      <c r="BI161" s="107"/>
      <c r="BJ161" s="729"/>
      <c r="BK161" s="729"/>
      <c r="BL161" s="729"/>
      <c r="BM161" s="729"/>
      <c r="BN161" s="729"/>
      <c r="BO161" s="729"/>
      <c r="BP161" s="729"/>
      <c r="BQ161" s="729"/>
      <c r="BR161" s="729"/>
      <c r="BS161" s="729"/>
      <c r="BT161" s="729"/>
      <c r="BU161" s="729"/>
      <c r="BV161" s="729"/>
      <c r="BW161" s="729"/>
      <c r="BX161" s="729"/>
      <c r="BY161" s="729"/>
      <c r="BZ161" s="729"/>
      <c r="CA161" s="729"/>
      <c r="CB161" s="729"/>
      <c r="CC161" s="729"/>
      <c r="CD161" s="729"/>
      <c r="CE161" s="729"/>
      <c r="CF161" s="729"/>
      <c r="CG161" s="729"/>
      <c r="CH161" s="729"/>
      <c r="CI161" s="703"/>
      <c r="CJ161" s="703"/>
      <c r="CK161" s="703"/>
      <c r="CL161" s="703"/>
      <c r="CM161" s="703"/>
      <c r="CN161" s="703"/>
      <c r="CO161" s="703"/>
      <c r="CP161" s="703"/>
      <c r="CQ161" s="703"/>
      <c r="CR161" s="703"/>
      <c r="CS161" s="703"/>
      <c r="CT161" s="703"/>
      <c r="CU161" s="713"/>
      <c r="CV161" s="713"/>
      <c r="CW161" s="744">
        <v>1</v>
      </c>
      <c r="CX161" s="143"/>
      <c r="CY161" s="143"/>
      <c r="CZ161" s="143"/>
      <c r="DA161" s="143"/>
      <c r="DB161" s="143"/>
      <c r="DC161" s="143"/>
      <c r="DD161" s="143"/>
      <c r="DE161" s="583"/>
      <c r="DF161" s="583"/>
      <c r="DG161" s="583"/>
      <c r="DH161" s="583"/>
      <c r="DI161" s="583"/>
      <c r="DJ161" s="583"/>
      <c r="DK161" s="749"/>
      <c r="DL161" s="749"/>
      <c r="DM161" s="749"/>
      <c r="DN161" s="143"/>
      <c r="DO161" s="143"/>
    </row>
    <row r="162" ht="26.25" customHeight="1" spans="1:119">
      <c r="A162" s="590">
        <v>43910</v>
      </c>
      <c r="B162" s="143" t="s">
        <v>333</v>
      </c>
      <c r="C162" s="143">
        <v>4500028092</v>
      </c>
      <c r="D162" s="611" t="s">
        <v>340</v>
      </c>
      <c r="E162" s="608" t="s">
        <v>369</v>
      </c>
      <c r="F162" s="762">
        <v>9202</v>
      </c>
      <c r="G162" s="751" t="s">
        <v>222</v>
      </c>
      <c r="H162" s="143">
        <v>4</v>
      </c>
      <c r="I162" s="143"/>
      <c r="J162" s="143"/>
      <c r="K162" s="143"/>
      <c r="L162" s="143"/>
      <c r="M162" s="622"/>
      <c r="N162" s="143"/>
      <c r="O162" s="143"/>
      <c r="P162" s="624"/>
      <c r="Q162" s="143"/>
      <c r="R162" s="143"/>
      <c r="S162" s="143"/>
      <c r="T162" s="143"/>
      <c r="U162" s="1"/>
      <c r="V162" s="767"/>
      <c r="W162" s="767"/>
      <c r="X162" s="633"/>
      <c r="Y162" s="713"/>
      <c r="Z162" s="713"/>
      <c r="AA162" s="713"/>
      <c r="AB162" s="713"/>
      <c r="AC162" s="656"/>
      <c r="AD162" s="768"/>
      <c r="AE162" s="768">
        <v>4</v>
      </c>
      <c r="AF162" s="768"/>
      <c r="AG162" s="768"/>
      <c r="AH162" s="768"/>
      <c r="AI162" s="768"/>
      <c r="AJ162" s="768"/>
      <c r="AK162" s="768"/>
      <c r="AL162" s="768">
        <v>4</v>
      </c>
      <c r="AM162" s="768"/>
      <c r="AN162" s="768"/>
      <c r="AO162" s="768"/>
      <c r="AP162" s="768"/>
      <c r="AQ162" s="768"/>
      <c r="AR162" s="768"/>
      <c r="AS162" s="768"/>
      <c r="AT162" s="768"/>
      <c r="AU162" s="768"/>
      <c r="AV162" s="768"/>
      <c r="AW162" s="768"/>
      <c r="AX162" s="768"/>
      <c r="AY162" s="768"/>
      <c r="AZ162" s="768"/>
      <c r="BA162" s="768"/>
      <c r="BB162" s="768"/>
      <c r="BC162" s="768"/>
      <c r="BD162" s="768"/>
      <c r="BE162" s="767"/>
      <c r="BF162" s="767"/>
      <c r="BG162" s="767"/>
      <c r="BH162" s="767"/>
      <c r="BI162" s="107"/>
      <c r="BJ162" s="729"/>
      <c r="BK162" s="729"/>
      <c r="BL162" s="729"/>
      <c r="BM162" s="729"/>
      <c r="BN162" s="729"/>
      <c r="BO162" s="729"/>
      <c r="BP162" s="729"/>
      <c r="BQ162" s="729"/>
      <c r="BR162" s="729"/>
      <c r="BS162" s="729"/>
      <c r="BT162" s="729"/>
      <c r="BU162" s="729"/>
      <c r="BV162" s="729"/>
      <c r="BW162" s="729"/>
      <c r="BX162" s="729"/>
      <c r="BY162" s="729">
        <v>1</v>
      </c>
      <c r="BZ162" s="729"/>
      <c r="CA162" s="729"/>
      <c r="CB162" s="729"/>
      <c r="CC162" s="729">
        <v>1</v>
      </c>
      <c r="CD162" s="729"/>
      <c r="CE162" s="729">
        <v>1</v>
      </c>
      <c r="CF162" s="729">
        <v>1</v>
      </c>
      <c r="CG162" s="729"/>
      <c r="CH162" s="729"/>
      <c r="CI162" s="703"/>
      <c r="CJ162" s="703"/>
      <c r="CK162" s="703"/>
      <c r="CL162" s="703"/>
      <c r="CM162" s="703"/>
      <c r="CN162" s="703"/>
      <c r="CO162" s="703"/>
      <c r="CP162" s="703"/>
      <c r="CQ162" s="703"/>
      <c r="CR162" s="703"/>
      <c r="CS162" s="703"/>
      <c r="CT162" s="703"/>
      <c r="CU162" s="713"/>
      <c r="CV162" s="713"/>
      <c r="CW162" s="744"/>
      <c r="CX162" s="143"/>
      <c r="CY162" s="143"/>
      <c r="CZ162" s="143"/>
      <c r="DA162" s="143"/>
      <c r="DB162" s="143"/>
      <c r="DC162" s="143"/>
      <c r="DD162" s="143"/>
      <c r="DE162" s="583"/>
      <c r="DF162" s="583"/>
      <c r="DG162" s="583"/>
      <c r="DH162" s="583"/>
      <c r="DI162" s="583"/>
      <c r="DJ162" s="583"/>
      <c r="DK162" s="749"/>
      <c r="DL162" s="749"/>
      <c r="DM162" s="749"/>
      <c r="DN162" s="143"/>
      <c r="DO162" s="143"/>
    </row>
    <row r="163" ht="26.25" customHeight="1" spans="1:119">
      <c r="A163" s="590">
        <v>43911</v>
      </c>
      <c r="B163" s="143" t="s">
        <v>144</v>
      </c>
      <c r="C163" s="143">
        <v>4500029090</v>
      </c>
      <c r="D163" s="611" t="s">
        <v>370</v>
      </c>
      <c r="E163" s="608" t="s">
        <v>283</v>
      </c>
      <c r="F163" s="762">
        <v>9201</v>
      </c>
      <c r="G163" s="123" t="s">
        <v>130</v>
      </c>
      <c r="H163" s="143">
        <v>30</v>
      </c>
      <c r="I163" s="143"/>
      <c r="J163" s="143"/>
      <c r="K163" s="143"/>
      <c r="L163" s="143"/>
      <c r="M163" s="622"/>
      <c r="N163" s="143"/>
      <c r="O163" s="143"/>
      <c r="P163" s="624"/>
      <c r="Q163" s="143"/>
      <c r="R163" s="143"/>
      <c r="S163" s="143"/>
      <c r="T163" s="143"/>
      <c r="U163" s="1"/>
      <c r="V163" s="767"/>
      <c r="W163" s="767">
        <v>30</v>
      </c>
      <c r="X163" s="633"/>
      <c r="Y163" s="713"/>
      <c r="Z163" s="713"/>
      <c r="AA163" s="713"/>
      <c r="AB163" s="713"/>
      <c r="AC163" s="656">
        <v>30</v>
      </c>
      <c r="AD163" s="768"/>
      <c r="AE163" s="768"/>
      <c r="AF163" s="768"/>
      <c r="AG163" s="768"/>
      <c r="AH163" s="768"/>
      <c r="AI163" s="768"/>
      <c r="AJ163" s="768"/>
      <c r="AK163" s="768"/>
      <c r="AL163" s="768"/>
      <c r="AM163" s="768"/>
      <c r="AN163" s="768"/>
      <c r="AO163" s="768"/>
      <c r="AP163" s="768"/>
      <c r="AQ163" s="768"/>
      <c r="AR163" s="768"/>
      <c r="AS163" s="768"/>
      <c r="AT163" s="768"/>
      <c r="AU163" s="768"/>
      <c r="AV163" s="768"/>
      <c r="AW163" s="768"/>
      <c r="AX163" s="768"/>
      <c r="AY163" s="768"/>
      <c r="AZ163" s="768"/>
      <c r="BA163" s="768"/>
      <c r="BB163" s="768"/>
      <c r="BC163" s="768"/>
      <c r="BD163" s="768"/>
      <c r="BE163" s="767"/>
      <c r="BF163" s="767"/>
      <c r="BG163" s="767"/>
      <c r="BH163" s="767"/>
      <c r="BI163" s="107"/>
      <c r="BJ163" s="729">
        <v>3</v>
      </c>
      <c r="BK163" s="729">
        <v>3</v>
      </c>
      <c r="BL163" s="729">
        <v>3</v>
      </c>
      <c r="BM163" s="729">
        <v>3</v>
      </c>
      <c r="BN163" s="729">
        <v>3</v>
      </c>
      <c r="BO163" s="729">
        <v>3</v>
      </c>
      <c r="BP163" s="729">
        <v>3</v>
      </c>
      <c r="BQ163" s="729">
        <v>3</v>
      </c>
      <c r="BR163" s="729"/>
      <c r="BS163" s="729">
        <v>3</v>
      </c>
      <c r="BT163" s="729">
        <v>3</v>
      </c>
      <c r="BU163" s="729"/>
      <c r="BV163" s="729"/>
      <c r="BW163" s="729"/>
      <c r="BX163" s="729"/>
      <c r="BY163" s="729"/>
      <c r="BZ163" s="729"/>
      <c r="CA163" s="729"/>
      <c r="CB163" s="729"/>
      <c r="CC163" s="729"/>
      <c r="CD163" s="729"/>
      <c r="CE163" s="729"/>
      <c r="CF163" s="729"/>
      <c r="CG163" s="729"/>
      <c r="CH163" s="729"/>
      <c r="CI163" s="703"/>
      <c r="CJ163" s="703"/>
      <c r="CK163" s="703"/>
      <c r="CL163" s="703"/>
      <c r="CM163" s="703"/>
      <c r="CN163" s="703"/>
      <c r="CO163" s="703"/>
      <c r="CP163" s="703"/>
      <c r="CQ163" s="703"/>
      <c r="CR163" s="703"/>
      <c r="CS163" s="703"/>
      <c r="CT163" s="703"/>
      <c r="CU163" s="713"/>
      <c r="CV163" s="713"/>
      <c r="CW163" s="744"/>
      <c r="CX163" s="143"/>
      <c r="CY163" s="143"/>
      <c r="CZ163" s="143"/>
      <c r="DA163" s="143"/>
      <c r="DB163" s="143"/>
      <c r="DC163" s="143"/>
      <c r="DD163" s="143"/>
      <c r="DE163" s="583"/>
      <c r="DF163" s="583"/>
      <c r="DG163" s="583"/>
      <c r="DH163" s="583"/>
      <c r="DI163" s="583"/>
      <c r="DJ163" s="583"/>
      <c r="DK163" s="749"/>
      <c r="DL163" s="749"/>
      <c r="DM163" s="749"/>
      <c r="DN163" s="143"/>
      <c r="DO163" s="143"/>
    </row>
    <row r="164" ht="26.25" customHeight="1" spans="1:119">
      <c r="A164" s="590">
        <v>43916</v>
      </c>
      <c r="B164" s="143" t="s">
        <v>371</v>
      </c>
      <c r="C164" s="143">
        <v>4500028646</v>
      </c>
      <c r="D164" s="611" t="s">
        <v>372</v>
      </c>
      <c r="E164" s="608" t="s">
        <v>322</v>
      </c>
      <c r="F164" s="762">
        <v>9202</v>
      </c>
      <c r="G164" s="751" t="s">
        <v>222</v>
      </c>
      <c r="H164" s="143">
        <v>5</v>
      </c>
      <c r="I164" s="143"/>
      <c r="J164" s="143"/>
      <c r="K164" s="143"/>
      <c r="L164" s="143"/>
      <c r="M164" s="622"/>
      <c r="N164" s="143"/>
      <c r="O164" s="143"/>
      <c r="P164" s="624"/>
      <c r="Q164" s="143"/>
      <c r="R164" s="143"/>
      <c r="S164" s="143"/>
      <c r="T164" s="143"/>
      <c r="U164" s="1"/>
      <c r="V164" s="767"/>
      <c r="W164" s="767"/>
      <c r="X164" s="633"/>
      <c r="Y164" s="713"/>
      <c r="Z164" s="713"/>
      <c r="AA164" s="713"/>
      <c r="AB164" s="713"/>
      <c r="AC164" s="656"/>
      <c r="AD164" s="768"/>
      <c r="AE164" s="768"/>
      <c r="AF164" s="768"/>
      <c r="AG164" s="768">
        <v>5</v>
      </c>
      <c r="AH164" s="768"/>
      <c r="AI164" s="768"/>
      <c r="AJ164" s="768"/>
      <c r="AK164" s="768"/>
      <c r="AL164" s="768">
        <v>5</v>
      </c>
      <c r="AM164" s="768"/>
      <c r="AN164" s="768"/>
      <c r="AO164" s="768"/>
      <c r="AP164" s="768"/>
      <c r="AQ164" s="768"/>
      <c r="AR164" s="768"/>
      <c r="AS164" s="768"/>
      <c r="AT164" s="768"/>
      <c r="AU164" s="768"/>
      <c r="AV164" s="768"/>
      <c r="AW164" s="768"/>
      <c r="AX164" s="768"/>
      <c r="AY164" s="768"/>
      <c r="AZ164" s="768"/>
      <c r="BA164" s="768"/>
      <c r="BB164" s="768"/>
      <c r="BC164" s="768"/>
      <c r="BD164" s="768"/>
      <c r="BE164" s="767"/>
      <c r="BF164" s="767"/>
      <c r="BG164" s="767"/>
      <c r="BH164" s="767"/>
      <c r="BI164" s="107"/>
      <c r="BJ164" s="729"/>
      <c r="BK164" s="729"/>
      <c r="BL164" s="729"/>
      <c r="BM164" s="729"/>
      <c r="BN164" s="729"/>
      <c r="BO164" s="729"/>
      <c r="BP164" s="729"/>
      <c r="BQ164" s="729"/>
      <c r="BR164" s="729"/>
      <c r="BS164" s="729"/>
      <c r="BT164" s="729"/>
      <c r="BU164" s="729"/>
      <c r="BV164" s="729">
        <v>2</v>
      </c>
      <c r="BW164" s="729"/>
      <c r="BX164" s="729"/>
      <c r="BY164" s="729">
        <v>2</v>
      </c>
      <c r="BZ164" s="729"/>
      <c r="CA164" s="729">
        <v>1</v>
      </c>
      <c r="CB164" s="729"/>
      <c r="CC164" s="729"/>
      <c r="CD164" s="729"/>
      <c r="CE164" s="729"/>
      <c r="CF164" s="729"/>
      <c r="CG164" s="729"/>
      <c r="CH164" s="729"/>
      <c r="CI164" s="703"/>
      <c r="CJ164" s="703"/>
      <c r="CK164" s="703"/>
      <c r="CL164" s="703"/>
      <c r="CM164" s="703"/>
      <c r="CN164" s="703"/>
      <c r="CO164" s="703"/>
      <c r="CP164" s="703"/>
      <c r="CQ164" s="703"/>
      <c r="CR164" s="703"/>
      <c r="CS164" s="703"/>
      <c r="CT164" s="703"/>
      <c r="CU164" s="713"/>
      <c r="CV164" s="713"/>
      <c r="CW164" s="744"/>
      <c r="CX164" s="143"/>
      <c r="CY164" s="143"/>
      <c r="CZ164" s="143"/>
      <c r="DA164" s="143"/>
      <c r="DB164" s="143"/>
      <c r="DC164" s="143"/>
      <c r="DD164" s="143"/>
      <c r="DE164" s="583"/>
      <c r="DF164" s="583"/>
      <c r="DG164" s="583"/>
      <c r="DH164" s="583"/>
      <c r="DI164" s="583"/>
      <c r="DJ164" s="583"/>
      <c r="DK164" s="749"/>
      <c r="DL164" s="749"/>
      <c r="DM164" s="749"/>
      <c r="DN164" s="143"/>
      <c r="DO164" s="143"/>
    </row>
    <row r="165" ht="26.25" customHeight="1" spans="1:119">
      <c r="A165" s="590">
        <v>43920</v>
      </c>
      <c r="B165" s="143" t="s">
        <v>237</v>
      </c>
      <c r="C165" s="143">
        <v>4500028903</v>
      </c>
      <c r="D165" s="611" t="s">
        <v>238</v>
      </c>
      <c r="E165" s="608" t="s">
        <v>283</v>
      </c>
      <c r="F165" s="762" t="s">
        <v>373</v>
      </c>
      <c r="G165" s="123" t="s">
        <v>232</v>
      </c>
      <c r="H165" s="143">
        <v>36</v>
      </c>
      <c r="I165" s="143"/>
      <c r="J165" s="143"/>
      <c r="K165" s="143"/>
      <c r="L165" s="143"/>
      <c r="M165" s="622"/>
      <c r="N165" s="143"/>
      <c r="O165" s="143"/>
      <c r="P165" s="624"/>
      <c r="Q165" s="143"/>
      <c r="R165" s="143"/>
      <c r="S165" s="143"/>
      <c r="T165" s="143"/>
      <c r="U165" s="1"/>
      <c r="V165" s="767"/>
      <c r="W165" s="767"/>
      <c r="X165" s="633"/>
      <c r="Y165" s="713"/>
      <c r="Z165" s="713"/>
      <c r="AA165" s="713"/>
      <c r="AB165" s="713"/>
      <c r="AC165" s="656"/>
      <c r="AD165" s="768"/>
      <c r="AE165" s="768"/>
      <c r="AF165" s="768"/>
      <c r="AG165" s="768"/>
      <c r="AH165" s="768"/>
      <c r="AI165" s="768"/>
      <c r="AJ165" s="768"/>
      <c r="AK165" s="768"/>
      <c r="AL165" s="768"/>
      <c r="AM165" s="768"/>
      <c r="AN165" s="768"/>
      <c r="AO165" s="768"/>
      <c r="AP165" s="768"/>
      <c r="AQ165" s="768"/>
      <c r="AR165" s="768"/>
      <c r="AS165" s="768"/>
      <c r="AT165" s="768"/>
      <c r="AU165" s="768"/>
      <c r="AV165" s="768"/>
      <c r="AW165" s="768"/>
      <c r="AX165" s="768">
        <v>36</v>
      </c>
      <c r="AY165" s="768">
        <v>36</v>
      </c>
      <c r="AZ165" s="768"/>
      <c r="BA165" s="768"/>
      <c r="BB165" s="768"/>
      <c r="BC165" s="768"/>
      <c r="BD165" s="768"/>
      <c r="BE165" s="767"/>
      <c r="BF165" s="767"/>
      <c r="BG165" s="767"/>
      <c r="BH165" s="767"/>
      <c r="BI165" s="107"/>
      <c r="BJ165" s="729"/>
      <c r="BK165" s="729"/>
      <c r="BL165" s="729"/>
      <c r="BM165" s="729"/>
      <c r="BN165" s="729"/>
      <c r="BO165" s="729"/>
      <c r="BP165" s="729"/>
      <c r="BQ165" s="729"/>
      <c r="BR165" s="729"/>
      <c r="BS165" s="729"/>
      <c r="BT165" s="729"/>
      <c r="BU165" s="729"/>
      <c r="BV165" s="729"/>
      <c r="BW165" s="729"/>
      <c r="BX165" s="729"/>
      <c r="BY165" s="729"/>
      <c r="BZ165" s="729"/>
      <c r="CA165" s="729"/>
      <c r="CB165" s="729"/>
      <c r="CC165" s="729"/>
      <c r="CD165" s="729"/>
      <c r="CE165" s="729"/>
      <c r="CF165" s="729"/>
      <c r="CG165" s="729"/>
      <c r="CH165" s="729"/>
      <c r="CI165" s="703"/>
      <c r="CJ165" s="703"/>
      <c r="CK165" s="703"/>
      <c r="CL165" s="703"/>
      <c r="CM165" s="703"/>
      <c r="CN165" s="703"/>
      <c r="CO165" s="703">
        <v>6</v>
      </c>
      <c r="CP165" s="703">
        <v>6</v>
      </c>
      <c r="CQ165" s="703">
        <v>6</v>
      </c>
      <c r="CR165" s="703">
        <v>6</v>
      </c>
      <c r="CS165" s="703">
        <v>6</v>
      </c>
      <c r="CT165" s="703">
        <v>6</v>
      </c>
      <c r="CU165" s="713"/>
      <c r="CV165" s="713"/>
      <c r="CW165" s="744"/>
      <c r="CX165" s="143"/>
      <c r="CY165" s="143"/>
      <c r="CZ165" s="143"/>
      <c r="DA165" s="143"/>
      <c r="DB165" s="143"/>
      <c r="DC165" s="143"/>
      <c r="DD165" s="143"/>
      <c r="DE165" s="583"/>
      <c r="DF165" s="583"/>
      <c r="DG165" s="583"/>
      <c r="DH165" s="583"/>
      <c r="DI165" s="583"/>
      <c r="DJ165" s="583"/>
      <c r="DK165" s="749"/>
      <c r="DL165" s="749"/>
      <c r="DM165" s="749"/>
      <c r="DN165" s="143"/>
      <c r="DO165" s="143"/>
    </row>
    <row r="166" ht="26.25" customHeight="1" spans="1:119">
      <c r="A166" s="590">
        <v>43920</v>
      </c>
      <c r="B166" s="143" t="s">
        <v>237</v>
      </c>
      <c r="C166" s="143">
        <v>4500028903</v>
      </c>
      <c r="D166" s="611" t="s">
        <v>238</v>
      </c>
      <c r="E166" s="608" t="s">
        <v>283</v>
      </c>
      <c r="F166" s="762" t="s">
        <v>373</v>
      </c>
      <c r="G166" s="123" t="s">
        <v>374</v>
      </c>
      <c r="H166" s="143">
        <v>2</v>
      </c>
      <c r="I166" s="143"/>
      <c r="J166" s="143"/>
      <c r="K166" s="143"/>
      <c r="L166" s="143"/>
      <c r="M166" s="622"/>
      <c r="N166" s="143"/>
      <c r="O166" s="143"/>
      <c r="P166" s="624"/>
      <c r="Q166" s="143"/>
      <c r="R166" s="143"/>
      <c r="S166" s="143"/>
      <c r="T166" s="143"/>
      <c r="U166" s="1"/>
      <c r="V166" s="767"/>
      <c r="W166" s="767"/>
      <c r="X166" s="633"/>
      <c r="Y166" s="713"/>
      <c r="Z166" s="713"/>
      <c r="AA166" s="713"/>
      <c r="AB166" s="713"/>
      <c r="AC166" s="656"/>
      <c r="AD166" s="768"/>
      <c r="AE166" s="768"/>
      <c r="AF166" s="768"/>
      <c r="AG166" s="768"/>
      <c r="AH166" s="768"/>
      <c r="AI166" s="768"/>
      <c r="AJ166" s="768"/>
      <c r="AK166" s="768"/>
      <c r="AL166" s="768"/>
      <c r="AM166" s="768"/>
      <c r="AN166" s="768"/>
      <c r="AO166" s="768"/>
      <c r="AP166" s="768"/>
      <c r="AQ166" s="768"/>
      <c r="AR166" s="768"/>
      <c r="AS166" s="768"/>
      <c r="AT166" s="768"/>
      <c r="AU166" s="768"/>
      <c r="AV166" s="768"/>
      <c r="AW166" s="768"/>
      <c r="AX166" s="768"/>
      <c r="AY166" s="768">
        <v>2</v>
      </c>
      <c r="AZ166" s="768"/>
      <c r="BA166" s="768"/>
      <c r="BB166" s="768"/>
      <c r="BC166" s="768"/>
      <c r="BD166" s="768"/>
      <c r="BE166" s="767"/>
      <c r="BF166" s="767"/>
      <c r="BG166" s="767"/>
      <c r="BH166" s="767"/>
      <c r="BI166" s="107"/>
      <c r="BJ166" s="729"/>
      <c r="BK166" s="729"/>
      <c r="BL166" s="729"/>
      <c r="BM166" s="729"/>
      <c r="BN166" s="729"/>
      <c r="BO166" s="729"/>
      <c r="BP166" s="729"/>
      <c r="BQ166" s="729"/>
      <c r="BR166" s="729"/>
      <c r="BS166" s="729"/>
      <c r="BT166" s="729"/>
      <c r="BU166" s="729"/>
      <c r="BV166" s="729"/>
      <c r="BW166" s="729"/>
      <c r="BX166" s="729"/>
      <c r="BY166" s="729"/>
      <c r="BZ166" s="729"/>
      <c r="CA166" s="729"/>
      <c r="CB166" s="729"/>
      <c r="CC166" s="729"/>
      <c r="CD166" s="729"/>
      <c r="CE166" s="729"/>
      <c r="CF166" s="729"/>
      <c r="CG166" s="729"/>
      <c r="CH166" s="729"/>
      <c r="CI166" s="703"/>
      <c r="CJ166" s="703"/>
      <c r="CK166" s="703"/>
      <c r="CL166" s="703"/>
      <c r="CM166" s="703"/>
      <c r="CN166" s="703"/>
      <c r="CO166" s="703">
        <v>1</v>
      </c>
      <c r="CP166" s="703"/>
      <c r="CQ166" s="703"/>
      <c r="CR166" s="703">
        <v>1</v>
      </c>
      <c r="CS166" s="703"/>
      <c r="CT166" s="703"/>
      <c r="CU166" s="713"/>
      <c r="CV166" s="713"/>
      <c r="CW166" s="744"/>
      <c r="CX166" s="143"/>
      <c r="CY166" s="143"/>
      <c r="CZ166" s="143"/>
      <c r="DA166" s="143"/>
      <c r="DB166" s="143"/>
      <c r="DC166" s="143"/>
      <c r="DD166" s="143"/>
      <c r="DE166" s="583"/>
      <c r="DF166" s="583"/>
      <c r="DG166" s="583"/>
      <c r="DH166" s="583"/>
      <c r="DI166" s="583"/>
      <c r="DJ166" s="583"/>
      <c r="DK166" s="749"/>
      <c r="DL166" s="749"/>
      <c r="DM166" s="749"/>
      <c r="DN166" s="143"/>
      <c r="DO166" s="143"/>
    </row>
    <row r="167" ht="26.25" customHeight="1" spans="1:119">
      <c r="A167" s="590">
        <v>43923</v>
      </c>
      <c r="B167" s="1" t="s">
        <v>352</v>
      </c>
      <c r="C167" s="611">
        <v>4500029539</v>
      </c>
      <c r="D167" s="1" t="s">
        <v>223</v>
      </c>
      <c r="E167" s="608" t="s">
        <v>275</v>
      </c>
      <c r="F167" s="593" t="s">
        <v>375</v>
      </c>
      <c r="G167" s="123" t="s">
        <v>376</v>
      </c>
      <c r="H167" s="143">
        <v>24</v>
      </c>
      <c r="I167" s="143"/>
      <c r="J167" s="143"/>
      <c r="K167" s="143"/>
      <c r="L167" s="143"/>
      <c r="M167" s="622"/>
      <c r="N167" s="143"/>
      <c r="O167" s="143"/>
      <c r="P167" s="624"/>
      <c r="Q167" s="143"/>
      <c r="R167" s="143"/>
      <c r="S167" s="143"/>
      <c r="T167" s="143"/>
      <c r="U167" s="1"/>
      <c r="V167" s="767"/>
      <c r="W167" s="767"/>
      <c r="X167" s="633"/>
      <c r="Y167" s="713"/>
      <c r="Z167" s="713"/>
      <c r="AA167" s="713"/>
      <c r="AB167" s="713"/>
      <c r="AC167" s="656"/>
      <c r="AD167" s="768"/>
      <c r="AE167" s="768"/>
      <c r="AF167" s="768"/>
      <c r="AG167" s="768"/>
      <c r="AH167" s="768"/>
      <c r="AI167" s="768"/>
      <c r="AJ167" s="768"/>
      <c r="AK167" s="768"/>
      <c r="AL167" s="768"/>
      <c r="AM167" s="768"/>
      <c r="AN167" s="768"/>
      <c r="AO167" s="768"/>
      <c r="AP167" s="768"/>
      <c r="AQ167" s="768"/>
      <c r="AR167" s="768"/>
      <c r="AS167" s="768"/>
      <c r="AT167" s="768"/>
      <c r="AU167" s="768"/>
      <c r="AV167" s="768"/>
      <c r="AW167" s="768"/>
      <c r="AX167" s="768"/>
      <c r="AY167" s="768"/>
      <c r="AZ167" s="768"/>
      <c r="BA167" s="768"/>
      <c r="BB167" s="768"/>
      <c r="BC167" s="768"/>
      <c r="BD167" s="768"/>
      <c r="BE167" s="767"/>
      <c r="BF167" s="767"/>
      <c r="BG167" s="767"/>
      <c r="BH167" s="767"/>
      <c r="BI167" s="107"/>
      <c r="BJ167" s="729"/>
      <c r="BK167" s="729"/>
      <c r="BL167" s="729"/>
      <c r="BM167" s="729"/>
      <c r="BN167" s="729"/>
      <c r="BO167" s="729"/>
      <c r="BP167" s="729"/>
      <c r="BQ167" s="729"/>
      <c r="BR167" s="729"/>
      <c r="BS167" s="729"/>
      <c r="BT167" s="729"/>
      <c r="BU167" s="729"/>
      <c r="BV167" s="729"/>
      <c r="BW167" s="729"/>
      <c r="BX167" s="729"/>
      <c r="BY167" s="729"/>
      <c r="BZ167" s="729"/>
      <c r="CA167" s="729"/>
      <c r="CB167" s="729"/>
      <c r="CC167" s="729"/>
      <c r="CD167" s="729"/>
      <c r="CE167" s="729"/>
      <c r="CF167" s="729"/>
      <c r="CG167" s="729"/>
      <c r="CH167" s="729"/>
      <c r="CI167" s="703"/>
      <c r="CJ167" s="703"/>
      <c r="CK167" s="703"/>
      <c r="CL167" s="703"/>
      <c r="CM167" s="703"/>
      <c r="CN167" s="703"/>
      <c r="CO167" s="703"/>
      <c r="CP167" s="703"/>
      <c r="CQ167" s="703"/>
      <c r="CR167" s="703"/>
      <c r="CS167" s="703"/>
      <c r="CT167" s="703"/>
      <c r="CU167" s="713"/>
      <c r="CV167" s="713"/>
      <c r="CW167" s="744"/>
      <c r="CX167" s="143"/>
      <c r="CY167" s="143">
        <v>4</v>
      </c>
      <c r="CZ167" s="143">
        <v>4</v>
      </c>
      <c r="DA167" s="143">
        <v>4</v>
      </c>
      <c r="DB167" s="143">
        <v>4</v>
      </c>
      <c r="DC167" s="143">
        <v>4</v>
      </c>
      <c r="DD167" s="143">
        <v>4</v>
      </c>
      <c r="DE167" s="583"/>
      <c r="DF167" s="583"/>
      <c r="DG167" s="583"/>
      <c r="DH167" s="583"/>
      <c r="DI167" s="583"/>
      <c r="DJ167" s="583"/>
      <c r="DK167" s="749"/>
      <c r="DL167" s="749"/>
      <c r="DM167" s="749"/>
      <c r="DN167" s="143"/>
      <c r="DO167" s="143"/>
    </row>
    <row r="168" ht="26.25" customHeight="1" spans="1:119">
      <c r="A168" s="590">
        <v>43930</v>
      </c>
      <c r="B168" s="1" t="s">
        <v>377</v>
      </c>
      <c r="C168" s="611">
        <v>4500029309</v>
      </c>
      <c r="D168" s="611" t="s">
        <v>378</v>
      </c>
      <c r="E168" s="754" t="s">
        <v>379</v>
      </c>
      <c r="F168" s="593" t="s">
        <v>380</v>
      </c>
      <c r="G168" s="123" t="s">
        <v>376</v>
      </c>
      <c r="H168" s="143">
        <v>3</v>
      </c>
      <c r="I168" s="143"/>
      <c r="J168" s="143"/>
      <c r="K168" s="143"/>
      <c r="L168" s="143"/>
      <c r="M168" s="622"/>
      <c r="N168" s="143"/>
      <c r="O168" s="143"/>
      <c r="P168" s="624"/>
      <c r="Q168" s="143"/>
      <c r="R168" s="143"/>
      <c r="S168" s="143"/>
      <c r="T168" s="143"/>
      <c r="U168" s="1"/>
      <c r="V168" s="767"/>
      <c r="W168" s="767"/>
      <c r="X168" s="633"/>
      <c r="Y168" s="713"/>
      <c r="Z168" s="713"/>
      <c r="AA168" s="713"/>
      <c r="AB168" s="713"/>
      <c r="AC168" s="656"/>
      <c r="AD168" s="768"/>
      <c r="AE168" s="768"/>
      <c r="AF168" s="768"/>
      <c r="AG168" s="768"/>
      <c r="AH168" s="768"/>
      <c r="AI168" s="768"/>
      <c r="AJ168" s="768"/>
      <c r="AK168" s="768"/>
      <c r="AL168" s="768"/>
      <c r="AM168" s="768"/>
      <c r="AN168" s="768"/>
      <c r="AO168" s="768"/>
      <c r="AP168" s="768"/>
      <c r="AQ168" s="768"/>
      <c r="AR168" s="768"/>
      <c r="AS168" s="768"/>
      <c r="AT168" s="768"/>
      <c r="AU168" s="768"/>
      <c r="AV168" s="768"/>
      <c r="AW168" s="768"/>
      <c r="AX168" s="768"/>
      <c r="AY168" s="768"/>
      <c r="AZ168" s="768"/>
      <c r="BA168" s="768"/>
      <c r="BB168" s="768"/>
      <c r="BC168" s="768"/>
      <c r="BD168" s="768"/>
      <c r="BE168" s="767"/>
      <c r="BF168" s="767"/>
      <c r="BG168" s="767"/>
      <c r="BH168" s="767"/>
      <c r="BI168" s="107"/>
      <c r="BJ168" s="729"/>
      <c r="BK168" s="729"/>
      <c r="BL168" s="729"/>
      <c r="BM168" s="729"/>
      <c r="BN168" s="729"/>
      <c r="BO168" s="729"/>
      <c r="BP168" s="729"/>
      <c r="BQ168" s="729"/>
      <c r="BR168" s="729"/>
      <c r="BS168" s="729"/>
      <c r="BT168" s="729"/>
      <c r="BU168" s="729"/>
      <c r="BV168" s="729"/>
      <c r="BW168" s="729"/>
      <c r="BX168" s="729"/>
      <c r="BY168" s="729"/>
      <c r="BZ168" s="729"/>
      <c r="CA168" s="729"/>
      <c r="CB168" s="729"/>
      <c r="CC168" s="729"/>
      <c r="CD168" s="729"/>
      <c r="CE168" s="729"/>
      <c r="CF168" s="729"/>
      <c r="CG168" s="729"/>
      <c r="CH168" s="729"/>
      <c r="CI168" s="703"/>
      <c r="CJ168" s="703"/>
      <c r="CK168" s="703"/>
      <c r="CL168" s="703"/>
      <c r="CM168" s="703"/>
      <c r="CN168" s="703"/>
      <c r="CO168" s="703"/>
      <c r="CP168" s="703"/>
      <c r="CQ168" s="703"/>
      <c r="CR168" s="703"/>
      <c r="CS168" s="703"/>
      <c r="CT168" s="703"/>
      <c r="CU168" s="713"/>
      <c r="CV168" s="713"/>
      <c r="CW168" s="744"/>
      <c r="CX168" s="143"/>
      <c r="CY168" s="143"/>
      <c r="CZ168" s="143"/>
      <c r="DA168" s="143">
        <v>1</v>
      </c>
      <c r="DB168" s="143">
        <v>1</v>
      </c>
      <c r="DC168" s="143"/>
      <c r="DD168" s="143">
        <v>1</v>
      </c>
      <c r="DE168" s="583"/>
      <c r="DF168" s="583"/>
      <c r="DG168" s="583"/>
      <c r="DH168" s="583"/>
      <c r="DI168" s="583"/>
      <c r="DJ168" s="583"/>
      <c r="DK168" s="749"/>
      <c r="DL168" s="749"/>
      <c r="DM168" s="749"/>
      <c r="DN168" s="143"/>
      <c r="DO168" s="143"/>
    </row>
    <row r="169" ht="26.25" customHeight="1" spans="1:119">
      <c r="A169" s="590">
        <v>43930</v>
      </c>
      <c r="B169" s="1"/>
      <c r="C169" s="611">
        <v>4500029108</v>
      </c>
      <c r="D169" s="1" t="s">
        <v>381</v>
      </c>
      <c r="E169" s="608" t="s">
        <v>275</v>
      </c>
      <c r="F169" s="593">
        <v>9215</v>
      </c>
      <c r="G169" s="123" t="s">
        <v>376</v>
      </c>
      <c r="H169" s="143">
        <v>10</v>
      </c>
      <c r="I169" s="143"/>
      <c r="J169" s="143"/>
      <c r="K169" s="143"/>
      <c r="L169" s="143"/>
      <c r="M169" s="622"/>
      <c r="N169" s="143"/>
      <c r="O169" s="143"/>
      <c r="P169" s="624"/>
      <c r="Q169" s="143"/>
      <c r="R169" s="143"/>
      <c r="S169" s="143"/>
      <c r="T169" s="143"/>
      <c r="U169" s="1"/>
      <c r="V169" s="767"/>
      <c r="W169" s="767"/>
      <c r="X169" s="633"/>
      <c r="Y169" s="713"/>
      <c r="Z169" s="713"/>
      <c r="AA169" s="713"/>
      <c r="AB169" s="713"/>
      <c r="AC169" s="656"/>
      <c r="AD169" s="768"/>
      <c r="AE169" s="768"/>
      <c r="AF169" s="768"/>
      <c r="AG169" s="768"/>
      <c r="AH169" s="768"/>
      <c r="AI169" s="768"/>
      <c r="AJ169" s="768"/>
      <c r="AK169" s="768"/>
      <c r="AL169" s="768"/>
      <c r="AM169" s="768"/>
      <c r="AN169" s="768"/>
      <c r="AO169" s="768"/>
      <c r="AP169" s="768"/>
      <c r="AQ169" s="768"/>
      <c r="AR169" s="768"/>
      <c r="AS169" s="768"/>
      <c r="AT169" s="768"/>
      <c r="AU169" s="768"/>
      <c r="AV169" s="768"/>
      <c r="AW169" s="768"/>
      <c r="AX169" s="768"/>
      <c r="AY169" s="768"/>
      <c r="AZ169" s="768"/>
      <c r="BA169" s="768"/>
      <c r="BB169" s="768"/>
      <c r="BC169" s="768"/>
      <c r="BD169" s="768"/>
      <c r="BE169" s="767"/>
      <c r="BF169" s="767"/>
      <c r="BG169" s="767"/>
      <c r="BH169" s="767"/>
      <c r="BI169" s="107"/>
      <c r="BJ169" s="729"/>
      <c r="BK169" s="729"/>
      <c r="BL169" s="729"/>
      <c r="BM169" s="729"/>
      <c r="BN169" s="729"/>
      <c r="BO169" s="729"/>
      <c r="BP169" s="729"/>
      <c r="BQ169" s="729"/>
      <c r="BR169" s="729"/>
      <c r="BS169" s="729"/>
      <c r="BT169" s="729"/>
      <c r="BU169" s="729"/>
      <c r="BV169" s="729"/>
      <c r="BW169" s="729"/>
      <c r="BX169" s="729"/>
      <c r="BY169" s="729"/>
      <c r="BZ169" s="729"/>
      <c r="CA169" s="729"/>
      <c r="CB169" s="729"/>
      <c r="CC169" s="729"/>
      <c r="CD169" s="729"/>
      <c r="CE169" s="729"/>
      <c r="CF169" s="729"/>
      <c r="CG169" s="729"/>
      <c r="CH169" s="729"/>
      <c r="CI169" s="703"/>
      <c r="CJ169" s="703"/>
      <c r="CK169" s="703"/>
      <c r="CL169" s="703"/>
      <c r="CM169" s="703"/>
      <c r="CN169" s="703"/>
      <c r="CO169" s="703"/>
      <c r="CP169" s="703"/>
      <c r="CQ169" s="703"/>
      <c r="CR169" s="703"/>
      <c r="CS169" s="703"/>
      <c r="CT169" s="703"/>
      <c r="CU169" s="713"/>
      <c r="CV169" s="713"/>
      <c r="CW169" s="744"/>
      <c r="CX169" s="143"/>
      <c r="CY169" s="143">
        <v>2</v>
      </c>
      <c r="CZ169" s="143">
        <v>2</v>
      </c>
      <c r="DA169" s="143">
        <v>2</v>
      </c>
      <c r="DB169" s="143">
        <v>2</v>
      </c>
      <c r="DC169" s="143"/>
      <c r="DD169" s="143">
        <v>2</v>
      </c>
      <c r="DE169" s="583"/>
      <c r="DF169" s="583"/>
      <c r="DG169" s="583"/>
      <c r="DH169" s="583"/>
      <c r="DI169" s="583"/>
      <c r="DJ169" s="583"/>
      <c r="DK169" s="749"/>
      <c r="DL169" s="749"/>
      <c r="DM169" s="749"/>
      <c r="DN169" s="143"/>
      <c r="DO169" s="143"/>
    </row>
    <row r="170" ht="26.25" customHeight="1" spans="1:119">
      <c r="A170" s="590">
        <v>43930</v>
      </c>
      <c r="B170" s="1"/>
      <c r="C170" s="611">
        <v>4500029108</v>
      </c>
      <c r="D170" s="1" t="s">
        <v>381</v>
      </c>
      <c r="E170" s="608" t="s">
        <v>275</v>
      </c>
      <c r="F170" s="593">
        <v>9214</v>
      </c>
      <c r="G170" s="123" t="s">
        <v>232</v>
      </c>
      <c r="H170" s="143">
        <v>12</v>
      </c>
      <c r="I170" s="143"/>
      <c r="J170" s="143"/>
      <c r="K170" s="143"/>
      <c r="L170" s="143"/>
      <c r="M170" s="622"/>
      <c r="N170" s="143"/>
      <c r="O170" s="143"/>
      <c r="P170" s="624"/>
      <c r="Q170" s="143"/>
      <c r="R170" s="143"/>
      <c r="S170" s="143"/>
      <c r="T170" s="143"/>
      <c r="U170" s="1"/>
      <c r="V170" s="767"/>
      <c r="W170" s="767"/>
      <c r="X170" s="633"/>
      <c r="Y170" s="713"/>
      <c r="Z170" s="713"/>
      <c r="AA170" s="713"/>
      <c r="AB170" s="713"/>
      <c r="AC170" s="656"/>
      <c r="AD170" s="768"/>
      <c r="AE170" s="768"/>
      <c r="AF170" s="768"/>
      <c r="AG170" s="768"/>
      <c r="AH170" s="768"/>
      <c r="AI170" s="768"/>
      <c r="AJ170" s="768"/>
      <c r="AK170" s="768"/>
      <c r="AL170" s="768"/>
      <c r="AM170" s="768"/>
      <c r="AN170" s="768"/>
      <c r="AO170" s="768"/>
      <c r="AP170" s="768"/>
      <c r="AQ170" s="768"/>
      <c r="AR170" s="768"/>
      <c r="AS170" s="768"/>
      <c r="AT170" s="768"/>
      <c r="AU170" s="768"/>
      <c r="AV170" s="768"/>
      <c r="AW170" s="768"/>
      <c r="AX170" s="768">
        <v>12</v>
      </c>
      <c r="AY170" s="768">
        <v>12</v>
      </c>
      <c r="AZ170" s="768"/>
      <c r="BA170" s="768"/>
      <c r="BB170" s="768"/>
      <c r="BC170" s="768"/>
      <c r="BD170" s="768"/>
      <c r="BE170" s="767"/>
      <c r="BF170" s="767"/>
      <c r="BG170" s="767"/>
      <c r="BH170" s="767"/>
      <c r="BI170" s="107"/>
      <c r="BJ170" s="729"/>
      <c r="BK170" s="729"/>
      <c r="BL170" s="729"/>
      <c r="BM170" s="729"/>
      <c r="BN170" s="729"/>
      <c r="BO170" s="729"/>
      <c r="BP170" s="729"/>
      <c r="BQ170" s="729"/>
      <c r="BR170" s="729"/>
      <c r="BS170" s="729"/>
      <c r="BT170" s="729"/>
      <c r="BU170" s="729"/>
      <c r="BV170" s="729"/>
      <c r="BW170" s="729"/>
      <c r="BX170" s="729"/>
      <c r="BY170" s="729"/>
      <c r="BZ170" s="729"/>
      <c r="CA170" s="729"/>
      <c r="CB170" s="729"/>
      <c r="CC170" s="729"/>
      <c r="CD170" s="729"/>
      <c r="CE170" s="729"/>
      <c r="CF170" s="729"/>
      <c r="CG170" s="729"/>
      <c r="CH170" s="729"/>
      <c r="CI170" s="703"/>
      <c r="CJ170" s="703"/>
      <c r="CK170" s="703"/>
      <c r="CL170" s="703"/>
      <c r="CM170" s="703"/>
      <c r="CN170" s="703"/>
      <c r="CO170" s="703">
        <v>2</v>
      </c>
      <c r="CP170" s="703">
        <v>2</v>
      </c>
      <c r="CQ170" s="703">
        <v>2</v>
      </c>
      <c r="CR170" s="703">
        <v>2</v>
      </c>
      <c r="CS170" s="703">
        <v>2</v>
      </c>
      <c r="CT170" s="703">
        <v>2</v>
      </c>
      <c r="CU170" s="713"/>
      <c r="CV170" s="713"/>
      <c r="CW170" s="744"/>
      <c r="CX170" s="143"/>
      <c r="CY170" s="143"/>
      <c r="CZ170" s="143"/>
      <c r="DA170" s="143"/>
      <c r="DB170" s="143"/>
      <c r="DC170" s="143"/>
      <c r="DD170" s="143"/>
      <c r="DE170" s="583"/>
      <c r="DF170" s="583"/>
      <c r="DG170" s="583"/>
      <c r="DH170" s="583"/>
      <c r="DI170" s="583"/>
      <c r="DJ170" s="583"/>
      <c r="DK170" s="749"/>
      <c r="DL170" s="749"/>
      <c r="DM170" s="749"/>
      <c r="DN170" s="143"/>
      <c r="DO170" s="143"/>
    </row>
    <row r="171" ht="26.25" customHeight="1" spans="1:119">
      <c r="A171" s="590">
        <v>43931</v>
      </c>
      <c r="B171" s="599" t="s">
        <v>382</v>
      </c>
      <c r="C171" s="599">
        <v>4500028935</v>
      </c>
      <c r="D171" s="608" t="s">
        <v>383</v>
      </c>
      <c r="E171" s="608" t="s">
        <v>283</v>
      </c>
      <c r="F171" s="599" t="s">
        <v>355</v>
      </c>
      <c r="G171" s="123" t="s">
        <v>232</v>
      </c>
      <c r="H171" s="143">
        <v>6</v>
      </c>
      <c r="I171" s="143"/>
      <c r="J171" s="143"/>
      <c r="K171" s="143"/>
      <c r="L171" s="621"/>
      <c r="M171" s="622"/>
      <c r="N171" s="623"/>
      <c r="O171" s="623"/>
      <c r="P171" s="624"/>
      <c r="Q171" s="623"/>
      <c r="R171" s="623"/>
      <c r="S171" s="623"/>
      <c r="T171" s="623"/>
      <c r="U171" s="624"/>
      <c r="V171" s="765"/>
      <c r="W171" s="765"/>
      <c r="X171" s="766"/>
      <c r="Y171" s="713"/>
      <c r="Z171" s="713"/>
      <c r="AA171" s="713"/>
      <c r="AB171" s="713"/>
      <c r="AC171" s="656"/>
      <c r="AD171" s="768"/>
      <c r="AE171" s="768"/>
      <c r="AF171" s="768"/>
      <c r="AG171" s="768"/>
      <c r="AH171" s="768"/>
      <c r="AI171" s="768"/>
      <c r="AJ171" s="768"/>
      <c r="AK171" s="768"/>
      <c r="AL171" s="768"/>
      <c r="AM171" s="768"/>
      <c r="AN171" s="768"/>
      <c r="AO171" s="768"/>
      <c r="AP171" s="768"/>
      <c r="AQ171" s="768"/>
      <c r="AR171" s="768"/>
      <c r="AS171" s="768"/>
      <c r="AT171" s="768"/>
      <c r="AU171" s="768"/>
      <c r="AV171" s="768"/>
      <c r="AW171" s="768"/>
      <c r="AX171" s="768">
        <v>6</v>
      </c>
      <c r="AY171" s="768"/>
      <c r="AZ171" s="768"/>
      <c r="BA171" s="768"/>
      <c r="BB171" s="768"/>
      <c r="BC171" s="768"/>
      <c r="BD171" s="768">
        <v>1</v>
      </c>
      <c r="BE171" s="765"/>
      <c r="BF171" s="765"/>
      <c r="BG171" s="765"/>
      <c r="BH171" s="765"/>
      <c r="BI171" s="107"/>
      <c r="BJ171" s="729"/>
      <c r="BK171" s="729"/>
      <c r="BL171" s="729"/>
      <c r="BM171" s="729"/>
      <c r="BN171" s="729"/>
      <c r="BO171" s="729"/>
      <c r="BP171" s="729"/>
      <c r="BQ171" s="729"/>
      <c r="BR171" s="729"/>
      <c r="BS171" s="729"/>
      <c r="BT171" s="729"/>
      <c r="BU171" s="729"/>
      <c r="BV171" s="729"/>
      <c r="BW171" s="729"/>
      <c r="BX171" s="729"/>
      <c r="BY171" s="729"/>
      <c r="BZ171" s="729"/>
      <c r="CA171" s="729"/>
      <c r="CB171" s="729"/>
      <c r="CC171" s="729"/>
      <c r="CD171" s="729"/>
      <c r="CE171" s="729"/>
      <c r="CF171" s="729"/>
      <c r="CG171" s="729"/>
      <c r="CH171" s="729"/>
      <c r="CI171" s="703"/>
      <c r="CJ171" s="703"/>
      <c r="CK171" s="703"/>
      <c r="CL171" s="703"/>
      <c r="CM171" s="703"/>
      <c r="CN171" s="703"/>
      <c r="CO171" s="703">
        <v>1</v>
      </c>
      <c r="CP171" s="703">
        <v>1</v>
      </c>
      <c r="CQ171" s="703">
        <v>1</v>
      </c>
      <c r="CR171" s="703">
        <v>1</v>
      </c>
      <c r="CS171" s="703">
        <v>1</v>
      </c>
      <c r="CT171" s="703">
        <v>1</v>
      </c>
      <c r="CU171" s="713"/>
      <c r="CV171" s="713"/>
      <c r="CW171" s="744"/>
      <c r="CX171" s="143"/>
      <c r="CY171" s="143"/>
      <c r="CZ171" s="143"/>
      <c r="DA171" s="143"/>
      <c r="DB171" s="143"/>
      <c r="DC171" s="143"/>
      <c r="DD171" s="143"/>
      <c r="DE171" s="583"/>
      <c r="DF171" s="583"/>
      <c r="DG171" s="583"/>
      <c r="DH171" s="583"/>
      <c r="DI171" s="583"/>
      <c r="DJ171" s="583"/>
      <c r="DK171" s="749"/>
      <c r="DL171" s="749"/>
      <c r="DM171" s="749"/>
      <c r="DN171" s="143"/>
      <c r="DO171" s="143"/>
    </row>
    <row r="172" ht="26.25" customHeight="1" spans="1:119">
      <c r="A172" s="590">
        <v>43932</v>
      </c>
      <c r="B172" s="1" t="s">
        <v>352</v>
      </c>
      <c r="C172" s="763">
        <v>4500029539</v>
      </c>
      <c r="D172" s="611" t="s">
        <v>223</v>
      </c>
      <c r="E172" s="754" t="s">
        <v>384</v>
      </c>
      <c r="F172" s="593" t="s">
        <v>385</v>
      </c>
      <c r="G172" s="123" t="s">
        <v>376</v>
      </c>
      <c r="H172" s="143">
        <v>2</v>
      </c>
      <c r="I172" s="143"/>
      <c r="J172" s="143"/>
      <c r="K172" s="143"/>
      <c r="L172" s="621"/>
      <c r="M172" s="622"/>
      <c r="N172" s="623"/>
      <c r="O172" s="623"/>
      <c r="P172" s="624"/>
      <c r="Q172" s="623"/>
      <c r="R172" s="623"/>
      <c r="S172" s="623"/>
      <c r="T172" s="623"/>
      <c r="U172" s="624"/>
      <c r="V172" s="765"/>
      <c r="W172" s="765"/>
      <c r="X172" s="766"/>
      <c r="Y172" s="713"/>
      <c r="Z172" s="713"/>
      <c r="AA172" s="713"/>
      <c r="AB172" s="713"/>
      <c r="AC172" s="656"/>
      <c r="AD172" s="768"/>
      <c r="AE172" s="768"/>
      <c r="AF172" s="768"/>
      <c r="AG172" s="768"/>
      <c r="AH172" s="768"/>
      <c r="AI172" s="768"/>
      <c r="AJ172" s="768"/>
      <c r="AK172" s="768"/>
      <c r="AL172" s="768"/>
      <c r="AM172" s="768"/>
      <c r="AN172" s="768"/>
      <c r="AO172" s="768"/>
      <c r="AP172" s="768"/>
      <c r="AQ172" s="768"/>
      <c r="AR172" s="768"/>
      <c r="AS172" s="768"/>
      <c r="AT172" s="768"/>
      <c r="AU172" s="768"/>
      <c r="AV172" s="768"/>
      <c r="AW172" s="768"/>
      <c r="AX172" s="768"/>
      <c r="AY172" s="768"/>
      <c r="AZ172" s="768"/>
      <c r="BA172" s="768"/>
      <c r="BB172" s="768"/>
      <c r="BC172" s="768"/>
      <c r="BD172" s="768"/>
      <c r="BE172" s="765"/>
      <c r="BF172" s="765"/>
      <c r="BG172" s="765"/>
      <c r="BH172" s="765"/>
      <c r="BI172" s="107"/>
      <c r="BJ172" s="729"/>
      <c r="BK172" s="729"/>
      <c r="BL172" s="729"/>
      <c r="BM172" s="729"/>
      <c r="BN172" s="729"/>
      <c r="BO172" s="729"/>
      <c r="BP172" s="729"/>
      <c r="BQ172" s="729"/>
      <c r="BR172" s="729"/>
      <c r="BS172" s="729"/>
      <c r="BT172" s="729"/>
      <c r="BU172" s="729"/>
      <c r="BV172" s="729"/>
      <c r="BW172" s="729"/>
      <c r="BX172" s="729"/>
      <c r="BY172" s="729"/>
      <c r="BZ172" s="729"/>
      <c r="CA172" s="729"/>
      <c r="CB172" s="729"/>
      <c r="CC172" s="729"/>
      <c r="CD172" s="729"/>
      <c r="CE172" s="729"/>
      <c r="CF172" s="729"/>
      <c r="CG172" s="729"/>
      <c r="CH172" s="729"/>
      <c r="CI172" s="703"/>
      <c r="CJ172" s="703"/>
      <c r="CK172" s="703"/>
      <c r="CL172" s="703"/>
      <c r="CM172" s="703"/>
      <c r="CN172" s="703"/>
      <c r="CO172" s="703"/>
      <c r="CP172" s="703"/>
      <c r="CQ172" s="703"/>
      <c r="CR172" s="703"/>
      <c r="CS172" s="703"/>
      <c r="CT172" s="703"/>
      <c r="CU172" s="713"/>
      <c r="CV172" s="713"/>
      <c r="CW172" s="744"/>
      <c r="CX172" s="143"/>
      <c r="CY172" s="143"/>
      <c r="CZ172" s="143"/>
      <c r="DA172" s="143"/>
      <c r="DB172" s="143">
        <v>2</v>
      </c>
      <c r="DC172" s="143"/>
      <c r="DD172" s="143"/>
      <c r="DE172" s="583"/>
      <c r="DF172" s="583"/>
      <c r="DG172" s="583"/>
      <c r="DH172" s="583"/>
      <c r="DI172" s="583"/>
      <c r="DJ172" s="583"/>
      <c r="DK172" s="749"/>
      <c r="DL172" s="749"/>
      <c r="DM172" s="749"/>
      <c r="DN172" s="143"/>
      <c r="DO172" s="143"/>
    </row>
    <row r="173" ht="26.25" customHeight="1" spans="1:119">
      <c r="A173" s="590">
        <v>43932</v>
      </c>
      <c r="B173" s="1" t="s">
        <v>352</v>
      </c>
      <c r="C173" s="763">
        <v>4500029539</v>
      </c>
      <c r="D173" s="611" t="s">
        <v>223</v>
      </c>
      <c r="E173" s="754" t="s">
        <v>280</v>
      </c>
      <c r="F173" s="593" t="s">
        <v>385</v>
      </c>
      <c r="G173" s="123" t="s">
        <v>376</v>
      </c>
      <c r="H173" s="143">
        <v>18</v>
      </c>
      <c r="I173" s="143"/>
      <c r="J173" s="143"/>
      <c r="K173" s="143"/>
      <c r="L173" s="621"/>
      <c r="M173" s="622"/>
      <c r="N173" s="623"/>
      <c r="O173" s="623"/>
      <c r="P173" s="624"/>
      <c r="Q173" s="623"/>
      <c r="R173" s="623"/>
      <c r="S173" s="623"/>
      <c r="T173" s="623"/>
      <c r="U173" s="624"/>
      <c r="V173" s="765"/>
      <c r="W173" s="765"/>
      <c r="X173" s="766"/>
      <c r="Y173" s="713"/>
      <c r="Z173" s="713"/>
      <c r="AA173" s="713"/>
      <c r="AB173" s="713"/>
      <c r="AC173" s="656"/>
      <c r="AD173" s="768"/>
      <c r="AE173" s="768"/>
      <c r="AF173" s="768"/>
      <c r="AG173" s="768"/>
      <c r="AH173" s="768"/>
      <c r="AI173" s="768"/>
      <c r="AJ173" s="768"/>
      <c r="AK173" s="768"/>
      <c r="AL173" s="768"/>
      <c r="AM173" s="768"/>
      <c r="AN173" s="768"/>
      <c r="AO173" s="768"/>
      <c r="AP173" s="768"/>
      <c r="AQ173" s="768"/>
      <c r="AR173" s="768"/>
      <c r="AS173" s="768"/>
      <c r="AT173" s="768"/>
      <c r="AU173" s="768"/>
      <c r="AV173" s="768"/>
      <c r="AW173" s="768"/>
      <c r="AX173" s="768"/>
      <c r="AY173" s="768"/>
      <c r="AZ173" s="768"/>
      <c r="BA173" s="768"/>
      <c r="BB173" s="768"/>
      <c r="BC173" s="768"/>
      <c r="BD173" s="768"/>
      <c r="BE173" s="765"/>
      <c r="BF173" s="765"/>
      <c r="BG173" s="765"/>
      <c r="BH173" s="765"/>
      <c r="BI173" s="107"/>
      <c r="BJ173" s="729"/>
      <c r="BK173" s="729"/>
      <c r="BL173" s="729"/>
      <c r="BM173" s="729"/>
      <c r="BN173" s="729"/>
      <c r="BO173" s="729"/>
      <c r="BP173" s="729"/>
      <c r="BQ173" s="729"/>
      <c r="BR173" s="729"/>
      <c r="BS173" s="729"/>
      <c r="BT173" s="729"/>
      <c r="BU173" s="729"/>
      <c r="BV173" s="729"/>
      <c r="BW173" s="729"/>
      <c r="BX173" s="729"/>
      <c r="BY173" s="729"/>
      <c r="BZ173" s="729"/>
      <c r="CA173" s="729"/>
      <c r="CB173" s="729"/>
      <c r="CC173" s="729"/>
      <c r="CD173" s="729"/>
      <c r="CE173" s="729"/>
      <c r="CF173" s="729"/>
      <c r="CG173" s="729"/>
      <c r="CH173" s="729"/>
      <c r="CI173" s="703"/>
      <c r="CJ173" s="703"/>
      <c r="CK173" s="703"/>
      <c r="CL173" s="703"/>
      <c r="CM173" s="703"/>
      <c r="CN173" s="703"/>
      <c r="CO173" s="703"/>
      <c r="CP173" s="703"/>
      <c r="CQ173" s="703"/>
      <c r="CR173" s="703"/>
      <c r="CS173" s="703"/>
      <c r="CT173" s="703"/>
      <c r="CU173" s="713"/>
      <c r="CV173" s="713"/>
      <c r="CW173" s="744"/>
      <c r="CX173" s="143"/>
      <c r="CY173" s="143">
        <v>3</v>
      </c>
      <c r="CZ173" s="143">
        <v>3</v>
      </c>
      <c r="DA173" s="143">
        <v>3</v>
      </c>
      <c r="DB173" s="143">
        <v>3</v>
      </c>
      <c r="DC173" s="143">
        <v>3</v>
      </c>
      <c r="DD173" s="143">
        <v>3</v>
      </c>
      <c r="DE173" s="583"/>
      <c r="DF173" s="583"/>
      <c r="DG173" s="583"/>
      <c r="DH173" s="583"/>
      <c r="DI173" s="583"/>
      <c r="DJ173" s="583"/>
      <c r="DK173" s="749"/>
      <c r="DL173" s="749"/>
      <c r="DM173" s="749"/>
      <c r="DN173" s="143"/>
      <c r="DO173" s="143"/>
    </row>
    <row r="174" ht="26.25" customHeight="1" spans="1:119">
      <c r="A174" s="590">
        <v>43934</v>
      </c>
      <c r="B174" s="1" t="s">
        <v>386</v>
      </c>
      <c r="C174" s="763" t="s">
        <v>387</v>
      </c>
      <c r="D174" s="611"/>
      <c r="E174" s="754" t="s">
        <v>280</v>
      </c>
      <c r="F174" s="593">
        <v>9214</v>
      </c>
      <c r="G174" s="123" t="s">
        <v>232</v>
      </c>
      <c r="H174" s="143">
        <v>12</v>
      </c>
      <c r="I174" s="143"/>
      <c r="J174" s="143"/>
      <c r="K174" s="143"/>
      <c r="L174" s="621"/>
      <c r="M174" s="622"/>
      <c r="N174" s="623"/>
      <c r="O174" s="623"/>
      <c r="P174" s="624"/>
      <c r="Q174" s="623"/>
      <c r="R174" s="623"/>
      <c r="S174" s="623"/>
      <c r="T174" s="623"/>
      <c r="U174" s="624"/>
      <c r="V174" s="765"/>
      <c r="W174" s="765"/>
      <c r="X174" s="766"/>
      <c r="Y174" s="713"/>
      <c r="Z174" s="713"/>
      <c r="AA174" s="713"/>
      <c r="AB174" s="713"/>
      <c r="AC174" s="656"/>
      <c r="AD174" s="768"/>
      <c r="AE174" s="768"/>
      <c r="AF174" s="768"/>
      <c r="AG174" s="768"/>
      <c r="AH174" s="768"/>
      <c r="AI174" s="768"/>
      <c r="AJ174" s="768"/>
      <c r="AK174" s="768"/>
      <c r="AL174" s="768"/>
      <c r="AM174" s="768"/>
      <c r="AN174" s="768"/>
      <c r="AO174" s="768"/>
      <c r="AP174" s="768"/>
      <c r="AQ174" s="768"/>
      <c r="AR174" s="768"/>
      <c r="AS174" s="768"/>
      <c r="AT174" s="768"/>
      <c r="AU174" s="768"/>
      <c r="AV174" s="768"/>
      <c r="AW174" s="768"/>
      <c r="AX174" s="768">
        <v>12</v>
      </c>
      <c r="AY174" s="768">
        <v>12</v>
      </c>
      <c r="AZ174" s="768"/>
      <c r="BA174" s="768"/>
      <c r="BB174" s="768"/>
      <c r="BC174" s="768"/>
      <c r="BD174" s="768"/>
      <c r="BE174" s="765"/>
      <c r="BF174" s="765"/>
      <c r="BG174" s="765"/>
      <c r="BH174" s="765"/>
      <c r="BI174" s="107"/>
      <c r="BJ174" s="729"/>
      <c r="BK174" s="729"/>
      <c r="BL174" s="729"/>
      <c r="BM174" s="729"/>
      <c r="BN174" s="729"/>
      <c r="BO174" s="729"/>
      <c r="BP174" s="729"/>
      <c r="BQ174" s="729"/>
      <c r="BR174" s="729"/>
      <c r="BS174" s="729"/>
      <c r="BT174" s="729"/>
      <c r="BU174" s="729"/>
      <c r="BV174" s="729"/>
      <c r="BW174" s="729"/>
      <c r="BX174" s="729"/>
      <c r="BY174" s="729"/>
      <c r="BZ174" s="729"/>
      <c r="CA174" s="729"/>
      <c r="CB174" s="729"/>
      <c r="CC174" s="729"/>
      <c r="CD174" s="729"/>
      <c r="CE174" s="729"/>
      <c r="CF174" s="729"/>
      <c r="CG174" s="729"/>
      <c r="CH174" s="729"/>
      <c r="CI174" s="703"/>
      <c r="CJ174" s="703"/>
      <c r="CK174" s="703"/>
      <c r="CL174" s="703"/>
      <c r="CM174" s="703"/>
      <c r="CN174" s="703"/>
      <c r="CO174" s="703">
        <v>2</v>
      </c>
      <c r="CP174" s="703">
        <v>2</v>
      </c>
      <c r="CQ174" s="703">
        <v>2</v>
      </c>
      <c r="CR174" s="703">
        <v>2</v>
      </c>
      <c r="CS174" s="703">
        <v>2</v>
      </c>
      <c r="CT174" s="703">
        <v>2</v>
      </c>
      <c r="CU174" s="713"/>
      <c r="CV174" s="713"/>
      <c r="CW174" s="744"/>
      <c r="CX174" s="143"/>
      <c r="CY174" s="143"/>
      <c r="CZ174" s="143"/>
      <c r="DA174" s="143"/>
      <c r="DB174" s="143"/>
      <c r="DC174" s="143"/>
      <c r="DD174" s="143"/>
      <c r="DE174" s="583"/>
      <c r="DF174" s="583"/>
      <c r="DG174" s="583"/>
      <c r="DH174" s="583"/>
      <c r="DI174" s="583"/>
      <c r="DJ174" s="583"/>
      <c r="DK174" s="749"/>
      <c r="DL174" s="749"/>
      <c r="DM174" s="749"/>
      <c r="DN174" s="143"/>
      <c r="DO174" s="143"/>
    </row>
    <row r="175" ht="26.25" customHeight="1" spans="1:119">
      <c r="A175" s="590">
        <v>43935</v>
      </c>
      <c r="B175" s="599" t="s">
        <v>382</v>
      </c>
      <c r="C175" s="599">
        <v>4500028935</v>
      </c>
      <c r="D175" s="608" t="s">
        <v>383</v>
      </c>
      <c r="E175" s="608" t="s">
        <v>283</v>
      </c>
      <c r="F175" s="599" t="s">
        <v>355</v>
      </c>
      <c r="G175" s="123" t="s">
        <v>232</v>
      </c>
      <c r="H175" s="143">
        <v>6</v>
      </c>
      <c r="I175" s="143"/>
      <c r="J175" s="143"/>
      <c r="K175" s="143"/>
      <c r="L175" s="621"/>
      <c r="M175" s="622"/>
      <c r="N175" s="623"/>
      <c r="O175" s="623"/>
      <c r="P175" s="624"/>
      <c r="Q175" s="623"/>
      <c r="R175" s="623"/>
      <c r="S175" s="623"/>
      <c r="T175" s="623"/>
      <c r="U175" s="624"/>
      <c r="V175" s="765"/>
      <c r="W175" s="765"/>
      <c r="X175" s="766"/>
      <c r="Y175" s="713"/>
      <c r="Z175" s="713"/>
      <c r="AA175" s="713"/>
      <c r="AB175" s="713"/>
      <c r="AC175" s="656"/>
      <c r="AD175" s="768"/>
      <c r="AE175" s="768"/>
      <c r="AF175" s="768"/>
      <c r="AG175" s="768"/>
      <c r="AH175" s="768"/>
      <c r="AI175" s="768"/>
      <c r="AJ175" s="768"/>
      <c r="AK175" s="768"/>
      <c r="AL175" s="768"/>
      <c r="AM175" s="768"/>
      <c r="AN175" s="768"/>
      <c r="AO175" s="768"/>
      <c r="AP175" s="768"/>
      <c r="AQ175" s="768"/>
      <c r="AR175" s="768"/>
      <c r="AS175" s="768"/>
      <c r="AT175" s="768"/>
      <c r="AU175" s="768"/>
      <c r="AV175" s="768"/>
      <c r="AW175" s="768"/>
      <c r="AX175" s="768">
        <v>6</v>
      </c>
      <c r="AY175" s="768"/>
      <c r="AZ175" s="768"/>
      <c r="BA175" s="768"/>
      <c r="BB175" s="768"/>
      <c r="BC175" s="768"/>
      <c r="BD175" s="768">
        <v>2</v>
      </c>
      <c r="BE175" s="765"/>
      <c r="BF175" s="765"/>
      <c r="BG175" s="765"/>
      <c r="BH175" s="765"/>
      <c r="BI175" s="107"/>
      <c r="BJ175" s="729"/>
      <c r="BK175" s="729"/>
      <c r="BL175" s="729"/>
      <c r="BM175" s="729"/>
      <c r="BN175" s="729"/>
      <c r="BO175" s="729"/>
      <c r="BP175" s="729"/>
      <c r="BQ175" s="729"/>
      <c r="BR175" s="729"/>
      <c r="BS175" s="729"/>
      <c r="BT175" s="729"/>
      <c r="BU175" s="729"/>
      <c r="BV175" s="729"/>
      <c r="BW175" s="729"/>
      <c r="BX175" s="729"/>
      <c r="BY175" s="729"/>
      <c r="BZ175" s="729"/>
      <c r="CA175" s="729"/>
      <c r="CB175" s="729"/>
      <c r="CC175" s="729"/>
      <c r="CD175" s="729"/>
      <c r="CE175" s="729"/>
      <c r="CF175" s="729"/>
      <c r="CG175" s="729"/>
      <c r="CH175" s="729"/>
      <c r="CI175" s="703"/>
      <c r="CJ175" s="703"/>
      <c r="CK175" s="703"/>
      <c r="CL175" s="703"/>
      <c r="CM175" s="703"/>
      <c r="CN175" s="703"/>
      <c r="CO175" s="703">
        <v>1</v>
      </c>
      <c r="CP175" s="703">
        <v>1</v>
      </c>
      <c r="CQ175" s="703">
        <v>1</v>
      </c>
      <c r="CR175" s="703">
        <v>1</v>
      </c>
      <c r="CS175" s="703">
        <v>1</v>
      </c>
      <c r="CT175" s="703">
        <v>1</v>
      </c>
      <c r="CU175" s="713"/>
      <c r="CV175" s="713"/>
      <c r="CW175" s="744"/>
      <c r="CX175" s="143"/>
      <c r="CY175" s="143"/>
      <c r="CZ175" s="143"/>
      <c r="DA175" s="143"/>
      <c r="DB175" s="143"/>
      <c r="DC175" s="143"/>
      <c r="DD175" s="143"/>
      <c r="DE175" s="583"/>
      <c r="DF175" s="583"/>
      <c r="DG175" s="583"/>
      <c r="DH175" s="583"/>
      <c r="DI175" s="583"/>
      <c r="DJ175" s="583"/>
      <c r="DK175" s="749"/>
      <c r="DL175" s="749"/>
      <c r="DM175" s="749"/>
      <c r="DN175" s="143"/>
      <c r="DO175" s="143"/>
    </row>
    <row r="176" ht="26.25" customHeight="1" spans="1:119">
      <c r="A176" s="590">
        <v>43936</v>
      </c>
      <c r="B176" s="1" t="s">
        <v>388</v>
      </c>
      <c r="C176" s="599">
        <v>4500029958</v>
      </c>
      <c r="D176" s="599" t="s">
        <v>212</v>
      </c>
      <c r="E176" s="754" t="s">
        <v>389</v>
      </c>
      <c r="F176" s="593" t="s">
        <v>390</v>
      </c>
      <c r="G176" s="123" t="s">
        <v>391</v>
      </c>
      <c r="H176" s="143">
        <v>30</v>
      </c>
      <c r="I176" s="143"/>
      <c r="J176" s="143"/>
      <c r="K176" s="143"/>
      <c r="L176" s="621"/>
      <c r="M176" s="622"/>
      <c r="N176" s="623"/>
      <c r="O176" s="623"/>
      <c r="P176" s="624"/>
      <c r="Q176" s="623"/>
      <c r="R176" s="623"/>
      <c r="S176" s="623"/>
      <c r="T176" s="623"/>
      <c r="U176" s="624"/>
      <c r="V176" s="765"/>
      <c r="W176" s="765"/>
      <c r="X176" s="766"/>
      <c r="Y176" s="713"/>
      <c r="Z176" s="713"/>
      <c r="AA176" s="713"/>
      <c r="AB176" s="713"/>
      <c r="AC176" s="656"/>
      <c r="AD176" s="768"/>
      <c r="AE176" s="768"/>
      <c r="AF176" s="768"/>
      <c r="AG176" s="768"/>
      <c r="AH176" s="768"/>
      <c r="AI176" s="768"/>
      <c r="AJ176" s="768"/>
      <c r="AK176" s="768"/>
      <c r="AL176" s="768"/>
      <c r="AM176" s="768"/>
      <c r="AN176" s="768"/>
      <c r="AO176" s="768"/>
      <c r="AP176" s="768"/>
      <c r="AQ176" s="768"/>
      <c r="AR176" s="768"/>
      <c r="AS176" s="768"/>
      <c r="AT176" s="768"/>
      <c r="AU176" s="768"/>
      <c r="AV176" s="768"/>
      <c r="AW176" s="768"/>
      <c r="AX176" s="768"/>
      <c r="AY176" s="768"/>
      <c r="AZ176" s="768"/>
      <c r="BA176" s="768"/>
      <c r="BB176" s="768"/>
      <c r="BC176" s="768"/>
      <c r="BD176" s="768"/>
      <c r="BE176" s="765"/>
      <c r="BF176" s="765"/>
      <c r="BG176" s="765"/>
      <c r="BH176" s="765"/>
      <c r="BI176" s="107"/>
      <c r="BJ176" s="729"/>
      <c r="BK176" s="729"/>
      <c r="BL176" s="729"/>
      <c r="BM176" s="729"/>
      <c r="BN176" s="729"/>
      <c r="BO176" s="729"/>
      <c r="BP176" s="729"/>
      <c r="BQ176" s="729"/>
      <c r="BR176" s="729"/>
      <c r="BS176" s="729"/>
      <c r="BT176" s="729"/>
      <c r="BU176" s="729"/>
      <c r="BV176" s="729"/>
      <c r="BW176" s="729"/>
      <c r="BX176" s="729"/>
      <c r="BY176" s="729"/>
      <c r="BZ176" s="729"/>
      <c r="CA176" s="729"/>
      <c r="CB176" s="729"/>
      <c r="CC176" s="729"/>
      <c r="CD176" s="729"/>
      <c r="CE176" s="729"/>
      <c r="CF176" s="729"/>
      <c r="CG176" s="729"/>
      <c r="CH176" s="729"/>
      <c r="CI176" s="703"/>
      <c r="CJ176" s="703"/>
      <c r="CK176" s="703"/>
      <c r="CL176" s="703"/>
      <c r="CM176" s="703"/>
      <c r="CN176" s="703"/>
      <c r="CO176" s="703"/>
      <c r="CP176" s="703"/>
      <c r="CQ176" s="703"/>
      <c r="CR176" s="703"/>
      <c r="CS176" s="703"/>
      <c r="CT176" s="703"/>
      <c r="CU176" s="713"/>
      <c r="CV176" s="713"/>
      <c r="CW176" s="744"/>
      <c r="CX176" s="143"/>
      <c r="CY176" s="143"/>
      <c r="CZ176" s="143"/>
      <c r="DA176" s="143"/>
      <c r="DB176" s="143"/>
      <c r="DC176" s="143"/>
      <c r="DD176" s="143"/>
      <c r="DE176" s="583"/>
      <c r="DF176" s="583">
        <v>6</v>
      </c>
      <c r="DG176" s="583">
        <v>6</v>
      </c>
      <c r="DH176" s="583">
        <v>6</v>
      </c>
      <c r="DI176" s="583">
        <v>6</v>
      </c>
      <c r="DJ176" s="583">
        <v>6</v>
      </c>
      <c r="DK176" s="749"/>
      <c r="DL176" s="749"/>
      <c r="DM176" s="749"/>
      <c r="DN176" s="143"/>
      <c r="DO176" s="143"/>
    </row>
    <row r="177" ht="26.25" customHeight="1" spans="1:119">
      <c r="A177" s="590">
        <v>43938</v>
      </c>
      <c r="B177" s="1" t="s">
        <v>303</v>
      </c>
      <c r="C177" s="763">
        <v>4500029531</v>
      </c>
      <c r="D177" s="591" t="s">
        <v>392</v>
      </c>
      <c r="E177" s="754" t="s">
        <v>393</v>
      </c>
      <c r="F177" s="593" t="s">
        <v>394</v>
      </c>
      <c r="G177" s="123" t="s">
        <v>376</v>
      </c>
      <c r="H177" s="143">
        <v>1</v>
      </c>
      <c r="I177" s="143"/>
      <c r="J177" s="143"/>
      <c r="K177" s="143"/>
      <c r="L177" s="621"/>
      <c r="M177" s="622"/>
      <c r="N177" s="623"/>
      <c r="O177" s="623"/>
      <c r="P177" s="624"/>
      <c r="Q177" s="623"/>
      <c r="R177" s="623"/>
      <c r="S177" s="623"/>
      <c r="T177" s="623"/>
      <c r="U177" s="624"/>
      <c r="V177" s="765"/>
      <c r="W177" s="765"/>
      <c r="X177" s="766"/>
      <c r="Y177" s="713"/>
      <c r="Z177" s="713"/>
      <c r="AA177" s="713"/>
      <c r="AB177" s="713"/>
      <c r="AC177" s="656"/>
      <c r="AD177" s="768"/>
      <c r="AE177" s="768"/>
      <c r="AF177" s="768"/>
      <c r="AG177" s="768"/>
      <c r="AH177" s="768"/>
      <c r="AI177" s="768"/>
      <c r="AJ177" s="768"/>
      <c r="AK177" s="768"/>
      <c r="AL177" s="768"/>
      <c r="AM177" s="768"/>
      <c r="AN177" s="768"/>
      <c r="AO177" s="768"/>
      <c r="AP177" s="768"/>
      <c r="AQ177" s="768"/>
      <c r="AR177" s="768"/>
      <c r="AS177" s="768"/>
      <c r="AT177" s="768"/>
      <c r="AU177" s="768"/>
      <c r="AV177" s="768"/>
      <c r="AW177" s="768"/>
      <c r="AX177" s="768"/>
      <c r="AY177" s="768"/>
      <c r="AZ177" s="768"/>
      <c r="BA177" s="768"/>
      <c r="BB177" s="768"/>
      <c r="BC177" s="768"/>
      <c r="BD177" s="768"/>
      <c r="BE177" s="765"/>
      <c r="BF177" s="765"/>
      <c r="BG177" s="765"/>
      <c r="BH177" s="765"/>
      <c r="BI177" s="107"/>
      <c r="BJ177" s="729"/>
      <c r="BK177" s="729"/>
      <c r="BL177" s="729"/>
      <c r="BM177" s="729"/>
      <c r="BN177" s="729"/>
      <c r="BO177" s="729"/>
      <c r="BP177" s="729"/>
      <c r="BQ177" s="729"/>
      <c r="BR177" s="729"/>
      <c r="BS177" s="729"/>
      <c r="BT177" s="729"/>
      <c r="BU177" s="729"/>
      <c r="BV177" s="729"/>
      <c r="BW177" s="729"/>
      <c r="BX177" s="729"/>
      <c r="BY177" s="729"/>
      <c r="BZ177" s="729"/>
      <c r="CA177" s="729"/>
      <c r="CB177" s="729"/>
      <c r="CC177" s="729"/>
      <c r="CD177" s="729"/>
      <c r="CE177" s="729"/>
      <c r="CF177" s="729"/>
      <c r="CG177" s="729"/>
      <c r="CH177" s="729"/>
      <c r="CI177" s="703"/>
      <c r="CJ177" s="703"/>
      <c r="CK177" s="703"/>
      <c r="CL177" s="703"/>
      <c r="CM177" s="703"/>
      <c r="CN177" s="703"/>
      <c r="CO177" s="703"/>
      <c r="CP177" s="703"/>
      <c r="CQ177" s="703"/>
      <c r="CR177" s="703"/>
      <c r="CS177" s="703"/>
      <c r="CT177" s="703"/>
      <c r="CU177" s="713"/>
      <c r="CV177" s="713"/>
      <c r="CW177" s="744"/>
      <c r="CX177" s="143"/>
      <c r="CY177" s="143"/>
      <c r="CZ177" s="143"/>
      <c r="DA177" s="143">
        <v>1</v>
      </c>
      <c r="DB177" s="143"/>
      <c r="DC177" s="143"/>
      <c r="DD177" s="143"/>
      <c r="DE177" s="583"/>
      <c r="DF177" s="583"/>
      <c r="DG177" s="583"/>
      <c r="DH177" s="583"/>
      <c r="DI177" s="583"/>
      <c r="DJ177" s="583"/>
      <c r="DK177" s="749"/>
      <c r="DL177" s="749"/>
      <c r="DM177" s="749"/>
      <c r="DN177" s="143"/>
      <c r="DO177" s="143"/>
    </row>
    <row r="178" ht="26.25" customHeight="1" spans="1:119">
      <c r="A178" s="590">
        <v>43938</v>
      </c>
      <c r="B178" s="1" t="s">
        <v>271</v>
      </c>
      <c r="C178" s="763">
        <v>4500029269</v>
      </c>
      <c r="D178" s="611" t="s">
        <v>395</v>
      </c>
      <c r="E178" s="608" t="s">
        <v>280</v>
      </c>
      <c r="F178" s="599" t="s">
        <v>355</v>
      </c>
      <c r="G178" s="123" t="s">
        <v>232</v>
      </c>
      <c r="H178" s="143">
        <v>12</v>
      </c>
      <c r="I178" s="143"/>
      <c r="J178" s="143"/>
      <c r="K178" s="143"/>
      <c r="L178" s="621"/>
      <c r="M178" s="622"/>
      <c r="N178" s="623"/>
      <c r="O178" s="623"/>
      <c r="P178" s="624"/>
      <c r="Q178" s="623"/>
      <c r="R178" s="623"/>
      <c r="S178" s="623"/>
      <c r="T178" s="623"/>
      <c r="U178" s="624"/>
      <c r="V178" s="765"/>
      <c r="W178" s="765"/>
      <c r="X178" s="766"/>
      <c r="Y178" s="713"/>
      <c r="Z178" s="713"/>
      <c r="AA178" s="713"/>
      <c r="AB178" s="713"/>
      <c r="AC178" s="656"/>
      <c r="AD178" s="768"/>
      <c r="AE178" s="768"/>
      <c r="AF178" s="768"/>
      <c r="AG178" s="768"/>
      <c r="AH178" s="768"/>
      <c r="AI178" s="768"/>
      <c r="AJ178" s="768"/>
      <c r="AK178" s="768"/>
      <c r="AL178" s="768"/>
      <c r="AM178" s="768"/>
      <c r="AN178" s="768"/>
      <c r="AO178" s="768"/>
      <c r="AP178" s="768"/>
      <c r="AQ178" s="768"/>
      <c r="AR178" s="768"/>
      <c r="AS178" s="768"/>
      <c r="AT178" s="768"/>
      <c r="AU178" s="768"/>
      <c r="AV178" s="768"/>
      <c r="AW178" s="768"/>
      <c r="AX178" s="768"/>
      <c r="AY178" s="768"/>
      <c r="AZ178" s="768"/>
      <c r="BA178" s="768"/>
      <c r="BB178" s="768"/>
      <c r="BC178" s="768"/>
      <c r="BD178" s="768"/>
      <c r="BE178" s="765"/>
      <c r="BF178" s="765"/>
      <c r="BG178" s="765"/>
      <c r="BH178" s="765"/>
      <c r="BI178" s="107"/>
      <c r="BJ178" s="729"/>
      <c r="BK178" s="729"/>
      <c r="BL178" s="729"/>
      <c r="BM178" s="729"/>
      <c r="BN178" s="729"/>
      <c r="BO178" s="729"/>
      <c r="BP178" s="729"/>
      <c r="BQ178" s="729"/>
      <c r="BR178" s="729"/>
      <c r="BS178" s="729"/>
      <c r="BT178" s="729"/>
      <c r="BU178" s="729"/>
      <c r="BV178" s="729"/>
      <c r="BW178" s="729"/>
      <c r="BX178" s="729"/>
      <c r="BY178" s="729"/>
      <c r="BZ178" s="729"/>
      <c r="CA178" s="729"/>
      <c r="CB178" s="729"/>
      <c r="CC178" s="729"/>
      <c r="CD178" s="729"/>
      <c r="CE178" s="729"/>
      <c r="CF178" s="729"/>
      <c r="CG178" s="729"/>
      <c r="CH178" s="729"/>
      <c r="CI178" s="703"/>
      <c r="CJ178" s="703"/>
      <c r="CK178" s="703"/>
      <c r="CL178" s="703"/>
      <c r="CM178" s="703"/>
      <c r="CN178" s="703"/>
      <c r="CO178" s="703">
        <v>2</v>
      </c>
      <c r="CP178" s="703">
        <v>2</v>
      </c>
      <c r="CQ178" s="703">
        <v>2</v>
      </c>
      <c r="CR178" s="703">
        <v>2</v>
      </c>
      <c r="CS178" s="703">
        <v>2</v>
      </c>
      <c r="CT178" s="703">
        <v>2</v>
      </c>
      <c r="CU178" s="713"/>
      <c r="CV178" s="713"/>
      <c r="CW178" s="744"/>
      <c r="CX178" s="143"/>
      <c r="CY178" s="143"/>
      <c r="CZ178" s="143"/>
      <c r="DA178" s="143"/>
      <c r="DB178" s="143"/>
      <c r="DC178" s="143"/>
      <c r="DD178" s="143"/>
      <c r="DE178" s="583"/>
      <c r="DF178" s="583"/>
      <c r="DG178" s="583"/>
      <c r="DH178" s="583"/>
      <c r="DI178" s="583"/>
      <c r="DJ178" s="583"/>
      <c r="DK178" s="749"/>
      <c r="DL178" s="749"/>
      <c r="DM178" s="749"/>
      <c r="DN178" s="143"/>
      <c r="DO178" s="143"/>
    </row>
    <row r="179" ht="26.25" customHeight="1" spans="1:119">
      <c r="A179" s="590">
        <v>43939</v>
      </c>
      <c r="B179" s="1" t="s">
        <v>396</v>
      </c>
      <c r="C179" s="764" t="s">
        <v>397</v>
      </c>
      <c r="D179" s="611" t="s">
        <v>294</v>
      </c>
      <c r="E179" s="608" t="s">
        <v>398</v>
      </c>
      <c r="F179" s="599">
        <v>9209</v>
      </c>
      <c r="G179" s="123" t="s">
        <v>130</v>
      </c>
      <c r="H179" s="143">
        <v>1</v>
      </c>
      <c r="I179" s="143"/>
      <c r="J179" s="143"/>
      <c r="K179" s="143"/>
      <c r="L179" s="621"/>
      <c r="M179" s="622"/>
      <c r="N179" s="623"/>
      <c r="O179" s="623"/>
      <c r="P179" s="624"/>
      <c r="Q179" s="623"/>
      <c r="R179" s="623"/>
      <c r="S179" s="623"/>
      <c r="T179" s="623"/>
      <c r="U179" s="624"/>
      <c r="V179" s="765"/>
      <c r="W179" s="765"/>
      <c r="X179" s="766"/>
      <c r="Y179" s="713"/>
      <c r="Z179" s="713"/>
      <c r="AA179" s="713"/>
      <c r="AB179" s="713"/>
      <c r="AC179" s="656"/>
      <c r="AD179" s="768"/>
      <c r="AE179" s="768"/>
      <c r="AF179" s="768"/>
      <c r="AG179" s="768"/>
      <c r="AH179" s="768"/>
      <c r="AI179" s="768"/>
      <c r="AJ179" s="768"/>
      <c r="AK179" s="768"/>
      <c r="AL179" s="768"/>
      <c r="AM179" s="768"/>
      <c r="AN179" s="768"/>
      <c r="AO179" s="768"/>
      <c r="AP179" s="768"/>
      <c r="AQ179" s="768"/>
      <c r="AR179" s="768"/>
      <c r="AS179" s="768"/>
      <c r="AT179" s="768"/>
      <c r="AU179" s="768"/>
      <c r="AV179" s="768"/>
      <c r="AW179" s="768"/>
      <c r="AX179" s="768"/>
      <c r="AY179" s="768"/>
      <c r="AZ179" s="768"/>
      <c r="BA179" s="768"/>
      <c r="BB179" s="768"/>
      <c r="BC179" s="768"/>
      <c r="BD179" s="768"/>
      <c r="BE179" s="765"/>
      <c r="BF179" s="765"/>
      <c r="BG179" s="765"/>
      <c r="BH179" s="765"/>
      <c r="BI179" s="107"/>
      <c r="BJ179" s="729"/>
      <c r="BK179" s="729"/>
      <c r="BL179" s="729"/>
      <c r="BM179" s="729"/>
      <c r="BN179" s="729"/>
      <c r="BO179" s="729"/>
      <c r="BP179" s="729"/>
      <c r="BQ179" s="729"/>
      <c r="BR179" s="729"/>
      <c r="BS179" s="729"/>
      <c r="BT179" s="729"/>
      <c r="BU179" s="729"/>
      <c r="BV179" s="729"/>
      <c r="BW179" s="729"/>
      <c r="BX179" s="729"/>
      <c r="BY179" s="729"/>
      <c r="BZ179" s="729"/>
      <c r="CA179" s="729"/>
      <c r="CB179" s="729"/>
      <c r="CC179" s="729"/>
      <c r="CD179" s="729"/>
      <c r="CE179" s="729"/>
      <c r="CF179" s="729"/>
      <c r="CG179" s="729"/>
      <c r="CH179" s="729"/>
      <c r="CI179" s="703"/>
      <c r="CJ179" s="703"/>
      <c r="CK179" s="703"/>
      <c r="CL179" s="703"/>
      <c r="CM179" s="703"/>
      <c r="CN179" s="703"/>
      <c r="CO179" s="703"/>
      <c r="CP179" s="703"/>
      <c r="CQ179" s="703"/>
      <c r="CR179" s="703"/>
      <c r="CS179" s="703"/>
      <c r="CT179" s="703"/>
      <c r="CU179" s="713"/>
      <c r="CV179" s="713"/>
      <c r="CW179" s="744">
        <v>1</v>
      </c>
      <c r="CX179" s="143"/>
      <c r="CY179" s="143"/>
      <c r="CZ179" s="143"/>
      <c r="DA179" s="143"/>
      <c r="DB179" s="143"/>
      <c r="DC179" s="143"/>
      <c r="DD179" s="143"/>
      <c r="DE179" s="583"/>
      <c r="DF179" s="583"/>
      <c r="DG179" s="583"/>
      <c r="DH179" s="583"/>
      <c r="DI179" s="583"/>
      <c r="DJ179" s="583"/>
      <c r="DK179" s="749"/>
      <c r="DL179" s="749"/>
      <c r="DM179" s="749"/>
      <c r="DN179" s="143"/>
      <c r="DO179" s="143"/>
    </row>
    <row r="180" ht="26.25" customHeight="1" spans="1:119">
      <c r="A180" s="590">
        <v>43939</v>
      </c>
      <c r="B180" s="1" t="s">
        <v>396</v>
      </c>
      <c r="C180" s="764" t="s">
        <v>397</v>
      </c>
      <c r="D180" s="611" t="s">
        <v>294</v>
      </c>
      <c r="E180" s="608" t="s">
        <v>398</v>
      </c>
      <c r="F180" s="599">
        <v>9202</v>
      </c>
      <c r="G180" s="751" t="s">
        <v>222</v>
      </c>
      <c r="H180" s="143">
        <v>1</v>
      </c>
      <c r="I180" s="143"/>
      <c r="J180" s="143"/>
      <c r="K180" s="143"/>
      <c r="L180" s="621"/>
      <c r="M180" s="622"/>
      <c r="N180" s="623"/>
      <c r="O180" s="623"/>
      <c r="P180" s="624"/>
      <c r="Q180" s="623"/>
      <c r="R180" s="623"/>
      <c r="S180" s="623"/>
      <c r="T180" s="623"/>
      <c r="U180" s="624"/>
      <c r="V180" s="765"/>
      <c r="W180" s="765"/>
      <c r="X180" s="766"/>
      <c r="Y180" s="713"/>
      <c r="Z180" s="713"/>
      <c r="AA180" s="713"/>
      <c r="AB180" s="713"/>
      <c r="AC180" s="656"/>
      <c r="AD180" s="768"/>
      <c r="AE180" s="768"/>
      <c r="AF180" s="768"/>
      <c r="AG180" s="768"/>
      <c r="AH180" s="768"/>
      <c r="AI180" s="768"/>
      <c r="AJ180" s="768"/>
      <c r="AK180" s="768"/>
      <c r="AL180" s="768"/>
      <c r="AM180" s="768"/>
      <c r="AN180" s="768"/>
      <c r="AO180" s="768"/>
      <c r="AP180" s="768"/>
      <c r="AQ180" s="768"/>
      <c r="AR180" s="768"/>
      <c r="AS180" s="768"/>
      <c r="AT180" s="768"/>
      <c r="AU180" s="768"/>
      <c r="AV180" s="768"/>
      <c r="AW180" s="768"/>
      <c r="AX180" s="768"/>
      <c r="AY180" s="768"/>
      <c r="AZ180" s="768"/>
      <c r="BA180" s="768"/>
      <c r="BB180" s="768"/>
      <c r="BC180" s="768"/>
      <c r="BD180" s="768"/>
      <c r="BE180" s="765"/>
      <c r="BF180" s="765"/>
      <c r="BG180" s="765"/>
      <c r="BH180" s="765"/>
      <c r="BI180" s="107"/>
      <c r="BJ180" s="729"/>
      <c r="BK180" s="729"/>
      <c r="BL180" s="729"/>
      <c r="BM180" s="729"/>
      <c r="BN180" s="729"/>
      <c r="BO180" s="729"/>
      <c r="BP180" s="729"/>
      <c r="BQ180" s="729"/>
      <c r="BR180" s="729"/>
      <c r="BS180" s="729"/>
      <c r="BT180" s="729"/>
      <c r="BU180" s="729"/>
      <c r="BV180" s="729"/>
      <c r="BW180" s="729"/>
      <c r="BX180" s="729"/>
      <c r="BY180" s="729"/>
      <c r="BZ180" s="729"/>
      <c r="CA180" s="729"/>
      <c r="CB180" s="729">
        <v>1</v>
      </c>
      <c r="CC180" s="729"/>
      <c r="CD180" s="729"/>
      <c r="CE180" s="729"/>
      <c r="CF180" s="729"/>
      <c r="CG180" s="729"/>
      <c r="CH180" s="729"/>
      <c r="CI180" s="703"/>
      <c r="CJ180" s="703"/>
      <c r="CK180" s="703"/>
      <c r="CL180" s="703"/>
      <c r="CM180" s="703"/>
      <c r="CN180" s="703"/>
      <c r="CO180" s="703"/>
      <c r="CP180" s="703"/>
      <c r="CQ180" s="703"/>
      <c r="CR180" s="703"/>
      <c r="CS180" s="703"/>
      <c r="CT180" s="703"/>
      <c r="CU180" s="713"/>
      <c r="CV180" s="713"/>
      <c r="CW180" s="744"/>
      <c r="CX180" s="143"/>
      <c r="CY180" s="143"/>
      <c r="CZ180" s="143"/>
      <c r="DA180" s="143"/>
      <c r="DB180" s="143"/>
      <c r="DC180" s="143"/>
      <c r="DD180" s="143"/>
      <c r="DE180" s="583"/>
      <c r="DF180" s="583"/>
      <c r="DG180" s="583"/>
      <c r="DH180" s="583"/>
      <c r="DI180" s="583"/>
      <c r="DJ180" s="583"/>
      <c r="DK180" s="749"/>
      <c r="DL180" s="749"/>
      <c r="DM180" s="749"/>
      <c r="DN180" s="143"/>
      <c r="DO180" s="143"/>
    </row>
    <row r="181" ht="26.25" customHeight="1" spans="1:119">
      <c r="A181" s="590">
        <v>43944</v>
      </c>
      <c r="B181" s="599" t="s">
        <v>273</v>
      </c>
      <c r="C181" s="599">
        <v>4500029977</v>
      </c>
      <c r="D181" s="608" t="s">
        <v>164</v>
      </c>
      <c r="E181" s="608" t="s">
        <v>280</v>
      </c>
      <c r="F181" s="593" t="s">
        <v>399</v>
      </c>
      <c r="G181" s="123" t="s">
        <v>376</v>
      </c>
      <c r="H181" s="143">
        <v>18</v>
      </c>
      <c r="I181" s="143"/>
      <c r="J181" s="143"/>
      <c r="K181" s="143"/>
      <c r="L181" s="621"/>
      <c r="M181" s="622"/>
      <c r="N181" s="623"/>
      <c r="O181" s="623"/>
      <c r="P181" s="624"/>
      <c r="Q181" s="623"/>
      <c r="R181" s="623"/>
      <c r="S181" s="623"/>
      <c r="T181" s="623"/>
      <c r="U181" s="624"/>
      <c r="V181" s="765"/>
      <c r="W181" s="765"/>
      <c r="X181" s="766"/>
      <c r="Y181" s="713"/>
      <c r="Z181" s="713"/>
      <c r="AA181" s="713"/>
      <c r="AB181" s="713"/>
      <c r="AC181" s="656"/>
      <c r="AD181" s="768"/>
      <c r="AE181" s="768"/>
      <c r="AF181" s="768"/>
      <c r="AG181" s="768"/>
      <c r="AH181" s="768"/>
      <c r="AI181" s="768"/>
      <c r="AJ181" s="768"/>
      <c r="AK181" s="768"/>
      <c r="AL181" s="768"/>
      <c r="AM181" s="768"/>
      <c r="AN181" s="768"/>
      <c r="AO181" s="768"/>
      <c r="AP181" s="768"/>
      <c r="AQ181" s="768"/>
      <c r="AR181" s="768"/>
      <c r="AS181" s="768"/>
      <c r="AT181" s="768"/>
      <c r="AU181" s="768"/>
      <c r="AV181" s="768"/>
      <c r="AW181" s="768"/>
      <c r="AX181" s="768"/>
      <c r="AY181" s="768"/>
      <c r="AZ181" s="768"/>
      <c r="BA181" s="768"/>
      <c r="BB181" s="768"/>
      <c r="BC181" s="768"/>
      <c r="BD181" s="768"/>
      <c r="BE181" s="765"/>
      <c r="BF181" s="765"/>
      <c r="BG181" s="765"/>
      <c r="BH181" s="765"/>
      <c r="BI181" s="107"/>
      <c r="BJ181" s="729"/>
      <c r="BK181" s="729"/>
      <c r="BL181" s="729"/>
      <c r="BM181" s="729"/>
      <c r="BN181" s="729"/>
      <c r="BO181" s="729"/>
      <c r="BP181" s="729"/>
      <c r="BQ181" s="729"/>
      <c r="BR181" s="729"/>
      <c r="BS181" s="729"/>
      <c r="BT181" s="729"/>
      <c r="BU181" s="729"/>
      <c r="BV181" s="729"/>
      <c r="BW181" s="729"/>
      <c r="BX181" s="729"/>
      <c r="BY181" s="729"/>
      <c r="BZ181" s="729"/>
      <c r="CA181" s="729"/>
      <c r="CB181" s="729"/>
      <c r="CC181" s="729"/>
      <c r="CD181" s="729"/>
      <c r="CE181" s="729"/>
      <c r="CF181" s="729"/>
      <c r="CG181" s="729"/>
      <c r="CH181" s="729"/>
      <c r="CI181" s="703"/>
      <c r="CJ181" s="703"/>
      <c r="CK181" s="703"/>
      <c r="CL181" s="703"/>
      <c r="CM181" s="703"/>
      <c r="CN181" s="703"/>
      <c r="CO181" s="703"/>
      <c r="CP181" s="703"/>
      <c r="CQ181" s="703"/>
      <c r="CR181" s="703"/>
      <c r="CS181" s="703"/>
      <c r="CT181" s="703"/>
      <c r="CU181" s="713"/>
      <c r="CV181" s="713"/>
      <c r="CW181" s="744"/>
      <c r="CX181" s="143"/>
      <c r="CY181" s="143">
        <v>3</v>
      </c>
      <c r="CZ181" s="143">
        <v>3</v>
      </c>
      <c r="DA181" s="143">
        <v>3</v>
      </c>
      <c r="DB181" s="143">
        <v>3</v>
      </c>
      <c r="DC181" s="143">
        <v>3</v>
      </c>
      <c r="DD181" s="143">
        <v>3</v>
      </c>
      <c r="DE181" s="583"/>
      <c r="DF181" s="583"/>
      <c r="DG181" s="583"/>
      <c r="DH181" s="583"/>
      <c r="DI181" s="583"/>
      <c r="DJ181" s="583"/>
      <c r="DK181" s="749"/>
      <c r="DL181" s="749"/>
      <c r="DM181" s="749"/>
      <c r="DN181" s="143"/>
      <c r="DO181" s="143"/>
    </row>
    <row r="182" ht="26.25" customHeight="1" spans="1:119">
      <c r="A182" s="590">
        <v>43945</v>
      </c>
      <c r="B182" s="599" t="s">
        <v>207</v>
      </c>
      <c r="C182" s="599">
        <v>4500029262</v>
      </c>
      <c r="D182" s="608" t="s">
        <v>286</v>
      </c>
      <c r="E182" s="608" t="s">
        <v>400</v>
      </c>
      <c r="F182" s="593" t="s">
        <v>401</v>
      </c>
      <c r="G182" s="123" t="s">
        <v>125</v>
      </c>
      <c r="H182" s="143">
        <v>2</v>
      </c>
      <c r="I182" s="143"/>
      <c r="J182" s="143"/>
      <c r="K182" s="143"/>
      <c r="L182" s="621"/>
      <c r="M182" s="622"/>
      <c r="N182" s="623"/>
      <c r="O182" s="623"/>
      <c r="P182" s="624"/>
      <c r="Q182" s="623"/>
      <c r="R182" s="623"/>
      <c r="S182" s="623"/>
      <c r="T182" s="623"/>
      <c r="U182" s="624"/>
      <c r="V182" s="765"/>
      <c r="W182" s="765"/>
      <c r="X182" s="766"/>
      <c r="Y182" s="713"/>
      <c r="Z182" s="713"/>
      <c r="AA182" s="713"/>
      <c r="AB182" s="713"/>
      <c r="AC182" s="656"/>
      <c r="AD182" s="768"/>
      <c r="AE182" s="768"/>
      <c r="AF182" s="768"/>
      <c r="AG182" s="768"/>
      <c r="AH182" s="768"/>
      <c r="AI182" s="768"/>
      <c r="AJ182" s="768"/>
      <c r="AK182" s="768"/>
      <c r="AL182" s="768"/>
      <c r="AM182" s="768"/>
      <c r="AN182" s="768"/>
      <c r="AO182" s="768"/>
      <c r="AP182" s="768"/>
      <c r="AQ182" s="768"/>
      <c r="AR182" s="768"/>
      <c r="AS182" s="768"/>
      <c r="AT182" s="768"/>
      <c r="AU182" s="768"/>
      <c r="AV182" s="768"/>
      <c r="AW182" s="768"/>
      <c r="AX182" s="768"/>
      <c r="AY182" s="768"/>
      <c r="AZ182" s="768"/>
      <c r="BA182" s="768"/>
      <c r="BB182" s="768"/>
      <c r="BC182" s="768"/>
      <c r="BD182" s="768"/>
      <c r="BE182" s="765"/>
      <c r="BF182" s="765"/>
      <c r="BG182" s="765"/>
      <c r="BH182" s="765"/>
      <c r="BI182" s="107"/>
      <c r="BJ182" s="729"/>
      <c r="BK182" s="729"/>
      <c r="BL182" s="729"/>
      <c r="BM182" s="729"/>
      <c r="BN182" s="729"/>
      <c r="BO182" s="729"/>
      <c r="BP182" s="729"/>
      <c r="BQ182" s="729"/>
      <c r="BR182" s="729"/>
      <c r="BS182" s="729"/>
      <c r="BT182" s="729"/>
      <c r="BU182" s="729"/>
      <c r="BV182" s="729"/>
      <c r="BW182" s="729"/>
      <c r="BX182" s="729"/>
      <c r="BY182" s="729"/>
      <c r="BZ182" s="729"/>
      <c r="CA182" s="729"/>
      <c r="CB182" s="729"/>
      <c r="CC182" s="729"/>
      <c r="CD182" s="729"/>
      <c r="CE182" s="729"/>
      <c r="CF182" s="729"/>
      <c r="CG182" s="729"/>
      <c r="CH182" s="729"/>
      <c r="CI182" s="703"/>
      <c r="CJ182" s="703"/>
      <c r="CK182" s="703"/>
      <c r="CL182" s="703"/>
      <c r="CM182" s="703"/>
      <c r="CN182" s="703"/>
      <c r="CO182" s="703"/>
      <c r="CP182" s="703"/>
      <c r="CQ182" s="703"/>
      <c r="CR182" s="703"/>
      <c r="CS182" s="703"/>
      <c r="CT182" s="703"/>
      <c r="CU182" s="713"/>
      <c r="CV182" s="713"/>
      <c r="CW182" s="744"/>
      <c r="CX182" s="143"/>
      <c r="CY182" s="143"/>
      <c r="CZ182" s="143"/>
      <c r="DA182" s="143"/>
      <c r="DB182" s="143"/>
      <c r="DC182" s="143"/>
      <c r="DD182" s="143"/>
      <c r="DE182" s="583"/>
      <c r="DF182" s="583"/>
      <c r="DG182" s="583"/>
      <c r="DH182" s="583"/>
      <c r="DI182" s="583"/>
      <c r="DJ182" s="583"/>
      <c r="DK182" s="749"/>
      <c r="DL182" s="749"/>
      <c r="DM182" s="749"/>
      <c r="DN182" s="143">
        <v>2</v>
      </c>
      <c r="DO182" s="143"/>
    </row>
    <row r="183" ht="26.25" customHeight="1" spans="1:119">
      <c r="A183" s="590">
        <v>43945</v>
      </c>
      <c r="B183" s="599" t="s">
        <v>207</v>
      </c>
      <c r="C183" s="599">
        <v>4500029262</v>
      </c>
      <c r="D183" s="608" t="s">
        <v>286</v>
      </c>
      <c r="E183" s="608" t="s">
        <v>400</v>
      </c>
      <c r="F183" s="593" t="s">
        <v>402</v>
      </c>
      <c r="G183" s="123" t="s">
        <v>126</v>
      </c>
      <c r="H183" s="143">
        <v>2</v>
      </c>
      <c r="I183" s="143"/>
      <c r="J183" s="143"/>
      <c r="K183" s="143"/>
      <c r="L183" s="621"/>
      <c r="M183" s="622"/>
      <c r="N183" s="623"/>
      <c r="O183" s="623"/>
      <c r="P183" s="624"/>
      <c r="Q183" s="623"/>
      <c r="R183" s="623"/>
      <c r="S183" s="623"/>
      <c r="T183" s="623"/>
      <c r="U183" s="624"/>
      <c r="V183" s="765"/>
      <c r="W183" s="765"/>
      <c r="X183" s="766"/>
      <c r="Y183" s="713"/>
      <c r="Z183" s="713"/>
      <c r="AA183" s="713"/>
      <c r="AB183" s="713"/>
      <c r="AC183" s="656"/>
      <c r="AD183" s="768"/>
      <c r="AE183" s="768"/>
      <c r="AF183" s="768"/>
      <c r="AG183" s="768"/>
      <c r="AH183" s="768"/>
      <c r="AI183" s="768"/>
      <c r="AJ183" s="768"/>
      <c r="AK183" s="768"/>
      <c r="AL183" s="768"/>
      <c r="AM183" s="768"/>
      <c r="AN183" s="768"/>
      <c r="AO183" s="768"/>
      <c r="AP183" s="768"/>
      <c r="AQ183" s="768"/>
      <c r="AR183" s="768"/>
      <c r="AS183" s="768"/>
      <c r="AT183" s="768"/>
      <c r="AU183" s="768"/>
      <c r="AV183" s="768"/>
      <c r="AW183" s="768"/>
      <c r="AX183" s="768"/>
      <c r="AY183" s="768"/>
      <c r="AZ183" s="768"/>
      <c r="BA183" s="768"/>
      <c r="BB183" s="768"/>
      <c r="BC183" s="768"/>
      <c r="BD183" s="768"/>
      <c r="BE183" s="765"/>
      <c r="BF183" s="765"/>
      <c r="BG183" s="765"/>
      <c r="BH183" s="765"/>
      <c r="BI183" s="107"/>
      <c r="BJ183" s="729"/>
      <c r="BK183" s="729"/>
      <c r="BL183" s="729"/>
      <c r="BM183" s="729"/>
      <c r="BN183" s="729"/>
      <c r="BO183" s="729"/>
      <c r="BP183" s="729"/>
      <c r="BQ183" s="729"/>
      <c r="BR183" s="729"/>
      <c r="BS183" s="729"/>
      <c r="BT183" s="729"/>
      <c r="BU183" s="729"/>
      <c r="BV183" s="729"/>
      <c r="BW183" s="729"/>
      <c r="BX183" s="729"/>
      <c r="BY183" s="729"/>
      <c r="BZ183" s="729"/>
      <c r="CA183" s="729"/>
      <c r="CB183" s="729"/>
      <c r="CC183" s="729"/>
      <c r="CD183" s="729"/>
      <c r="CE183" s="729"/>
      <c r="CF183" s="729"/>
      <c r="CG183" s="729"/>
      <c r="CH183" s="729"/>
      <c r="CI183" s="703"/>
      <c r="CJ183" s="703"/>
      <c r="CK183" s="703"/>
      <c r="CL183" s="703"/>
      <c r="CM183" s="703"/>
      <c r="CN183" s="703"/>
      <c r="CO183" s="703"/>
      <c r="CP183" s="703"/>
      <c r="CQ183" s="703"/>
      <c r="CR183" s="703"/>
      <c r="CS183" s="703"/>
      <c r="CT183" s="703"/>
      <c r="CU183" s="713"/>
      <c r="CV183" s="713"/>
      <c r="CW183" s="744"/>
      <c r="CX183" s="143"/>
      <c r="CY183" s="143"/>
      <c r="CZ183" s="143"/>
      <c r="DA183" s="143"/>
      <c r="DB183" s="143"/>
      <c r="DC183" s="143"/>
      <c r="DD183" s="143"/>
      <c r="DE183" s="583"/>
      <c r="DF183" s="583"/>
      <c r="DG183" s="583"/>
      <c r="DH183" s="583"/>
      <c r="DI183" s="583"/>
      <c r="DJ183" s="583"/>
      <c r="DK183" s="749"/>
      <c r="DL183" s="749"/>
      <c r="DM183" s="749"/>
      <c r="DN183" s="143"/>
      <c r="DO183" s="143">
        <v>2</v>
      </c>
    </row>
    <row r="184" ht="26.25" customHeight="1" spans="1:119">
      <c r="A184" s="590">
        <v>43945</v>
      </c>
      <c r="B184" s="599" t="s">
        <v>207</v>
      </c>
      <c r="C184" s="599">
        <v>4500029262</v>
      </c>
      <c r="D184" s="608" t="s">
        <v>286</v>
      </c>
      <c r="E184" s="608" t="s">
        <v>400</v>
      </c>
      <c r="F184" s="593">
        <v>9212</v>
      </c>
      <c r="G184" s="123" t="s">
        <v>391</v>
      </c>
      <c r="H184" s="143">
        <v>2</v>
      </c>
      <c r="I184" s="143"/>
      <c r="J184" s="143"/>
      <c r="K184" s="143"/>
      <c r="L184" s="621"/>
      <c r="M184" s="622"/>
      <c r="N184" s="623"/>
      <c r="O184" s="623"/>
      <c r="P184" s="624"/>
      <c r="Q184" s="623"/>
      <c r="R184" s="623"/>
      <c r="S184" s="623"/>
      <c r="T184" s="623"/>
      <c r="U184" s="624"/>
      <c r="V184" s="765"/>
      <c r="W184" s="765"/>
      <c r="X184" s="766"/>
      <c r="Y184" s="713"/>
      <c r="Z184" s="713"/>
      <c r="AA184" s="713"/>
      <c r="AB184" s="713"/>
      <c r="AC184" s="656"/>
      <c r="AD184" s="768"/>
      <c r="AE184" s="768"/>
      <c r="AF184" s="768"/>
      <c r="AG184" s="768"/>
      <c r="AH184" s="768"/>
      <c r="AI184" s="768"/>
      <c r="AJ184" s="768"/>
      <c r="AK184" s="768"/>
      <c r="AL184" s="768"/>
      <c r="AM184" s="768"/>
      <c r="AN184" s="768"/>
      <c r="AO184" s="768"/>
      <c r="AP184" s="768"/>
      <c r="AQ184" s="768"/>
      <c r="AR184" s="768"/>
      <c r="AS184" s="768"/>
      <c r="AT184" s="768"/>
      <c r="AU184" s="768"/>
      <c r="AV184" s="768"/>
      <c r="AW184" s="768"/>
      <c r="AX184" s="768"/>
      <c r="AY184" s="768"/>
      <c r="AZ184" s="768"/>
      <c r="BA184" s="768"/>
      <c r="BB184" s="768"/>
      <c r="BC184" s="768"/>
      <c r="BD184" s="768"/>
      <c r="BE184" s="765"/>
      <c r="BF184" s="765"/>
      <c r="BG184" s="765"/>
      <c r="BH184" s="765"/>
      <c r="BI184" s="107"/>
      <c r="BJ184" s="729"/>
      <c r="BK184" s="729"/>
      <c r="BL184" s="729"/>
      <c r="BM184" s="729"/>
      <c r="BN184" s="729"/>
      <c r="BO184" s="729"/>
      <c r="BP184" s="729"/>
      <c r="BQ184" s="729"/>
      <c r="BR184" s="729"/>
      <c r="BS184" s="729"/>
      <c r="BT184" s="729"/>
      <c r="BU184" s="729"/>
      <c r="BV184" s="729"/>
      <c r="BW184" s="729"/>
      <c r="BX184" s="729"/>
      <c r="BY184" s="729"/>
      <c r="BZ184" s="729"/>
      <c r="CA184" s="729"/>
      <c r="CB184" s="729"/>
      <c r="CC184" s="729"/>
      <c r="CD184" s="729"/>
      <c r="CE184" s="729"/>
      <c r="CF184" s="729"/>
      <c r="CG184" s="729"/>
      <c r="CH184" s="729"/>
      <c r="CI184" s="703"/>
      <c r="CJ184" s="703"/>
      <c r="CK184" s="703"/>
      <c r="CL184" s="703"/>
      <c r="CM184" s="703"/>
      <c r="CN184" s="703"/>
      <c r="CO184" s="703"/>
      <c r="CP184" s="703"/>
      <c r="CQ184" s="703"/>
      <c r="CR184" s="703"/>
      <c r="CS184" s="703"/>
      <c r="CT184" s="703"/>
      <c r="CU184" s="713"/>
      <c r="CV184" s="713"/>
      <c r="CW184" s="744"/>
      <c r="CX184" s="143"/>
      <c r="CY184" s="143"/>
      <c r="CZ184" s="143"/>
      <c r="DA184" s="143"/>
      <c r="DB184" s="143"/>
      <c r="DC184" s="143"/>
      <c r="DD184" s="143"/>
      <c r="DE184" s="583"/>
      <c r="DF184" s="583"/>
      <c r="DG184" s="583"/>
      <c r="DH184" s="583"/>
      <c r="DI184" s="583"/>
      <c r="DJ184" s="583"/>
      <c r="DK184" s="749"/>
      <c r="DL184" s="749"/>
      <c r="DM184" s="749"/>
      <c r="DN184" s="143"/>
      <c r="DO184" s="143"/>
    </row>
    <row r="185" ht="26.25" customHeight="1" spans="1:119">
      <c r="A185" s="590">
        <v>43945</v>
      </c>
      <c r="B185" s="599" t="s">
        <v>207</v>
      </c>
      <c r="C185" s="599">
        <v>4500029262</v>
      </c>
      <c r="D185" s="608" t="s">
        <v>286</v>
      </c>
      <c r="E185" s="608" t="s">
        <v>400</v>
      </c>
      <c r="F185" s="593">
        <v>9215</v>
      </c>
      <c r="G185" s="123" t="s">
        <v>376</v>
      </c>
      <c r="H185" s="143">
        <v>2</v>
      </c>
      <c r="I185" s="143"/>
      <c r="J185" s="143"/>
      <c r="K185" s="143"/>
      <c r="L185" s="621"/>
      <c r="M185" s="622"/>
      <c r="N185" s="623"/>
      <c r="O185" s="623"/>
      <c r="P185" s="624"/>
      <c r="Q185" s="623"/>
      <c r="R185" s="623"/>
      <c r="S185" s="623"/>
      <c r="T185" s="623"/>
      <c r="U185" s="624"/>
      <c r="V185" s="765"/>
      <c r="W185" s="765"/>
      <c r="X185" s="766"/>
      <c r="Y185" s="713"/>
      <c r="Z185" s="713"/>
      <c r="AA185" s="713"/>
      <c r="AB185" s="713"/>
      <c r="AC185" s="656"/>
      <c r="AD185" s="768"/>
      <c r="AE185" s="768"/>
      <c r="AF185" s="768"/>
      <c r="AG185" s="768"/>
      <c r="AH185" s="768"/>
      <c r="AI185" s="768"/>
      <c r="AJ185" s="768"/>
      <c r="AK185" s="768"/>
      <c r="AL185" s="768"/>
      <c r="AM185" s="768"/>
      <c r="AN185" s="768"/>
      <c r="AO185" s="768"/>
      <c r="AP185" s="768"/>
      <c r="AQ185" s="768"/>
      <c r="AR185" s="768"/>
      <c r="AS185" s="768"/>
      <c r="AT185" s="768"/>
      <c r="AU185" s="768"/>
      <c r="AV185" s="768"/>
      <c r="AW185" s="768"/>
      <c r="AX185" s="768"/>
      <c r="AY185" s="768"/>
      <c r="AZ185" s="768"/>
      <c r="BA185" s="768"/>
      <c r="BB185" s="768"/>
      <c r="BC185" s="768"/>
      <c r="BD185" s="768"/>
      <c r="BE185" s="765"/>
      <c r="BF185" s="765"/>
      <c r="BG185" s="765"/>
      <c r="BH185" s="765"/>
      <c r="BI185" s="107"/>
      <c r="BJ185" s="729"/>
      <c r="BK185" s="729"/>
      <c r="BL185" s="729"/>
      <c r="BM185" s="729"/>
      <c r="BN185" s="729"/>
      <c r="BO185" s="729"/>
      <c r="BP185" s="729"/>
      <c r="BQ185" s="729"/>
      <c r="BR185" s="729"/>
      <c r="BS185" s="729"/>
      <c r="BT185" s="729"/>
      <c r="BU185" s="729"/>
      <c r="BV185" s="729"/>
      <c r="BW185" s="729"/>
      <c r="BX185" s="729"/>
      <c r="BY185" s="729"/>
      <c r="BZ185" s="729"/>
      <c r="CA185" s="729"/>
      <c r="CB185" s="729"/>
      <c r="CC185" s="729"/>
      <c r="CD185" s="729"/>
      <c r="CE185" s="729"/>
      <c r="CF185" s="729"/>
      <c r="CG185" s="729"/>
      <c r="CH185" s="729"/>
      <c r="CI185" s="703"/>
      <c r="CJ185" s="703"/>
      <c r="CK185" s="703"/>
      <c r="CL185" s="703"/>
      <c r="CM185" s="703"/>
      <c r="CN185" s="703"/>
      <c r="CO185" s="703"/>
      <c r="CP185" s="703"/>
      <c r="CQ185" s="703"/>
      <c r="CR185" s="703"/>
      <c r="CS185" s="703"/>
      <c r="CT185" s="703"/>
      <c r="CU185" s="713"/>
      <c r="CV185" s="713"/>
      <c r="CW185" s="744"/>
      <c r="CX185" s="143"/>
      <c r="CY185" s="143"/>
      <c r="CZ185" s="143"/>
      <c r="DA185" s="143"/>
      <c r="DB185" s="143"/>
      <c r="DC185" s="143"/>
      <c r="DD185" s="143"/>
      <c r="DE185" s="583"/>
      <c r="DF185" s="583"/>
      <c r="DG185" s="583"/>
      <c r="DH185" s="583"/>
      <c r="DI185" s="583"/>
      <c r="DJ185" s="583"/>
      <c r="DK185" s="749"/>
      <c r="DL185" s="749"/>
      <c r="DM185" s="749"/>
      <c r="DN185" s="143"/>
      <c r="DO185" s="143"/>
    </row>
    <row r="186" ht="26.25" customHeight="1" spans="1:119">
      <c r="A186" s="590">
        <v>43946</v>
      </c>
      <c r="B186" s="599" t="s">
        <v>248</v>
      </c>
      <c r="C186" s="599">
        <v>4500027765</v>
      </c>
      <c r="D186" s="608" t="s">
        <v>360</v>
      </c>
      <c r="E186" s="608" t="s">
        <v>283</v>
      </c>
      <c r="F186" s="593">
        <v>9209</v>
      </c>
      <c r="G186" s="123" t="s">
        <v>323</v>
      </c>
      <c r="H186" s="143">
        <v>2</v>
      </c>
      <c r="I186" s="143"/>
      <c r="J186" s="143"/>
      <c r="K186" s="143"/>
      <c r="L186" s="621"/>
      <c r="M186" s="622"/>
      <c r="N186" s="623"/>
      <c r="O186" s="623"/>
      <c r="P186" s="624"/>
      <c r="Q186" s="623"/>
      <c r="R186" s="623"/>
      <c r="S186" s="623"/>
      <c r="T186" s="623"/>
      <c r="U186" s="624"/>
      <c r="V186" s="765"/>
      <c r="W186" s="765"/>
      <c r="X186" s="766"/>
      <c r="Y186" s="713"/>
      <c r="Z186" s="713"/>
      <c r="AA186" s="713"/>
      <c r="AB186" s="713"/>
      <c r="AC186" s="656"/>
      <c r="AD186" s="768"/>
      <c r="AE186" s="768"/>
      <c r="AF186" s="768"/>
      <c r="AG186" s="768"/>
      <c r="AH186" s="768"/>
      <c r="AI186" s="768"/>
      <c r="AJ186" s="768"/>
      <c r="AK186" s="768"/>
      <c r="AL186" s="768"/>
      <c r="AM186" s="768"/>
      <c r="AN186" s="768"/>
      <c r="AO186" s="768"/>
      <c r="AP186" s="768"/>
      <c r="AQ186" s="768"/>
      <c r="AR186" s="768"/>
      <c r="AS186" s="768"/>
      <c r="AT186" s="768"/>
      <c r="AU186" s="768"/>
      <c r="AV186" s="768"/>
      <c r="AW186" s="768"/>
      <c r="AX186" s="768"/>
      <c r="AY186" s="768"/>
      <c r="AZ186" s="768"/>
      <c r="BA186" s="768"/>
      <c r="BB186" s="768"/>
      <c r="BC186" s="768"/>
      <c r="BD186" s="768"/>
      <c r="BE186" s="765"/>
      <c r="BF186" s="765"/>
      <c r="BG186" s="771">
        <v>2</v>
      </c>
      <c r="BH186" s="771">
        <v>2</v>
      </c>
      <c r="BI186" s="107"/>
      <c r="BJ186" s="729"/>
      <c r="BK186" s="729"/>
      <c r="BL186" s="729"/>
      <c r="BM186" s="729"/>
      <c r="BN186" s="729"/>
      <c r="BO186" s="729"/>
      <c r="BP186" s="729"/>
      <c r="BQ186" s="729"/>
      <c r="BR186" s="729"/>
      <c r="BS186" s="729"/>
      <c r="BT186" s="729"/>
      <c r="BU186" s="729"/>
      <c r="BV186" s="729"/>
      <c r="BW186" s="729"/>
      <c r="BX186" s="729"/>
      <c r="BY186" s="729"/>
      <c r="BZ186" s="729"/>
      <c r="CA186" s="729"/>
      <c r="CB186" s="729"/>
      <c r="CC186" s="729"/>
      <c r="CD186" s="729"/>
      <c r="CE186" s="729"/>
      <c r="CF186" s="729"/>
      <c r="CG186" s="729"/>
      <c r="CH186" s="729"/>
      <c r="CI186" s="703"/>
      <c r="CJ186" s="703"/>
      <c r="CK186" s="703"/>
      <c r="CL186" s="703"/>
      <c r="CM186" s="703"/>
      <c r="CN186" s="703"/>
      <c r="CO186" s="703"/>
      <c r="CP186" s="703"/>
      <c r="CQ186" s="703"/>
      <c r="CR186" s="703"/>
      <c r="CS186" s="703"/>
      <c r="CT186" s="703"/>
      <c r="CU186" s="713"/>
      <c r="CV186" s="713">
        <v>1</v>
      </c>
      <c r="CW186" s="744">
        <v>1</v>
      </c>
      <c r="CX186" s="143"/>
      <c r="CY186" s="143"/>
      <c r="CZ186" s="143"/>
      <c r="DA186" s="143"/>
      <c r="DB186" s="143"/>
      <c r="DC186" s="143"/>
      <c r="DD186" s="143"/>
      <c r="DE186" s="583"/>
      <c r="DF186" s="583"/>
      <c r="DG186" s="583"/>
      <c r="DH186" s="583"/>
      <c r="DI186" s="583"/>
      <c r="DJ186" s="583"/>
      <c r="DK186" s="749"/>
      <c r="DL186" s="749"/>
      <c r="DM186" s="749"/>
      <c r="DN186" s="143"/>
      <c r="DO186" s="143"/>
    </row>
    <row r="187" ht="26.25" customHeight="1" spans="1:119">
      <c r="A187" s="590">
        <v>43946</v>
      </c>
      <c r="B187" s="599" t="s">
        <v>248</v>
      </c>
      <c r="C187" s="599">
        <v>4500027765</v>
      </c>
      <c r="D187" s="608" t="s">
        <v>360</v>
      </c>
      <c r="E187" s="608" t="s">
        <v>283</v>
      </c>
      <c r="F187" s="593">
        <v>9202</v>
      </c>
      <c r="G187" s="123" t="s">
        <v>222</v>
      </c>
      <c r="H187" s="143">
        <v>1</v>
      </c>
      <c r="I187" s="143"/>
      <c r="J187" s="143"/>
      <c r="K187" s="143"/>
      <c r="L187" s="621"/>
      <c r="M187" s="622"/>
      <c r="N187" s="623"/>
      <c r="O187" s="623"/>
      <c r="P187" s="624"/>
      <c r="Q187" s="623"/>
      <c r="R187" s="623"/>
      <c r="S187" s="623"/>
      <c r="T187" s="623"/>
      <c r="U187" s="624"/>
      <c r="V187" s="765"/>
      <c r="W187" s="765"/>
      <c r="X187" s="766"/>
      <c r="Y187" s="713"/>
      <c r="Z187" s="713"/>
      <c r="AA187" s="713"/>
      <c r="AB187" s="713"/>
      <c r="AC187" s="656"/>
      <c r="AD187" s="768"/>
      <c r="AE187" s="768">
        <v>1</v>
      </c>
      <c r="AF187" s="768"/>
      <c r="AG187" s="768"/>
      <c r="AH187" s="768"/>
      <c r="AI187" s="768">
        <v>1</v>
      </c>
      <c r="AJ187" s="768"/>
      <c r="AK187" s="768"/>
      <c r="AL187" s="768"/>
      <c r="AM187" s="768"/>
      <c r="AN187" s="768"/>
      <c r="AO187" s="768"/>
      <c r="AP187" s="768"/>
      <c r="AQ187" s="768"/>
      <c r="AR187" s="768"/>
      <c r="AS187" s="768"/>
      <c r="AT187" s="768"/>
      <c r="AU187" s="768"/>
      <c r="AV187" s="768"/>
      <c r="AW187" s="768"/>
      <c r="AX187" s="768"/>
      <c r="AY187" s="768"/>
      <c r="AZ187" s="768"/>
      <c r="BA187" s="768"/>
      <c r="BB187" s="768"/>
      <c r="BC187" s="768"/>
      <c r="BD187" s="768"/>
      <c r="BE187" s="765"/>
      <c r="BF187" s="765"/>
      <c r="BG187" s="765"/>
      <c r="BH187" s="765"/>
      <c r="BI187" s="107"/>
      <c r="BJ187" s="729"/>
      <c r="BK187" s="729"/>
      <c r="BL187" s="729"/>
      <c r="BM187" s="729"/>
      <c r="BN187" s="729"/>
      <c r="BO187" s="729"/>
      <c r="BP187" s="729"/>
      <c r="BQ187" s="729"/>
      <c r="BR187" s="729"/>
      <c r="BS187" s="729"/>
      <c r="BT187" s="729"/>
      <c r="BU187" s="729"/>
      <c r="BV187" s="729"/>
      <c r="BW187" s="729"/>
      <c r="BX187" s="729"/>
      <c r="BY187" s="729"/>
      <c r="BZ187" s="729"/>
      <c r="CA187" s="729"/>
      <c r="CB187" s="729"/>
      <c r="CC187" s="729"/>
      <c r="CD187" s="729"/>
      <c r="CE187" s="729"/>
      <c r="CF187" s="729"/>
      <c r="CG187" s="729"/>
      <c r="CH187" s="729">
        <v>1</v>
      </c>
      <c r="CI187" s="703"/>
      <c r="CJ187" s="703"/>
      <c r="CK187" s="703"/>
      <c r="CL187" s="703"/>
      <c r="CM187" s="703"/>
      <c r="CN187" s="703"/>
      <c r="CO187" s="703"/>
      <c r="CP187" s="703"/>
      <c r="CQ187" s="703"/>
      <c r="CR187" s="703"/>
      <c r="CS187" s="703"/>
      <c r="CT187" s="703"/>
      <c r="CU187" s="713"/>
      <c r="CV187" s="713"/>
      <c r="CW187" s="744"/>
      <c r="CX187" s="143"/>
      <c r="CY187" s="143"/>
      <c r="CZ187" s="143"/>
      <c r="DA187" s="143"/>
      <c r="DB187" s="143"/>
      <c r="DC187" s="143"/>
      <c r="DD187" s="143"/>
      <c r="DE187" s="583"/>
      <c r="DF187" s="583"/>
      <c r="DG187" s="583"/>
      <c r="DH187" s="583"/>
      <c r="DI187" s="583"/>
      <c r="DJ187" s="583"/>
      <c r="DK187" s="749"/>
      <c r="DL187" s="749"/>
      <c r="DM187" s="749"/>
      <c r="DN187" s="143"/>
      <c r="DO187" s="143"/>
    </row>
    <row r="188" ht="26.25" customHeight="1" spans="1:119">
      <c r="A188" s="590">
        <v>43946</v>
      </c>
      <c r="B188" s="599" t="s">
        <v>248</v>
      </c>
      <c r="C188" s="599">
        <v>4500027765</v>
      </c>
      <c r="D188" s="608" t="s">
        <v>360</v>
      </c>
      <c r="E188" s="608" t="s">
        <v>283</v>
      </c>
      <c r="F188" s="593">
        <v>9214</v>
      </c>
      <c r="G188" s="123" t="s">
        <v>278</v>
      </c>
      <c r="H188" s="143">
        <v>4</v>
      </c>
      <c r="I188" s="143"/>
      <c r="J188" s="143"/>
      <c r="K188" s="143"/>
      <c r="L188" s="621"/>
      <c r="M188" s="622"/>
      <c r="N188" s="623"/>
      <c r="O188" s="623"/>
      <c r="P188" s="624"/>
      <c r="Q188" s="623"/>
      <c r="R188" s="623"/>
      <c r="S188" s="623"/>
      <c r="T188" s="623"/>
      <c r="U188" s="624"/>
      <c r="V188" s="765"/>
      <c r="W188" s="765"/>
      <c r="X188" s="766"/>
      <c r="Y188" s="713"/>
      <c r="Z188" s="713"/>
      <c r="AA188" s="713"/>
      <c r="AB188" s="713"/>
      <c r="AC188" s="656"/>
      <c r="AD188" s="768"/>
      <c r="AE188" s="768"/>
      <c r="AF188" s="768"/>
      <c r="AG188" s="768"/>
      <c r="AH188" s="768"/>
      <c r="AI188" s="768"/>
      <c r="AJ188" s="768"/>
      <c r="AK188" s="768"/>
      <c r="AL188" s="768"/>
      <c r="AM188" s="768"/>
      <c r="AN188" s="768"/>
      <c r="AO188" s="768"/>
      <c r="AP188" s="768"/>
      <c r="AQ188" s="768"/>
      <c r="AR188" s="768"/>
      <c r="AS188" s="768"/>
      <c r="AT188" s="768"/>
      <c r="AU188" s="768"/>
      <c r="AV188" s="768"/>
      <c r="AW188" s="768"/>
      <c r="AX188" s="768">
        <v>4</v>
      </c>
      <c r="AY188" s="768">
        <v>4</v>
      </c>
      <c r="AZ188" s="768"/>
      <c r="BA188" s="768"/>
      <c r="BB188" s="768"/>
      <c r="BC188" s="768">
        <v>3</v>
      </c>
      <c r="BD188" s="768"/>
      <c r="BE188" s="765"/>
      <c r="BF188" s="765"/>
      <c r="BG188" s="765"/>
      <c r="BH188" s="765"/>
      <c r="BI188" s="107"/>
      <c r="BJ188" s="729"/>
      <c r="BK188" s="729"/>
      <c r="BL188" s="729"/>
      <c r="BM188" s="729"/>
      <c r="BN188" s="729"/>
      <c r="BO188" s="729"/>
      <c r="BP188" s="729"/>
      <c r="BQ188" s="729"/>
      <c r="BR188" s="729"/>
      <c r="BS188" s="729"/>
      <c r="BT188" s="729"/>
      <c r="BU188" s="729"/>
      <c r="BV188" s="729"/>
      <c r="BW188" s="729"/>
      <c r="BX188" s="729"/>
      <c r="BY188" s="729"/>
      <c r="BZ188" s="729"/>
      <c r="CA188" s="729"/>
      <c r="CB188" s="729"/>
      <c r="CC188" s="729"/>
      <c r="CD188" s="729"/>
      <c r="CE188" s="729"/>
      <c r="CF188" s="729"/>
      <c r="CG188" s="729"/>
      <c r="CH188" s="729"/>
      <c r="CI188" s="703"/>
      <c r="CJ188" s="703"/>
      <c r="CK188" s="703"/>
      <c r="CL188" s="703"/>
      <c r="CM188" s="703"/>
      <c r="CN188" s="703"/>
      <c r="CO188" s="703">
        <v>1</v>
      </c>
      <c r="CP188" s="703">
        <v>1</v>
      </c>
      <c r="CQ188" s="703">
        <v>1</v>
      </c>
      <c r="CR188" s="703"/>
      <c r="CS188" s="703"/>
      <c r="CT188" s="703">
        <v>1</v>
      </c>
      <c r="CU188" s="713"/>
      <c r="CV188" s="713"/>
      <c r="CW188" s="744"/>
      <c r="CX188" s="143"/>
      <c r="CY188" s="143"/>
      <c r="CZ188" s="143"/>
      <c r="DA188" s="143"/>
      <c r="DB188" s="143"/>
      <c r="DC188" s="143"/>
      <c r="DD188" s="143"/>
      <c r="DE188" s="583"/>
      <c r="DF188" s="583"/>
      <c r="DG188" s="583"/>
      <c r="DH188" s="583"/>
      <c r="DI188" s="583"/>
      <c r="DJ188" s="583"/>
      <c r="DK188" s="749"/>
      <c r="DL188" s="749"/>
      <c r="DM188" s="749"/>
      <c r="DN188" s="143"/>
      <c r="DO188" s="143"/>
    </row>
    <row r="189" ht="26.25" customHeight="1" spans="1:119">
      <c r="A189" s="590">
        <v>43945</v>
      </c>
      <c r="B189" s="599" t="s">
        <v>377</v>
      </c>
      <c r="C189" s="599">
        <v>4500029306</v>
      </c>
      <c r="D189" s="608" t="s">
        <v>403</v>
      </c>
      <c r="E189" s="608" t="s">
        <v>379</v>
      </c>
      <c r="F189" s="593" t="s">
        <v>401</v>
      </c>
      <c r="G189" s="123" t="s">
        <v>125</v>
      </c>
      <c r="H189" s="143">
        <v>3</v>
      </c>
      <c r="I189" s="143"/>
      <c r="J189" s="143"/>
      <c r="K189" s="143"/>
      <c r="L189" s="621"/>
      <c r="M189" s="622"/>
      <c r="N189" s="623"/>
      <c r="O189" s="623"/>
      <c r="P189" s="624"/>
      <c r="Q189" s="623"/>
      <c r="R189" s="623"/>
      <c r="S189" s="623"/>
      <c r="T189" s="623"/>
      <c r="U189" s="624"/>
      <c r="V189" s="765"/>
      <c r="W189" s="765"/>
      <c r="X189" s="766"/>
      <c r="Y189" s="713"/>
      <c r="Z189" s="713"/>
      <c r="AA189" s="713"/>
      <c r="AB189" s="713"/>
      <c r="AC189" s="656"/>
      <c r="AD189" s="768"/>
      <c r="AE189" s="768"/>
      <c r="AF189" s="768"/>
      <c r="AG189" s="768"/>
      <c r="AH189" s="768"/>
      <c r="AI189" s="768"/>
      <c r="AJ189" s="768"/>
      <c r="AK189" s="768"/>
      <c r="AL189" s="768"/>
      <c r="AM189" s="768"/>
      <c r="AN189" s="768"/>
      <c r="AO189" s="768"/>
      <c r="AP189" s="768"/>
      <c r="AQ189" s="768"/>
      <c r="AR189" s="768"/>
      <c r="AS189" s="768"/>
      <c r="AT189" s="768"/>
      <c r="AU189" s="768"/>
      <c r="AV189" s="768"/>
      <c r="AW189" s="768"/>
      <c r="AX189" s="768"/>
      <c r="AY189" s="768"/>
      <c r="AZ189" s="768"/>
      <c r="BA189" s="768"/>
      <c r="BB189" s="768"/>
      <c r="BC189" s="768"/>
      <c r="BD189" s="768"/>
      <c r="BE189" s="765"/>
      <c r="BF189" s="765"/>
      <c r="BG189" s="765"/>
      <c r="BH189" s="765"/>
      <c r="BI189" s="107"/>
      <c r="BJ189" s="729"/>
      <c r="BK189" s="729"/>
      <c r="BL189" s="729"/>
      <c r="BM189" s="729"/>
      <c r="BN189" s="729"/>
      <c r="BO189" s="729"/>
      <c r="BP189" s="729"/>
      <c r="BQ189" s="729"/>
      <c r="BR189" s="729"/>
      <c r="BS189" s="729"/>
      <c r="BT189" s="729"/>
      <c r="BU189" s="729"/>
      <c r="BV189" s="729"/>
      <c r="BW189" s="729"/>
      <c r="BX189" s="729"/>
      <c r="BY189" s="729"/>
      <c r="BZ189" s="729"/>
      <c r="CA189" s="729"/>
      <c r="CB189" s="729"/>
      <c r="CC189" s="729"/>
      <c r="CD189" s="729"/>
      <c r="CE189" s="729"/>
      <c r="CF189" s="729"/>
      <c r="CG189" s="729"/>
      <c r="CH189" s="729"/>
      <c r="CI189" s="703"/>
      <c r="CJ189" s="703"/>
      <c r="CK189" s="703"/>
      <c r="CL189" s="703"/>
      <c r="CM189" s="703"/>
      <c r="CN189" s="703"/>
      <c r="CO189" s="703"/>
      <c r="CP189" s="703"/>
      <c r="CQ189" s="703"/>
      <c r="CR189" s="703"/>
      <c r="CS189" s="703"/>
      <c r="CT189" s="703"/>
      <c r="CU189" s="713"/>
      <c r="CV189" s="713"/>
      <c r="CW189" s="744"/>
      <c r="CX189" s="143"/>
      <c r="CY189" s="143"/>
      <c r="CZ189" s="143"/>
      <c r="DA189" s="143"/>
      <c r="DB189" s="143"/>
      <c r="DC189" s="143"/>
      <c r="DD189" s="143"/>
      <c r="DE189" s="583"/>
      <c r="DF189" s="583"/>
      <c r="DG189" s="583"/>
      <c r="DH189" s="583"/>
      <c r="DI189" s="583"/>
      <c r="DJ189" s="583"/>
      <c r="DK189" s="749"/>
      <c r="DL189" s="749"/>
      <c r="DM189" s="749"/>
      <c r="DN189" s="143">
        <v>3</v>
      </c>
      <c r="DO189" s="143"/>
    </row>
    <row r="190" ht="26.25" customHeight="1" spans="1:119">
      <c r="A190" s="590">
        <v>43945</v>
      </c>
      <c r="B190" s="599" t="s">
        <v>377</v>
      </c>
      <c r="C190" s="599">
        <v>4500029306</v>
      </c>
      <c r="D190" s="608" t="s">
        <v>403</v>
      </c>
      <c r="E190" s="608" t="s">
        <v>379</v>
      </c>
      <c r="F190" s="593" t="s">
        <v>402</v>
      </c>
      <c r="G190" s="123" t="s">
        <v>126</v>
      </c>
      <c r="H190" s="143">
        <v>3</v>
      </c>
      <c r="I190" s="143"/>
      <c r="J190" s="143"/>
      <c r="K190" s="143"/>
      <c r="L190" s="621"/>
      <c r="M190" s="622"/>
      <c r="N190" s="623"/>
      <c r="O190" s="623"/>
      <c r="P190" s="624"/>
      <c r="Q190" s="623"/>
      <c r="R190" s="623"/>
      <c r="S190" s="623"/>
      <c r="T190" s="623"/>
      <c r="U190" s="624"/>
      <c r="V190" s="765"/>
      <c r="W190" s="765"/>
      <c r="X190" s="766"/>
      <c r="Y190" s="713"/>
      <c r="Z190" s="713"/>
      <c r="AA190" s="713"/>
      <c r="AB190" s="713"/>
      <c r="AC190" s="656"/>
      <c r="AD190" s="768"/>
      <c r="AE190" s="768"/>
      <c r="AF190" s="768"/>
      <c r="AG190" s="768"/>
      <c r="AH190" s="768"/>
      <c r="AI190" s="768"/>
      <c r="AJ190" s="768"/>
      <c r="AK190" s="768"/>
      <c r="AL190" s="768"/>
      <c r="AM190" s="768"/>
      <c r="AN190" s="768"/>
      <c r="AO190" s="768"/>
      <c r="AP190" s="768"/>
      <c r="AQ190" s="768"/>
      <c r="AR190" s="768"/>
      <c r="AS190" s="768"/>
      <c r="AT190" s="768"/>
      <c r="AU190" s="768"/>
      <c r="AV190" s="768"/>
      <c r="AW190" s="768"/>
      <c r="AX190" s="768"/>
      <c r="AY190" s="768"/>
      <c r="AZ190" s="768"/>
      <c r="BA190" s="768"/>
      <c r="BB190" s="768"/>
      <c r="BC190" s="768"/>
      <c r="BD190" s="768"/>
      <c r="BE190" s="765"/>
      <c r="BF190" s="765"/>
      <c r="BG190" s="765"/>
      <c r="BH190" s="765"/>
      <c r="BI190" s="107"/>
      <c r="BJ190" s="729"/>
      <c r="BK190" s="729"/>
      <c r="BL190" s="729"/>
      <c r="BM190" s="729"/>
      <c r="BN190" s="729"/>
      <c r="BO190" s="729"/>
      <c r="BP190" s="729"/>
      <c r="BQ190" s="729"/>
      <c r="BR190" s="729"/>
      <c r="BS190" s="729"/>
      <c r="BT190" s="729"/>
      <c r="BU190" s="729"/>
      <c r="BV190" s="729"/>
      <c r="BW190" s="729"/>
      <c r="BX190" s="729"/>
      <c r="BY190" s="729"/>
      <c r="BZ190" s="729"/>
      <c r="CA190" s="729"/>
      <c r="CB190" s="729"/>
      <c r="CC190" s="729"/>
      <c r="CD190" s="729"/>
      <c r="CE190" s="729"/>
      <c r="CF190" s="729"/>
      <c r="CG190" s="729"/>
      <c r="CH190" s="729"/>
      <c r="CI190" s="703"/>
      <c r="CJ190" s="703"/>
      <c r="CK190" s="703"/>
      <c r="CL190" s="703"/>
      <c r="CM190" s="703"/>
      <c r="CN190" s="703"/>
      <c r="CO190" s="703"/>
      <c r="CP190" s="703"/>
      <c r="CQ190" s="703"/>
      <c r="CR190" s="703"/>
      <c r="CS190" s="703"/>
      <c r="CT190" s="703"/>
      <c r="CU190" s="713"/>
      <c r="CV190" s="713"/>
      <c r="CW190" s="744"/>
      <c r="CX190" s="143"/>
      <c r="CY190" s="143"/>
      <c r="CZ190" s="143"/>
      <c r="DA190" s="143"/>
      <c r="DB190" s="143"/>
      <c r="DC190" s="143"/>
      <c r="DD190" s="143"/>
      <c r="DE190" s="583"/>
      <c r="DF190" s="583"/>
      <c r="DG190" s="583"/>
      <c r="DH190" s="583"/>
      <c r="DI190" s="583"/>
      <c r="DJ190" s="583"/>
      <c r="DK190" s="749"/>
      <c r="DL190" s="749"/>
      <c r="DM190" s="749"/>
      <c r="DN190" s="143"/>
      <c r="DO190" s="143">
        <v>3</v>
      </c>
    </row>
    <row r="191" ht="26.25" customHeight="1" spans="1:119">
      <c r="A191" s="590">
        <v>43949</v>
      </c>
      <c r="B191" s="599" t="s">
        <v>300</v>
      </c>
      <c r="C191" s="599">
        <v>4500029392</v>
      </c>
      <c r="D191" s="608" t="s">
        <v>301</v>
      </c>
      <c r="E191" s="608" t="s">
        <v>280</v>
      </c>
      <c r="F191" s="593">
        <v>9214</v>
      </c>
      <c r="G191" s="123" t="s">
        <v>278</v>
      </c>
      <c r="H191" s="143">
        <v>24</v>
      </c>
      <c r="I191" s="143"/>
      <c r="J191" s="143"/>
      <c r="K191" s="143"/>
      <c r="L191" s="621"/>
      <c r="M191" s="622"/>
      <c r="N191" s="623"/>
      <c r="O191" s="623"/>
      <c r="P191" s="624"/>
      <c r="Q191" s="623"/>
      <c r="R191" s="623"/>
      <c r="S191" s="623"/>
      <c r="T191" s="623"/>
      <c r="U191" s="624"/>
      <c r="V191" s="765"/>
      <c r="W191" s="765"/>
      <c r="X191" s="766"/>
      <c r="Y191" s="713"/>
      <c r="Z191" s="713"/>
      <c r="AA191" s="713"/>
      <c r="AB191" s="713"/>
      <c r="AC191" s="656"/>
      <c r="AD191" s="768"/>
      <c r="AE191" s="768"/>
      <c r="AF191" s="768"/>
      <c r="AG191" s="768"/>
      <c r="AH191" s="768"/>
      <c r="AI191" s="768"/>
      <c r="AJ191" s="768"/>
      <c r="AK191" s="768"/>
      <c r="AL191" s="768"/>
      <c r="AM191" s="768"/>
      <c r="AN191" s="768"/>
      <c r="AO191" s="768"/>
      <c r="AP191" s="768"/>
      <c r="AQ191" s="768"/>
      <c r="AR191" s="768"/>
      <c r="AS191" s="768"/>
      <c r="AT191" s="768"/>
      <c r="AU191" s="768"/>
      <c r="AV191" s="768"/>
      <c r="AW191" s="768"/>
      <c r="AX191" s="768"/>
      <c r="AY191" s="768"/>
      <c r="AZ191" s="768"/>
      <c r="BA191" s="768"/>
      <c r="BB191" s="768"/>
      <c r="BC191" s="768"/>
      <c r="BD191" s="768"/>
      <c r="BE191" s="765"/>
      <c r="BF191" s="765"/>
      <c r="BG191" s="765"/>
      <c r="BH191" s="765"/>
      <c r="BI191" s="107"/>
      <c r="BJ191" s="729"/>
      <c r="BK191" s="729"/>
      <c r="BL191" s="729"/>
      <c r="BM191" s="729"/>
      <c r="BN191" s="729"/>
      <c r="BO191" s="729"/>
      <c r="BP191" s="729"/>
      <c r="BQ191" s="729"/>
      <c r="BR191" s="729"/>
      <c r="BS191" s="729"/>
      <c r="BT191" s="729"/>
      <c r="BU191" s="729"/>
      <c r="BV191" s="729"/>
      <c r="BW191" s="729"/>
      <c r="BX191" s="729"/>
      <c r="BY191" s="729"/>
      <c r="BZ191" s="729"/>
      <c r="CA191" s="729"/>
      <c r="CB191" s="729"/>
      <c r="CC191" s="729"/>
      <c r="CD191" s="729"/>
      <c r="CE191" s="729"/>
      <c r="CF191" s="729"/>
      <c r="CG191" s="729"/>
      <c r="CH191" s="729"/>
      <c r="CI191" s="703"/>
      <c r="CJ191" s="703"/>
      <c r="CK191" s="703"/>
      <c r="CL191" s="703"/>
      <c r="CM191" s="703"/>
      <c r="CN191" s="703"/>
      <c r="CO191" s="703">
        <v>4</v>
      </c>
      <c r="CP191" s="703">
        <v>4</v>
      </c>
      <c r="CQ191" s="703">
        <v>4</v>
      </c>
      <c r="CR191" s="703">
        <v>4</v>
      </c>
      <c r="CS191" s="703">
        <v>4</v>
      </c>
      <c r="CT191" s="703">
        <v>4</v>
      </c>
      <c r="CU191" s="713"/>
      <c r="CV191" s="713"/>
      <c r="CW191" s="744"/>
      <c r="CX191" s="143"/>
      <c r="CY191" s="143"/>
      <c r="CZ191" s="143"/>
      <c r="DA191" s="143"/>
      <c r="DB191" s="143"/>
      <c r="DC191" s="143"/>
      <c r="DD191" s="143"/>
      <c r="DE191" s="583"/>
      <c r="DF191" s="583"/>
      <c r="DG191" s="583"/>
      <c r="DH191" s="583"/>
      <c r="DI191" s="583"/>
      <c r="DJ191" s="583"/>
      <c r="DK191" s="749"/>
      <c r="DL191" s="749"/>
      <c r="DM191" s="749"/>
      <c r="DN191" s="143"/>
      <c r="DO191" s="143"/>
    </row>
    <row r="192" ht="26.25" customHeight="1" spans="1:119">
      <c r="A192" s="590">
        <v>43953</v>
      </c>
      <c r="B192" s="599" t="s">
        <v>377</v>
      </c>
      <c r="C192" s="599"/>
      <c r="D192" s="608"/>
      <c r="E192" s="608" t="s">
        <v>404</v>
      </c>
      <c r="F192" s="593">
        <v>9215</v>
      </c>
      <c r="G192" s="123" t="s">
        <v>376</v>
      </c>
      <c r="H192" s="143">
        <v>14</v>
      </c>
      <c r="I192" s="143"/>
      <c r="J192" s="143"/>
      <c r="K192" s="143"/>
      <c r="L192" s="621"/>
      <c r="M192" s="622"/>
      <c r="N192" s="623"/>
      <c r="O192" s="623"/>
      <c r="P192" s="624"/>
      <c r="Q192" s="623"/>
      <c r="R192" s="623"/>
      <c r="S192" s="623"/>
      <c r="T192" s="623"/>
      <c r="U192" s="624"/>
      <c r="V192" s="765"/>
      <c r="W192" s="765"/>
      <c r="X192" s="766"/>
      <c r="Y192" s="713"/>
      <c r="Z192" s="713"/>
      <c r="AA192" s="713"/>
      <c r="AB192" s="713"/>
      <c r="AC192" s="656"/>
      <c r="AD192" s="768"/>
      <c r="AE192" s="768"/>
      <c r="AF192" s="768"/>
      <c r="AG192" s="768"/>
      <c r="AH192" s="768"/>
      <c r="AI192" s="768"/>
      <c r="AJ192" s="768"/>
      <c r="AK192" s="768"/>
      <c r="AL192" s="768"/>
      <c r="AM192" s="768"/>
      <c r="AN192" s="768"/>
      <c r="AO192" s="768"/>
      <c r="AP192" s="768"/>
      <c r="AQ192" s="768"/>
      <c r="AR192" s="768"/>
      <c r="AS192" s="768"/>
      <c r="AT192" s="768"/>
      <c r="AU192" s="768"/>
      <c r="AV192" s="768"/>
      <c r="AW192" s="768"/>
      <c r="AX192" s="768"/>
      <c r="AY192" s="768"/>
      <c r="AZ192" s="768"/>
      <c r="BA192" s="768"/>
      <c r="BB192" s="768"/>
      <c r="BC192" s="768"/>
      <c r="BD192" s="768"/>
      <c r="BE192" s="765"/>
      <c r="BF192" s="765"/>
      <c r="BG192" s="765"/>
      <c r="BH192" s="765"/>
      <c r="BI192" s="107"/>
      <c r="BJ192" s="729"/>
      <c r="BK192" s="729"/>
      <c r="BL192" s="729"/>
      <c r="BM192" s="729"/>
      <c r="BN192" s="729"/>
      <c r="BO192" s="729"/>
      <c r="BP192" s="729"/>
      <c r="BQ192" s="729"/>
      <c r="BR192" s="729"/>
      <c r="BS192" s="729"/>
      <c r="BT192" s="729"/>
      <c r="BU192" s="729"/>
      <c r="BV192" s="729"/>
      <c r="BW192" s="729"/>
      <c r="BX192" s="729"/>
      <c r="BY192" s="729"/>
      <c r="BZ192" s="729"/>
      <c r="CA192" s="729"/>
      <c r="CB192" s="729"/>
      <c r="CC192" s="729"/>
      <c r="CD192" s="729"/>
      <c r="CE192" s="729"/>
      <c r="CF192" s="729"/>
      <c r="CG192" s="729"/>
      <c r="CH192" s="729"/>
      <c r="CI192" s="703"/>
      <c r="CJ192" s="703"/>
      <c r="CK192" s="703"/>
      <c r="CL192" s="703"/>
      <c r="CM192" s="703"/>
      <c r="CN192" s="703"/>
      <c r="CO192" s="703"/>
      <c r="CP192" s="703"/>
      <c r="CQ192" s="703"/>
      <c r="CR192" s="703"/>
      <c r="CS192" s="703"/>
      <c r="CT192" s="703"/>
      <c r="CU192" s="713"/>
      <c r="CV192" s="713"/>
      <c r="CW192" s="744"/>
      <c r="CX192" s="143">
        <v>2</v>
      </c>
      <c r="CY192" s="143">
        <v>2</v>
      </c>
      <c r="CZ192" s="143">
        <v>2</v>
      </c>
      <c r="DA192" s="143">
        <v>2</v>
      </c>
      <c r="DB192" s="143">
        <v>2</v>
      </c>
      <c r="DC192" s="143">
        <v>2</v>
      </c>
      <c r="DD192" s="143">
        <v>2</v>
      </c>
      <c r="DE192" s="583"/>
      <c r="DF192" s="583"/>
      <c r="DG192" s="583"/>
      <c r="DH192" s="583"/>
      <c r="DI192" s="583"/>
      <c r="DJ192" s="583"/>
      <c r="DK192" s="749"/>
      <c r="DL192" s="749"/>
      <c r="DM192" s="749"/>
      <c r="DN192" s="143"/>
      <c r="DO192" s="143"/>
    </row>
    <row r="193" ht="26.25" customHeight="1" spans="1:119">
      <c r="A193" s="590">
        <v>43959</v>
      </c>
      <c r="B193" s="599" t="s">
        <v>300</v>
      </c>
      <c r="C193" s="599"/>
      <c r="D193" s="608" t="s">
        <v>301</v>
      </c>
      <c r="E193" s="608" t="s">
        <v>275</v>
      </c>
      <c r="F193" s="593" t="s">
        <v>405</v>
      </c>
      <c r="G193" s="123" t="s">
        <v>232</v>
      </c>
      <c r="H193" s="143">
        <v>24</v>
      </c>
      <c r="I193" s="143"/>
      <c r="J193" s="143"/>
      <c r="K193" s="143"/>
      <c r="L193" s="621"/>
      <c r="M193" s="622"/>
      <c r="N193" s="623"/>
      <c r="O193" s="623"/>
      <c r="P193" s="624"/>
      <c r="Q193" s="623"/>
      <c r="R193" s="623"/>
      <c r="S193" s="623"/>
      <c r="T193" s="623"/>
      <c r="U193" s="624"/>
      <c r="V193" s="765"/>
      <c r="W193" s="771"/>
      <c r="X193" s="772"/>
      <c r="Y193" s="640"/>
      <c r="Z193" s="640"/>
      <c r="AA193" s="640"/>
      <c r="AB193" s="640"/>
      <c r="AC193" s="772"/>
      <c r="AD193" s="773"/>
      <c r="AE193" s="773"/>
      <c r="AF193" s="773"/>
      <c r="AG193" s="773"/>
      <c r="AH193" s="768"/>
      <c r="AI193" s="768"/>
      <c r="AJ193" s="768"/>
      <c r="AK193" s="768"/>
      <c r="AL193" s="768"/>
      <c r="AM193" s="768"/>
      <c r="AN193" s="768"/>
      <c r="AO193" s="768"/>
      <c r="AP193" s="768"/>
      <c r="AQ193" s="768"/>
      <c r="AR193" s="768"/>
      <c r="AS193" s="768"/>
      <c r="AT193" s="768"/>
      <c r="AU193" s="768"/>
      <c r="AV193" s="768"/>
      <c r="AW193" s="768"/>
      <c r="AX193" s="768"/>
      <c r="AY193" s="768"/>
      <c r="AZ193" s="768"/>
      <c r="BA193" s="768"/>
      <c r="BB193" s="768"/>
      <c r="BC193" s="768"/>
      <c r="BD193" s="768">
        <v>4</v>
      </c>
      <c r="BE193" s="765"/>
      <c r="BF193" s="765"/>
      <c r="BG193" s="765"/>
      <c r="BH193" s="765"/>
      <c r="BI193" s="107"/>
      <c r="BJ193" s="729"/>
      <c r="BK193" s="729"/>
      <c r="BL193" s="729"/>
      <c r="BM193" s="729"/>
      <c r="BN193" s="729"/>
      <c r="BO193" s="729"/>
      <c r="BP193" s="729"/>
      <c r="BQ193" s="729"/>
      <c r="BR193" s="729"/>
      <c r="BS193" s="729"/>
      <c r="BT193" s="729"/>
      <c r="BU193" s="729"/>
      <c r="BV193" s="729"/>
      <c r="BW193" s="729"/>
      <c r="BX193" s="729"/>
      <c r="BY193" s="729"/>
      <c r="BZ193" s="729"/>
      <c r="CA193" s="729"/>
      <c r="CB193" s="729"/>
      <c r="CC193" s="729"/>
      <c r="CD193" s="729"/>
      <c r="CE193" s="729"/>
      <c r="CF193" s="729"/>
      <c r="CG193" s="729"/>
      <c r="CH193" s="729"/>
      <c r="CI193" s="703"/>
      <c r="CJ193" s="703"/>
      <c r="CK193" s="703"/>
      <c r="CL193" s="703"/>
      <c r="CM193" s="703"/>
      <c r="CN193" s="703"/>
      <c r="CO193" s="703">
        <v>4</v>
      </c>
      <c r="CP193" s="703">
        <v>4</v>
      </c>
      <c r="CQ193" s="703">
        <v>4</v>
      </c>
      <c r="CR193" s="703">
        <v>4</v>
      </c>
      <c r="CS193" s="703">
        <v>4</v>
      </c>
      <c r="CT193" s="703">
        <v>4</v>
      </c>
      <c r="CU193" s="713"/>
      <c r="CV193" s="713"/>
      <c r="CW193" s="744"/>
      <c r="CX193" s="143"/>
      <c r="CY193" s="143"/>
      <c r="CZ193" s="143"/>
      <c r="DA193" s="143"/>
      <c r="DB193" s="143"/>
      <c r="DC193" s="143"/>
      <c r="DD193" s="143"/>
      <c r="DE193" s="583"/>
      <c r="DF193" s="583"/>
      <c r="DG193" s="583"/>
      <c r="DH193" s="583"/>
      <c r="DI193" s="583"/>
      <c r="DJ193" s="583"/>
      <c r="DK193" s="749"/>
      <c r="DL193" s="749"/>
      <c r="DM193" s="749"/>
      <c r="DN193" s="143"/>
      <c r="DO193" s="143"/>
    </row>
    <row r="194" ht="26.25" customHeight="1" spans="1:119">
      <c r="A194" s="590">
        <v>43959</v>
      </c>
      <c r="B194" s="599" t="s">
        <v>300</v>
      </c>
      <c r="C194" s="599"/>
      <c r="D194" s="608" t="s">
        <v>301</v>
      </c>
      <c r="E194" s="608" t="s">
        <v>275</v>
      </c>
      <c r="F194" s="593">
        <v>9208</v>
      </c>
      <c r="G194" s="123" t="s">
        <v>406</v>
      </c>
      <c r="H194" s="143">
        <v>4</v>
      </c>
      <c r="I194" s="143"/>
      <c r="J194" s="143"/>
      <c r="K194" s="143"/>
      <c r="L194" s="621"/>
      <c r="M194" s="622"/>
      <c r="N194" s="623"/>
      <c r="O194" s="623"/>
      <c r="P194" s="624"/>
      <c r="Q194" s="623"/>
      <c r="R194" s="623"/>
      <c r="S194" s="623"/>
      <c r="T194" s="623"/>
      <c r="U194" s="624"/>
      <c r="V194" s="765"/>
      <c r="W194" s="771"/>
      <c r="X194" s="772"/>
      <c r="Y194" s="640"/>
      <c r="Z194" s="640"/>
      <c r="AA194" s="640"/>
      <c r="AB194" s="640"/>
      <c r="AC194" s="772"/>
      <c r="AD194" s="773"/>
      <c r="AE194" s="773"/>
      <c r="AF194" s="773"/>
      <c r="AG194" s="773"/>
      <c r="AH194" s="768"/>
      <c r="AI194" s="768"/>
      <c r="AJ194" s="768"/>
      <c r="AK194" s="768"/>
      <c r="AL194" s="768"/>
      <c r="AM194" s="768"/>
      <c r="AN194" s="768"/>
      <c r="AO194" s="768"/>
      <c r="AP194" s="768"/>
      <c r="AQ194" s="768"/>
      <c r="AR194" s="768"/>
      <c r="AS194" s="768"/>
      <c r="AT194" s="768"/>
      <c r="AU194" s="768"/>
      <c r="AV194" s="768"/>
      <c r="AW194" s="768"/>
      <c r="AX194" s="768"/>
      <c r="AY194" s="768"/>
      <c r="AZ194" s="768"/>
      <c r="BA194" s="768"/>
      <c r="BB194" s="768"/>
      <c r="BC194" s="768"/>
      <c r="BD194" s="768"/>
      <c r="BE194" s="765"/>
      <c r="BF194" s="765"/>
      <c r="BG194" s="765"/>
      <c r="BH194" s="765"/>
      <c r="BI194" s="107"/>
      <c r="BJ194" s="729"/>
      <c r="BK194" s="729"/>
      <c r="BL194" s="729"/>
      <c r="BM194" s="729"/>
      <c r="BN194" s="729"/>
      <c r="BO194" s="729"/>
      <c r="BP194" s="729"/>
      <c r="BQ194" s="729"/>
      <c r="BR194" s="729"/>
      <c r="BS194" s="729"/>
      <c r="BT194" s="729"/>
      <c r="BU194" s="729"/>
      <c r="BV194" s="729"/>
      <c r="BW194" s="729"/>
      <c r="BX194" s="729"/>
      <c r="BY194" s="729"/>
      <c r="BZ194" s="729"/>
      <c r="CA194" s="729"/>
      <c r="CB194" s="729"/>
      <c r="CC194" s="729"/>
      <c r="CD194" s="729"/>
      <c r="CE194" s="729"/>
      <c r="CF194" s="729"/>
      <c r="CG194" s="729"/>
      <c r="CH194" s="729"/>
      <c r="CI194" s="703"/>
      <c r="CJ194" s="703"/>
      <c r="CK194" s="703"/>
      <c r="CL194" s="703"/>
      <c r="CM194" s="703"/>
      <c r="CN194" s="703"/>
      <c r="CO194" s="703"/>
      <c r="CP194" s="703"/>
      <c r="CQ194" s="703"/>
      <c r="CR194" s="703"/>
      <c r="CS194" s="703"/>
      <c r="CT194" s="703"/>
      <c r="CU194" s="713"/>
      <c r="CV194" s="713"/>
      <c r="CW194" s="744"/>
      <c r="CX194" s="143"/>
      <c r="CY194" s="143"/>
      <c r="CZ194" s="143"/>
      <c r="DA194" s="143"/>
      <c r="DB194" s="143"/>
      <c r="DC194" s="143"/>
      <c r="DD194" s="143"/>
      <c r="DE194" s="583"/>
      <c r="DF194" s="583"/>
      <c r="DG194" s="583"/>
      <c r="DH194" s="583"/>
      <c r="DI194" s="583"/>
      <c r="DJ194" s="583"/>
      <c r="DK194" s="749"/>
      <c r="DL194" s="749"/>
      <c r="DM194" s="749"/>
      <c r="DN194" s="143"/>
      <c r="DO194" s="143">
        <v>4</v>
      </c>
    </row>
    <row r="195" ht="26.25" customHeight="1" spans="1:119">
      <c r="A195" s="590">
        <v>43959</v>
      </c>
      <c r="B195" s="599" t="s">
        <v>352</v>
      </c>
      <c r="C195" s="599">
        <v>4500029748</v>
      </c>
      <c r="D195" s="608" t="s">
        <v>223</v>
      </c>
      <c r="E195" s="608" t="s">
        <v>275</v>
      </c>
      <c r="F195" s="593">
        <v>9208</v>
      </c>
      <c r="G195" s="123" t="s">
        <v>406</v>
      </c>
      <c r="H195" s="143">
        <v>3</v>
      </c>
      <c r="I195" s="143"/>
      <c r="J195" s="143"/>
      <c r="K195" s="143"/>
      <c r="L195" s="621"/>
      <c r="M195" s="622"/>
      <c r="N195" s="623"/>
      <c r="O195" s="623"/>
      <c r="P195" s="624"/>
      <c r="Q195" s="623"/>
      <c r="R195" s="623"/>
      <c r="S195" s="623"/>
      <c r="T195" s="623"/>
      <c r="U195" s="624"/>
      <c r="V195" s="765"/>
      <c r="W195" s="771"/>
      <c r="X195" s="772"/>
      <c r="Y195" s="640"/>
      <c r="Z195" s="640"/>
      <c r="AA195" s="640"/>
      <c r="AB195" s="640"/>
      <c r="AC195" s="772"/>
      <c r="AD195" s="773"/>
      <c r="AE195" s="773"/>
      <c r="AF195" s="773"/>
      <c r="AG195" s="773"/>
      <c r="AH195" s="768"/>
      <c r="AI195" s="768"/>
      <c r="AJ195" s="768"/>
      <c r="AK195" s="768"/>
      <c r="AL195" s="768"/>
      <c r="AM195" s="768"/>
      <c r="AN195" s="768"/>
      <c r="AO195" s="768"/>
      <c r="AP195" s="768"/>
      <c r="AQ195" s="768"/>
      <c r="AR195" s="768"/>
      <c r="AS195" s="768"/>
      <c r="AT195" s="768"/>
      <c r="AU195" s="768"/>
      <c r="AV195" s="768"/>
      <c r="AW195" s="768"/>
      <c r="AX195" s="768"/>
      <c r="AY195" s="768"/>
      <c r="AZ195" s="768"/>
      <c r="BA195" s="768"/>
      <c r="BB195" s="768"/>
      <c r="BC195" s="768"/>
      <c r="BD195" s="768"/>
      <c r="BE195" s="765"/>
      <c r="BF195" s="765"/>
      <c r="BG195" s="765"/>
      <c r="BH195" s="765"/>
      <c r="BI195" s="107"/>
      <c r="BJ195" s="729"/>
      <c r="BK195" s="729"/>
      <c r="BL195" s="729"/>
      <c r="BM195" s="729"/>
      <c r="BN195" s="729"/>
      <c r="BO195" s="729"/>
      <c r="BP195" s="729"/>
      <c r="BQ195" s="729"/>
      <c r="BR195" s="729"/>
      <c r="BS195" s="729"/>
      <c r="BT195" s="729"/>
      <c r="BU195" s="729"/>
      <c r="BV195" s="729"/>
      <c r="BW195" s="729"/>
      <c r="BX195" s="729"/>
      <c r="BY195" s="729"/>
      <c r="BZ195" s="729"/>
      <c r="CA195" s="729"/>
      <c r="CB195" s="729"/>
      <c r="CC195" s="729"/>
      <c r="CD195" s="729"/>
      <c r="CE195" s="729"/>
      <c r="CF195" s="729"/>
      <c r="CG195" s="729"/>
      <c r="CH195" s="729"/>
      <c r="CI195" s="703"/>
      <c r="CJ195" s="703"/>
      <c r="CK195" s="703"/>
      <c r="CL195" s="703"/>
      <c r="CM195" s="703"/>
      <c r="CN195" s="703"/>
      <c r="CO195" s="703"/>
      <c r="CP195" s="703"/>
      <c r="CQ195" s="703"/>
      <c r="CR195" s="703"/>
      <c r="CS195" s="703"/>
      <c r="CT195" s="703"/>
      <c r="CU195" s="713"/>
      <c r="CV195" s="713"/>
      <c r="CW195" s="744"/>
      <c r="CX195" s="143"/>
      <c r="CY195" s="143"/>
      <c r="CZ195" s="143"/>
      <c r="DA195" s="143"/>
      <c r="DB195" s="143"/>
      <c r="DC195" s="143"/>
      <c r="DD195" s="143"/>
      <c r="DE195" s="583"/>
      <c r="DF195" s="583"/>
      <c r="DG195" s="583"/>
      <c r="DH195" s="583"/>
      <c r="DI195" s="583"/>
      <c r="DJ195" s="583"/>
      <c r="DK195" s="749"/>
      <c r="DL195" s="749"/>
      <c r="DM195" s="749"/>
      <c r="DN195" s="143"/>
      <c r="DO195" s="143">
        <v>3</v>
      </c>
    </row>
    <row r="196" ht="26.25" customHeight="1" spans="1:119">
      <c r="A196" s="590">
        <v>43959</v>
      </c>
      <c r="B196" s="599" t="s">
        <v>407</v>
      </c>
      <c r="C196" s="599">
        <v>4500028049</v>
      </c>
      <c r="D196" s="608" t="s">
        <v>408</v>
      </c>
      <c r="E196" s="608" t="s">
        <v>275</v>
      </c>
      <c r="F196" s="593">
        <v>9208</v>
      </c>
      <c r="G196" s="123" t="s">
        <v>406</v>
      </c>
      <c r="H196" s="143">
        <v>2</v>
      </c>
      <c r="I196" s="143"/>
      <c r="J196" s="143"/>
      <c r="K196" s="143"/>
      <c r="L196" s="621"/>
      <c r="M196" s="622"/>
      <c r="N196" s="623"/>
      <c r="O196" s="623"/>
      <c r="P196" s="624"/>
      <c r="Q196" s="623"/>
      <c r="R196" s="623"/>
      <c r="S196" s="623"/>
      <c r="T196" s="623"/>
      <c r="U196" s="624"/>
      <c r="V196" s="765"/>
      <c r="W196" s="771"/>
      <c r="X196" s="772"/>
      <c r="Y196" s="640"/>
      <c r="Z196" s="640"/>
      <c r="AA196" s="640"/>
      <c r="AB196" s="640"/>
      <c r="AC196" s="772"/>
      <c r="AD196" s="773"/>
      <c r="AE196" s="773"/>
      <c r="AF196" s="773"/>
      <c r="AG196" s="773"/>
      <c r="AH196" s="768"/>
      <c r="AI196" s="768"/>
      <c r="AJ196" s="768"/>
      <c r="AK196" s="768"/>
      <c r="AL196" s="768"/>
      <c r="AM196" s="768"/>
      <c r="AN196" s="768"/>
      <c r="AO196" s="768"/>
      <c r="AP196" s="768"/>
      <c r="AQ196" s="768"/>
      <c r="AR196" s="768"/>
      <c r="AS196" s="768"/>
      <c r="AT196" s="768"/>
      <c r="AU196" s="768"/>
      <c r="AV196" s="768"/>
      <c r="AW196" s="768"/>
      <c r="AX196" s="768"/>
      <c r="AY196" s="768"/>
      <c r="AZ196" s="768"/>
      <c r="BA196" s="768"/>
      <c r="BB196" s="768"/>
      <c r="BC196" s="768"/>
      <c r="BD196" s="768"/>
      <c r="BE196" s="765"/>
      <c r="BF196" s="765"/>
      <c r="BG196" s="765"/>
      <c r="BH196" s="765"/>
      <c r="BI196" s="107"/>
      <c r="BJ196" s="729"/>
      <c r="BK196" s="729"/>
      <c r="BL196" s="729"/>
      <c r="BM196" s="729"/>
      <c r="BN196" s="729"/>
      <c r="BO196" s="729"/>
      <c r="BP196" s="729"/>
      <c r="BQ196" s="729"/>
      <c r="BR196" s="729"/>
      <c r="BS196" s="729"/>
      <c r="BT196" s="729"/>
      <c r="BU196" s="729"/>
      <c r="BV196" s="729"/>
      <c r="BW196" s="729"/>
      <c r="BX196" s="729"/>
      <c r="BY196" s="729"/>
      <c r="BZ196" s="729"/>
      <c r="CA196" s="729"/>
      <c r="CB196" s="729"/>
      <c r="CC196" s="729"/>
      <c r="CD196" s="729"/>
      <c r="CE196" s="729"/>
      <c r="CF196" s="729"/>
      <c r="CG196" s="729"/>
      <c r="CH196" s="729"/>
      <c r="CI196" s="703"/>
      <c r="CJ196" s="703"/>
      <c r="CK196" s="703"/>
      <c r="CL196" s="703"/>
      <c r="CM196" s="703"/>
      <c r="CN196" s="703"/>
      <c r="CO196" s="703"/>
      <c r="CP196" s="703"/>
      <c r="CQ196" s="703"/>
      <c r="CR196" s="703"/>
      <c r="CS196" s="703"/>
      <c r="CT196" s="703"/>
      <c r="CU196" s="713"/>
      <c r="CV196" s="713"/>
      <c r="CW196" s="744"/>
      <c r="CX196" s="143"/>
      <c r="CY196" s="143"/>
      <c r="CZ196" s="143"/>
      <c r="DA196" s="143"/>
      <c r="DB196" s="143"/>
      <c r="DC196" s="143"/>
      <c r="DD196" s="143"/>
      <c r="DE196" s="583"/>
      <c r="DF196" s="583"/>
      <c r="DG196" s="583"/>
      <c r="DH196" s="583"/>
      <c r="DI196" s="583"/>
      <c r="DJ196" s="583"/>
      <c r="DK196" s="749"/>
      <c r="DL196" s="749"/>
      <c r="DM196" s="749"/>
      <c r="DN196" s="143"/>
      <c r="DO196" s="143">
        <v>2</v>
      </c>
    </row>
    <row r="197" ht="26.25" customHeight="1" spans="1:119">
      <c r="A197" s="590">
        <v>43959</v>
      </c>
      <c r="B197" s="599" t="s">
        <v>407</v>
      </c>
      <c r="C197" s="599">
        <v>4500028049</v>
      </c>
      <c r="D197" s="608" t="s">
        <v>408</v>
      </c>
      <c r="E197" s="608" t="s">
        <v>275</v>
      </c>
      <c r="F197" s="593">
        <v>9201</v>
      </c>
      <c r="G197" s="123" t="s">
        <v>130</v>
      </c>
      <c r="H197" s="143">
        <v>2</v>
      </c>
      <c r="I197" s="143"/>
      <c r="J197" s="143"/>
      <c r="K197" s="143"/>
      <c r="L197" s="621"/>
      <c r="M197" s="622"/>
      <c r="N197" s="623"/>
      <c r="O197" s="623"/>
      <c r="P197" s="624"/>
      <c r="Q197" s="623"/>
      <c r="R197" s="623"/>
      <c r="S197" s="623"/>
      <c r="T197" s="623"/>
      <c r="U197" s="624"/>
      <c r="V197" s="765"/>
      <c r="W197" s="771">
        <v>2</v>
      </c>
      <c r="X197" s="771"/>
      <c r="Y197" s="771"/>
      <c r="Z197" s="771"/>
      <c r="AA197" s="771"/>
      <c r="AB197" s="771">
        <v>2</v>
      </c>
      <c r="AC197" s="771"/>
      <c r="AD197" s="771"/>
      <c r="AE197" s="771"/>
      <c r="AF197" s="771"/>
      <c r="AG197" s="773"/>
      <c r="AH197" s="768"/>
      <c r="AI197" s="768"/>
      <c r="AJ197" s="768"/>
      <c r="AK197" s="768"/>
      <c r="AL197" s="768"/>
      <c r="AM197" s="768"/>
      <c r="AN197" s="768"/>
      <c r="AO197" s="768"/>
      <c r="AP197" s="768"/>
      <c r="AQ197" s="768"/>
      <c r="AR197" s="768"/>
      <c r="AS197" s="768"/>
      <c r="AT197" s="768"/>
      <c r="AU197" s="768"/>
      <c r="AV197" s="768"/>
      <c r="AW197" s="768"/>
      <c r="AX197" s="768"/>
      <c r="AY197" s="768"/>
      <c r="AZ197" s="768"/>
      <c r="BA197" s="768"/>
      <c r="BB197" s="768"/>
      <c r="BC197" s="768"/>
      <c r="BD197" s="768"/>
      <c r="BE197" s="765"/>
      <c r="BF197" s="765"/>
      <c r="BG197" s="765"/>
      <c r="BH197" s="765"/>
      <c r="BI197" s="107"/>
      <c r="BJ197" s="729"/>
      <c r="BK197" s="729"/>
      <c r="BL197" s="729"/>
      <c r="BM197" s="729">
        <v>1</v>
      </c>
      <c r="BN197" s="729"/>
      <c r="BO197" s="729">
        <v>1</v>
      </c>
      <c r="BP197" s="729"/>
      <c r="BQ197" s="729"/>
      <c r="BR197" s="729"/>
      <c r="BS197" s="729"/>
      <c r="BT197" s="729"/>
      <c r="BU197" s="729"/>
      <c r="BV197" s="729"/>
      <c r="BW197" s="729"/>
      <c r="BX197" s="729"/>
      <c r="BY197" s="729"/>
      <c r="BZ197" s="729"/>
      <c r="CA197" s="729"/>
      <c r="CB197" s="729"/>
      <c r="CC197" s="729"/>
      <c r="CD197" s="729"/>
      <c r="CE197" s="729"/>
      <c r="CF197" s="729"/>
      <c r="CG197" s="729"/>
      <c r="CH197" s="729"/>
      <c r="CI197" s="703"/>
      <c r="CJ197" s="703"/>
      <c r="CK197" s="703"/>
      <c r="CL197" s="703"/>
      <c r="CM197" s="703"/>
      <c r="CN197" s="703"/>
      <c r="CO197" s="703"/>
      <c r="CP197" s="703"/>
      <c r="CQ197" s="703"/>
      <c r="CR197" s="703"/>
      <c r="CS197" s="703"/>
      <c r="CT197" s="703"/>
      <c r="CU197" s="713"/>
      <c r="CV197" s="713"/>
      <c r="CW197" s="744"/>
      <c r="CX197" s="143"/>
      <c r="CY197" s="143"/>
      <c r="CZ197" s="143"/>
      <c r="DA197" s="143"/>
      <c r="DB197" s="143"/>
      <c r="DC197" s="143"/>
      <c r="DD197" s="143"/>
      <c r="DE197" s="583"/>
      <c r="DF197" s="583"/>
      <c r="DG197" s="583"/>
      <c r="DH197" s="583"/>
      <c r="DI197" s="583"/>
      <c r="DJ197" s="583"/>
      <c r="DK197" s="749"/>
      <c r="DL197" s="749"/>
      <c r="DM197" s="749"/>
      <c r="DN197" s="143"/>
      <c r="DO197" s="143"/>
    </row>
    <row r="198" ht="26.25" customHeight="1" spans="1:119">
      <c r="A198" s="590">
        <v>43959</v>
      </c>
      <c r="B198" s="599" t="s">
        <v>300</v>
      </c>
      <c r="C198" s="599"/>
      <c r="D198" s="608" t="s">
        <v>301</v>
      </c>
      <c r="E198" s="608" t="s">
        <v>409</v>
      </c>
      <c r="F198" s="593">
        <v>9214</v>
      </c>
      <c r="G198" s="123" t="s">
        <v>232</v>
      </c>
      <c r="H198" s="143">
        <v>6</v>
      </c>
      <c r="I198" s="143"/>
      <c r="J198" s="143"/>
      <c r="K198" s="143"/>
      <c r="L198" s="621"/>
      <c r="M198" s="622"/>
      <c r="N198" s="623"/>
      <c r="O198" s="623"/>
      <c r="P198" s="624"/>
      <c r="Q198" s="623"/>
      <c r="R198" s="623"/>
      <c r="S198" s="623"/>
      <c r="T198" s="623"/>
      <c r="U198" s="624"/>
      <c r="V198" s="765"/>
      <c r="W198" s="771"/>
      <c r="X198" s="771"/>
      <c r="Y198" s="771"/>
      <c r="Z198" s="771"/>
      <c r="AA198" s="771"/>
      <c r="AB198" s="771"/>
      <c r="AC198" s="771"/>
      <c r="AD198" s="771"/>
      <c r="AE198" s="771"/>
      <c r="AF198" s="771"/>
      <c r="AG198" s="773"/>
      <c r="AH198" s="768"/>
      <c r="AI198" s="768"/>
      <c r="AJ198" s="768"/>
      <c r="AK198" s="768"/>
      <c r="AL198" s="768"/>
      <c r="AM198" s="768"/>
      <c r="AN198" s="768"/>
      <c r="AO198" s="768"/>
      <c r="AP198" s="768"/>
      <c r="AQ198" s="768"/>
      <c r="AR198" s="768"/>
      <c r="AS198" s="768"/>
      <c r="AT198" s="768"/>
      <c r="AU198" s="768"/>
      <c r="AV198" s="768"/>
      <c r="AW198" s="768"/>
      <c r="AX198" s="768"/>
      <c r="AY198" s="768"/>
      <c r="AZ198" s="768"/>
      <c r="BA198" s="768"/>
      <c r="BB198" s="768"/>
      <c r="BC198" s="768"/>
      <c r="BD198" s="768">
        <v>1</v>
      </c>
      <c r="BE198" s="765"/>
      <c r="BF198" s="765"/>
      <c r="BG198" s="765"/>
      <c r="BH198" s="765"/>
      <c r="BI198" s="107"/>
      <c r="BJ198" s="729"/>
      <c r="BK198" s="729"/>
      <c r="BL198" s="729"/>
      <c r="BM198" s="729"/>
      <c r="BN198" s="729"/>
      <c r="BO198" s="729"/>
      <c r="BP198" s="729"/>
      <c r="BQ198" s="729"/>
      <c r="BR198" s="729"/>
      <c r="BS198" s="729"/>
      <c r="BT198" s="729"/>
      <c r="BU198" s="729"/>
      <c r="BV198" s="729"/>
      <c r="BW198" s="729"/>
      <c r="BX198" s="729"/>
      <c r="BY198" s="729"/>
      <c r="BZ198" s="729"/>
      <c r="CA198" s="729"/>
      <c r="CB198" s="729"/>
      <c r="CC198" s="729"/>
      <c r="CD198" s="729"/>
      <c r="CE198" s="729"/>
      <c r="CF198" s="729"/>
      <c r="CG198" s="729"/>
      <c r="CH198" s="729"/>
      <c r="CI198" s="703"/>
      <c r="CJ198" s="703"/>
      <c r="CK198" s="703"/>
      <c r="CL198" s="703"/>
      <c r="CM198" s="703"/>
      <c r="CN198" s="703"/>
      <c r="CO198" s="703">
        <v>1</v>
      </c>
      <c r="CP198" s="703">
        <v>1</v>
      </c>
      <c r="CQ198" s="703">
        <v>1</v>
      </c>
      <c r="CR198" s="703">
        <v>1</v>
      </c>
      <c r="CS198" s="703">
        <v>1</v>
      </c>
      <c r="CT198" s="703">
        <v>1</v>
      </c>
      <c r="CU198" s="713"/>
      <c r="CV198" s="713"/>
      <c r="CW198" s="744"/>
      <c r="CX198" s="143"/>
      <c r="CY198" s="143"/>
      <c r="CZ198" s="143"/>
      <c r="DA198" s="143"/>
      <c r="DB198" s="143"/>
      <c r="DC198" s="143"/>
      <c r="DD198" s="143"/>
      <c r="DE198" s="583"/>
      <c r="DF198" s="583"/>
      <c r="DG198" s="583"/>
      <c r="DH198" s="583"/>
      <c r="DI198" s="583"/>
      <c r="DJ198" s="583"/>
      <c r="DK198" s="749"/>
      <c r="DL198" s="749"/>
      <c r="DM198" s="749"/>
      <c r="DN198" s="143"/>
      <c r="DO198" s="143"/>
    </row>
    <row r="199" ht="26.25" customHeight="1" spans="1:119">
      <c r="A199" s="590">
        <v>43959</v>
      </c>
      <c r="B199" s="599" t="s">
        <v>300</v>
      </c>
      <c r="C199" s="599"/>
      <c r="D199" s="608" t="s">
        <v>301</v>
      </c>
      <c r="E199" s="608" t="s">
        <v>409</v>
      </c>
      <c r="F199" s="593">
        <v>9215</v>
      </c>
      <c r="G199" s="123" t="s">
        <v>376</v>
      </c>
      <c r="H199" s="143">
        <v>1</v>
      </c>
      <c r="I199" s="143"/>
      <c r="J199" s="143"/>
      <c r="K199" s="143"/>
      <c r="L199" s="621"/>
      <c r="M199" s="622"/>
      <c r="N199" s="623"/>
      <c r="O199" s="623"/>
      <c r="P199" s="624"/>
      <c r="Q199" s="623"/>
      <c r="R199" s="623"/>
      <c r="S199" s="623"/>
      <c r="T199" s="623"/>
      <c r="U199" s="624"/>
      <c r="V199" s="765"/>
      <c r="W199" s="771"/>
      <c r="X199" s="771"/>
      <c r="Y199" s="771"/>
      <c r="Z199" s="771"/>
      <c r="AA199" s="771"/>
      <c r="AB199" s="771"/>
      <c r="AC199" s="771"/>
      <c r="AD199" s="771"/>
      <c r="AE199" s="771"/>
      <c r="AF199" s="771"/>
      <c r="AG199" s="773"/>
      <c r="AH199" s="768"/>
      <c r="AI199" s="768"/>
      <c r="AJ199" s="768"/>
      <c r="AK199" s="768"/>
      <c r="AL199" s="768"/>
      <c r="AM199" s="768"/>
      <c r="AN199" s="768"/>
      <c r="AO199" s="768"/>
      <c r="AP199" s="768"/>
      <c r="AQ199" s="768"/>
      <c r="AR199" s="768"/>
      <c r="AS199" s="768"/>
      <c r="AT199" s="768"/>
      <c r="AU199" s="768"/>
      <c r="AV199" s="768"/>
      <c r="AW199" s="768"/>
      <c r="AX199" s="768"/>
      <c r="AY199" s="768"/>
      <c r="AZ199" s="768"/>
      <c r="BA199" s="768"/>
      <c r="BB199" s="768"/>
      <c r="BC199" s="768"/>
      <c r="BD199" s="768"/>
      <c r="BE199" s="765"/>
      <c r="BF199" s="765"/>
      <c r="BG199" s="765"/>
      <c r="BH199" s="765"/>
      <c r="BI199" s="107"/>
      <c r="BJ199" s="729"/>
      <c r="BK199" s="729"/>
      <c r="BL199" s="729"/>
      <c r="BM199" s="729"/>
      <c r="BN199" s="729"/>
      <c r="BO199" s="729"/>
      <c r="BP199" s="729"/>
      <c r="BQ199" s="729"/>
      <c r="BR199" s="729"/>
      <c r="BS199" s="729"/>
      <c r="BT199" s="729"/>
      <c r="BU199" s="729"/>
      <c r="BV199" s="729"/>
      <c r="BW199" s="729"/>
      <c r="BX199" s="729"/>
      <c r="BY199" s="729"/>
      <c r="BZ199" s="729"/>
      <c r="CA199" s="729"/>
      <c r="CB199" s="729"/>
      <c r="CC199" s="729"/>
      <c r="CD199" s="729"/>
      <c r="CE199" s="729"/>
      <c r="CF199" s="729"/>
      <c r="CG199" s="729"/>
      <c r="CH199" s="729"/>
      <c r="CI199" s="703"/>
      <c r="CJ199" s="703"/>
      <c r="CK199" s="703"/>
      <c r="CL199" s="703"/>
      <c r="CM199" s="703"/>
      <c r="CN199" s="703"/>
      <c r="CO199" s="703"/>
      <c r="CP199" s="703"/>
      <c r="CQ199" s="703"/>
      <c r="CR199" s="703"/>
      <c r="CS199" s="703"/>
      <c r="CT199" s="703"/>
      <c r="CU199" s="713"/>
      <c r="CV199" s="713"/>
      <c r="CW199" s="744"/>
      <c r="CX199" s="143"/>
      <c r="CY199" s="143">
        <v>1</v>
      </c>
      <c r="CZ199" s="143"/>
      <c r="DA199" s="143"/>
      <c r="DB199" s="143"/>
      <c r="DC199" s="143"/>
      <c r="DD199" s="143"/>
      <c r="DE199" s="583"/>
      <c r="DF199" s="583"/>
      <c r="DG199" s="583"/>
      <c r="DH199" s="583"/>
      <c r="DI199" s="583"/>
      <c r="DJ199" s="583"/>
      <c r="DK199" s="749"/>
      <c r="DL199" s="749"/>
      <c r="DM199" s="749"/>
      <c r="DN199" s="143"/>
      <c r="DO199" s="143"/>
    </row>
    <row r="200" ht="26.25" customHeight="1" spans="1:119">
      <c r="A200" s="590">
        <v>43959</v>
      </c>
      <c r="B200" s="599" t="s">
        <v>300</v>
      </c>
      <c r="C200" s="599"/>
      <c r="D200" s="608" t="s">
        <v>301</v>
      </c>
      <c r="E200" s="608" t="s">
        <v>409</v>
      </c>
      <c r="F200" s="593">
        <v>9208</v>
      </c>
      <c r="G200" s="123" t="s">
        <v>406</v>
      </c>
      <c r="H200" s="143">
        <v>4</v>
      </c>
      <c r="I200" s="143"/>
      <c r="J200" s="143"/>
      <c r="K200" s="143"/>
      <c r="L200" s="621"/>
      <c r="M200" s="622"/>
      <c r="N200" s="623"/>
      <c r="O200" s="623"/>
      <c r="P200" s="624"/>
      <c r="Q200" s="623"/>
      <c r="R200" s="623"/>
      <c r="S200" s="623"/>
      <c r="T200" s="623"/>
      <c r="U200" s="624"/>
      <c r="V200" s="765"/>
      <c r="W200" s="771"/>
      <c r="X200" s="771"/>
      <c r="Y200" s="771"/>
      <c r="Z200" s="771"/>
      <c r="AA200" s="771"/>
      <c r="AB200" s="771"/>
      <c r="AC200" s="771"/>
      <c r="AD200" s="771"/>
      <c r="AE200" s="771"/>
      <c r="AF200" s="771"/>
      <c r="AG200" s="773"/>
      <c r="AH200" s="768"/>
      <c r="AI200" s="768"/>
      <c r="AJ200" s="768"/>
      <c r="AK200" s="768"/>
      <c r="AL200" s="768"/>
      <c r="AM200" s="768"/>
      <c r="AN200" s="768"/>
      <c r="AO200" s="768"/>
      <c r="AP200" s="768"/>
      <c r="AQ200" s="768"/>
      <c r="AR200" s="768"/>
      <c r="AS200" s="768"/>
      <c r="AT200" s="768"/>
      <c r="AU200" s="768"/>
      <c r="AV200" s="768"/>
      <c r="AW200" s="768"/>
      <c r="AX200" s="768"/>
      <c r="AY200" s="768"/>
      <c r="AZ200" s="768"/>
      <c r="BA200" s="768"/>
      <c r="BB200" s="768"/>
      <c r="BC200" s="768"/>
      <c r="BD200" s="768"/>
      <c r="BE200" s="765"/>
      <c r="BF200" s="765"/>
      <c r="BG200" s="765"/>
      <c r="BH200" s="765"/>
      <c r="BI200" s="107"/>
      <c r="BJ200" s="729"/>
      <c r="BK200" s="729"/>
      <c r="BL200" s="729"/>
      <c r="BM200" s="729"/>
      <c r="BN200" s="729"/>
      <c r="BO200" s="729"/>
      <c r="BP200" s="729"/>
      <c r="BQ200" s="729"/>
      <c r="BR200" s="729"/>
      <c r="BS200" s="729"/>
      <c r="BT200" s="729"/>
      <c r="BU200" s="729"/>
      <c r="BV200" s="729"/>
      <c r="BW200" s="729"/>
      <c r="BX200" s="729"/>
      <c r="BY200" s="729"/>
      <c r="BZ200" s="729"/>
      <c r="CA200" s="729"/>
      <c r="CB200" s="729"/>
      <c r="CC200" s="729"/>
      <c r="CD200" s="729"/>
      <c r="CE200" s="729"/>
      <c r="CF200" s="729"/>
      <c r="CG200" s="729"/>
      <c r="CH200" s="729"/>
      <c r="CI200" s="703"/>
      <c r="CJ200" s="703"/>
      <c r="CK200" s="703"/>
      <c r="CL200" s="703"/>
      <c r="CM200" s="703"/>
      <c r="CN200" s="703"/>
      <c r="CO200" s="703"/>
      <c r="CP200" s="703"/>
      <c r="CQ200" s="703"/>
      <c r="CR200" s="703"/>
      <c r="CS200" s="703"/>
      <c r="CT200" s="703"/>
      <c r="CU200" s="713"/>
      <c r="CV200" s="713"/>
      <c r="CW200" s="744"/>
      <c r="CX200" s="143"/>
      <c r="CY200" s="143"/>
      <c r="CZ200" s="143"/>
      <c r="DA200" s="143"/>
      <c r="DB200" s="143"/>
      <c r="DC200" s="143"/>
      <c r="DD200" s="143"/>
      <c r="DE200" s="583"/>
      <c r="DF200" s="583"/>
      <c r="DG200" s="583"/>
      <c r="DH200" s="583"/>
      <c r="DI200" s="583"/>
      <c r="DJ200" s="583"/>
      <c r="DK200" s="749"/>
      <c r="DL200" s="749"/>
      <c r="DM200" s="749"/>
      <c r="DN200" s="143"/>
      <c r="DO200" s="143">
        <v>4</v>
      </c>
    </row>
    <row r="201" ht="26.25" customHeight="1" spans="1:119">
      <c r="A201" s="590">
        <v>43962</v>
      </c>
      <c r="B201" s="599" t="s">
        <v>410</v>
      </c>
      <c r="C201" s="599"/>
      <c r="D201" s="608"/>
      <c r="E201" s="608" t="s">
        <v>322</v>
      </c>
      <c r="F201" s="593">
        <v>9214</v>
      </c>
      <c r="G201" s="123" t="s">
        <v>232</v>
      </c>
      <c r="H201" s="143">
        <v>12</v>
      </c>
      <c r="I201" s="143"/>
      <c r="J201" s="143"/>
      <c r="K201" s="143"/>
      <c r="L201" s="621"/>
      <c r="M201" s="622"/>
      <c r="N201" s="623"/>
      <c r="O201" s="623"/>
      <c r="P201" s="624"/>
      <c r="Q201" s="623"/>
      <c r="R201" s="623"/>
      <c r="S201" s="623"/>
      <c r="T201" s="623"/>
      <c r="U201" s="624"/>
      <c r="V201" s="765"/>
      <c r="W201" s="771"/>
      <c r="X201" s="771"/>
      <c r="Y201" s="771"/>
      <c r="Z201" s="771"/>
      <c r="AA201" s="771"/>
      <c r="AB201" s="771"/>
      <c r="AC201" s="771"/>
      <c r="AD201" s="771"/>
      <c r="AE201" s="771"/>
      <c r="AF201" s="771"/>
      <c r="AG201" s="773"/>
      <c r="AH201" s="768"/>
      <c r="AI201" s="768"/>
      <c r="AJ201" s="768"/>
      <c r="AK201" s="768"/>
      <c r="AL201" s="768"/>
      <c r="AM201" s="768"/>
      <c r="AN201" s="768"/>
      <c r="AO201" s="768"/>
      <c r="AP201" s="768"/>
      <c r="AQ201" s="768"/>
      <c r="AR201" s="768"/>
      <c r="AS201" s="768"/>
      <c r="AT201" s="768"/>
      <c r="AU201" s="768"/>
      <c r="AV201" s="768"/>
      <c r="AW201" s="768"/>
      <c r="AX201" s="768">
        <v>12</v>
      </c>
      <c r="AY201" s="768">
        <v>12</v>
      </c>
      <c r="AZ201" s="768"/>
      <c r="BA201" s="768"/>
      <c r="BB201" s="768"/>
      <c r="BC201" s="768"/>
      <c r="BD201" s="768"/>
      <c r="BE201" s="765"/>
      <c r="BF201" s="765"/>
      <c r="BG201" s="765"/>
      <c r="BH201" s="765"/>
      <c r="BI201" s="107"/>
      <c r="BJ201" s="729"/>
      <c r="BK201" s="729"/>
      <c r="BL201" s="729"/>
      <c r="BM201" s="729"/>
      <c r="BN201" s="729"/>
      <c r="BO201" s="729"/>
      <c r="BP201" s="729"/>
      <c r="BQ201" s="729"/>
      <c r="BR201" s="729"/>
      <c r="BS201" s="729"/>
      <c r="BT201" s="729"/>
      <c r="BU201" s="729"/>
      <c r="BV201" s="729"/>
      <c r="BW201" s="729"/>
      <c r="BX201" s="729"/>
      <c r="BY201" s="729"/>
      <c r="BZ201" s="729"/>
      <c r="CA201" s="729"/>
      <c r="CB201" s="729"/>
      <c r="CC201" s="729"/>
      <c r="CD201" s="729"/>
      <c r="CE201" s="729"/>
      <c r="CF201" s="729"/>
      <c r="CG201" s="729"/>
      <c r="CH201" s="729"/>
      <c r="CI201" s="703"/>
      <c r="CJ201" s="703"/>
      <c r="CK201" s="703"/>
      <c r="CL201" s="703"/>
      <c r="CM201" s="703"/>
      <c r="CN201" s="703"/>
      <c r="CO201" s="703">
        <v>2</v>
      </c>
      <c r="CP201" s="703">
        <v>2</v>
      </c>
      <c r="CQ201" s="703">
        <v>2</v>
      </c>
      <c r="CR201" s="703">
        <v>2</v>
      </c>
      <c r="CS201" s="703">
        <v>2</v>
      </c>
      <c r="CT201" s="703">
        <v>2</v>
      </c>
      <c r="CU201" s="713"/>
      <c r="CV201" s="713"/>
      <c r="CW201" s="744"/>
      <c r="CX201" s="143"/>
      <c r="CY201" s="143"/>
      <c r="CZ201" s="143"/>
      <c r="DA201" s="143"/>
      <c r="DB201" s="143"/>
      <c r="DC201" s="143"/>
      <c r="DD201" s="143"/>
      <c r="DE201" s="583"/>
      <c r="DF201" s="583"/>
      <c r="DG201" s="583"/>
      <c r="DH201" s="583"/>
      <c r="DI201" s="583"/>
      <c r="DJ201" s="583"/>
      <c r="DK201" s="749"/>
      <c r="DL201" s="749"/>
      <c r="DM201" s="749"/>
      <c r="DN201" s="143"/>
      <c r="DO201" s="143"/>
    </row>
    <row r="202" ht="26.25" customHeight="1" spans="1:119">
      <c r="A202" s="590">
        <v>43963</v>
      </c>
      <c r="B202" s="599" t="s">
        <v>327</v>
      </c>
      <c r="C202" s="599"/>
      <c r="D202" s="608" t="s">
        <v>212</v>
      </c>
      <c r="E202" s="608" t="s">
        <v>280</v>
      </c>
      <c r="F202" s="593" t="s">
        <v>390</v>
      </c>
      <c r="G202" s="123" t="s">
        <v>391</v>
      </c>
      <c r="H202" s="143">
        <v>10</v>
      </c>
      <c r="I202" s="143"/>
      <c r="J202" s="143"/>
      <c r="K202" s="143"/>
      <c r="L202" s="621"/>
      <c r="M202" s="622"/>
      <c r="N202" s="623"/>
      <c r="O202" s="623"/>
      <c r="P202" s="624"/>
      <c r="Q202" s="623"/>
      <c r="R202" s="623"/>
      <c r="S202" s="623"/>
      <c r="T202" s="623"/>
      <c r="U202" s="624"/>
      <c r="V202" s="765"/>
      <c r="W202" s="771"/>
      <c r="X202" s="771"/>
      <c r="Y202" s="771"/>
      <c r="Z202" s="771"/>
      <c r="AA202" s="771"/>
      <c r="AB202" s="771"/>
      <c r="AC202" s="771"/>
      <c r="AD202" s="771"/>
      <c r="AE202" s="771"/>
      <c r="AF202" s="771"/>
      <c r="AG202" s="773"/>
      <c r="AH202" s="768"/>
      <c r="AI202" s="768"/>
      <c r="AJ202" s="768"/>
      <c r="AK202" s="768"/>
      <c r="AL202" s="768"/>
      <c r="AM202" s="768"/>
      <c r="AN202" s="768"/>
      <c r="AO202" s="768"/>
      <c r="AP202" s="768"/>
      <c r="AQ202" s="768"/>
      <c r="AR202" s="768"/>
      <c r="AS202" s="768"/>
      <c r="AT202" s="768"/>
      <c r="AU202" s="768"/>
      <c r="AV202" s="768"/>
      <c r="AW202" s="768"/>
      <c r="AX202" s="768"/>
      <c r="AY202" s="768"/>
      <c r="AZ202" s="768"/>
      <c r="BA202" s="768"/>
      <c r="BB202" s="768"/>
      <c r="BC202" s="768"/>
      <c r="BD202" s="768"/>
      <c r="BE202" s="765"/>
      <c r="BF202" s="765"/>
      <c r="BG202" s="765"/>
      <c r="BH202" s="765"/>
      <c r="BI202" s="107"/>
      <c r="BJ202" s="729"/>
      <c r="BK202" s="729"/>
      <c r="BL202" s="729"/>
      <c r="BM202" s="729"/>
      <c r="BN202" s="729"/>
      <c r="BO202" s="729"/>
      <c r="BP202" s="729"/>
      <c r="BQ202" s="729"/>
      <c r="BR202" s="729"/>
      <c r="BS202" s="729"/>
      <c r="BT202" s="729"/>
      <c r="BU202" s="729"/>
      <c r="BV202" s="729"/>
      <c r="BW202" s="729"/>
      <c r="BX202" s="729"/>
      <c r="BY202" s="729"/>
      <c r="BZ202" s="729"/>
      <c r="CA202" s="729"/>
      <c r="CB202" s="729"/>
      <c r="CC202" s="729"/>
      <c r="CD202" s="729"/>
      <c r="CE202" s="729"/>
      <c r="CF202" s="729"/>
      <c r="CG202" s="729"/>
      <c r="CH202" s="729"/>
      <c r="CI202" s="703"/>
      <c r="CJ202" s="703"/>
      <c r="CK202" s="703"/>
      <c r="CL202" s="703"/>
      <c r="CM202" s="703"/>
      <c r="CN202" s="703"/>
      <c r="CO202" s="703"/>
      <c r="CP202" s="703"/>
      <c r="CQ202" s="703"/>
      <c r="CR202" s="703"/>
      <c r="CS202" s="703"/>
      <c r="CT202" s="703"/>
      <c r="CU202" s="713"/>
      <c r="CV202" s="713"/>
      <c r="CW202" s="744"/>
      <c r="CX202" s="143"/>
      <c r="CY202" s="143"/>
      <c r="CZ202" s="143"/>
      <c r="DA202" s="143"/>
      <c r="DB202" s="143"/>
      <c r="DC202" s="143"/>
      <c r="DD202" s="143"/>
      <c r="DE202" s="583"/>
      <c r="DF202" s="583">
        <v>2</v>
      </c>
      <c r="DG202" s="583">
        <v>2</v>
      </c>
      <c r="DH202" s="583">
        <v>2</v>
      </c>
      <c r="DI202" s="583">
        <v>2</v>
      </c>
      <c r="DJ202" s="583">
        <v>2</v>
      </c>
      <c r="DK202" s="749"/>
      <c r="DL202" s="749"/>
      <c r="DM202" s="749"/>
      <c r="DN202" s="143"/>
      <c r="DO202" s="143"/>
    </row>
    <row r="203" ht="26.25" customHeight="1" spans="1:119">
      <c r="A203" s="590">
        <v>43965</v>
      </c>
      <c r="B203" s="599" t="s">
        <v>300</v>
      </c>
      <c r="C203" s="599">
        <v>4500030116</v>
      </c>
      <c r="D203" s="608" t="s">
        <v>301</v>
      </c>
      <c r="E203" s="608" t="s">
        <v>280</v>
      </c>
      <c r="F203" s="593">
        <v>9215</v>
      </c>
      <c r="G203" s="123" t="s">
        <v>376</v>
      </c>
      <c r="H203" s="143">
        <v>28</v>
      </c>
      <c r="I203" s="143"/>
      <c r="J203" s="143"/>
      <c r="K203" s="143"/>
      <c r="L203" s="621"/>
      <c r="M203" s="622"/>
      <c r="N203" s="623"/>
      <c r="O203" s="623"/>
      <c r="P203" s="624"/>
      <c r="Q203" s="623"/>
      <c r="R203" s="623"/>
      <c r="S203" s="623"/>
      <c r="T203" s="623"/>
      <c r="U203" s="624"/>
      <c r="V203" s="765"/>
      <c r="W203" s="771"/>
      <c r="X203" s="771"/>
      <c r="Y203" s="771"/>
      <c r="Z203" s="771"/>
      <c r="AA203" s="771"/>
      <c r="AB203" s="771"/>
      <c r="AC203" s="771"/>
      <c r="AD203" s="771"/>
      <c r="AE203" s="771"/>
      <c r="AF203" s="771"/>
      <c r="AG203" s="773"/>
      <c r="AH203" s="768"/>
      <c r="AI203" s="768"/>
      <c r="AJ203" s="768"/>
      <c r="AK203" s="768"/>
      <c r="AL203" s="768"/>
      <c r="AM203" s="768"/>
      <c r="AN203" s="768"/>
      <c r="AO203" s="768"/>
      <c r="AP203" s="768"/>
      <c r="AQ203" s="768"/>
      <c r="AR203" s="768"/>
      <c r="AS203" s="768"/>
      <c r="AT203" s="768"/>
      <c r="AU203" s="768"/>
      <c r="AV203" s="768"/>
      <c r="AW203" s="768"/>
      <c r="AX203" s="768"/>
      <c r="AY203" s="768"/>
      <c r="AZ203" s="768"/>
      <c r="BA203" s="768"/>
      <c r="BB203" s="768"/>
      <c r="BC203" s="768"/>
      <c r="BD203" s="768"/>
      <c r="BE203" s="765"/>
      <c r="BF203" s="765"/>
      <c r="BG203" s="765"/>
      <c r="BH203" s="765"/>
      <c r="BI203" s="107"/>
      <c r="BJ203" s="729"/>
      <c r="BK203" s="729"/>
      <c r="BL203" s="729"/>
      <c r="BM203" s="729"/>
      <c r="BN203" s="729"/>
      <c r="BO203" s="729"/>
      <c r="BP203" s="729"/>
      <c r="BQ203" s="729"/>
      <c r="BR203" s="729"/>
      <c r="BS203" s="729"/>
      <c r="BT203" s="729"/>
      <c r="BU203" s="729"/>
      <c r="BV203" s="729"/>
      <c r="BW203" s="729"/>
      <c r="BX203" s="729"/>
      <c r="BY203" s="729"/>
      <c r="BZ203" s="729"/>
      <c r="CA203" s="729"/>
      <c r="CB203" s="729"/>
      <c r="CC203" s="729"/>
      <c r="CD203" s="729"/>
      <c r="CE203" s="729"/>
      <c r="CF203" s="729"/>
      <c r="CG203" s="729"/>
      <c r="CH203" s="729"/>
      <c r="CI203" s="703"/>
      <c r="CJ203" s="703"/>
      <c r="CK203" s="703"/>
      <c r="CL203" s="703"/>
      <c r="CM203" s="703"/>
      <c r="CN203" s="703"/>
      <c r="CO203" s="703"/>
      <c r="CP203" s="703"/>
      <c r="CQ203" s="703"/>
      <c r="CR203" s="703"/>
      <c r="CS203" s="703"/>
      <c r="CT203" s="703"/>
      <c r="CU203" s="713"/>
      <c r="CV203" s="713"/>
      <c r="CW203" s="744"/>
      <c r="CX203" s="143">
        <v>4</v>
      </c>
      <c r="CY203" s="143">
        <v>4</v>
      </c>
      <c r="CZ203" s="143">
        <v>4</v>
      </c>
      <c r="DA203" s="143">
        <v>4</v>
      </c>
      <c r="DB203" s="143">
        <v>4</v>
      </c>
      <c r="DC203" s="143">
        <v>4</v>
      </c>
      <c r="DD203" s="143">
        <v>4</v>
      </c>
      <c r="DE203" s="583"/>
      <c r="DF203" s="583"/>
      <c r="DG203" s="583"/>
      <c r="DH203" s="583"/>
      <c r="DI203" s="583"/>
      <c r="DJ203" s="583"/>
      <c r="DK203" s="749"/>
      <c r="DL203" s="749"/>
      <c r="DM203" s="749"/>
      <c r="DN203" s="143"/>
      <c r="DO203" s="143"/>
    </row>
    <row r="204" ht="26.25" customHeight="1" spans="1:119">
      <c r="A204" s="590">
        <v>43966</v>
      </c>
      <c r="B204" s="599" t="s">
        <v>273</v>
      </c>
      <c r="C204" s="599">
        <v>4500029977</v>
      </c>
      <c r="D204" s="608" t="s">
        <v>212</v>
      </c>
      <c r="E204" s="608" t="s">
        <v>280</v>
      </c>
      <c r="F204" s="593">
        <v>9215</v>
      </c>
      <c r="G204" s="123" t="s">
        <v>376</v>
      </c>
      <c r="H204" s="143">
        <v>6</v>
      </c>
      <c r="I204" s="143"/>
      <c r="J204" s="143"/>
      <c r="K204" s="143"/>
      <c r="L204" s="621"/>
      <c r="M204" s="622"/>
      <c r="N204" s="623"/>
      <c r="O204" s="623"/>
      <c r="P204" s="624"/>
      <c r="Q204" s="623"/>
      <c r="R204" s="623"/>
      <c r="S204" s="623"/>
      <c r="T204" s="623"/>
      <c r="U204" s="624"/>
      <c r="V204" s="765"/>
      <c r="W204" s="771"/>
      <c r="X204" s="771"/>
      <c r="Y204" s="771"/>
      <c r="Z204" s="771"/>
      <c r="AA204" s="771"/>
      <c r="AB204" s="771"/>
      <c r="AC204" s="771"/>
      <c r="AD204" s="771"/>
      <c r="AE204" s="771"/>
      <c r="AF204" s="771"/>
      <c r="AG204" s="773"/>
      <c r="AH204" s="768"/>
      <c r="AI204" s="768"/>
      <c r="AJ204" s="768"/>
      <c r="AK204" s="768"/>
      <c r="AL204" s="768"/>
      <c r="AM204" s="768"/>
      <c r="AN204" s="768"/>
      <c r="AO204" s="768"/>
      <c r="AP204" s="768"/>
      <c r="AQ204" s="768"/>
      <c r="AR204" s="768"/>
      <c r="AS204" s="768"/>
      <c r="AT204" s="768"/>
      <c r="AU204" s="768"/>
      <c r="AV204" s="768"/>
      <c r="AW204" s="768"/>
      <c r="AX204" s="768"/>
      <c r="AY204" s="768"/>
      <c r="AZ204" s="768"/>
      <c r="BA204" s="768"/>
      <c r="BB204" s="768"/>
      <c r="BC204" s="768"/>
      <c r="BD204" s="768"/>
      <c r="BE204" s="765"/>
      <c r="BF204" s="765"/>
      <c r="BG204" s="765"/>
      <c r="BH204" s="765"/>
      <c r="BI204" s="107"/>
      <c r="BJ204" s="729"/>
      <c r="BK204" s="729"/>
      <c r="BL204" s="729"/>
      <c r="BM204" s="729"/>
      <c r="BN204" s="729"/>
      <c r="BO204" s="729"/>
      <c r="BP204" s="729"/>
      <c r="BQ204" s="729"/>
      <c r="BR204" s="729"/>
      <c r="BS204" s="729"/>
      <c r="BT204" s="729"/>
      <c r="BU204" s="729"/>
      <c r="BV204" s="729"/>
      <c r="BW204" s="729"/>
      <c r="BX204" s="729"/>
      <c r="BY204" s="729"/>
      <c r="BZ204" s="729"/>
      <c r="CA204" s="729"/>
      <c r="CB204" s="729"/>
      <c r="CC204" s="729"/>
      <c r="CD204" s="729"/>
      <c r="CE204" s="729"/>
      <c r="CF204" s="729"/>
      <c r="CG204" s="729"/>
      <c r="CH204" s="729"/>
      <c r="CI204" s="703"/>
      <c r="CJ204" s="703"/>
      <c r="CK204" s="703"/>
      <c r="CL204" s="703"/>
      <c r="CM204" s="703"/>
      <c r="CN204" s="703"/>
      <c r="CO204" s="703"/>
      <c r="CP204" s="703"/>
      <c r="CQ204" s="703"/>
      <c r="CR204" s="703"/>
      <c r="CS204" s="703"/>
      <c r="CT204" s="703"/>
      <c r="CU204" s="713"/>
      <c r="CV204" s="713"/>
      <c r="CW204" s="744"/>
      <c r="CX204" s="143"/>
      <c r="CY204" s="143">
        <v>1</v>
      </c>
      <c r="CZ204" s="143">
        <v>1</v>
      </c>
      <c r="DA204" s="143">
        <v>1</v>
      </c>
      <c r="DB204" s="143">
        <v>1</v>
      </c>
      <c r="DC204" s="143">
        <v>1</v>
      </c>
      <c r="DD204" s="143">
        <v>1</v>
      </c>
      <c r="DE204" s="583"/>
      <c r="DF204" s="583"/>
      <c r="DG204" s="583"/>
      <c r="DH204" s="583"/>
      <c r="DI204" s="583"/>
      <c r="DJ204" s="583"/>
      <c r="DK204" s="749"/>
      <c r="DL204" s="749"/>
      <c r="DM204" s="749"/>
      <c r="DN204" s="143"/>
      <c r="DO204" s="143"/>
    </row>
    <row r="205" ht="26.25" customHeight="1" spans="1:119">
      <c r="A205" s="590">
        <v>43966</v>
      </c>
      <c r="B205" s="599" t="s">
        <v>377</v>
      </c>
      <c r="C205" s="599">
        <v>4500029306</v>
      </c>
      <c r="D205" s="608" t="s">
        <v>403</v>
      </c>
      <c r="E205" s="608" t="s">
        <v>379</v>
      </c>
      <c r="F205" s="593">
        <v>9212</v>
      </c>
      <c r="G205" s="123" t="s">
        <v>391</v>
      </c>
      <c r="H205" s="143">
        <v>3</v>
      </c>
      <c r="I205" s="143"/>
      <c r="J205" s="143"/>
      <c r="K205" s="143"/>
      <c r="L205" s="621"/>
      <c r="M205" s="622"/>
      <c r="N205" s="623"/>
      <c r="O205" s="623"/>
      <c r="P205" s="624"/>
      <c r="Q205" s="623"/>
      <c r="R205" s="623"/>
      <c r="S205" s="623"/>
      <c r="T205" s="623"/>
      <c r="U205" s="624"/>
      <c r="V205" s="765"/>
      <c r="W205" s="771"/>
      <c r="X205" s="771"/>
      <c r="Y205" s="771"/>
      <c r="Z205" s="771"/>
      <c r="AA205" s="771"/>
      <c r="AB205" s="771"/>
      <c r="AC205" s="771"/>
      <c r="AD205" s="771"/>
      <c r="AE205" s="771"/>
      <c r="AF205" s="771"/>
      <c r="AG205" s="773"/>
      <c r="AH205" s="768"/>
      <c r="AI205" s="768"/>
      <c r="AJ205" s="768"/>
      <c r="AK205" s="768"/>
      <c r="AL205" s="768"/>
      <c r="AM205" s="768"/>
      <c r="AN205" s="768"/>
      <c r="AO205" s="768"/>
      <c r="AP205" s="768"/>
      <c r="AQ205" s="768"/>
      <c r="AR205" s="768"/>
      <c r="AS205" s="768"/>
      <c r="AT205" s="768"/>
      <c r="AU205" s="768"/>
      <c r="AV205" s="768"/>
      <c r="AW205" s="768"/>
      <c r="AX205" s="768"/>
      <c r="AY205" s="768"/>
      <c r="AZ205" s="768"/>
      <c r="BA205" s="768"/>
      <c r="BB205" s="768"/>
      <c r="BC205" s="768"/>
      <c r="BD205" s="768"/>
      <c r="BE205" s="765"/>
      <c r="BF205" s="765"/>
      <c r="BG205" s="765"/>
      <c r="BH205" s="765"/>
      <c r="BI205" s="107"/>
      <c r="BJ205" s="729"/>
      <c r="BK205" s="729"/>
      <c r="BL205" s="729"/>
      <c r="BM205" s="729"/>
      <c r="BN205" s="729"/>
      <c r="BO205" s="729"/>
      <c r="BP205" s="729"/>
      <c r="BQ205" s="729"/>
      <c r="BR205" s="729"/>
      <c r="BS205" s="729"/>
      <c r="BT205" s="729"/>
      <c r="BU205" s="729"/>
      <c r="BV205" s="729"/>
      <c r="BW205" s="729"/>
      <c r="BX205" s="729"/>
      <c r="BY205" s="729"/>
      <c r="BZ205" s="729"/>
      <c r="CA205" s="729"/>
      <c r="CB205" s="729"/>
      <c r="CC205" s="729"/>
      <c r="CD205" s="729"/>
      <c r="CE205" s="729"/>
      <c r="CF205" s="729"/>
      <c r="CG205" s="729"/>
      <c r="CH205" s="729"/>
      <c r="CI205" s="703"/>
      <c r="CJ205" s="703"/>
      <c r="CK205" s="703"/>
      <c r="CL205" s="703"/>
      <c r="CM205" s="703"/>
      <c r="CN205" s="703"/>
      <c r="CO205" s="703"/>
      <c r="CP205" s="703"/>
      <c r="CQ205" s="703"/>
      <c r="CR205" s="703"/>
      <c r="CS205" s="703"/>
      <c r="CT205" s="703"/>
      <c r="CU205" s="713"/>
      <c r="CV205" s="713"/>
      <c r="CW205" s="744"/>
      <c r="CX205" s="143"/>
      <c r="CY205" s="143"/>
      <c r="CZ205" s="143"/>
      <c r="DA205" s="143"/>
      <c r="DB205" s="143"/>
      <c r="DC205" s="143"/>
      <c r="DD205" s="143"/>
      <c r="DE205" s="583">
        <v>1</v>
      </c>
      <c r="DF205" s="583"/>
      <c r="DG205" s="583"/>
      <c r="DH205" s="583">
        <v>1</v>
      </c>
      <c r="DI205" s="583">
        <v>1</v>
      </c>
      <c r="DJ205" s="583"/>
      <c r="DK205" s="749"/>
      <c r="DL205" s="749"/>
      <c r="DM205" s="749"/>
      <c r="DN205" s="143"/>
      <c r="DO205" s="143"/>
    </row>
    <row r="206" ht="26.25" customHeight="1" spans="1:119">
      <c r="A206" s="590">
        <v>43967</v>
      </c>
      <c r="B206" s="599" t="s">
        <v>300</v>
      </c>
      <c r="C206" s="599">
        <v>4500029397</v>
      </c>
      <c r="D206" s="608" t="s">
        <v>301</v>
      </c>
      <c r="E206" s="608" t="s">
        <v>280</v>
      </c>
      <c r="F206" s="593">
        <v>9208</v>
      </c>
      <c r="G206" s="123" t="s">
        <v>406</v>
      </c>
      <c r="H206" s="143">
        <v>4</v>
      </c>
      <c r="I206" s="143"/>
      <c r="J206" s="143"/>
      <c r="K206" s="143"/>
      <c r="L206" s="621"/>
      <c r="M206" s="622"/>
      <c r="N206" s="623"/>
      <c r="O206" s="623"/>
      <c r="P206" s="624"/>
      <c r="Q206" s="623"/>
      <c r="R206" s="623"/>
      <c r="S206" s="623"/>
      <c r="T206" s="623"/>
      <c r="U206" s="624"/>
      <c r="V206" s="765"/>
      <c r="W206" s="771"/>
      <c r="X206" s="771"/>
      <c r="Y206" s="771"/>
      <c r="Z206" s="771"/>
      <c r="AA206" s="771"/>
      <c r="AB206" s="771"/>
      <c r="AC206" s="771"/>
      <c r="AD206" s="771"/>
      <c r="AE206" s="771"/>
      <c r="AF206" s="771"/>
      <c r="AG206" s="773"/>
      <c r="AH206" s="768"/>
      <c r="AI206" s="768"/>
      <c r="AJ206" s="768"/>
      <c r="AK206" s="768"/>
      <c r="AL206" s="768"/>
      <c r="AM206" s="768"/>
      <c r="AN206" s="768"/>
      <c r="AO206" s="768"/>
      <c r="AP206" s="768"/>
      <c r="AQ206" s="768"/>
      <c r="AR206" s="768"/>
      <c r="AS206" s="768"/>
      <c r="AT206" s="768"/>
      <c r="AU206" s="768"/>
      <c r="AV206" s="768"/>
      <c r="AW206" s="768"/>
      <c r="AX206" s="768"/>
      <c r="AY206" s="768"/>
      <c r="AZ206" s="768"/>
      <c r="BA206" s="768"/>
      <c r="BB206" s="768"/>
      <c r="BC206" s="768"/>
      <c r="BD206" s="768"/>
      <c r="BE206" s="765"/>
      <c r="BF206" s="765"/>
      <c r="BG206" s="765"/>
      <c r="BH206" s="765"/>
      <c r="BI206" s="107"/>
      <c r="BJ206" s="729"/>
      <c r="BK206" s="729"/>
      <c r="BL206" s="729"/>
      <c r="BM206" s="729"/>
      <c r="BN206" s="729"/>
      <c r="BO206" s="729"/>
      <c r="BP206" s="729"/>
      <c r="BQ206" s="729"/>
      <c r="BR206" s="729"/>
      <c r="BS206" s="729"/>
      <c r="BT206" s="729"/>
      <c r="BU206" s="729"/>
      <c r="BV206" s="729"/>
      <c r="BW206" s="729"/>
      <c r="BX206" s="729"/>
      <c r="BY206" s="729"/>
      <c r="BZ206" s="729"/>
      <c r="CA206" s="729"/>
      <c r="CB206" s="729"/>
      <c r="CC206" s="729"/>
      <c r="CD206" s="729"/>
      <c r="CE206" s="729"/>
      <c r="CF206" s="729"/>
      <c r="CG206" s="729"/>
      <c r="CH206" s="729"/>
      <c r="CI206" s="703"/>
      <c r="CJ206" s="703"/>
      <c r="CK206" s="703"/>
      <c r="CL206" s="703"/>
      <c r="CM206" s="703"/>
      <c r="CN206" s="703"/>
      <c r="CO206" s="703"/>
      <c r="CP206" s="703"/>
      <c r="CQ206" s="703"/>
      <c r="CR206" s="703"/>
      <c r="CS206" s="703"/>
      <c r="CT206" s="703"/>
      <c r="CU206" s="713"/>
      <c r="CV206" s="713"/>
      <c r="CW206" s="744"/>
      <c r="CX206" s="143"/>
      <c r="CY206" s="143"/>
      <c r="CZ206" s="143"/>
      <c r="DA206" s="143"/>
      <c r="DB206" s="143"/>
      <c r="DC206" s="143"/>
      <c r="DD206" s="143"/>
      <c r="DE206" s="583"/>
      <c r="DF206" s="583"/>
      <c r="DG206" s="583"/>
      <c r="DH206" s="583"/>
      <c r="DI206" s="583"/>
      <c r="DJ206" s="583"/>
      <c r="DK206" s="749"/>
      <c r="DL206" s="749"/>
      <c r="DM206" s="749"/>
      <c r="DN206" s="143"/>
      <c r="DO206" s="143">
        <v>4</v>
      </c>
    </row>
    <row r="207" ht="26.25" customHeight="1" spans="1:119">
      <c r="A207" s="590">
        <v>43967</v>
      </c>
      <c r="B207" s="599" t="s">
        <v>330</v>
      </c>
      <c r="C207" s="599"/>
      <c r="D207" s="608" t="s">
        <v>411</v>
      </c>
      <c r="E207" s="608" t="s">
        <v>275</v>
      </c>
      <c r="F207" s="593">
        <v>9214</v>
      </c>
      <c r="G207" s="123" t="s">
        <v>232</v>
      </c>
      <c r="H207" s="143">
        <v>12</v>
      </c>
      <c r="I207" s="143"/>
      <c r="J207" s="143"/>
      <c r="K207" s="143"/>
      <c r="L207" s="621"/>
      <c r="M207" s="622"/>
      <c r="N207" s="623"/>
      <c r="O207" s="623"/>
      <c r="P207" s="624"/>
      <c r="Q207" s="623"/>
      <c r="R207" s="623"/>
      <c r="S207" s="623"/>
      <c r="T207" s="623"/>
      <c r="U207" s="624"/>
      <c r="V207" s="765"/>
      <c r="W207" s="771"/>
      <c r="X207" s="771"/>
      <c r="Y207" s="771"/>
      <c r="Z207" s="771"/>
      <c r="AA207" s="771"/>
      <c r="AB207" s="771"/>
      <c r="AC207" s="771"/>
      <c r="AD207" s="771"/>
      <c r="AE207" s="771"/>
      <c r="AF207" s="771"/>
      <c r="AG207" s="773"/>
      <c r="AH207" s="768"/>
      <c r="AI207" s="768"/>
      <c r="AJ207" s="768"/>
      <c r="AK207" s="768"/>
      <c r="AL207" s="768"/>
      <c r="AM207" s="768"/>
      <c r="AN207" s="768"/>
      <c r="AO207" s="768"/>
      <c r="AP207" s="768"/>
      <c r="AQ207" s="768"/>
      <c r="AR207" s="768"/>
      <c r="AS207" s="768"/>
      <c r="AT207" s="768"/>
      <c r="AU207" s="768"/>
      <c r="AV207" s="768"/>
      <c r="AW207" s="768"/>
      <c r="AX207" s="768"/>
      <c r="AY207" s="768"/>
      <c r="AZ207" s="768"/>
      <c r="BA207" s="768"/>
      <c r="BB207" s="768"/>
      <c r="BC207" s="768"/>
      <c r="BD207" s="768"/>
      <c r="BE207" s="765"/>
      <c r="BF207" s="765"/>
      <c r="BG207" s="765"/>
      <c r="BH207" s="765"/>
      <c r="BI207" s="107"/>
      <c r="BJ207" s="729"/>
      <c r="BK207" s="729"/>
      <c r="BL207" s="729"/>
      <c r="BM207" s="729"/>
      <c r="BN207" s="729"/>
      <c r="BO207" s="729"/>
      <c r="BP207" s="729"/>
      <c r="BQ207" s="729"/>
      <c r="BR207" s="729"/>
      <c r="BS207" s="729"/>
      <c r="BT207" s="729"/>
      <c r="BU207" s="729"/>
      <c r="BV207" s="729"/>
      <c r="BW207" s="729"/>
      <c r="BX207" s="729"/>
      <c r="BY207" s="729"/>
      <c r="BZ207" s="729"/>
      <c r="CA207" s="729"/>
      <c r="CB207" s="729"/>
      <c r="CC207" s="729"/>
      <c r="CD207" s="729"/>
      <c r="CE207" s="729"/>
      <c r="CF207" s="729"/>
      <c r="CG207" s="729"/>
      <c r="CH207" s="729"/>
      <c r="CI207" s="703"/>
      <c r="CJ207" s="703"/>
      <c r="CK207" s="703"/>
      <c r="CL207" s="703"/>
      <c r="CM207" s="703"/>
      <c r="CN207" s="703"/>
      <c r="CO207" s="703">
        <v>2</v>
      </c>
      <c r="CP207" s="703">
        <v>2</v>
      </c>
      <c r="CQ207" s="703">
        <v>2</v>
      </c>
      <c r="CR207" s="703">
        <v>2</v>
      </c>
      <c r="CS207" s="703">
        <v>2</v>
      </c>
      <c r="CT207" s="703">
        <v>2</v>
      </c>
      <c r="CU207" s="713"/>
      <c r="CV207" s="713"/>
      <c r="CW207" s="744"/>
      <c r="CX207" s="143"/>
      <c r="CY207" s="143"/>
      <c r="CZ207" s="143"/>
      <c r="DA207" s="143"/>
      <c r="DB207" s="143"/>
      <c r="DC207" s="143"/>
      <c r="DD207" s="143"/>
      <c r="DE207" s="583"/>
      <c r="DF207" s="583"/>
      <c r="DG207" s="583"/>
      <c r="DH207" s="583"/>
      <c r="DI207" s="583"/>
      <c r="DJ207" s="583"/>
      <c r="DK207" s="749"/>
      <c r="DL207" s="749"/>
      <c r="DM207" s="749"/>
      <c r="DN207" s="143"/>
      <c r="DO207" s="143"/>
    </row>
    <row r="208" ht="26.25" customHeight="1" spans="1:119">
      <c r="A208" s="590">
        <v>43967</v>
      </c>
      <c r="B208" s="599" t="s">
        <v>330</v>
      </c>
      <c r="C208" s="599"/>
      <c r="D208" s="608" t="s">
        <v>411</v>
      </c>
      <c r="E208" s="608" t="s">
        <v>275</v>
      </c>
      <c r="F208" s="593">
        <v>9215</v>
      </c>
      <c r="G208" s="123" t="s">
        <v>376</v>
      </c>
      <c r="H208" s="143">
        <v>14</v>
      </c>
      <c r="I208" s="143"/>
      <c r="J208" s="143"/>
      <c r="K208" s="143"/>
      <c r="L208" s="621"/>
      <c r="M208" s="622"/>
      <c r="N208" s="623"/>
      <c r="O208" s="623"/>
      <c r="P208" s="624"/>
      <c r="Q208" s="623"/>
      <c r="R208" s="623"/>
      <c r="S208" s="623"/>
      <c r="T208" s="623"/>
      <c r="U208" s="624"/>
      <c r="V208" s="765"/>
      <c r="W208" s="771"/>
      <c r="X208" s="771"/>
      <c r="Y208" s="771"/>
      <c r="Z208" s="771"/>
      <c r="AA208" s="771"/>
      <c r="AB208" s="771"/>
      <c r="AC208" s="771"/>
      <c r="AD208" s="771"/>
      <c r="AE208" s="771"/>
      <c r="AF208" s="771"/>
      <c r="AG208" s="773"/>
      <c r="AH208" s="768"/>
      <c r="AI208" s="768"/>
      <c r="AJ208" s="768"/>
      <c r="AK208" s="768"/>
      <c r="AL208" s="768"/>
      <c r="AM208" s="768"/>
      <c r="AN208" s="768"/>
      <c r="AO208" s="768"/>
      <c r="AP208" s="768"/>
      <c r="AQ208" s="768"/>
      <c r="AR208" s="768"/>
      <c r="AS208" s="768"/>
      <c r="AT208" s="768"/>
      <c r="AU208" s="768"/>
      <c r="AV208" s="768"/>
      <c r="AW208" s="768"/>
      <c r="AX208" s="768"/>
      <c r="AY208" s="768"/>
      <c r="AZ208" s="768"/>
      <c r="BA208" s="768"/>
      <c r="BB208" s="768"/>
      <c r="BC208" s="768"/>
      <c r="BD208" s="768"/>
      <c r="BE208" s="765"/>
      <c r="BF208" s="765"/>
      <c r="BG208" s="765"/>
      <c r="BH208" s="765"/>
      <c r="BI208" s="107"/>
      <c r="BJ208" s="729"/>
      <c r="BK208" s="729"/>
      <c r="BL208" s="729"/>
      <c r="BM208" s="729"/>
      <c r="BN208" s="729"/>
      <c r="BO208" s="729"/>
      <c r="BP208" s="729"/>
      <c r="BQ208" s="729"/>
      <c r="BR208" s="729"/>
      <c r="BS208" s="729"/>
      <c r="BT208" s="729"/>
      <c r="BU208" s="729"/>
      <c r="BV208" s="729"/>
      <c r="BW208" s="729"/>
      <c r="BX208" s="729"/>
      <c r="BY208" s="729"/>
      <c r="BZ208" s="729"/>
      <c r="CA208" s="729"/>
      <c r="CB208" s="729"/>
      <c r="CC208" s="729"/>
      <c r="CD208" s="729"/>
      <c r="CE208" s="729"/>
      <c r="CF208" s="729"/>
      <c r="CG208" s="729"/>
      <c r="CH208" s="729"/>
      <c r="CI208" s="703"/>
      <c r="CJ208" s="703"/>
      <c r="CK208" s="703"/>
      <c r="CL208" s="703"/>
      <c r="CM208" s="703"/>
      <c r="CN208" s="703"/>
      <c r="CO208" s="703"/>
      <c r="CP208" s="703"/>
      <c r="CQ208" s="703"/>
      <c r="CR208" s="703"/>
      <c r="CS208" s="703"/>
      <c r="CT208" s="703"/>
      <c r="CU208" s="713"/>
      <c r="CV208" s="713"/>
      <c r="CW208" s="744"/>
      <c r="CX208" s="143">
        <v>2</v>
      </c>
      <c r="CY208" s="143">
        <v>2</v>
      </c>
      <c r="CZ208" s="143">
        <v>2</v>
      </c>
      <c r="DA208" s="143">
        <v>2</v>
      </c>
      <c r="DB208" s="143">
        <v>2</v>
      </c>
      <c r="DC208" s="143">
        <v>2</v>
      </c>
      <c r="DD208" s="143">
        <v>2</v>
      </c>
      <c r="DE208" s="583"/>
      <c r="DF208" s="583"/>
      <c r="DG208" s="583"/>
      <c r="DH208" s="583"/>
      <c r="DI208" s="583"/>
      <c r="DJ208" s="583"/>
      <c r="DK208" s="749"/>
      <c r="DL208" s="749"/>
      <c r="DM208" s="749"/>
      <c r="DN208" s="143"/>
      <c r="DO208" s="143"/>
    </row>
    <row r="209" ht="26.25" customHeight="1" spans="1:119">
      <c r="A209" s="590">
        <v>43969</v>
      </c>
      <c r="B209" s="599" t="s">
        <v>300</v>
      </c>
      <c r="C209" s="599">
        <v>4500029395</v>
      </c>
      <c r="D209" s="608" t="s">
        <v>301</v>
      </c>
      <c r="E209" s="608" t="s">
        <v>280</v>
      </c>
      <c r="F209" s="593">
        <v>9212</v>
      </c>
      <c r="G209" s="123" t="s">
        <v>391</v>
      </c>
      <c r="H209" s="143">
        <v>18</v>
      </c>
      <c r="I209" s="143"/>
      <c r="J209" s="143"/>
      <c r="K209" s="143"/>
      <c r="L209" s="621"/>
      <c r="M209" s="622"/>
      <c r="N209" s="623"/>
      <c r="O209" s="623"/>
      <c r="P209" s="624"/>
      <c r="Q209" s="623"/>
      <c r="R209" s="623"/>
      <c r="S209" s="623"/>
      <c r="T209" s="623"/>
      <c r="U209" s="624"/>
      <c r="V209" s="765"/>
      <c r="W209" s="771"/>
      <c r="X209" s="771"/>
      <c r="Y209" s="771"/>
      <c r="Z209" s="771"/>
      <c r="AA209" s="771"/>
      <c r="AB209" s="771"/>
      <c r="AC209" s="771"/>
      <c r="AD209" s="771"/>
      <c r="AE209" s="771"/>
      <c r="AF209" s="771"/>
      <c r="AG209" s="773"/>
      <c r="AH209" s="768"/>
      <c r="AI209" s="768"/>
      <c r="AJ209" s="768"/>
      <c r="AK209" s="768"/>
      <c r="AL209" s="768"/>
      <c r="AM209" s="768"/>
      <c r="AN209" s="768"/>
      <c r="AO209" s="768"/>
      <c r="AP209" s="768"/>
      <c r="AQ209" s="768"/>
      <c r="AR209" s="768"/>
      <c r="AS209" s="768"/>
      <c r="AT209" s="768"/>
      <c r="AU209" s="768"/>
      <c r="AV209" s="768"/>
      <c r="AW209" s="768"/>
      <c r="AX209" s="768"/>
      <c r="AY209" s="768"/>
      <c r="AZ209" s="768"/>
      <c r="BA209" s="768"/>
      <c r="BB209" s="768"/>
      <c r="BC209" s="768"/>
      <c r="BD209" s="768"/>
      <c r="BE209" s="765"/>
      <c r="BF209" s="765"/>
      <c r="BG209" s="765"/>
      <c r="BH209" s="765"/>
      <c r="BI209" s="107"/>
      <c r="BJ209" s="729"/>
      <c r="BK209" s="729"/>
      <c r="BL209" s="729"/>
      <c r="BM209" s="729"/>
      <c r="BN209" s="729"/>
      <c r="BO209" s="729"/>
      <c r="BP209" s="729"/>
      <c r="BQ209" s="729"/>
      <c r="BR209" s="729"/>
      <c r="BS209" s="729"/>
      <c r="BT209" s="729"/>
      <c r="BU209" s="729"/>
      <c r="BV209" s="729"/>
      <c r="BW209" s="729"/>
      <c r="BX209" s="729"/>
      <c r="BY209" s="729"/>
      <c r="BZ209" s="729"/>
      <c r="CA209" s="729"/>
      <c r="CB209" s="729"/>
      <c r="CC209" s="729"/>
      <c r="CD209" s="729"/>
      <c r="CE209" s="729"/>
      <c r="CF209" s="729"/>
      <c r="CG209" s="729"/>
      <c r="CH209" s="729"/>
      <c r="CI209" s="703"/>
      <c r="CJ209" s="703"/>
      <c r="CK209" s="703"/>
      <c r="CL209" s="703"/>
      <c r="CM209" s="703"/>
      <c r="CN209" s="703"/>
      <c r="CO209" s="703"/>
      <c r="CP209" s="703"/>
      <c r="CQ209" s="703"/>
      <c r="CR209" s="703"/>
      <c r="CS209" s="703"/>
      <c r="CT209" s="703"/>
      <c r="CU209" s="713"/>
      <c r="CV209" s="713"/>
      <c r="CW209" s="744"/>
      <c r="CX209" s="143"/>
      <c r="CY209" s="143"/>
      <c r="CZ209" s="143"/>
      <c r="DA209" s="143"/>
      <c r="DB209" s="143"/>
      <c r="DC209" s="143"/>
      <c r="DD209" s="143"/>
      <c r="DE209" s="583">
        <v>3</v>
      </c>
      <c r="DF209" s="583">
        <v>3</v>
      </c>
      <c r="DG209" s="583">
        <v>3</v>
      </c>
      <c r="DH209" s="583">
        <v>3</v>
      </c>
      <c r="DI209" s="583">
        <v>3</v>
      </c>
      <c r="DJ209" s="583">
        <v>3</v>
      </c>
      <c r="DK209" s="749"/>
      <c r="DL209" s="749"/>
      <c r="DM209" s="749"/>
      <c r="DN209" s="143"/>
      <c r="DO209" s="143"/>
    </row>
    <row r="210" ht="26.25" customHeight="1" spans="1:119">
      <c r="A210" s="590">
        <v>43969</v>
      </c>
      <c r="B210" s="599" t="s">
        <v>352</v>
      </c>
      <c r="C210" s="599">
        <v>4500029748</v>
      </c>
      <c r="D210" s="608" t="s">
        <v>223</v>
      </c>
      <c r="E210" s="608" t="s">
        <v>275</v>
      </c>
      <c r="F210" s="593">
        <v>9212</v>
      </c>
      <c r="G210" s="123" t="s">
        <v>391</v>
      </c>
      <c r="H210" s="143">
        <v>18</v>
      </c>
      <c r="I210" s="143"/>
      <c r="J210" s="143"/>
      <c r="K210" s="143"/>
      <c r="L210" s="621"/>
      <c r="M210" s="622"/>
      <c r="N210" s="623"/>
      <c r="O210" s="623"/>
      <c r="P210" s="624"/>
      <c r="Q210" s="623"/>
      <c r="R210" s="623"/>
      <c r="S210" s="623"/>
      <c r="T210" s="623"/>
      <c r="U210" s="624"/>
      <c r="V210" s="765"/>
      <c r="W210" s="771"/>
      <c r="X210" s="771"/>
      <c r="Y210" s="771"/>
      <c r="Z210" s="771"/>
      <c r="AA210" s="771"/>
      <c r="AB210" s="771"/>
      <c r="AC210" s="771"/>
      <c r="AD210" s="771"/>
      <c r="AE210" s="771"/>
      <c r="AF210" s="771"/>
      <c r="AG210" s="773"/>
      <c r="AH210" s="768"/>
      <c r="AI210" s="768"/>
      <c r="AJ210" s="768"/>
      <c r="AK210" s="768"/>
      <c r="AL210" s="768"/>
      <c r="AM210" s="768"/>
      <c r="AN210" s="768"/>
      <c r="AO210" s="768"/>
      <c r="AP210" s="768"/>
      <c r="AQ210" s="768"/>
      <c r="AR210" s="768"/>
      <c r="AS210" s="768"/>
      <c r="AT210" s="768"/>
      <c r="AU210" s="768"/>
      <c r="AV210" s="768"/>
      <c r="AW210" s="768"/>
      <c r="AX210" s="768"/>
      <c r="AY210" s="768"/>
      <c r="AZ210" s="768"/>
      <c r="BA210" s="768"/>
      <c r="BB210" s="768"/>
      <c r="BC210" s="768"/>
      <c r="BD210" s="768"/>
      <c r="BE210" s="765"/>
      <c r="BF210" s="765"/>
      <c r="BG210" s="765"/>
      <c r="BH210" s="765"/>
      <c r="BI210" s="107"/>
      <c r="BJ210" s="729"/>
      <c r="BK210" s="729"/>
      <c r="BL210" s="729"/>
      <c r="BM210" s="729"/>
      <c r="BN210" s="729"/>
      <c r="BO210" s="729"/>
      <c r="BP210" s="729"/>
      <c r="BQ210" s="729"/>
      <c r="BR210" s="729"/>
      <c r="BS210" s="729"/>
      <c r="BT210" s="729"/>
      <c r="BU210" s="729"/>
      <c r="BV210" s="729"/>
      <c r="BW210" s="729"/>
      <c r="BX210" s="729"/>
      <c r="BY210" s="729"/>
      <c r="BZ210" s="729"/>
      <c r="CA210" s="729"/>
      <c r="CB210" s="729"/>
      <c r="CC210" s="729"/>
      <c r="CD210" s="729"/>
      <c r="CE210" s="729"/>
      <c r="CF210" s="729"/>
      <c r="CG210" s="729"/>
      <c r="CH210" s="729"/>
      <c r="CI210" s="703"/>
      <c r="CJ210" s="703"/>
      <c r="CK210" s="703"/>
      <c r="CL210" s="703"/>
      <c r="CM210" s="703"/>
      <c r="CN210" s="703"/>
      <c r="CO210" s="703"/>
      <c r="CP210" s="703"/>
      <c r="CQ210" s="703"/>
      <c r="CR210" s="703"/>
      <c r="CS210" s="703"/>
      <c r="CT210" s="703"/>
      <c r="CU210" s="713"/>
      <c r="CV210" s="713"/>
      <c r="CW210" s="744"/>
      <c r="CX210" s="143"/>
      <c r="CY210" s="143"/>
      <c r="CZ210" s="143"/>
      <c r="DA210" s="143"/>
      <c r="DB210" s="143"/>
      <c r="DC210" s="143"/>
      <c r="DD210" s="143"/>
      <c r="DE210" s="583">
        <v>3</v>
      </c>
      <c r="DF210" s="583">
        <v>3</v>
      </c>
      <c r="DG210" s="583">
        <v>3</v>
      </c>
      <c r="DH210" s="583">
        <v>3</v>
      </c>
      <c r="DI210" s="583">
        <v>3</v>
      </c>
      <c r="DJ210" s="583">
        <v>3</v>
      </c>
      <c r="DK210" s="749"/>
      <c r="DL210" s="749"/>
      <c r="DM210" s="749"/>
      <c r="DN210" s="143"/>
      <c r="DO210" s="143"/>
    </row>
    <row r="211" ht="26.25" customHeight="1" spans="1:119">
      <c r="A211" s="590">
        <v>43971</v>
      </c>
      <c r="B211" s="599" t="s">
        <v>377</v>
      </c>
      <c r="C211" s="599"/>
      <c r="D211" s="608" t="s">
        <v>411</v>
      </c>
      <c r="E211" s="608" t="s">
        <v>275</v>
      </c>
      <c r="F211" s="593">
        <v>9212</v>
      </c>
      <c r="G211" s="123" t="s">
        <v>391</v>
      </c>
      <c r="H211" s="143">
        <v>1</v>
      </c>
      <c r="I211" s="143"/>
      <c r="J211" s="143"/>
      <c r="K211" s="143"/>
      <c r="L211" s="621"/>
      <c r="M211" s="622"/>
      <c r="N211" s="623"/>
      <c r="O211" s="623"/>
      <c r="P211" s="624"/>
      <c r="Q211" s="623"/>
      <c r="R211" s="623"/>
      <c r="S211" s="623"/>
      <c r="T211" s="623"/>
      <c r="U211" s="624"/>
      <c r="V211" s="765"/>
      <c r="W211" s="771"/>
      <c r="X211" s="771"/>
      <c r="Y211" s="771"/>
      <c r="Z211" s="771"/>
      <c r="AA211" s="771"/>
      <c r="AB211" s="771"/>
      <c r="AC211" s="771"/>
      <c r="AD211" s="771"/>
      <c r="AE211" s="771"/>
      <c r="AF211" s="771"/>
      <c r="AG211" s="773"/>
      <c r="AH211" s="768"/>
      <c r="AI211" s="768"/>
      <c r="AJ211" s="768"/>
      <c r="AK211" s="768"/>
      <c r="AL211" s="768"/>
      <c r="AM211" s="768"/>
      <c r="AN211" s="768"/>
      <c r="AO211" s="768"/>
      <c r="AP211" s="768"/>
      <c r="AQ211" s="768"/>
      <c r="AR211" s="768"/>
      <c r="AS211" s="768"/>
      <c r="AT211" s="768"/>
      <c r="AU211" s="768"/>
      <c r="AV211" s="768"/>
      <c r="AW211" s="768"/>
      <c r="AX211" s="768"/>
      <c r="AY211" s="768"/>
      <c r="AZ211" s="768"/>
      <c r="BA211" s="768"/>
      <c r="BB211" s="768"/>
      <c r="BC211" s="768"/>
      <c r="BD211" s="768"/>
      <c r="BE211" s="765"/>
      <c r="BF211" s="765"/>
      <c r="BG211" s="765"/>
      <c r="BH211" s="765"/>
      <c r="BI211" s="107"/>
      <c r="BJ211" s="729"/>
      <c r="BK211" s="729"/>
      <c r="BL211" s="729"/>
      <c r="BM211" s="729"/>
      <c r="BN211" s="729"/>
      <c r="BO211" s="729"/>
      <c r="BP211" s="729"/>
      <c r="BQ211" s="729"/>
      <c r="BR211" s="729"/>
      <c r="BS211" s="729"/>
      <c r="BT211" s="729"/>
      <c r="BU211" s="729"/>
      <c r="BV211" s="729"/>
      <c r="BW211" s="729"/>
      <c r="BX211" s="729"/>
      <c r="BY211" s="729"/>
      <c r="BZ211" s="729"/>
      <c r="CA211" s="729"/>
      <c r="CB211" s="729"/>
      <c r="CC211" s="729"/>
      <c r="CD211" s="729"/>
      <c r="CE211" s="729"/>
      <c r="CF211" s="729"/>
      <c r="CG211" s="729"/>
      <c r="CH211" s="729"/>
      <c r="CI211" s="703"/>
      <c r="CJ211" s="703"/>
      <c r="CK211" s="703"/>
      <c r="CL211" s="703"/>
      <c r="CM211" s="703"/>
      <c r="CN211" s="703"/>
      <c r="CO211" s="703"/>
      <c r="CP211" s="703"/>
      <c r="CQ211" s="703"/>
      <c r="CR211" s="703"/>
      <c r="CS211" s="703"/>
      <c r="CT211" s="703"/>
      <c r="CU211" s="713"/>
      <c r="CV211" s="713"/>
      <c r="CW211" s="744"/>
      <c r="CX211" s="143"/>
      <c r="CY211" s="143"/>
      <c r="CZ211" s="143"/>
      <c r="DA211" s="143"/>
      <c r="DB211" s="143"/>
      <c r="DC211" s="143"/>
      <c r="DD211" s="143"/>
      <c r="DE211" s="583"/>
      <c r="DF211" s="583">
        <v>1</v>
      </c>
      <c r="DG211" s="583"/>
      <c r="DH211" s="583"/>
      <c r="DI211" s="583"/>
      <c r="DJ211" s="583"/>
      <c r="DK211" s="749"/>
      <c r="DL211" s="749"/>
      <c r="DM211" s="749"/>
      <c r="DN211" s="143"/>
      <c r="DO211" s="143"/>
    </row>
    <row r="212" ht="26.25" customHeight="1" spans="1:119">
      <c r="A212" s="590">
        <v>43974</v>
      </c>
      <c r="B212" s="1" t="s">
        <v>412</v>
      </c>
      <c r="C212" s="611">
        <v>4500030754</v>
      </c>
      <c r="D212" s="608" t="s">
        <v>320</v>
      </c>
      <c r="E212" s="608" t="s">
        <v>283</v>
      </c>
      <c r="F212" s="593">
        <v>9214</v>
      </c>
      <c r="G212" s="123" t="s">
        <v>232</v>
      </c>
      <c r="H212" s="143">
        <v>18</v>
      </c>
      <c r="I212" s="143"/>
      <c r="J212" s="143"/>
      <c r="K212" s="143"/>
      <c r="L212" s="621"/>
      <c r="M212" s="622"/>
      <c r="N212" s="623"/>
      <c r="O212" s="623"/>
      <c r="P212" s="624"/>
      <c r="Q212" s="623"/>
      <c r="R212" s="623"/>
      <c r="S212" s="623"/>
      <c r="T212" s="623"/>
      <c r="U212" s="624"/>
      <c r="V212" s="765"/>
      <c r="W212" s="771"/>
      <c r="X212" s="771"/>
      <c r="Y212" s="771"/>
      <c r="Z212" s="771"/>
      <c r="AA212" s="771"/>
      <c r="AB212" s="771"/>
      <c r="AC212" s="771"/>
      <c r="AD212" s="771"/>
      <c r="AE212" s="771"/>
      <c r="AF212" s="771"/>
      <c r="AG212" s="773"/>
      <c r="AH212" s="768"/>
      <c r="AI212" s="768"/>
      <c r="AJ212" s="768"/>
      <c r="AK212" s="768"/>
      <c r="AL212" s="768"/>
      <c r="AM212" s="768"/>
      <c r="AN212" s="768"/>
      <c r="AO212" s="768"/>
      <c r="AP212" s="768"/>
      <c r="AQ212" s="768"/>
      <c r="AR212" s="768"/>
      <c r="AS212" s="768"/>
      <c r="AT212" s="768"/>
      <c r="AU212" s="768"/>
      <c r="AV212" s="768"/>
      <c r="AW212" s="768"/>
      <c r="AX212" s="768"/>
      <c r="AY212" s="768"/>
      <c r="AZ212" s="768"/>
      <c r="BA212" s="768"/>
      <c r="BB212" s="768"/>
      <c r="BC212" s="768"/>
      <c r="BD212" s="768"/>
      <c r="BE212" s="765"/>
      <c r="BF212" s="765"/>
      <c r="BG212" s="765"/>
      <c r="BH212" s="765"/>
      <c r="BI212" s="107"/>
      <c r="BJ212" s="729"/>
      <c r="BK212" s="729"/>
      <c r="BL212" s="729"/>
      <c r="BM212" s="729"/>
      <c r="BN212" s="729"/>
      <c r="BO212" s="729"/>
      <c r="BP212" s="729"/>
      <c r="BQ212" s="729"/>
      <c r="BR212" s="729"/>
      <c r="BS212" s="729"/>
      <c r="BT212" s="729"/>
      <c r="BU212" s="729"/>
      <c r="BV212" s="729"/>
      <c r="BW212" s="729"/>
      <c r="BX212" s="729"/>
      <c r="BY212" s="729"/>
      <c r="BZ212" s="729"/>
      <c r="CA212" s="729"/>
      <c r="CB212" s="729"/>
      <c r="CC212" s="729"/>
      <c r="CD212" s="729"/>
      <c r="CE212" s="729"/>
      <c r="CF212" s="729"/>
      <c r="CG212" s="729"/>
      <c r="CH212" s="729"/>
      <c r="CI212" s="703"/>
      <c r="CJ212" s="703"/>
      <c r="CK212" s="703"/>
      <c r="CL212" s="703"/>
      <c r="CM212" s="703"/>
      <c r="CN212" s="703"/>
      <c r="CO212" s="703">
        <v>3</v>
      </c>
      <c r="CP212" s="703">
        <v>3</v>
      </c>
      <c r="CQ212" s="703">
        <v>3</v>
      </c>
      <c r="CR212" s="703">
        <v>3</v>
      </c>
      <c r="CS212" s="703">
        <v>3</v>
      </c>
      <c r="CT212" s="703">
        <v>3</v>
      </c>
      <c r="CU212" s="713"/>
      <c r="CV212" s="713"/>
      <c r="CW212" s="744"/>
      <c r="CX212" s="143"/>
      <c r="CY212" s="143"/>
      <c r="CZ212" s="143"/>
      <c r="DA212" s="143"/>
      <c r="DB212" s="143"/>
      <c r="DC212" s="143"/>
      <c r="DD212" s="143"/>
      <c r="DE212" s="583"/>
      <c r="DF212" s="583"/>
      <c r="DG212" s="583"/>
      <c r="DH212" s="583"/>
      <c r="DI212" s="583"/>
      <c r="DJ212" s="583"/>
      <c r="DK212" s="749"/>
      <c r="DL212" s="749"/>
      <c r="DM212" s="749"/>
      <c r="DN212" s="143"/>
      <c r="DO212" s="143"/>
    </row>
    <row r="213" ht="26.25" customHeight="1" spans="1:119">
      <c r="A213" s="590">
        <v>43976</v>
      </c>
      <c r="B213" s="599" t="s">
        <v>307</v>
      </c>
      <c r="C213" s="599">
        <v>4500029531</v>
      </c>
      <c r="D213" s="608" t="s">
        <v>304</v>
      </c>
      <c r="E213" s="608" t="s">
        <v>280</v>
      </c>
      <c r="F213" s="593">
        <v>9214</v>
      </c>
      <c r="G213" s="123" t="s">
        <v>232</v>
      </c>
      <c r="H213" s="143">
        <v>12</v>
      </c>
      <c r="I213" s="143"/>
      <c r="J213" s="143"/>
      <c r="K213" s="143"/>
      <c r="L213" s="621"/>
      <c r="M213" s="622"/>
      <c r="N213" s="623"/>
      <c r="O213" s="623"/>
      <c r="P213" s="624"/>
      <c r="Q213" s="623"/>
      <c r="R213" s="623"/>
      <c r="S213" s="623"/>
      <c r="T213" s="623"/>
      <c r="U213" s="624"/>
      <c r="V213" s="765"/>
      <c r="W213" s="771"/>
      <c r="X213" s="771"/>
      <c r="Y213" s="771"/>
      <c r="Z213" s="771"/>
      <c r="AA213" s="771"/>
      <c r="AB213" s="771"/>
      <c r="AC213" s="771"/>
      <c r="AD213" s="771"/>
      <c r="AE213" s="771"/>
      <c r="AF213" s="771"/>
      <c r="AG213" s="773"/>
      <c r="AH213" s="768"/>
      <c r="AI213" s="768"/>
      <c r="AJ213" s="768"/>
      <c r="AK213" s="768"/>
      <c r="AL213" s="768"/>
      <c r="AM213" s="768"/>
      <c r="AN213" s="768"/>
      <c r="AO213" s="768"/>
      <c r="AP213" s="768"/>
      <c r="AQ213" s="768"/>
      <c r="AR213" s="768"/>
      <c r="AS213" s="768"/>
      <c r="AT213" s="768"/>
      <c r="AU213" s="768"/>
      <c r="AV213" s="768"/>
      <c r="AW213" s="768"/>
      <c r="AX213" s="768"/>
      <c r="AY213" s="768"/>
      <c r="AZ213" s="768"/>
      <c r="BA213" s="768"/>
      <c r="BB213" s="768"/>
      <c r="BC213" s="768"/>
      <c r="BD213" s="768"/>
      <c r="BE213" s="765"/>
      <c r="BF213" s="765"/>
      <c r="BG213" s="765"/>
      <c r="BH213" s="765"/>
      <c r="BI213" s="107"/>
      <c r="BJ213" s="729"/>
      <c r="BK213" s="729"/>
      <c r="BL213" s="729"/>
      <c r="BM213" s="729"/>
      <c r="BN213" s="729"/>
      <c r="BO213" s="729"/>
      <c r="BP213" s="729"/>
      <c r="BQ213" s="729"/>
      <c r="BR213" s="729"/>
      <c r="BS213" s="729"/>
      <c r="BT213" s="729"/>
      <c r="BU213" s="729"/>
      <c r="BV213" s="729"/>
      <c r="BW213" s="729"/>
      <c r="BX213" s="729"/>
      <c r="BY213" s="729"/>
      <c r="BZ213" s="729"/>
      <c r="CA213" s="729"/>
      <c r="CB213" s="729"/>
      <c r="CC213" s="729"/>
      <c r="CD213" s="729"/>
      <c r="CE213" s="729"/>
      <c r="CF213" s="729"/>
      <c r="CG213" s="729"/>
      <c r="CH213" s="729"/>
      <c r="CI213" s="703"/>
      <c r="CJ213" s="703"/>
      <c r="CK213" s="703"/>
      <c r="CL213" s="703"/>
      <c r="CM213" s="703"/>
      <c r="CN213" s="703"/>
      <c r="CO213" s="703">
        <v>2</v>
      </c>
      <c r="CP213" s="703">
        <v>2</v>
      </c>
      <c r="CQ213" s="703">
        <v>2</v>
      </c>
      <c r="CR213" s="703">
        <v>2</v>
      </c>
      <c r="CS213" s="703">
        <v>2</v>
      </c>
      <c r="CT213" s="703">
        <v>2</v>
      </c>
      <c r="CU213" s="713"/>
      <c r="CV213" s="713"/>
      <c r="CW213" s="744"/>
      <c r="CX213" s="143"/>
      <c r="CY213" s="143"/>
      <c r="CZ213" s="143"/>
      <c r="DA213" s="143"/>
      <c r="DB213" s="143"/>
      <c r="DC213" s="143"/>
      <c r="DD213" s="143"/>
      <c r="DE213" s="583"/>
      <c r="DF213" s="583"/>
      <c r="DG213" s="583"/>
      <c r="DH213" s="583"/>
      <c r="DI213" s="583"/>
      <c r="DJ213" s="583"/>
      <c r="DK213" s="749"/>
      <c r="DL213" s="749"/>
      <c r="DM213" s="749"/>
      <c r="DN213" s="143"/>
      <c r="DO213" s="143"/>
    </row>
    <row r="214" ht="26.25" customHeight="1" spans="1:119">
      <c r="A214" s="590">
        <v>43976</v>
      </c>
      <c r="B214" s="599" t="s">
        <v>307</v>
      </c>
      <c r="C214" s="599">
        <v>4500029531</v>
      </c>
      <c r="D214" s="608" t="s">
        <v>304</v>
      </c>
      <c r="E214" s="608" t="s">
        <v>280</v>
      </c>
      <c r="F214" s="593">
        <v>9215</v>
      </c>
      <c r="G214" s="123" t="s">
        <v>376</v>
      </c>
      <c r="H214" s="143">
        <v>14</v>
      </c>
      <c r="I214" s="143"/>
      <c r="J214" s="143"/>
      <c r="K214" s="143"/>
      <c r="L214" s="621"/>
      <c r="M214" s="622"/>
      <c r="N214" s="623"/>
      <c r="O214" s="623"/>
      <c r="P214" s="624"/>
      <c r="Q214" s="623"/>
      <c r="R214" s="623"/>
      <c r="S214" s="623"/>
      <c r="T214" s="623"/>
      <c r="U214" s="624"/>
      <c r="V214" s="765"/>
      <c r="W214" s="771"/>
      <c r="X214" s="771"/>
      <c r="Y214" s="771"/>
      <c r="Z214" s="771"/>
      <c r="AA214" s="771"/>
      <c r="AB214" s="771"/>
      <c r="AC214" s="771"/>
      <c r="AD214" s="771"/>
      <c r="AE214" s="771"/>
      <c r="AF214" s="771"/>
      <c r="AG214" s="773"/>
      <c r="AH214" s="768"/>
      <c r="AI214" s="768"/>
      <c r="AJ214" s="768"/>
      <c r="AK214" s="768"/>
      <c r="AL214" s="768"/>
      <c r="AM214" s="768"/>
      <c r="AN214" s="768"/>
      <c r="AO214" s="768"/>
      <c r="AP214" s="768"/>
      <c r="AQ214" s="768"/>
      <c r="AR214" s="768"/>
      <c r="AS214" s="768"/>
      <c r="AT214" s="768"/>
      <c r="AU214" s="768"/>
      <c r="AV214" s="768"/>
      <c r="AW214" s="768"/>
      <c r="AX214" s="768"/>
      <c r="AY214" s="768"/>
      <c r="AZ214" s="768"/>
      <c r="BA214" s="768"/>
      <c r="BB214" s="768"/>
      <c r="BC214" s="768"/>
      <c r="BD214" s="768"/>
      <c r="BE214" s="765"/>
      <c r="BF214" s="765"/>
      <c r="BG214" s="765"/>
      <c r="BH214" s="765"/>
      <c r="BI214" s="107"/>
      <c r="BJ214" s="729"/>
      <c r="BK214" s="729"/>
      <c r="BL214" s="729"/>
      <c r="BM214" s="729"/>
      <c r="BN214" s="729"/>
      <c r="BO214" s="729"/>
      <c r="BP214" s="729"/>
      <c r="BQ214" s="729"/>
      <c r="BR214" s="729"/>
      <c r="BS214" s="729"/>
      <c r="BT214" s="729"/>
      <c r="BU214" s="729"/>
      <c r="BV214" s="729"/>
      <c r="BW214" s="729"/>
      <c r="BX214" s="729"/>
      <c r="BY214" s="729"/>
      <c r="BZ214" s="729"/>
      <c r="CA214" s="729"/>
      <c r="CB214" s="729"/>
      <c r="CC214" s="729"/>
      <c r="CD214" s="729"/>
      <c r="CE214" s="729"/>
      <c r="CF214" s="729"/>
      <c r="CG214" s="729"/>
      <c r="CH214" s="729"/>
      <c r="CI214" s="703"/>
      <c r="CJ214" s="703"/>
      <c r="CK214" s="703"/>
      <c r="CL214" s="703"/>
      <c r="CM214" s="703"/>
      <c r="CN214" s="703"/>
      <c r="CO214" s="703"/>
      <c r="CP214" s="703"/>
      <c r="CQ214" s="703"/>
      <c r="CR214" s="703"/>
      <c r="CS214" s="703"/>
      <c r="CT214" s="703"/>
      <c r="CU214" s="713"/>
      <c r="CV214" s="713"/>
      <c r="CW214" s="744"/>
      <c r="CX214" s="143">
        <v>2</v>
      </c>
      <c r="CY214" s="143">
        <v>2</v>
      </c>
      <c r="CZ214" s="143">
        <v>2</v>
      </c>
      <c r="DA214" s="143">
        <v>2</v>
      </c>
      <c r="DB214" s="143">
        <v>2</v>
      </c>
      <c r="DC214" s="143">
        <v>2</v>
      </c>
      <c r="DD214" s="143">
        <v>2</v>
      </c>
      <c r="DE214" s="583"/>
      <c r="DF214" s="583"/>
      <c r="DG214" s="583"/>
      <c r="DH214" s="583"/>
      <c r="DI214" s="583"/>
      <c r="DJ214" s="583"/>
      <c r="DK214" s="749"/>
      <c r="DL214" s="749"/>
      <c r="DM214" s="749"/>
      <c r="DN214" s="143"/>
      <c r="DO214" s="143"/>
    </row>
    <row r="215" ht="26.25" customHeight="1" spans="1:119">
      <c r="A215" s="590">
        <v>43977</v>
      </c>
      <c r="B215" s="599" t="s">
        <v>337</v>
      </c>
      <c r="C215" s="599"/>
      <c r="D215" s="608" t="s">
        <v>413</v>
      </c>
      <c r="E215" s="608" t="s">
        <v>275</v>
      </c>
      <c r="F215" s="593">
        <v>9221</v>
      </c>
      <c r="G215" s="123" t="s">
        <v>391</v>
      </c>
      <c r="H215" s="143">
        <v>4</v>
      </c>
      <c r="I215" s="143"/>
      <c r="J215" s="143"/>
      <c r="K215" s="143"/>
      <c r="L215" s="621"/>
      <c r="M215" s="622"/>
      <c r="N215" s="623"/>
      <c r="O215" s="623"/>
      <c r="P215" s="624"/>
      <c r="Q215" s="623"/>
      <c r="R215" s="623"/>
      <c r="S215" s="623"/>
      <c r="T215" s="623"/>
      <c r="U215" s="624"/>
      <c r="V215" s="765"/>
      <c r="W215" s="771"/>
      <c r="X215" s="771"/>
      <c r="Y215" s="771"/>
      <c r="Z215" s="771"/>
      <c r="AA215" s="771"/>
      <c r="AB215" s="771"/>
      <c r="AC215" s="771"/>
      <c r="AD215" s="771"/>
      <c r="AE215" s="771"/>
      <c r="AF215" s="771"/>
      <c r="AG215" s="773"/>
      <c r="AH215" s="768"/>
      <c r="AI215" s="768"/>
      <c r="AJ215" s="768"/>
      <c r="AK215" s="768"/>
      <c r="AL215" s="768"/>
      <c r="AM215" s="768"/>
      <c r="AN215" s="768"/>
      <c r="AO215" s="768"/>
      <c r="AP215" s="768"/>
      <c r="AQ215" s="768"/>
      <c r="AR215" s="768"/>
      <c r="AS215" s="768"/>
      <c r="AT215" s="768"/>
      <c r="AU215" s="768"/>
      <c r="AV215" s="768"/>
      <c r="AW215" s="768"/>
      <c r="AX215" s="768"/>
      <c r="AY215" s="768"/>
      <c r="AZ215" s="768"/>
      <c r="BA215" s="768"/>
      <c r="BB215" s="768"/>
      <c r="BC215" s="768"/>
      <c r="BD215" s="768"/>
      <c r="BE215" s="765"/>
      <c r="BF215" s="765"/>
      <c r="BG215" s="765"/>
      <c r="BH215" s="765"/>
      <c r="BI215" s="107"/>
      <c r="BJ215" s="729"/>
      <c r="BK215" s="729"/>
      <c r="BL215" s="729"/>
      <c r="BM215" s="729"/>
      <c r="BN215" s="729"/>
      <c r="BO215" s="729"/>
      <c r="BP215" s="729"/>
      <c r="BQ215" s="729"/>
      <c r="BR215" s="729"/>
      <c r="BS215" s="729"/>
      <c r="BT215" s="729"/>
      <c r="BU215" s="729"/>
      <c r="BV215" s="729"/>
      <c r="BW215" s="729"/>
      <c r="BX215" s="729"/>
      <c r="BY215" s="729"/>
      <c r="BZ215" s="729"/>
      <c r="CA215" s="729"/>
      <c r="CB215" s="729"/>
      <c r="CC215" s="729"/>
      <c r="CD215" s="729"/>
      <c r="CE215" s="729"/>
      <c r="CF215" s="729"/>
      <c r="CG215" s="729"/>
      <c r="CH215" s="729"/>
      <c r="CI215" s="703"/>
      <c r="CJ215" s="703"/>
      <c r="CK215" s="703"/>
      <c r="CL215" s="703"/>
      <c r="CM215" s="703"/>
      <c r="CN215" s="703"/>
      <c r="CO215" s="703"/>
      <c r="CP215" s="703"/>
      <c r="CQ215" s="703"/>
      <c r="CR215" s="703"/>
      <c r="CS215" s="703"/>
      <c r="CT215" s="703"/>
      <c r="CU215" s="713"/>
      <c r="CV215" s="713"/>
      <c r="CW215" s="744"/>
      <c r="CX215" s="143"/>
      <c r="CY215" s="143"/>
      <c r="CZ215" s="143"/>
      <c r="DA215" s="143"/>
      <c r="DB215" s="143"/>
      <c r="DC215" s="143"/>
      <c r="DD215" s="143"/>
      <c r="DE215" s="583"/>
      <c r="DF215" s="583">
        <v>1</v>
      </c>
      <c r="DG215" s="583">
        <v>1</v>
      </c>
      <c r="DH215" s="583">
        <v>1</v>
      </c>
      <c r="DI215" s="583">
        <v>1</v>
      </c>
      <c r="DJ215" s="583"/>
      <c r="DK215" s="749"/>
      <c r="DL215" s="749"/>
      <c r="DM215" s="749"/>
      <c r="DN215" s="143"/>
      <c r="DO215" s="143"/>
    </row>
    <row r="216" ht="26.25" customHeight="1" spans="1:119">
      <c r="A216" s="590">
        <v>43980</v>
      </c>
      <c r="B216" s="599" t="s">
        <v>414</v>
      </c>
      <c r="C216" s="599">
        <v>4500031386</v>
      </c>
      <c r="D216" s="608" t="s">
        <v>346</v>
      </c>
      <c r="E216" s="608" t="s">
        <v>280</v>
      </c>
      <c r="F216" s="593">
        <v>9214</v>
      </c>
      <c r="G216" s="123" t="s">
        <v>232</v>
      </c>
      <c r="H216" s="143">
        <v>12</v>
      </c>
      <c r="I216" s="143"/>
      <c r="J216" s="143"/>
      <c r="K216" s="143"/>
      <c r="L216" s="621"/>
      <c r="M216" s="622"/>
      <c r="N216" s="623"/>
      <c r="O216" s="623"/>
      <c r="P216" s="624"/>
      <c r="Q216" s="623"/>
      <c r="R216" s="623"/>
      <c r="S216" s="623"/>
      <c r="T216" s="623"/>
      <c r="U216" s="624"/>
      <c r="V216" s="765"/>
      <c r="W216" s="771"/>
      <c r="X216" s="771"/>
      <c r="Y216" s="771"/>
      <c r="Z216" s="771"/>
      <c r="AA216" s="771"/>
      <c r="AB216" s="771"/>
      <c r="AC216" s="771"/>
      <c r="AD216" s="771"/>
      <c r="AE216" s="771"/>
      <c r="AF216" s="771"/>
      <c r="AG216" s="773"/>
      <c r="AH216" s="768"/>
      <c r="AI216" s="768"/>
      <c r="AJ216" s="768"/>
      <c r="AK216" s="768"/>
      <c r="AL216" s="768"/>
      <c r="AM216" s="768"/>
      <c r="AN216" s="768"/>
      <c r="AO216" s="768"/>
      <c r="AP216" s="768"/>
      <c r="AQ216" s="768"/>
      <c r="AR216" s="768"/>
      <c r="AS216" s="768"/>
      <c r="AT216" s="768"/>
      <c r="AU216" s="768"/>
      <c r="AV216" s="768"/>
      <c r="AW216" s="768"/>
      <c r="AX216" s="768">
        <v>12</v>
      </c>
      <c r="AY216" s="768">
        <v>12</v>
      </c>
      <c r="AZ216" s="768"/>
      <c r="BA216" s="768"/>
      <c r="BB216" s="768"/>
      <c r="BC216" s="768"/>
      <c r="BD216" s="768"/>
      <c r="BE216" s="765"/>
      <c r="BF216" s="765"/>
      <c r="BG216" s="765"/>
      <c r="BH216" s="765"/>
      <c r="BI216" s="107"/>
      <c r="BJ216" s="729"/>
      <c r="BK216" s="729"/>
      <c r="BL216" s="729"/>
      <c r="BM216" s="729"/>
      <c r="BN216" s="729"/>
      <c r="BO216" s="729"/>
      <c r="BP216" s="729"/>
      <c r="BQ216" s="729"/>
      <c r="BR216" s="729"/>
      <c r="BS216" s="729"/>
      <c r="BT216" s="729"/>
      <c r="BU216" s="729"/>
      <c r="BV216" s="729"/>
      <c r="BW216" s="729"/>
      <c r="BX216" s="729"/>
      <c r="BY216" s="729"/>
      <c r="BZ216" s="729"/>
      <c r="CA216" s="729"/>
      <c r="CB216" s="729"/>
      <c r="CC216" s="729"/>
      <c r="CD216" s="729"/>
      <c r="CE216" s="729"/>
      <c r="CF216" s="729"/>
      <c r="CG216" s="729"/>
      <c r="CH216" s="729"/>
      <c r="CI216" s="703"/>
      <c r="CJ216" s="703"/>
      <c r="CK216" s="703"/>
      <c r="CL216" s="703"/>
      <c r="CM216" s="703"/>
      <c r="CN216" s="703"/>
      <c r="CO216" s="703">
        <v>2</v>
      </c>
      <c r="CP216" s="703">
        <v>2</v>
      </c>
      <c r="CQ216" s="703">
        <v>2</v>
      </c>
      <c r="CR216" s="703">
        <v>2</v>
      </c>
      <c r="CS216" s="703">
        <v>2</v>
      </c>
      <c r="CT216" s="703">
        <v>2</v>
      </c>
      <c r="CU216" s="713"/>
      <c r="CV216" s="713"/>
      <c r="CW216" s="744"/>
      <c r="CX216" s="143"/>
      <c r="CY216" s="143"/>
      <c r="CZ216" s="143"/>
      <c r="DA216" s="143"/>
      <c r="DB216" s="143"/>
      <c r="DC216" s="143"/>
      <c r="DD216" s="143"/>
      <c r="DE216" s="583"/>
      <c r="DF216" s="583"/>
      <c r="DG216" s="583"/>
      <c r="DH216" s="583"/>
      <c r="DI216" s="583"/>
      <c r="DJ216" s="583"/>
      <c r="DK216" s="749"/>
      <c r="DL216" s="749"/>
      <c r="DM216" s="749"/>
      <c r="DN216" s="143"/>
      <c r="DO216" s="143"/>
    </row>
    <row r="217" ht="26.25" customHeight="1" spans="1:119">
      <c r="A217" s="590">
        <v>43980</v>
      </c>
      <c r="B217" s="599" t="s">
        <v>414</v>
      </c>
      <c r="C217" s="599">
        <v>4500031386</v>
      </c>
      <c r="D217" s="608" t="s">
        <v>346</v>
      </c>
      <c r="E217" s="608" t="s">
        <v>280</v>
      </c>
      <c r="F217" s="593">
        <v>9215</v>
      </c>
      <c r="G217" s="123" t="s">
        <v>376</v>
      </c>
      <c r="H217" s="143">
        <v>2</v>
      </c>
      <c r="I217" s="143"/>
      <c r="J217" s="143"/>
      <c r="K217" s="143"/>
      <c r="L217" s="621"/>
      <c r="M217" s="622"/>
      <c r="N217" s="623"/>
      <c r="O217" s="623"/>
      <c r="P217" s="624"/>
      <c r="Q217" s="623"/>
      <c r="R217" s="623"/>
      <c r="S217" s="623"/>
      <c r="T217" s="623"/>
      <c r="U217" s="624"/>
      <c r="V217" s="765"/>
      <c r="W217" s="771"/>
      <c r="X217" s="771"/>
      <c r="Y217" s="771"/>
      <c r="Z217" s="771"/>
      <c r="AA217" s="771"/>
      <c r="AB217" s="771"/>
      <c r="AC217" s="771"/>
      <c r="AD217" s="771"/>
      <c r="AE217" s="771"/>
      <c r="AF217" s="771"/>
      <c r="AG217" s="773"/>
      <c r="AH217" s="768"/>
      <c r="AI217" s="768"/>
      <c r="AJ217" s="768"/>
      <c r="AK217" s="768"/>
      <c r="AL217" s="768"/>
      <c r="AM217" s="768"/>
      <c r="AN217" s="768"/>
      <c r="AO217" s="768"/>
      <c r="AP217" s="768"/>
      <c r="AQ217" s="768"/>
      <c r="AR217" s="768"/>
      <c r="AS217" s="768"/>
      <c r="AT217" s="768"/>
      <c r="AU217" s="768"/>
      <c r="AV217" s="768"/>
      <c r="AW217" s="768"/>
      <c r="AX217" s="768"/>
      <c r="AY217" s="768"/>
      <c r="AZ217" s="768"/>
      <c r="BA217" s="768"/>
      <c r="BB217" s="768"/>
      <c r="BC217" s="768"/>
      <c r="BD217" s="768"/>
      <c r="BE217" s="765"/>
      <c r="BF217" s="765"/>
      <c r="BG217" s="765"/>
      <c r="BH217" s="765"/>
      <c r="BI217" s="107"/>
      <c r="BJ217" s="729"/>
      <c r="BK217" s="729"/>
      <c r="BL217" s="729"/>
      <c r="BM217" s="729"/>
      <c r="BN217" s="729"/>
      <c r="BO217" s="729"/>
      <c r="BP217" s="729"/>
      <c r="BQ217" s="729"/>
      <c r="BR217" s="729"/>
      <c r="BS217" s="729"/>
      <c r="BT217" s="729"/>
      <c r="BU217" s="729"/>
      <c r="BV217" s="729"/>
      <c r="BW217" s="729"/>
      <c r="BX217" s="729"/>
      <c r="BY217" s="729"/>
      <c r="BZ217" s="729"/>
      <c r="CA217" s="729"/>
      <c r="CB217" s="729"/>
      <c r="CC217" s="729"/>
      <c r="CD217" s="729"/>
      <c r="CE217" s="729"/>
      <c r="CF217" s="729"/>
      <c r="CG217" s="729"/>
      <c r="CH217" s="729"/>
      <c r="CI217" s="703"/>
      <c r="CJ217" s="703"/>
      <c r="CK217" s="703"/>
      <c r="CL217" s="703"/>
      <c r="CM217" s="703"/>
      <c r="CN217" s="703"/>
      <c r="CO217" s="703"/>
      <c r="CP217" s="703"/>
      <c r="CQ217" s="703"/>
      <c r="CR217" s="703"/>
      <c r="CS217" s="703"/>
      <c r="CT217" s="703"/>
      <c r="CU217" s="713"/>
      <c r="CV217" s="713"/>
      <c r="CW217" s="744"/>
      <c r="CX217" s="143"/>
      <c r="CY217" s="143">
        <v>1</v>
      </c>
      <c r="CZ217" s="143"/>
      <c r="DA217" s="143"/>
      <c r="DB217" s="143"/>
      <c r="DC217" s="143">
        <v>1</v>
      </c>
      <c r="DD217" s="143"/>
      <c r="DE217" s="583"/>
      <c r="DF217" s="583"/>
      <c r="DG217" s="583"/>
      <c r="DH217" s="583"/>
      <c r="DI217" s="583"/>
      <c r="DJ217" s="583"/>
      <c r="DK217" s="749"/>
      <c r="DL217" s="749"/>
      <c r="DM217" s="749"/>
      <c r="DN217" s="143"/>
      <c r="DO217" s="143"/>
    </row>
    <row r="218" ht="26.25" customHeight="1" spans="1:119">
      <c r="A218" s="590">
        <v>43981</v>
      </c>
      <c r="B218" s="599" t="s">
        <v>377</v>
      </c>
      <c r="C218" s="599"/>
      <c r="D218" s="608" t="s">
        <v>411</v>
      </c>
      <c r="E218" s="608" t="s">
        <v>275</v>
      </c>
      <c r="F218" s="593">
        <v>9212</v>
      </c>
      <c r="G218" s="123" t="s">
        <v>391</v>
      </c>
      <c r="H218" s="143">
        <v>18</v>
      </c>
      <c r="I218" s="143"/>
      <c r="J218" s="143"/>
      <c r="K218" s="143"/>
      <c r="L218" s="621"/>
      <c r="M218" s="622"/>
      <c r="N218" s="623"/>
      <c r="O218" s="623"/>
      <c r="P218" s="624"/>
      <c r="Q218" s="623"/>
      <c r="R218" s="623"/>
      <c r="S218" s="623"/>
      <c r="T218" s="623"/>
      <c r="U218" s="624"/>
      <c r="V218" s="765"/>
      <c r="W218" s="771"/>
      <c r="X218" s="771"/>
      <c r="Y218" s="771"/>
      <c r="Z218" s="771"/>
      <c r="AA218" s="771"/>
      <c r="AB218" s="771"/>
      <c r="AC218" s="771"/>
      <c r="AD218" s="771"/>
      <c r="AE218" s="771"/>
      <c r="AF218" s="771"/>
      <c r="AG218" s="773"/>
      <c r="AH218" s="768"/>
      <c r="AI218" s="768"/>
      <c r="AJ218" s="768"/>
      <c r="AK218" s="768"/>
      <c r="AL218" s="768"/>
      <c r="AM218" s="768"/>
      <c r="AN218" s="768"/>
      <c r="AO218" s="768"/>
      <c r="AP218" s="768"/>
      <c r="AQ218" s="768"/>
      <c r="AR218" s="768"/>
      <c r="AS218" s="768"/>
      <c r="AT218" s="768"/>
      <c r="AU218" s="768"/>
      <c r="AV218" s="768"/>
      <c r="AW218" s="768"/>
      <c r="AX218" s="768"/>
      <c r="AY218" s="768"/>
      <c r="AZ218" s="768"/>
      <c r="BA218" s="768"/>
      <c r="BB218" s="768"/>
      <c r="BC218" s="768"/>
      <c r="BD218" s="768"/>
      <c r="BE218" s="765"/>
      <c r="BF218" s="765"/>
      <c r="BG218" s="765"/>
      <c r="BH218" s="765"/>
      <c r="BI218" s="107"/>
      <c r="BJ218" s="729"/>
      <c r="BK218" s="729"/>
      <c r="BL218" s="729"/>
      <c r="BM218" s="729"/>
      <c r="BN218" s="729"/>
      <c r="BO218" s="729"/>
      <c r="BP218" s="729"/>
      <c r="BQ218" s="729"/>
      <c r="BR218" s="729"/>
      <c r="BS218" s="729"/>
      <c r="BT218" s="729"/>
      <c r="BU218" s="729"/>
      <c r="BV218" s="729"/>
      <c r="BW218" s="729"/>
      <c r="BX218" s="729"/>
      <c r="BY218" s="729"/>
      <c r="BZ218" s="729"/>
      <c r="CA218" s="729"/>
      <c r="CB218" s="729"/>
      <c r="CC218" s="729"/>
      <c r="CD218" s="729"/>
      <c r="CE218" s="729"/>
      <c r="CF218" s="729"/>
      <c r="CG218" s="729"/>
      <c r="CH218" s="729"/>
      <c r="CI218" s="703"/>
      <c r="CJ218" s="703"/>
      <c r="CK218" s="703"/>
      <c r="CL218" s="703"/>
      <c r="CM218" s="703"/>
      <c r="CN218" s="703"/>
      <c r="CO218" s="703"/>
      <c r="CP218" s="703"/>
      <c r="CQ218" s="703"/>
      <c r="CR218" s="703"/>
      <c r="CS218" s="703"/>
      <c r="CT218" s="703"/>
      <c r="CU218" s="713"/>
      <c r="CV218" s="713"/>
      <c r="CW218" s="744"/>
      <c r="CX218" s="143"/>
      <c r="CY218" s="143"/>
      <c r="CZ218" s="143"/>
      <c r="DA218" s="143"/>
      <c r="DB218" s="143"/>
      <c r="DC218" s="143"/>
      <c r="DD218" s="143"/>
      <c r="DE218" s="583">
        <v>3</v>
      </c>
      <c r="DF218" s="583">
        <v>3</v>
      </c>
      <c r="DG218" s="583">
        <v>3</v>
      </c>
      <c r="DH218" s="583">
        <v>3</v>
      </c>
      <c r="DI218" s="583">
        <v>3</v>
      </c>
      <c r="DJ218" s="583">
        <v>3</v>
      </c>
      <c r="DK218" s="749"/>
      <c r="DL218" s="749"/>
      <c r="DM218" s="749"/>
      <c r="DN218" s="143"/>
      <c r="DO218" s="143"/>
    </row>
    <row r="219" ht="26.25" customHeight="1" spans="1:119">
      <c r="A219" s="590">
        <v>43983</v>
      </c>
      <c r="B219" s="599" t="s">
        <v>207</v>
      </c>
      <c r="C219" s="599">
        <v>4500029262</v>
      </c>
      <c r="D219" s="608" t="s">
        <v>286</v>
      </c>
      <c r="E219" s="608" t="s">
        <v>283</v>
      </c>
      <c r="F219" s="593">
        <v>9212</v>
      </c>
      <c r="G219" s="123" t="s">
        <v>391</v>
      </c>
      <c r="H219" s="143">
        <v>2</v>
      </c>
      <c r="I219" s="143"/>
      <c r="J219" s="143"/>
      <c r="K219" s="143"/>
      <c r="L219" s="621"/>
      <c r="M219" s="622"/>
      <c r="N219" s="623"/>
      <c r="O219" s="623"/>
      <c r="P219" s="624"/>
      <c r="Q219" s="623"/>
      <c r="R219" s="623"/>
      <c r="S219" s="623"/>
      <c r="T219" s="623"/>
      <c r="U219" s="624"/>
      <c r="V219" s="765"/>
      <c r="W219" s="771"/>
      <c r="X219" s="771"/>
      <c r="Y219" s="771"/>
      <c r="Z219" s="771"/>
      <c r="AA219" s="771"/>
      <c r="AB219" s="771"/>
      <c r="AC219" s="771"/>
      <c r="AD219" s="771"/>
      <c r="AE219" s="771"/>
      <c r="AF219" s="771"/>
      <c r="AG219" s="773"/>
      <c r="AH219" s="768"/>
      <c r="AI219" s="768"/>
      <c r="AJ219" s="768"/>
      <c r="AK219" s="768"/>
      <c r="AL219" s="768"/>
      <c r="AM219" s="768"/>
      <c r="AN219" s="768"/>
      <c r="AO219" s="768"/>
      <c r="AP219" s="768"/>
      <c r="AQ219" s="768"/>
      <c r="AR219" s="768"/>
      <c r="AS219" s="768"/>
      <c r="AT219" s="768"/>
      <c r="AU219" s="768"/>
      <c r="AV219" s="768"/>
      <c r="AW219" s="768"/>
      <c r="AX219" s="768"/>
      <c r="AY219" s="768"/>
      <c r="AZ219" s="768"/>
      <c r="BA219" s="768"/>
      <c r="BB219" s="768"/>
      <c r="BC219" s="768"/>
      <c r="BD219" s="768"/>
      <c r="BE219" s="765"/>
      <c r="BF219" s="765"/>
      <c r="BG219" s="765"/>
      <c r="BH219" s="765"/>
      <c r="BI219" s="107"/>
      <c r="BJ219" s="729"/>
      <c r="BK219" s="729"/>
      <c r="BL219" s="729"/>
      <c r="BM219" s="729"/>
      <c r="BN219" s="729"/>
      <c r="BO219" s="729"/>
      <c r="BP219" s="729"/>
      <c r="BQ219" s="729"/>
      <c r="BR219" s="729"/>
      <c r="BS219" s="729"/>
      <c r="BT219" s="729"/>
      <c r="BU219" s="729"/>
      <c r="BV219" s="729"/>
      <c r="BW219" s="729"/>
      <c r="BX219" s="729"/>
      <c r="BY219" s="729"/>
      <c r="BZ219" s="729"/>
      <c r="CA219" s="729"/>
      <c r="CB219" s="729"/>
      <c r="CC219" s="729"/>
      <c r="CD219" s="729"/>
      <c r="CE219" s="729"/>
      <c r="CF219" s="729"/>
      <c r="CG219" s="729"/>
      <c r="CH219" s="729"/>
      <c r="CI219" s="703"/>
      <c r="CJ219" s="703"/>
      <c r="CK219" s="703"/>
      <c r="CL219" s="703"/>
      <c r="CM219" s="703"/>
      <c r="CN219" s="703"/>
      <c r="CO219" s="703"/>
      <c r="CP219" s="703"/>
      <c r="CQ219" s="703"/>
      <c r="CR219" s="703"/>
      <c r="CS219" s="703"/>
      <c r="CT219" s="703"/>
      <c r="CU219" s="713"/>
      <c r="CV219" s="713"/>
      <c r="CW219" s="744"/>
      <c r="CX219" s="143"/>
      <c r="CY219" s="143"/>
      <c r="CZ219" s="143"/>
      <c r="DA219" s="143"/>
      <c r="DB219" s="143"/>
      <c r="DC219" s="143"/>
      <c r="DD219" s="143"/>
      <c r="DE219" s="583"/>
      <c r="DF219" s="583"/>
      <c r="DG219" s="583">
        <v>1</v>
      </c>
      <c r="DH219" s="583"/>
      <c r="DI219" s="583">
        <v>1</v>
      </c>
      <c r="DJ219" s="583"/>
      <c r="DK219" s="749"/>
      <c r="DL219" s="749"/>
      <c r="DM219" s="749"/>
      <c r="DN219" s="143"/>
      <c r="DO219" s="143"/>
    </row>
    <row r="220" ht="26.25" customHeight="1" spans="1:119">
      <c r="A220" s="590">
        <v>43983</v>
      </c>
      <c r="B220" s="599" t="s">
        <v>207</v>
      </c>
      <c r="C220" s="599">
        <v>4500029262</v>
      </c>
      <c r="D220" s="608" t="s">
        <v>286</v>
      </c>
      <c r="E220" s="608" t="s">
        <v>283</v>
      </c>
      <c r="F220" s="593">
        <v>9215</v>
      </c>
      <c r="G220" s="123" t="s">
        <v>376</v>
      </c>
      <c r="H220" s="143">
        <v>2</v>
      </c>
      <c r="I220" s="143"/>
      <c r="J220" s="143"/>
      <c r="K220" s="143"/>
      <c r="L220" s="621"/>
      <c r="M220" s="622"/>
      <c r="N220" s="623"/>
      <c r="O220" s="623"/>
      <c r="P220" s="624"/>
      <c r="Q220" s="623"/>
      <c r="R220" s="623"/>
      <c r="S220" s="623"/>
      <c r="T220" s="623"/>
      <c r="U220" s="624"/>
      <c r="V220" s="765"/>
      <c r="W220" s="771"/>
      <c r="X220" s="771"/>
      <c r="Y220" s="771"/>
      <c r="Z220" s="771"/>
      <c r="AA220" s="771"/>
      <c r="AB220" s="771"/>
      <c r="AC220" s="771"/>
      <c r="AD220" s="771"/>
      <c r="AE220" s="771"/>
      <c r="AF220" s="771"/>
      <c r="AG220" s="773"/>
      <c r="AH220" s="768"/>
      <c r="AI220" s="768"/>
      <c r="AJ220" s="768"/>
      <c r="AK220" s="768"/>
      <c r="AL220" s="768"/>
      <c r="AM220" s="768"/>
      <c r="AN220" s="768"/>
      <c r="AO220" s="768"/>
      <c r="AP220" s="768"/>
      <c r="AQ220" s="768"/>
      <c r="AR220" s="768"/>
      <c r="AS220" s="768"/>
      <c r="AT220" s="768"/>
      <c r="AU220" s="768"/>
      <c r="AV220" s="768"/>
      <c r="AW220" s="768"/>
      <c r="AX220" s="768"/>
      <c r="AY220" s="768"/>
      <c r="AZ220" s="768"/>
      <c r="BA220" s="768"/>
      <c r="BB220" s="768"/>
      <c r="BC220" s="768"/>
      <c r="BD220" s="768"/>
      <c r="BE220" s="765"/>
      <c r="BF220" s="765"/>
      <c r="BG220" s="765"/>
      <c r="BH220" s="765"/>
      <c r="BI220" s="107"/>
      <c r="BJ220" s="729"/>
      <c r="BK220" s="729"/>
      <c r="BL220" s="729"/>
      <c r="BM220" s="729"/>
      <c r="BN220" s="729"/>
      <c r="BO220" s="729"/>
      <c r="BP220" s="729"/>
      <c r="BQ220" s="729"/>
      <c r="BR220" s="729"/>
      <c r="BS220" s="729"/>
      <c r="BT220" s="729"/>
      <c r="BU220" s="729"/>
      <c r="BV220" s="729"/>
      <c r="BW220" s="729"/>
      <c r="BX220" s="729"/>
      <c r="BY220" s="729"/>
      <c r="BZ220" s="729"/>
      <c r="CA220" s="729"/>
      <c r="CB220" s="729"/>
      <c r="CC220" s="729"/>
      <c r="CD220" s="729"/>
      <c r="CE220" s="729"/>
      <c r="CF220" s="729"/>
      <c r="CG220" s="729"/>
      <c r="CH220" s="729"/>
      <c r="CI220" s="703"/>
      <c r="CJ220" s="703"/>
      <c r="CK220" s="703"/>
      <c r="CL220" s="703"/>
      <c r="CM220" s="703"/>
      <c r="CN220" s="703"/>
      <c r="CO220" s="703"/>
      <c r="CP220" s="703"/>
      <c r="CQ220" s="703"/>
      <c r="CR220" s="703"/>
      <c r="CS220" s="703"/>
      <c r="CT220" s="703"/>
      <c r="CU220" s="713"/>
      <c r="CV220" s="713"/>
      <c r="CW220" s="744"/>
      <c r="CX220" s="143"/>
      <c r="CY220" s="143"/>
      <c r="CZ220" s="143"/>
      <c r="DA220" s="143"/>
      <c r="DB220" s="143">
        <v>1</v>
      </c>
      <c r="DC220" s="143"/>
      <c r="DD220" s="143">
        <v>1</v>
      </c>
      <c r="DE220" s="583"/>
      <c r="DF220" s="583"/>
      <c r="DG220" s="583"/>
      <c r="DH220" s="583"/>
      <c r="DI220" s="583"/>
      <c r="DJ220" s="583"/>
      <c r="DK220" s="749"/>
      <c r="DL220" s="749"/>
      <c r="DM220" s="749"/>
      <c r="DN220" s="143"/>
      <c r="DO220" s="143"/>
    </row>
    <row r="221" ht="26.25" customHeight="1" spans="1:119">
      <c r="A221" s="590">
        <v>43988</v>
      </c>
      <c r="B221" s="599" t="s">
        <v>333</v>
      </c>
      <c r="C221" s="599">
        <v>4500032213</v>
      </c>
      <c r="D221" s="608" t="s">
        <v>415</v>
      </c>
      <c r="E221" s="608" t="s">
        <v>283</v>
      </c>
      <c r="F221" s="593">
        <v>9207</v>
      </c>
      <c r="G221" s="123" t="s">
        <v>416</v>
      </c>
      <c r="H221" s="143">
        <v>4</v>
      </c>
      <c r="I221" s="143"/>
      <c r="J221" s="143"/>
      <c r="K221" s="143"/>
      <c r="L221" s="621"/>
      <c r="M221" s="622"/>
      <c r="N221" s="623"/>
      <c r="O221" s="623"/>
      <c r="P221" s="624"/>
      <c r="Q221" s="623"/>
      <c r="R221" s="623"/>
      <c r="S221" s="623"/>
      <c r="T221" s="623"/>
      <c r="U221" s="624"/>
      <c r="V221" s="765"/>
      <c r="W221" s="771"/>
      <c r="X221" s="771"/>
      <c r="Y221" s="771"/>
      <c r="Z221" s="771"/>
      <c r="AA221" s="771"/>
      <c r="AB221" s="771"/>
      <c r="AC221" s="771"/>
      <c r="AD221" s="771"/>
      <c r="AE221" s="771"/>
      <c r="AF221" s="771"/>
      <c r="AG221" s="773"/>
      <c r="AH221" s="768"/>
      <c r="AI221" s="768"/>
      <c r="AJ221" s="768"/>
      <c r="AK221" s="768"/>
      <c r="AL221" s="768"/>
      <c r="AM221" s="768"/>
      <c r="AN221" s="768"/>
      <c r="AO221" s="768"/>
      <c r="AP221" s="768"/>
      <c r="AQ221" s="768"/>
      <c r="AR221" s="768"/>
      <c r="AS221" s="768"/>
      <c r="AT221" s="768"/>
      <c r="AU221" s="768"/>
      <c r="AV221" s="768"/>
      <c r="AW221" s="768"/>
      <c r="AX221" s="768"/>
      <c r="AY221" s="768"/>
      <c r="AZ221" s="768"/>
      <c r="BA221" s="768"/>
      <c r="BB221" s="768"/>
      <c r="BC221" s="768"/>
      <c r="BD221" s="768"/>
      <c r="BE221" s="765"/>
      <c r="BF221" s="765"/>
      <c r="BG221" s="765"/>
      <c r="BH221" s="765"/>
      <c r="BI221" s="107"/>
      <c r="BJ221" s="729"/>
      <c r="BK221" s="729"/>
      <c r="BL221" s="729"/>
      <c r="BM221" s="729"/>
      <c r="BN221" s="729"/>
      <c r="BO221" s="729"/>
      <c r="BP221" s="729"/>
      <c r="BQ221" s="729"/>
      <c r="BR221" s="729"/>
      <c r="BS221" s="729"/>
      <c r="BT221" s="729"/>
      <c r="BU221" s="729"/>
      <c r="BV221" s="729"/>
      <c r="BW221" s="729"/>
      <c r="BX221" s="729"/>
      <c r="BY221" s="729"/>
      <c r="BZ221" s="729"/>
      <c r="CA221" s="729"/>
      <c r="CB221" s="729"/>
      <c r="CC221" s="729"/>
      <c r="CD221" s="729"/>
      <c r="CE221" s="729"/>
      <c r="CF221" s="729"/>
      <c r="CG221" s="729"/>
      <c r="CH221" s="729"/>
      <c r="CI221" s="703"/>
      <c r="CJ221" s="703"/>
      <c r="CK221" s="703"/>
      <c r="CL221" s="703"/>
      <c r="CM221" s="703"/>
      <c r="CN221" s="703"/>
      <c r="CO221" s="703"/>
      <c r="CP221" s="703"/>
      <c r="CQ221" s="703"/>
      <c r="CR221" s="703"/>
      <c r="CS221" s="703"/>
      <c r="CT221" s="703"/>
      <c r="CU221" s="713"/>
      <c r="CV221" s="713"/>
      <c r="CW221" s="744"/>
      <c r="CX221" s="143"/>
      <c r="CY221" s="143"/>
      <c r="CZ221" s="143"/>
      <c r="DA221" s="143"/>
      <c r="DB221" s="143"/>
      <c r="DC221" s="143"/>
      <c r="DD221" s="143"/>
      <c r="DE221" s="583"/>
      <c r="DF221" s="583"/>
      <c r="DG221" s="583"/>
      <c r="DH221" s="583"/>
      <c r="DI221" s="583"/>
      <c r="DJ221" s="583"/>
      <c r="DK221" s="749"/>
      <c r="DL221" s="749"/>
      <c r="DM221" s="749"/>
      <c r="DN221" s="143">
        <v>4</v>
      </c>
      <c r="DO221" s="143"/>
    </row>
    <row r="222" ht="26.25" customHeight="1" spans="1:119">
      <c r="A222" s="590">
        <v>43988</v>
      </c>
      <c r="B222" s="599" t="s">
        <v>333</v>
      </c>
      <c r="C222" s="599">
        <v>4500032213</v>
      </c>
      <c r="D222" s="608" t="s">
        <v>415</v>
      </c>
      <c r="E222" s="608" t="s">
        <v>283</v>
      </c>
      <c r="F222" s="593">
        <v>9214</v>
      </c>
      <c r="G222" s="123" t="s">
        <v>232</v>
      </c>
      <c r="H222" s="143">
        <v>18</v>
      </c>
      <c r="I222" s="143"/>
      <c r="J222" s="143"/>
      <c r="K222" s="143"/>
      <c r="L222" s="621"/>
      <c r="M222" s="622"/>
      <c r="N222" s="623"/>
      <c r="O222" s="623"/>
      <c r="P222" s="624"/>
      <c r="Q222" s="623"/>
      <c r="R222" s="623"/>
      <c r="S222" s="623"/>
      <c r="T222" s="623"/>
      <c r="U222" s="624"/>
      <c r="V222" s="765"/>
      <c r="W222" s="771"/>
      <c r="X222" s="771"/>
      <c r="Y222" s="771"/>
      <c r="Z222" s="771"/>
      <c r="AA222" s="771"/>
      <c r="AB222" s="771"/>
      <c r="AC222" s="771"/>
      <c r="AD222" s="771"/>
      <c r="AE222" s="771"/>
      <c r="AF222" s="771"/>
      <c r="AG222" s="773"/>
      <c r="AH222" s="768"/>
      <c r="AI222" s="768"/>
      <c r="AJ222" s="768"/>
      <c r="AK222" s="768"/>
      <c r="AL222" s="768"/>
      <c r="AM222" s="768"/>
      <c r="AN222" s="768"/>
      <c r="AO222" s="768"/>
      <c r="AP222" s="768"/>
      <c r="AQ222" s="768"/>
      <c r="AR222" s="768"/>
      <c r="AS222" s="768"/>
      <c r="AT222" s="768"/>
      <c r="AU222" s="768"/>
      <c r="AV222" s="768"/>
      <c r="AW222" s="768"/>
      <c r="AX222" s="768">
        <v>18</v>
      </c>
      <c r="AY222" s="768">
        <v>18</v>
      </c>
      <c r="AZ222" s="768"/>
      <c r="BA222" s="768"/>
      <c r="BB222" s="768"/>
      <c r="BC222" s="768"/>
      <c r="BD222" s="768"/>
      <c r="BE222" s="765"/>
      <c r="BF222" s="765"/>
      <c r="BG222" s="765"/>
      <c r="BH222" s="765"/>
      <c r="BI222" s="107"/>
      <c r="BJ222" s="729"/>
      <c r="BK222" s="729"/>
      <c r="BL222" s="729"/>
      <c r="BM222" s="729"/>
      <c r="BN222" s="729"/>
      <c r="BO222" s="729"/>
      <c r="BP222" s="729"/>
      <c r="BQ222" s="729"/>
      <c r="BR222" s="729"/>
      <c r="BS222" s="729"/>
      <c r="BT222" s="729"/>
      <c r="BU222" s="729"/>
      <c r="BV222" s="729"/>
      <c r="BW222" s="729"/>
      <c r="BX222" s="729"/>
      <c r="BY222" s="729"/>
      <c r="BZ222" s="729"/>
      <c r="CA222" s="729"/>
      <c r="CB222" s="729"/>
      <c r="CC222" s="729"/>
      <c r="CD222" s="729"/>
      <c r="CE222" s="729"/>
      <c r="CF222" s="729"/>
      <c r="CG222" s="729"/>
      <c r="CH222" s="729"/>
      <c r="CI222" s="703"/>
      <c r="CJ222" s="703"/>
      <c r="CK222" s="703"/>
      <c r="CL222" s="703"/>
      <c r="CM222" s="703"/>
      <c r="CN222" s="703"/>
      <c r="CO222" s="703">
        <v>3</v>
      </c>
      <c r="CP222" s="703">
        <v>3</v>
      </c>
      <c r="CQ222" s="703">
        <v>3</v>
      </c>
      <c r="CR222" s="703">
        <v>3</v>
      </c>
      <c r="CS222" s="703">
        <v>3</v>
      </c>
      <c r="CT222" s="703">
        <v>3</v>
      </c>
      <c r="CU222" s="713"/>
      <c r="CV222" s="713"/>
      <c r="CW222" s="744"/>
      <c r="CX222" s="143"/>
      <c r="CY222" s="143"/>
      <c r="CZ222" s="143"/>
      <c r="DA222" s="143"/>
      <c r="DB222" s="143"/>
      <c r="DC222" s="143"/>
      <c r="DD222" s="143"/>
      <c r="DE222" s="583"/>
      <c r="DF222" s="583"/>
      <c r="DG222" s="583"/>
      <c r="DH222" s="583"/>
      <c r="DI222" s="583"/>
      <c r="DJ222" s="583"/>
      <c r="DK222" s="749"/>
      <c r="DL222" s="749"/>
      <c r="DM222" s="749"/>
      <c r="DN222" s="143"/>
      <c r="DO222" s="143"/>
    </row>
    <row r="223" ht="26.25" customHeight="1" spans="1:119">
      <c r="A223" s="590">
        <v>43988</v>
      </c>
      <c r="B223" s="1" t="s">
        <v>271</v>
      </c>
      <c r="C223" s="599">
        <v>4500033293</v>
      </c>
      <c r="D223" s="611" t="s">
        <v>417</v>
      </c>
      <c r="E223" s="608" t="s">
        <v>418</v>
      </c>
      <c r="F223" s="593">
        <v>9215</v>
      </c>
      <c r="G223" s="123" t="s">
        <v>376</v>
      </c>
      <c r="H223" s="143">
        <v>15</v>
      </c>
      <c r="I223" s="143"/>
      <c r="J223" s="143"/>
      <c r="K223" s="143"/>
      <c r="L223" s="621"/>
      <c r="M223" s="622"/>
      <c r="N223" s="623"/>
      <c r="O223" s="623"/>
      <c r="P223" s="624"/>
      <c r="Q223" s="623"/>
      <c r="R223" s="623"/>
      <c r="S223" s="623"/>
      <c r="T223" s="623"/>
      <c r="U223" s="624"/>
      <c r="V223" s="765"/>
      <c r="W223" s="771"/>
      <c r="X223" s="771"/>
      <c r="Y223" s="771"/>
      <c r="Z223" s="771"/>
      <c r="AA223" s="771"/>
      <c r="AB223" s="771"/>
      <c r="AC223" s="771"/>
      <c r="AD223" s="771"/>
      <c r="AE223" s="771"/>
      <c r="AF223" s="771"/>
      <c r="AG223" s="773"/>
      <c r="AH223" s="768"/>
      <c r="AI223" s="768"/>
      <c r="AJ223" s="768"/>
      <c r="AK223" s="768"/>
      <c r="AL223" s="768"/>
      <c r="AM223" s="768"/>
      <c r="AN223" s="768"/>
      <c r="AO223" s="768"/>
      <c r="AP223" s="768"/>
      <c r="AQ223" s="768"/>
      <c r="AR223" s="768"/>
      <c r="AS223" s="768"/>
      <c r="AT223" s="768"/>
      <c r="AU223" s="768"/>
      <c r="AV223" s="768"/>
      <c r="AW223" s="768"/>
      <c r="AX223" s="768"/>
      <c r="AY223" s="768"/>
      <c r="AZ223" s="768"/>
      <c r="BA223" s="768"/>
      <c r="BB223" s="768"/>
      <c r="BC223" s="768"/>
      <c r="BD223" s="768"/>
      <c r="BE223" s="765"/>
      <c r="BF223" s="765"/>
      <c r="BG223" s="765"/>
      <c r="BH223" s="765"/>
      <c r="BI223" s="107"/>
      <c r="BJ223" s="729"/>
      <c r="BK223" s="729"/>
      <c r="BL223" s="729"/>
      <c r="BM223" s="729"/>
      <c r="BN223" s="729"/>
      <c r="BO223" s="729"/>
      <c r="BP223" s="729"/>
      <c r="BQ223" s="729"/>
      <c r="BR223" s="729"/>
      <c r="BS223" s="729"/>
      <c r="BT223" s="729"/>
      <c r="BU223" s="729"/>
      <c r="BV223" s="729"/>
      <c r="BW223" s="729"/>
      <c r="BX223" s="729"/>
      <c r="BY223" s="729"/>
      <c r="BZ223" s="729"/>
      <c r="CA223" s="729"/>
      <c r="CB223" s="729"/>
      <c r="CC223" s="729"/>
      <c r="CD223" s="729"/>
      <c r="CE223" s="729"/>
      <c r="CF223" s="729"/>
      <c r="CG223" s="729"/>
      <c r="CH223" s="729"/>
      <c r="CI223" s="703"/>
      <c r="CJ223" s="703"/>
      <c r="CK223" s="703"/>
      <c r="CL223" s="703"/>
      <c r="CM223" s="703"/>
      <c r="CN223" s="703"/>
      <c r="CO223" s="703"/>
      <c r="CP223" s="703"/>
      <c r="CQ223" s="703"/>
      <c r="CR223" s="703"/>
      <c r="CS223" s="703"/>
      <c r="CT223" s="703"/>
      <c r="CU223" s="713"/>
      <c r="CV223" s="713"/>
      <c r="CW223" s="744"/>
      <c r="CX223" s="143"/>
      <c r="CY223" s="143">
        <v>3</v>
      </c>
      <c r="CZ223" s="143">
        <v>3</v>
      </c>
      <c r="DA223" s="143">
        <v>3</v>
      </c>
      <c r="DB223" s="143">
        <v>3</v>
      </c>
      <c r="DC223" s="143"/>
      <c r="DD223" s="143">
        <v>3</v>
      </c>
      <c r="DE223" s="583"/>
      <c r="DF223" s="583"/>
      <c r="DG223" s="583"/>
      <c r="DH223" s="583"/>
      <c r="DI223" s="583"/>
      <c r="DJ223" s="583"/>
      <c r="DK223" s="749"/>
      <c r="DL223" s="749"/>
      <c r="DM223" s="749"/>
      <c r="DN223" s="143"/>
      <c r="DO223" s="143"/>
    </row>
    <row r="224" ht="26.25" customHeight="1" spans="1:119">
      <c r="A224" s="590">
        <v>43990</v>
      </c>
      <c r="B224" s="1" t="s">
        <v>327</v>
      </c>
      <c r="C224" s="611"/>
      <c r="D224" s="611" t="s">
        <v>212</v>
      </c>
      <c r="E224" s="608" t="s">
        <v>280</v>
      </c>
      <c r="F224" s="593">
        <v>9212</v>
      </c>
      <c r="G224" s="123" t="s">
        <v>391</v>
      </c>
      <c r="H224" s="143">
        <v>10</v>
      </c>
      <c r="I224" s="143"/>
      <c r="J224" s="143"/>
      <c r="K224" s="143"/>
      <c r="L224" s="621"/>
      <c r="M224" s="622"/>
      <c r="N224" s="623"/>
      <c r="O224" s="623"/>
      <c r="P224" s="624"/>
      <c r="Q224" s="623"/>
      <c r="R224" s="623"/>
      <c r="S224" s="623"/>
      <c r="T224" s="623"/>
      <c r="U224" s="624"/>
      <c r="V224" s="765"/>
      <c r="W224" s="771"/>
      <c r="X224" s="771"/>
      <c r="Y224" s="771"/>
      <c r="Z224" s="771"/>
      <c r="AA224" s="771"/>
      <c r="AB224" s="771"/>
      <c r="AC224" s="771"/>
      <c r="AD224" s="771"/>
      <c r="AE224" s="771"/>
      <c r="AF224" s="771"/>
      <c r="AG224" s="773"/>
      <c r="AH224" s="768"/>
      <c r="AI224" s="768"/>
      <c r="AJ224" s="768"/>
      <c r="AK224" s="768"/>
      <c r="AL224" s="768"/>
      <c r="AM224" s="768"/>
      <c r="AN224" s="768"/>
      <c r="AO224" s="768"/>
      <c r="AP224" s="768"/>
      <c r="AQ224" s="768"/>
      <c r="AR224" s="768"/>
      <c r="AS224" s="768"/>
      <c r="AT224" s="768"/>
      <c r="AU224" s="768"/>
      <c r="AV224" s="768"/>
      <c r="AW224" s="768"/>
      <c r="AX224" s="768"/>
      <c r="AY224" s="768"/>
      <c r="AZ224" s="768"/>
      <c r="BA224" s="768"/>
      <c r="BB224" s="768"/>
      <c r="BC224" s="768"/>
      <c r="BD224" s="768"/>
      <c r="BE224" s="765"/>
      <c r="BF224" s="765"/>
      <c r="BG224" s="765"/>
      <c r="BH224" s="765"/>
      <c r="BI224" s="107"/>
      <c r="BJ224" s="729"/>
      <c r="BK224" s="729"/>
      <c r="BL224" s="729"/>
      <c r="BM224" s="729"/>
      <c r="BN224" s="729"/>
      <c r="BO224" s="729"/>
      <c r="BP224" s="729"/>
      <c r="BQ224" s="729"/>
      <c r="BR224" s="729"/>
      <c r="BS224" s="729"/>
      <c r="BT224" s="729"/>
      <c r="BU224" s="729"/>
      <c r="BV224" s="729"/>
      <c r="BW224" s="729"/>
      <c r="BX224" s="729"/>
      <c r="BY224" s="729"/>
      <c r="BZ224" s="729"/>
      <c r="CA224" s="729"/>
      <c r="CB224" s="729"/>
      <c r="CC224" s="729"/>
      <c r="CD224" s="729"/>
      <c r="CE224" s="729"/>
      <c r="CF224" s="729"/>
      <c r="CG224" s="729"/>
      <c r="CH224" s="729"/>
      <c r="CI224" s="703"/>
      <c r="CJ224" s="703"/>
      <c r="CK224" s="703"/>
      <c r="CL224" s="703"/>
      <c r="CM224" s="703"/>
      <c r="CN224" s="703"/>
      <c r="CO224" s="703"/>
      <c r="CP224" s="703"/>
      <c r="CQ224" s="703"/>
      <c r="CR224" s="703"/>
      <c r="CS224" s="703"/>
      <c r="CT224" s="703"/>
      <c r="CU224" s="713"/>
      <c r="CV224" s="713"/>
      <c r="CW224" s="744"/>
      <c r="CX224" s="143"/>
      <c r="CY224" s="143"/>
      <c r="CZ224" s="143"/>
      <c r="DA224" s="143"/>
      <c r="DB224" s="143"/>
      <c r="DC224" s="143"/>
      <c r="DD224" s="143"/>
      <c r="DE224" s="583"/>
      <c r="DF224" s="583">
        <v>2</v>
      </c>
      <c r="DG224" s="583">
        <v>2</v>
      </c>
      <c r="DH224" s="583">
        <v>2</v>
      </c>
      <c r="DI224" s="583">
        <v>2</v>
      </c>
      <c r="DJ224" s="583">
        <v>2</v>
      </c>
      <c r="DK224" s="749"/>
      <c r="DL224" s="749"/>
      <c r="DM224" s="749"/>
      <c r="DN224" s="143"/>
      <c r="DO224" s="143"/>
    </row>
    <row r="225" ht="26.25" customHeight="1" spans="1:119">
      <c r="A225" s="590">
        <v>43990</v>
      </c>
      <c r="B225" s="1" t="s">
        <v>333</v>
      </c>
      <c r="C225" s="611">
        <v>4500031609</v>
      </c>
      <c r="D225" s="751" t="s">
        <v>288</v>
      </c>
      <c r="E225" s="608" t="s">
        <v>369</v>
      </c>
      <c r="F225" s="593">
        <v>9215</v>
      </c>
      <c r="G225" s="123" t="s">
        <v>376</v>
      </c>
      <c r="H225" s="143">
        <v>1</v>
      </c>
      <c r="I225" s="143"/>
      <c r="J225" s="143"/>
      <c r="K225" s="143"/>
      <c r="L225" s="621"/>
      <c r="M225" s="622"/>
      <c r="N225" s="623"/>
      <c r="O225" s="623"/>
      <c r="P225" s="624"/>
      <c r="Q225" s="623"/>
      <c r="R225" s="623"/>
      <c r="S225" s="623"/>
      <c r="T225" s="623"/>
      <c r="U225" s="624"/>
      <c r="V225" s="765"/>
      <c r="W225" s="771"/>
      <c r="X225" s="771"/>
      <c r="Y225" s="771"/>
      <c r="Z225" s="771"/>
      <c r="AA225" s="771"/>
      <c r="AB225" s="771"/>
      <c r="AC225" s="771"/>
      <c r="AD225" s="771"/>
      <c r="AE225" s="771"/>
      <c r="AF225" s="771"/>
      <c r="AG225" s="773"/>
      <c r="AH225" s="768"/>
      <c r="AI225" s="768"/>
      <c r="AJ225" s="768"/>
      <c r="AK225" s="768"/>
      <c r="AL225" s="768"/>
      <c r="AM225" s="768"/>
      <c r="AN225" s="768"/>
      <c r="AO225" s="768"/>
      <c r="AP225" s="768"/>
      <c r="AQ225" s="768"/>
      <c r="AR225" s="768"/>
      <c r="AS225" s="768"/>
      <c r="AT225" s="768"/>
      <c r="AU225" s="768"/>
      <c r="AV225" s="768"/>
      <c r="AW225" s="768"/>
      <c r="AX225" s="768"/>
      <c r="AY225" s="768"/>
      <c r="AZ225" s="768"/>
      <c r="BA225" s="768"/>
      <c r="BB225" s="768"/>
      <c r="BC225" s="768"/>
      <c r="BD225" s="768"/>
      <c r="BE225" s="765"/>
      <c r="BF225" s="765"/>
      <c r="BG225" s="765"/>
      <c r="BH225" s="765"/>
      <c r="BI225" s="107"/>
      <c r="BJ225" s="729"/>
      <c r="BK225" s="729"/>
      <c r="BL225" s="729"/>
      <c r="BM225" s="729"/>
      <c r="BN225" s="729"/>
      <c r="BO225" s="729"/>
      <c r="BP225" s="729"/>
      <c r="BQ225" s="729"/>
      <c r="BR225" s="729"/>
      <c r="BS225" s="729"/>
      <c r="BT225" s="729"/>
      <c r="BU225" s="729"/>
      <c r="BV225" s="729"/>
      <c r="BW225" s="729"/>
      <c r="BX225" s="729"/>
      <c r="BY225" s="729"/>
      <c r="BZ225" s="729"/>
      <c r="CA225" s="729"/>
      <c r="CB225" s="729"/>
      <c r="CC225" s="729"/>
      <c r="CD225" s="729"/>
      <c r="CE225" s="729"/>
      <c r="CF225" s="729"/>
      <c r="CG225" s="729"/>
      <c r="CH225" s="729"/>
      <c r="CI225" s="703"/>
      <c r="CJ225" s="703"/>
      <c r="CK225" s="703"/>
      <c r="CL225" s="703"/>
      <c r="CM225" s="703"/>
      <c r="CN225" s="703"/>
      <c r="CO225" s="703"/>
      <c r="CP225" s="703"/>
      <c r="CQ225" s="703"/>
      <c r="CR225" s="703"/>
      <c r="CS225" s="703"/>
      <c r="CT225" s="703"/>
      <c r="CU225" s="713"/>
      <c r="CV225" s="713"/>
      <c r="CW225" s="744"/>
      <c r="CX225" s="143">
        <v>1</v>
      </c>
      <c r="CY225" s="143"/>
      <c r="CZ225" s="143"/>
      <c r="DA225" s="143"/>
      <c r="DB225" s="143"/>
      <c r="DC225" s="143"/>
      <c r="DD225" s="143"/>
      <c r="DE225" s="583"/>
      <c r="DF225" s="583"/>
      <c r="DG225" s="583"/>
      <c r="DH225" s="583"/>
      <c r="DI225" s="583"/>
      <c r="DJ225" s="583"/>
      <c r="DK225" s="749"/>
      <c r="DL225" s="749"/>
      <c r="DM225" s="749"/>
      <c r="DN225" s="143"/>
      <c r="DO225" s="143"/>
    </row>
    <row r="226" ht="26.25" customHeight="1" spans="1:119">
      <c r="A226" s="590">
        <v>43991</v>
      </c>
      <c r="B226" s="1" t="s">
        <v>352</v>
      </c>
      <c r="C226" s="611">
        <v>4500029748</v>
      </c>
      <c r="D226" s="751" t="s">
        <v>223</v>
      </c>
      <c r="E226" s="608" t="s">
        <v>280</v>
      </c>
      <c r="F226" s="593">
        <v>9208</v>
      </c>
      <c r="G226" s="123" t="s">
        <v>406</v>
      </c>
      <c r="H226" s="143">
        <v>3</v>
      </c>
      <c r="I226" s="143"/>
      <c r="J226" s="143"/>
      <c r="K226" s="143"/>
      <c r="L226" s="621"/>
      <c r="M226" s="622"/>
      <c r="N226" s="623"/>
      <c r="O226" s="623"/>
      <c r="P226" s="624"/>
      <c r="Q226" s="623"/>
      <c r="R226" s="623"/>
      <c r="S226" s="623"/>
      <c r="T226" s="623"/>
      <c r="U226" s="624"/>
      <c r="V226" s="765"/>
      <c r="W226" s="771"/>
      <c r="X226" s="771"/>
      <c r="Y226" s="771"/>
      <c r="Z226" s="771"/>
      <c r="AA226" s="771"/>
      <c r="AB226" s="771"/>
      <c r="AC226" s="771"/>
      <c r="AD226" s="771"/>
      <c r="AE226" s="771"/>
      <c r="AF226" s="771"/>
      <c r="AG226" s="773"/>
      <c r="AH226" s="768"/>
      <c r="AI226" s="768"/>
      <c r="AJ226" s="768"/>
      <c r="AK226" s="768"/>
      <c r="AL226" s="768"/>
      <c r="AM226" s="768"/>
      <c r="AN226" s="768"/>
      <c r="AO226" s="768"/>
      <c r="AP226" s="768"/>
      <c r="AQ226" s="768"/>
      <c r="AR226" s="768"/>
      <c r="AS226" s="768"/>
      <c r="AT226" s="768"/>
      <c r="AU226" s="768"/>
      <c r="AV226" s="768"/>
      <c r="AW226" s="768"/>
      <c r="AX226" s="768"/>
      <c r="AY226" s="768"/>
      <c r="AZ226" s="768"/>
      <c r="BA226" s="768"/>
      <c r="BB226" s="768"/>
      <c r="BC226" s="768"/>
      <c r="BD226" s="768"/>
      <c r="BE226" s="765"/>
      <c r="BF226" s="765"/>
      <c r="BG226" s="765"/>
      <c r="BH226" s="765"/>
      <c r="BI226" s="107"/>
      <c r="BJ226" s="729"/>
      <c r="BK226" s="729"/>
      <c r="BL226" s="729"/>
      <c r="BM226" s="729"/>
      <c r="BN226" s="729"/>
      <c r="BO226" s="729"/>
      <c r="BP226" s="729"/>
      <c r="BQ226" s="729"/>
      <c r="BR226" s="729"/>
      <c r="BS226" s="729"/>
      <c r="BT226" s="729"/>
      <c r="BU226" s="729"/>
      <c r="BV226" s="729"/>
      <c r="BW226" s="729"/>
      <c r="BX226" s="729"/>
      <c r="BY226" s="729"/>
      <c r="BZ226" s="729"/>
      <c r="CA226" s="729"/>
      <c r="CB226" s="729"/>
      <c r="CC226" s="729"/>
      <c r="CD226" s="729"/>
      <c r="CE226" s="729"/>
      <c r="CF226" s="729"/>
      <c r="CG226" s="729"/>
      <c r="CH226" s="729"/>
      <c r="CI226" s="703"/>
      <c r="CJ226" s="703"/>
      <c r="CK226" s="703"/>
      <c r="CL226" s="703"/>
      <c r="CM226" s="703"/>
      <c r="CN226" s="703"/>
      <c r="CO226" s="703"/>
      <c r="CP226" s="703"/>
      <c r="CQ226" s="703"/>
      <c r="CR226" s="703"/>
      <c r="CS226" s="703"/>
      <c r="CT226" s="703"/>
      <c r="CU226" s="713"/>
      <c r="CV226" s="713"/>
      <c r="CW226" s="744"/>
      <c r="CX226" s="143"/>
      <c r="CY226" s="143"/>
      <c r="CZ226" s="143"/>
      <c r="DA226" s="143"/>
      <c r="DB226" s="143"/>
      <c r="DC226" s="143"/>
      <c r="DD226" s="143"/>
      <c r="DE226" s="583"/>
      <c r="DF226" s="583"/>
      <c r="DG226" s="583"/>
      <c r="DH226" s="583"/>
      <c r="DI226" s="583"/>
      <c r="DJ226" s="583"/>
      <c r="DK226" s="749"/>
      <c r="DL226" s="749"/>
      <c r="DM226" s="749"/>
      <c r="DN226" s="143"/>
      <c r="DO226" s="143">
        <v>3</v>
      </c>
    </row>
    <row r="227" ht="26.25" customHeight="1" spans="1:119">
      <c r="A227" s="590">
        <v>43991</v>
      </c>
      <c r="B227" s="1" t="s">
        <v>352</v>
      </c>
      <c r="C227" s="611">
        <v>4500029748</v>
      </c>
      <c r="D227" s="751" t="s">
        <v>223</v>
      </c>
      <c r="E227" s="608" t="s">
        <v>280</v>
      </c>
      <c r="F227" s="593">
        <v>9212</v>
      </c>
      <c r="G227" s="123" t="s">
        <v>391</v>
      </c>
      <c r="H227" s="143">
        <v>18</v>
      </c>
      <c r="I227" s="143"/>
      <c r="J227" s="143"/>
      <c r="K227" s="143"/>
      <c r="L227" s="621"/>
      <c r="M227" s="622"/>
      <c r="N227" s="623"/>
      <c r="O227" s="623"/>
      <c r="P227" s="624"/>
      <c r="Q227" s="623"/>
      <c r="R227" s="623"/>
      <c r="S227" s="623"/>
      <c r="T227" s="623"/>
      <c r="U227" s="624"/>
      <c r="V227" s="765"/>
      <c r="W227" s="771"/>
      <c r="X227" s="771"/>
      <c r="Y227" s="771"/>
      <c r="Z227" s="771"/>
      <c r="AA227" s="771"/>
      <c r="AB227" s="771"/>
      <c r="AC227" s="771"/>
      <c r="AD227" s="771"/>
      <c r="AE227" s="771"/>
      <c r="AF227" s="771"/>
      <c r="AG227" s="773"/>
      <c r="AH227" s="768"/>
      <c r="AI227" s="768"/>
      <c r="AJ227" s="768"/>
      <c r="AK227" s="768"/>
      <c r="AL227" s="768"/>
      <c r="AM227" s="768"/>
      <c r="AN227" s="768"/>
      <c r="AO227" s="768"/>
      <c r="AP227" s="768"/>
      <c r="AQ227" s="768"/>
      <c r="AR227" s="768"/>
      <c r="AS227" s="768"/>
      <c r="AT227" s="768"/>
      <c r="AU227" s="768"/>
      <c r="AV227" s="768"/>
      <c r="AW227" s="768"/>
      <c r="AX227" s="768"/>
      <c r="AY227" s="768"/>
      <c r="AZ227" s="768"/>
      <c r="BA227" s="768"/>
      <c r="BB227" s="768"/>
      <c r="BC227" s="768"/>
      <c r="BD227" s="768"/>
      <c r="BE227" s="765"/>
      <c r="BF227" s="765"/>
      <c r="BG227" s="765"/>
      <c r="BH227" s="765"/>
      <c r="BI227" s="107"/>
      <c r="BJ227" s="729"/>
      <c r="BK227" s="729"/>
      <c r="BL227" s="729"/>
      <c r="BM227" s="729"/>
      <c r="BN227" s="729"/>
      <c r="BO227" s="729"/>
      <c r="BP227" s="729"/>
      <c r="BQ227" s="729"/>
      <c r="BR227" s="729"/>
      <c r="BS227" s="729"/>
      <c r="BT227" s="729"/>
      <c r="BU227" s="729"/>
      <c r="BV227" s="729"/>
      <c r="BW227" s="729"/>
      <c r="BX227" s="729"/>
      <c r="BY227" s="729"/>
      <c r="BZ227" s="729"/>
      <c r="CA227" s="729"/>
      <c r="CB227" s="729"/>
      <c r="CC227" s="729"/>
      <c r="CD227" s="729"/>
      <c r="CE227" s="729"/>
      <c r="CF227" s="729"/>
      <c r="CG227" s="729"/>
      <c r="CH227" s="729"/>
      <c r="CI227" s="703"/>
      <c r="CJ227" s="703"/>
      <c r="CK227" s="703"/>
      <c r="CL227" s="703"/>
      <c r="CM227" s="703"/>
      <c r="CN227" s="703"/>
      <c r="CO227" s="703"/>
      <c r="CP227" s="703"/>
      <c r="CQ227" s="703"/>
      <c r="CR227" s="703"/>
      <c r="CS227" s="703"/>
      <c r="CT227" s="703"/>
      <c r="CU227" s="713"/>
      <c r="CV227" s="713"/>
      <c r="CW227" s="744"/>
      <c r="CX227" s="143"/>
      <c r="CY227" s="143"/>
      <c r="CZ227" s="143"/>
      <c r="DA227" s="143"/>
      <c r="DB227" s="143"/>
      <c r="DC227" s="143"/>
      <c r="DD227" s="143"/>
      <c r="DE227" s="583">
        <v>3</v>
      </c>
      <c r="DF227" s="583">
        <v>3</v>
      </c>
      <c r="DG227" s="583">
        <v>3</v>
      </c>
      <c r="DH227" s="583">
        <v>3</v>
      </c>
      <c r="DI227" s="583">
        <v>3</v>
      </c>
      <c r="DJ227" s="583">
        <v>3</v>
      </c>
      <c r="DK227" s="749"/>
      <c r="DL227" s="749"/>
      <c r="DM227" s="749"/>
      <c r="DN227" s="143"/>
      <c r="DO227" s="143"/>
    </row>
    <row r="228" ht="26.25" customHeight="1" spans="1:119">
      <c r="A228" s="590">
        <v>43992</v>
      </c>
      <c r="B228" s="1" t="s">
        <v>419</v>
      </c>
      <c r="C228" s="611">
        <v>4500030612</v>
      </c>
      <c r="D228" s="751" t="s">
        <v>420</v>
      </c>
      <c r="E228" s="608" t="s">
        <v>283</v>
      </c>
      <c r="F228" s="593">
        <v>9214</v>
      </c>
      <c r="G228" s="123" t="s">
        <v>232</v>
      </c>
      <c r="H228" s="143">
        <v>6</v>
      </c>
      <c r="I228" s="143"/>
      <c r="J228" s="143"/>
      <c r="K228" s="143"/>
      <c r="L228" s="621"/>
      <c r="M228" s="622"/>
      <c r="N228" s="623"/>
      <c r="O228" s="623"/>
      <c r="P228" s="624"/>
      <c r="Q228" s="623"/>
      <c r="R228" s="623"/>
      <c r="S228" s="623"/>
      <c r="T228" s="623"/>
      <c r="U228" s="624"/>
      <c r="V228" s="765"/>
      <c r="W228" s="771"/>
      <c r="X228" s="771"/>
      <c r="Y228" s="771"/>
      <c r="Z228" s="771"/>
      <c r="AA228" s="771"/>
      <c r="AB228" s="771"/>
      <c r="AC228" s="771"/>
      <c r="AD228" s="771"/>
      <c r="AE228" s="771"/>
      <c r="AF228" s="771"/>
      <c r="AG228" s="773"/>
      <c r="AH228" s="768"/>
      <c r="AI228" s="768"/>
      <c r="AJ228" s="768"/>
      <c r="AK228" s="768"/>
      <c r="AL228" s="768"/>
      <c r="AM228" s="768"/>
      <c r="AN228" s="768"/>
      <c r="AO228" s="768"/>
      <c r="AP228" s="768"/>
      <c r="AQ228" s="768"/>
      <c r="AR228" s="768"/>
      <c r="AS228" s="768"/>
      <c r="AT228" s="768"/>
      <c r="AU228" s="768"/>
      <c r="AV228" s="768"/>
      <c r="AW228" s="768"/>
      <c r="AX228" s="768">
        <v>6</v>
      </c>
      <c r="AY228" s="768">
        <v>6</v>
      </c>
      <c r="AZ228" s="768"/>
      <c r="BA228" s="768"/>
      <c r="BB228" s="768"/>
      <c r="BC228" s="768"/>
      <c r="BD228" s="768"/>
      <c r="BE228" s="765"/>
      <c r="BF228" s="765"/>
      <c r="BG228" s="765"/>
      <c r="BH228" s="765"/>
      <c r="BI228" s="107"/>
      <c r="BJ228" s="729"/>
      <c r="BK228" s="729"/>
      <c r="BL228" s="729"/>
      <c r="BM228" s="729"/>
      <c r="BN228" s="729"/>
      <c r="BO228" s="729"/>
      <c r="BP228" s="729"/>
      <c r="BQ228" s="729"/>
      <c r="BR228" s="729"/>
      <c r="BS228" s="729"/>
      <c r="BT228" s="729"/>
      <c r="BU228" s="729"/>
      <c r="BV228" s="729"/>
      <c r="BW228" s="729"/>
      <c r="BX228" s="729"/>
      <c r="BY228" s="729"/>
      <c r="BZ228" s="729"/>
      <c r="CA228" s="729"/>
      <c r="CB228" s="729"/>
      <c r="CC228" s="729"/>
      <c r="CD228" s="729"/>
      <c r="CE228" s="729"/>
      <c r="CF228" s="729"/>
      <c r="CG228" s="729"/>
      <c r="CH228" s="729"/>
      <c r="CI228" s="703"/>
      <c r="CJ228" s="703"/>
      <c r="CK228" s="703"/>
      <c r="CL228" s="703"/>
      <c r="CM228" s="703"/>
      <c r="CN228" s="703"/>
      <c r="CO228" s="703">
        <v>1</v>
      </c>
      <c r="CP228" s="703">
        <v>1</v>
      </c>
      <c r="CQ228" s="703">
        <v>1</v>
      </c>
      <c r="CR228" s="703">
        <v>1</v>
      </c>
      <c r="CS228" s="703">
        <v>1</v>
      </c>
      <c r="CT228" s="703">
        <v>1</v>
      </c>
      <c r="CU228" s="713"/>
      <c r="CV228" s="713"/>
      <c r="CW228" s="744"/>
      <c r="CX228" s="143"/>
      <c r="CY228" s="143"/>
      <c r="CZ228" s="143"/>
      <c r="DA228" s="143"/>
      <c r="DB228" s="143"/>
      <c r="DC228" s="143"/>
      <c r="DD228" s="143"/>
      <c r="DE228" s="583"/>
      <c r="DF228" s="583"/>
      <c r="DG228" s="583"/>
      <c r="DH228" s="583"/>
      <c r="DI228" s="583"/>
      <c r="DJ228" s="583"/>
      <c r="DK228" s="749"/>
      <c r="DL228" s="749"/>
      <c r="DM228" s="749"/>
      <c r="DN228" s="143"/>
      <c r="DO228" s="143"/>
    </row>
    <row r="229" ht="26.25" customHeight="1" spans="1:119">
      <c r="A229" s="590">
        <v>43992</v>
      </c>
      <c r="B229" s="1" t="s">
        <v>419</v>
      </c>
      <c r="C229" s="611">
        <v>4500030573</v>
      </c>
      <c r="D229" s="751" t="s">
        <v>420</v>
      </c>
      <c r="E229" s="608" t="s">
        <v>283</v>
      </c>
      <c r="F229" s="593">
        <v>9215</v>
      </c>
      <c r="G229" s="123" t="s">
        <v>376</v>
      </c>
      <c r="H229" s="143">
        <v>7</v>
      </c>
      <c r="I229" s="143"/>
      <c r="J229" s="143"/>
      <c r="K229" s="143"/>
      <c r="L229" s="621"/>
      <c r="M229" s="622"/>
      <c r="N229" s="623"/>
      <c r="O229" s="623"/>
      <c r="P229" s="624"/>
      <c r="Q229" s="623"/>
      <c r="R229" s="623"/>
      <c r="S229" s="623"/>
      <c r="T229" s="623"/>
      <c r="U229" s="624"/>
      <c r="V229" s="765"/>
      <c r="W229" s="771"/>
      <c r="X229" s="771"/>
      <c r="Y229" s="771"/>
      <c r="Z229" s="771"/>
      <c r="AA229" s="771"/>
      <c r="AB229" s="771"/>
      <c r="AC229" s="771"/>
      <c r="AD229" s="771"/>
      <c r="AE229" s="771"/>
      <c r="AF229" s="771"/>
      <c r="AG229" s="773"/>
      <c r="AH229" s="768"/>
      <c r="AI229" s="768"/>
      <c r="AJ229" s="768"/>
      <c r="AK229" s="768"/>
      <c r="AL229" s="768"/>
      <c r="AM229" s="768"/>
      <c r="AN229" s="768"/>
      <c r="AO229" s="768"/>
      <c r="AP229" s="768"/>
      <c r="AQ229" s="768"/>
      <c r="AR229" s="768"/>
      <c r="AS229" s="768"/>
      <c r="AT229" s="768"/>
      <c r="AU229" s="768"/>
      <c r="AV229" s="768"/>
      <c r="AW229" s="768"/>
      <c r="AX229" s="768"/>
      <c r="AY229" s="768"/>
      <c r="AZ229" s="768"/>
      <c r="BA229" s="768"/>
      <c r="BB229" s="768"/>
      <c r="BC229" s="768"/>
      <c r="BD229" s="768"/>
      <c r="BE229" s="765"/>
      <c r="BF229" s="765"/>
      <c r="BG229" s="765"/>
      <c r="BH229" s="765"/>
      <c r="BI229" s="107"/>
      <c r="BJ229" s="729"/>
      <c r="BK229" s="729"/>
      <c r="BL229" s="729"/>
      <c r="BM229" s="729"/>
      <c r="BN229" s="729"/>
      <c r="BO229" s="729"/>
      <c r="BP229" s="729"/>
      <c r="BQ229" s="729"/>
      <c r="BR229" s="729"/>
      <c r="BS229" s="729"/>
      <c r="BT229" s="729"/>
      <c r="BU229" s="729"/>
      <c r="BV229" s="729"/>
      <c r="BW229" s="729"/>
      <c r="BX229" s="729"/>
      <c r="BY229" s="729"/>
      <c r="BZ229" s="729"/>
      <c r="CA229" s="729"/>
      <c r="CB229" s="729"/>
      <c r="CC229" s="729"/>
      <c r="CD229" s="729"/>
      <c r="CE229" s="729"/>
      <c r="CF229" s="729"/>
      <c r="CG229" s="729"/>
      <c r="CH229" s="729"/>
      <c r="CI229" s="703"/>
      <c r="CJ229" s="703"/>
      <c r="CK229" s="703"/>
      <c r="CL229" s="703"/>
      <c r="CM229" s="703"/>
      <c r="CN229" s="703"/>
      <c r="CO229" s="703"/>
      <c r="CP229" s="703"/>
      <c r="CQ229" s="703"/>
      <c r="CR229" s="703"/>
      <c r="CS229" s="703"/>
      <c r="CT229" s="703"/>
      <c r="CU229" s="713"/>
      <c r="CV229" s="713"/>
      <c r="CW229" s="744"/>
      <c r="CX229" s="143">
        <v>1</v>
      </c>
      <c r="CY229" s="143">
        <v>1</v>
      </c>
      <c r="CZ229" s="143">
        <v>1</v>
      </c>
      <c r="DA229" s="143">
        <v>1</v>
      </c>
      <c r="DB229" s="143">
        <v>1</v>
      </c>
      <c r="DC229" s="143">
        <v>1</v>
      </c>
      <c r="DD229" s="143">
        <v>1</v>
      </c>
      <c r="DE229" s="583"/>
      <c r="DF229" s="583"/>
      <c r="DG229" s="583"/>
      <c r="DH229" s="583"/>
      <c r="DI229" s="583"/>
      <c r="DJ229" s="583"/>
      <c r="DK229" s="749"/>
      <c r="DL229" s="749"/>
      <c r="DM229" s="749"/>
      <c r="DN229" s="143"/>
      <c r="DO229" s="143"/>
    </row>
    <row r="230" ht="26.25" customHeight="1" spans="1:119">
      <c r="A230" s="590">
        <v>43992</v>
      </c>
      <c r="B230" s="1" t="s">
        <v>140</v>
      </c>
      <c r="C230" s="611">
        <v>4500033522</v>
      </c>
      <c r="D230" s="611" t="s">
        <v>421</v>
      </c>
      <c r="E230" s="608" t="s">
        <v>400</v>
      </c>
      <c r="F230" s="593">
        <v>9208</v>
      </c>
      <c r="G230" s="123" t="s">
        <v>406</v>
      </c>
      <c r="H230" s="143">
        <v>3</v>
      </c>
      <c r="I230" s="143"/>
      <c r="J230" s="143"/>
      <c r="K230" s="143"/>
      <c r="L230" s="621"/>
      <c r="M230" s="622"/>
      <c r="N230" s="623"/>
      <c r="O230" s="623"/>
      <c r="P230" s="624"/>
      <c r="Q230" s="623"/>
      <c r="R230" s="623"/>
      <c r="S230" s="623"/>
      <c r="T230" s="623"/>
      <c r="U230" s="624"/>
      <c r="V230" s="765"/>
      <c r="W230" s="771"/>
      <c r="X230" s="771"/>
      <c r="Y230" s="771"/>
      <c r="Z230" s="771"/>
      <c r="AA230" s="771"/>
      <c r="AB230" s="771"/>
      <c r="AC230" s="771"/>
      <c r="AD230" s="771"/>
      <c r="AE230" s="771"/>
      <c r="AF230" s="771"/>
      <c r="AG230" s="773"/>
      <c r="AH230" s="768"/>
      <c r="AI230" s="768"/>
      <c r="AJ230" s="768"/>
      <c r="AK230" s="768"/>
      <c r="AL230" s="768"/>
      <c r="AM230" s="768"/>
      <c r="AN230" s="768"/>
      <c r="AO230" s="768"/>
      <c r="AP230" s="768"/>
      <c r="AQ230" s="768"/>
      <c r="AR230" s="768"/>
      <c r="AS230" s="768"/>
      <c r="AT230" s="768"/>
      <c r="AU230" s="768"/>
      <c r="AV230" s="768"/>
      <c r="AW230" s="768"/>
      <c r="AX230" s="768"/>
      <c r="AY230" s="768"/>
      <c r="AZ230" s="768"/>
      <c r="BA230" s="768"/>
      <c r="BB230" s="768"/>
      <c r="BC230" s="768"/>
      <c r="BD230" s="768"/>
      <c r="BE230" s="765"/>
      <c r="BF230" s="765"/>
      <c r="BG230" s="765"/>
      <c r="BH230" s="765"/>
      <c r="BI230" s="107"/>
      <c r="BJ230" s="729"/>
      <c r="BK230" s="729"/>
      <c r="BL230" s="729"/>
      <c r="BM230" s="729"/>
      <c r="BN230" s="729"/>
      <c r="BO230" s="729"/>
      <c r="BP230" s="729"/>
      <c r="BQ230" s="729"/>
      <c r="BR230" s="729"/>
      <c r="BS230" s="729"/>
      <c r="BT230" s="729"/>
      <c r="BU230" s="729"/>
      <c r="BV230" s="729"/>
      <c r="BW230" s="729"/>
      <c r="BX230" s="729"/>
      <c r="BY230" s="729"/>
      <c r="BZ230" s="729"/>
      <c r="CA230" s="729"/>
      <c r="CB230" s="729"/>
      <c r="CC230" s="729"/>
      <c r="CD230" s="729"/>
      <c r="CE230" s="729"/>
      <c r="CF230" s="729"/>
      <c r="CG230" s="729"/>
      <c r="CH230" s="729"/>
      <c r="CI230" s="703"/>
      <c r="CJ230" s="703"/>
      <c r="CK230" s="703"/>
      <c r="CL230" s="703"/>
      <c r="CM230" s="703"/>
      <c r="CN230" s="703"/>
      <c r="CO230" s="703"/>
      <c r="CP230" s="703"/>
      <c r="CQ230" s="703"/>
      <c r="CR230" s="703"/>
      <c r="CS230" s="703"/>
      <c r="CT230" s="703"/>
      <c r="CU230" s="713"/>
      <c r="CV230" s="713"/>
      <c r="CW230" s="744"/>
      <c r="CX230" s="143"/>
      <c r="CY230" s="143"/>
      <c r="CZ230" s="143"/>
      <c r="DA230" s="143"/>
      <c r="DB230" s="143"/>
      <c r="DC230" s="143"/>
      <c r="DD230" s="143"/>
      <c r="DE230" s="583"/>
      <c r="DF230" s="583"/>
      <c r="DG230" s="583"/>
      <c r="DH230" s="583"/>
      <c r="DI230" s="583"/>
      <c r="DJ230" s="583"/>
      <c r="DK230" s="749"/>
      <c r="DL230" s="749"/>
      <c r="DM230" s="749"/>
      <c r="DN230" s="143"/>
      <c r="DO230" s="143">
        <v>3</v>
      </c>
    </row>
    <row r="231" ht="26.25" customHeight="1" spans="1:119">
      <c r="A231" s="590">
        <v>43994</v>
      </c>
      <c r="B231" s="1" t="s">
        <v>337</v>
      </c>
      <c r="C231" s="611">
        <v>4500033217</v>
      </c>
      <c r="D231" s="611" t="s">
        <v>422</v>
      </c>
      <c r="E231" s="608" t="s">
        <v>275</v>
      </c>
      <c r="F231" s="593">
        <v>9212</v>
      </c>
      <c r="G231" s="123" t="s">
        <v>391</v>
      </c>
      <c r="H231" s="143">
        <v>1</v>
      </c>
      <c r="I231" s="143"/>
      <c r="J231" s="143"/>
      <c r="K231" s="143"/>
      <c r="L231" s="621"/>
      <c r="M231" s="622"/>
      <c r="N231" s="623"/>
      <c r="O231" s="623"/>
      <c r="P231" s="624"/>
      <c r="Q231" s="623"/>
      <c r="R231" s="623"/>
      <c r="S231" s="623"/>
      <c r="T231" s="623"/>
      <c r="U231" s="624"/>
      <c r="V231" s="765"/>
      <c r="W231" s="771"/>
      <c r="X231" s="771"/>
      <c r="Y231" s="771"/>
      <c r="Z231" s="771"/>
      <c r="AA231" s="771"/>
      <c r="AB231" s="771"/>
      <c r="AC231" s="771"/>
      <c r="AD231" s="771"/>
      <c r="AE231" s="771"/>
      <c r="AF231" s="771"/>
      <c r="AG231" s="773"/>
      <c r="AH231" s="768"/>
      <c r="AI231" s="768"/>
      <c r="AJ231" s="768"/>
      <c r="AK231" s="768"/>
      <c r="AL231" s="768"/>
      <c r="AM231" s="768"/>
      <c r="AN231" s="768"/>
      <c r="AO231" s="768"/>
      <c r="AP231" s="768"/>
      <c r="AQ231" s="768"/>
      <c r="AR231" s="768"/>
      <c r="AS231" s="768"/>
      <c r="AT231" s="768"/>
      <c r="AU231" s="768"/>
      <c r="AV231" s="768"/>
      <c r="AW231" s="768"/>
      <c r="AX231" s="768"/>
      <c r="AY231" s="768"/>
      <c r="AZ231" s="768"/>
      <c r="BA231" s="768"/>
      <c r="BB231" s="768"/>
      <c r="BC231" s="768"/>
      <c r="BD231" s="768"/>
      <c r="BE231" s="765"/>
      <c r="BF231" s="765"/>
      <c r="BG231" s="765"/>
      <c r="BH231" s="765"/>
      <c r="BI231" s="107"/>
      <c r="BJ231" s="729"/>
      <c r="BK231" s="729"/>
      <c r="BL231" s="729"/>
      <c r="BM231" s="729"/>
      <c r="BN231" s="729"/>
      <c r="BO231" s="729"/>
      <c r="BP231" s="729"/>
      <c r="BQ231" s="729"/>
      <c r="BR231" s="729"/>
      <c r="BS231" s="729"/>
      <c r="BT231" s="729"/>
      <c r="BU231" s="729"/>
      <c r="BV231" s="729"/>
      <c r="BW231" s="729"/>
      <c r="BX231" s="729"/>
      <c r="BY231" s="729"/>
      <c r="BZ231" s="729"/>
      <c r="CA231" s="729"/>
      <c r="CB231" s="729"/>
      <c r="CC231" s="729"/>
      <c r="CD231" s="729"/>
      <c r="CE231" s="729"/>
      <c r="CF231" s="729"/>
      <c r="CG231" s="729"/>
      <c r="CH231" s="729"/>
      <c r="CI231" s="703"/>
      <c r="CJ231" s="703"/>
      <c r="CK231" s="703"/>
      <c r="CL231" s="703"/>
      <c r="CM231" s="703"/>
      <c r="CN231" s="703"/>
      <c r="CO231" s="703"/>
      <c r="CP231" s="703"/>
      <c r="CQ231" s="703"/>
      <c r="CR231" s="703"/>
      <c r="CS231" s="703"/>
      <c r="CT231" s="703"/>
      <c r="CU231" s="713"/>
      <c r="CV231" s="713"/>
      <c r="CW231" s="744"/>
      <c r="CX231" s="143"/>
      <c r="CY231" s="143"/>
      <c r="CZ231" s="143"/>
      <c r="DA231" s="143"/>
      <c r="DB231" s="143"/>
      <c r="DC231" s="143"/>
      <c r="DD231" s="143"/>
      <c r="DE231" s="583">
        <v>1</v>
      </c>
      <c r="DF231" s="583"/>
      <c r="DG231" s="583"/>
      <c r="DH231" s="583"/>
      <c r="DI231" s="583"/>
      <c r="DJ231" s="583"/>
      <c r="DK231" s="749"/>
      <c r="DL231" s="749"/>
      <c r="DM231" s="749"/>
      <c r="DN231" s="143"/>
      <c r="DO231" s="143"/>
    </row>
    <row r="232" ht="26.25" customHeight="1" spans="1:119">
      <c r="A232" s="590">
        <v>43995</v>
      </c>
      <c r="B232" s="1" t="s">
        <v>349</v>
      </c>
      <c r="C232" s="611">
        <v>4500029798</v>
      </c>
      <c r="D232" s="611" t="s">
        <v>350</v>
      </c>
      <c r="E232" s="608" t="s">
        <v>275</v>
      </c>
      <c r="F232" s="593">
        <v>9212</v>
      </c>
      <c r="G232" s="123" t="s">
        <v>391</v>
      </c>
      <c r="H232" s="143">
        <v>1</v>
      </c>
      <c r="I232" s="143"/>
      <c r="J232" s="143"/>
      <c r="K232" s="143"/>
      <c r="L232" s="621"/>
      <c r="M232" s="622"/>
      <c r="N232" s="623"/>
      <c r="O232" s="623"/>
      <c r="P232" s="624"/>
      <c r="Q232" s="623"/>
      <c r="R232" s="623"/>
      <c r="S232" s="623"/>
      <c r="T232" s="623"/>
      <c r="U232" s="624"/>
      <c r="V232" s="765"/>
      <c r="W232" s="771"/>
      <c r="X232" s="771"/>
      <c r="Y232" s="771"/>
      <c r="Z232" s="771"/>
      <c r="AA232" s="771"/>
      <c r="AB232" s="771"/>
      <c r="AC232" s="771"/>
      <c r="AD232" s="771"/>
      <c r="AE232" s="771"/>
      <c r="AF232" s="771"/>
      <c r="AG232" s="773"/>
      <c r="AH232" s="768"/>
      <c r="AI232" s="768"/>
      <c r="AJ232" s="768"/>
      <c r="AK232" s="768"/>
      <c r="AL232" s="768"/>
      <c r="AM232" s="768"/>
      <c r="AN232" s="768"/>
      <c r="AO232" s="768"/>
      <c r="AP232" s="768"/>
      <c r="AQ232" s="768"/>
      <c r="AR232" s="768"/>
      <c r="AS232" s="768"/>
      <c r="AT232" s="768"/>
      <c r="AU232" s="768"/>
      <c r="AV232" s="768"/>
      <c r="AW232" s="768"/>
      <c r="AX232" s="768"/>
      <c r="AY232" s="768"/>
      <c r="AZ232" s="768"/>
      <c r="BA232" s="768"/>
      <c r="BB232" s="768"/>
      <c r="BC232" s="768"/>
      <c r="BD232" s="768"/>
      <c r="BE232" s="765"/>
      <c r="BF232" s="765"/>
      <c r="BG232" s="765"/>
      <c r="BH232" s="765"/>
      <c r="BI232" s="107"/>
      <c r="BJ232" s="729"/>
      <c r="BK232" s="729"/>
      <c r="BL232" s="729"/>
      <c r="BM232" s="729"/>
      <c r="BN232" s="729"/>
      <c r="BO232" s="729"/>
      <c r="BP232" s="729"/>
      <c r="BQ232" s="729"/>
      <c r="BR232" s="729"/>
      <c r="BS232" s="729"/>
      <c r="BT232" s="729"/>
      <c r="BU232" s="729"/>
      <c r="BV232" s="729"/>
      <c r="BW232" s="729"/>
      <c r="BX232" s="729"/>
      <c r="BY232" s="729"/>
      <c r="BZ232" s="729"/>
      <c r="CA232" s="729"/>
      <c r="CB232" s="729"/>
      <c r="CC232" s="729"/>
      <c r="CD232" s="729"/>
      <c r="CE232" s="729"/>
      <c r="CF232" s="729"/>
      <c r="CG232" s="729"/>
      <c r="CH232" s="729"/>
      <c r="CI232" s="703"/>
      <c r="CJ232" s="703"/>
      <c r="CK232" s="703"/>
      <c r="CL232" s="703"/>
      <c r="CM232" s="703"/>
      <c r="CN232" s="703"/>
      <c r="CO232" s="703"/>
      <c r="CP232" s="703"/>
      <c r="CQ232" s="703"/>
      <c r="CR232" s="703"/>
      <c r="CS232" s="703"/>
      <c r="CT232" s="703"/>
      <c r="CU232" s="713"/>
      <c r="CV232" s="713"/>
      <c r="CW232" s="744"/>
      <c r="CX232" s="143"/>
      <c r="CY232" s="143"/>
      <c r="CZ232" s="143"/>
      <c r="DA232" s="143"/>
      <c r="DB232" s="143"/>
      <c r="DC232" s="143"/>
      <c r="DD232" s="143"/>
      <c r="DE232" s="583"/>
      <c r="DF232" s="583"/>
      <c r="DG232" s="583"/>
      <c r="DH232" s="583"/>
      <c r="DI232" s="583">
        <v>1</v>
      </c>
      <c r="DJ232" s="583"/>
      <c r="DK232" s="749"/>
      <c r="DL232" s="749"/>
      <c r="DM232" s="749"/>
      <c r="DN232" s="143"/>
      <c r="DO232" s="143"/>
    </row>
    <row r="233" ht="26.25" customHeight="1" spans="1:119">
      <c r="A233" s="590">
        <v>43995</v>
      </c>
      <c r="B233" s="1" t="s">
        <v>285</v>
      </c>
      <c r="C233" s="611"/>
      <c r="D233" s="611" t="s">
        <v>423</v>
      </c>
      <c r="E233" s="608" t="s">
        <v>400</v>
      </c>
      <c r="F233" s="593">
        <v>9212</v>
      </c>
      <c r="G233" s="123" t="s">
        <v>391</v>
      </c>
      <c r="H233" s="143">
        <v>3</v>
      </c>
      <c r="I233" s="143"/>
      <c r="J233" s="143"/>
      <c r="K233" s="143"/>
      <c r="L233" s="621"/>
      <c r="M233" s="622"/>
      <c r="N233" s="623"/>
      <c r="O233" s="623"/>
      <c r="P233" s="624"/>
      <c r="Q233" s="623"/>
      <c r="R233" s="623"/>
      <c r="S233" s="623"/>
      <c r="T233" s="623"/>
      <c r="U233" s="624"/>
      <c r="V233" s="765"/>
      <c r="W233" s="771"/>
      <c r="X233" s="771"/>
      <c r="Y233" s="771"/>
      <c r="Z233" s="771"/>
      <c r="AA233" s="771"/>
      <c r="AB233" s="771"/>
      <c r="AC233" s="771"/>
      <c r="AD233" s="771"/>
      <c r="AE233" s="771"/>
      <c r="AF233" s="771"/>
      <c r="AG233" s="773"/>
      <c r="AH233" s="768"/>
      <c r="AI233" s="768"/>
      <c r="AJ233" s="768"/>
      <c r="AK233" s="768"/>
      <c r="AL233" s="768"/>
      <c r="AM233" s="768"/>
      <c r="AN233" s="768"/>
      <c r="AO233" s="768"/>
      <c r="AP233" s="768"/>
      <c r="AQ233" s="768"/>
      <c r="AR233" s="768"/>
      <c r="AS233" s="768"/>
      <c r="AT233" s="768"/>
      <c r="AU233" s="768"/>
      <c r="AV233" s="768"/>
      <c r="AW233" s="768"/>
      <c r="AX233" s="768"/>
      <c r="AY233" s="768"/>
      <c r="AZ233" s="768"/>
      <c r="BA233" s="768"/>
      <c r="BB233" s="768"/>
      <c r="BC233" s="768"/>
      <c r="BD233" s="768"/>
      <c r="BE233" s="765"/>
      <c r="BF233" s="765"/>
      <c r="BG233" s="765"/>
      <c r="BH233" s="765"/>
      <c r="BI233" s="107"/>
      <c r="BJ233" s="729"/>
      <c r="BK233" s="729"/>
      <c r="BL233" s="729"/>
      <c r="BM233" s="729"/>
      <c r="BN233" s="729"/>
      <c r="BO233" s="729"/>
      <c r="BP233" s="729"/>
      <c r="BQ233" s="729"/>
      <c r="BR233" s="729"/>
      <c r="BS233" s="729"/>
      <c r="BT233" s="729"/>
      <c r="BU233" s="729"/>
      <c r="BV233" s="729"/>
      <c r="BW233" s="729"/>
      <c r="BX233" s="729"/>
      <c r="BY233" s="729"/>
      <c r="BZ233" s="729"/>
      <c r="CA233" s="729"/>
      <c r="CB233" s="729"/>
      <c r="CC233" s="729"/>
      <c r="CD233" s="729"/>
      <c r="CE233" s="729"/>
      <c r="CF233" s="729"/>
      <c r="CG233" s="729"/>
      <c r="CH233" s="729"/>
      <c r="CI233" s="703"/>
      <c r="CJ233" s="703"/>
      <c r="CK233" s="703"/>
      <c r="CL233" s="703"/>
      <c r="CM233" s="703"/>
      <c r="CN233" s="703"/>
      <c r="CO233" s="703"/>
      <c r="CP233" s="703"/>
      <c r="CQ233" s="703"/>
      <c r="CR233" s="703"/>
      <c r="CS233" s="703"/>
      <c r="CT233" s="703"/>
      <c r="CU233" s="713"/>
      <c r="CV233" s="713"/>
      <c r="CW233" s="744"/>
      <c r="CX233" s="143"/>
      <c r="CY233" s="143"/>
      <c r="CZ233" s="143"/>
      <c r="DA233" s="143"/>
      <c r="DB233" s="143"/>
      <c r="DC233" s="143"/>
      <c r="DD233" s="143"/>
      <c r="DE233" s="583">
        <v>1</v>
      </c>
      <c r="DF233" s="583">
        <v>1</v>
      </c>
      <c r="DG233" s="583"/>
      <c r="DH233" s="583"/>
      <c r="DI233" s="583">
        <v>1</v>
      </c>
      <c r="DJ233" s="583"/>
      <c r="DK233" s="749"/>
      <c r="DL233" s="749"/>
      <c r="DM233" s="749"/>
      <c r="DN233" s="143"/>
      <c r="DO233" s="143"/>
    </row>
    <row r="234" ht="26.25" customHeight="1" spans="1:119">
      <c r="A234" s="590">
        <v>43995</v>
      </c>
      <c r="B234" s="1" t="s">
        <v>285</v>
      </c>
      <c r="C234" s="611"/>
      <c r="D234" s="611" t="s">
        <v>423</v>
      </c>
      <c r="E234" s="608" t="s">
        <v>400</v>
      </c>
      <c r="F234" s="593">
        <v>9207</v>
      </c>
      <c r="G234" s="123" t="s">
        <v>125</v>
      </c>
      <c r="H234" s="143">
        <v>4</v>
      </c>
      <c r="I234" s="143"/>
      <c r="J234" s="143"/>
      <c r="K234" s="143"/>
      <c r="L234" s="621"/>
      <c r="M234" s="622"/>
      <c r="N234" s="623"/>
      <c r="O234" s="623"/>
      <c r="P234" s="624"/>
      <c r="Q234" s="623"/>
      <c r="R234" s="623"/>
      <c r="S234" s="623"/>
      <c r="T234" s="623"/>
      <c r="U234" s="624"/>
      <c r="V234" s="765"/>
      <c r="W234" s="771"/>
      <c r="X234" s="771"/>
      <c r="Y234" s="771"/>
      <c r="Z234" s="771"/>
      <c r="AA234" s="771"/>
      <c r="AB234" s="771"/>
      <c r="AC234" s="771"/>
      <c r="AD234" s="771"/>
      <c r="AE234" s="771"/>
      <c r="AF234" s="771"/>
      <c r="AG234" s="773"/>
      <c r="AH234" s="768"/>
      <c r="AI234" s="768"/>
      <c r="AJ234" s="768"/>
      <c r="AK234" s="768"/>
      <c r="AL234" s="768"/>
      <c r="AM234" s="768"/>
      <c r="AN234" s="768"/>
      <c r="AO234" s="768"/>
      <c r="AP234" s="768"/>
      <c r="AQ234" s="768"/>
      <c r="AR234" s="768"/>
      <c r="AS234" s="768"/>
      <c r="AT234" s="768"/>
      <c r="AU234" s="768"/>
      <c r="AV234" s="768"/>
      <c r="AW234" s="768"/>
      <c r="AX234" s="768"/>
      <c r="AY234" s="768"/>
      <c r="AZ234" s="768"/>
      <c r="BA234" s="768"/>
      <c r="BB234" s="768"/>
      <c r="BC234" s="768"/>
      <c r="BD234" s="768"/>
      <c r="BE234" s="765"/>
      <c r="BF234" s="765"/>
      <c r="BG234" s="765"/>
      <c r="BH234" s="765"/>
      <c r="BI234" s="107"/>
      <c r="BJ234" s="729"/>
      <c r="BK234" s="729"/>
      <c r="BL234" s="729"/>
      <c r="BM234" s="729"/>
      <c r="BN234" s="729"/>
      <c r="BO234" s="729"/>
      <c r="BP234" s="729"/>
      <c r="BQ234" s="729"/>
      <c r="BR234" s="729"/>
      <c r="BS234" s="729"/>
      <c r="BT234" s="729"/>
      <c r="BU234" s="729"/>
      <c r="BV234" s="729"/>
      <c r="BW234" s="729"/>
      <c r="BX234" s="729"/>
      <c r="BY234" s="729"/>
      <c r="BZ234" s="729"/>
      <c r="CA234" s="729"/>
      <c r="CB234" s="729"/>
      <c r="CC234" s="729"/>
      <c r="CD234" s="729"/>
      <c r="CE234" s="729"/>
      <c r="CF234" s="729"/>
      <c r="CG234" s="729"/>
      <c r="CH234" s="729"/>
      <c r="CI234" s="703"/>
      <c r="CJ234" s="703"/>
      <c r="CK234" s="703"/>
      <c r="CL234" s="703"/>
      <c r="CM234" s="703"/>
      <c r="CN234" s="703"/>
      <c r="CO234" s="703"/>
      <c r="CP234" s="703"/>
      <c r="CQ234" s="703"/>
      <c r="CR234" s="703"/>
      <c r="CS234" s="703"/>
      <c r="CT234" s="703"/>
      <c r="CU234" s="713"/>
      <c r="CV234" s="713"/>
      <c r="CW234" s="744"/>
      <c r="CX234" s="143"/>
      <c r="CY234" s="143"/>
      <c r="CZ234" s="143"/>
      <c r="DA234" s="143"/>
      <c r="DB234" s="143"/>
      <c r="DC234" s="143"/>
      <c r="DD234" s="143"/>
      <c r="DE234" s="583"/>
      <c r="DF234" s="583"/>
      <c r="DG234" s="583"/>
      <c r="DH234" s="583"/>
      <c r="DI234" s="583"/>
      <c r="DJ234" s="583"/>
      <c r="DK234" s="749"/>
      <c r="DL234" s="749"/>
      <c r="DM234" s="749"/>
      <c r="DN234" s="143">
        <v>4</v>
      </c>
      <c r="DO234" s="143"/>
    </row>
    <row r="235" ht="26.25" customHeight="1" spans="1:119">
      <c r="A235" s="590">
        <v>43995</v>
      </c>
      <c r="B235" s="1" t="s">
        <v>285</v>
      </c>
      <c r="C235" s="611"/>
      <c r="D235" s="611" t="s">
        <v>423</v>
      </c>
      <c r="E235" s="608" t="s">
        <v>400</v>
      </c>
      <c r="F235" s="593">
        <v>9208</v>
      </c>
      <c r="G235" s="123" t="s">
        <v>126</v>
      </c>
      <c r="H235" s="143">
        <v>4</v>
      </c>
      <c r="I235" s="143"/>
      <c r="J235" s="143"/>
      <c r="K235" s="143"/>
      <c r="L235" s="621"/>
      <c r="M235" s="622"/>
      <c r="N235" s="623"/>
      <c r="O235" s="623"/>
      <c r="P235" s="624"/>
      <c r="Q235" s="623"/>
      <c r="R235" s="623"/>
      <c r="S235" s="623"/>
      <c r="T235" s="623"/>
      <c r="U235" s="624"/>
      <c r="V235" s="765"/>
      <c r="W235" s="771"/>
      <c r="X235" s="771"/>
      <c r="Y235" s="771"/>
      <c r="Z235" s="771"/>
      <c r="AA235" s="771"/>
      <c r="AB235" s="771"/>
      <c r="AC235" s="771"/>
      <c r="AD235" s="771"/>
      <c r="AE235" s="771"/>
      <c r="AF235" s="771"/>
      <c r="AG235" s="773"/>
      <c r="AH235" s="768"/>
      <c r="AI235" s="768"/>
      <c r="AJ235" s="768"/>
      <c r="AK235" s="768"/>
      <c r="AL235" s="768"/>
      <c r="AM235" s="768"/>
      <c r="AN235" s="768"/>
      <c r="AO235" s="768"/>
      <c r="AP235" s="768"/>
      <c r="AQ235" s="768"/>
      <c r="AR235" s="768"/>
      <c r="AS235" s="768"/>
      <c r="AT235" s="768"/>
      <c r="AU235" s="768"/>
      <c r="AV235" s="768"/>
      <c r="AW235" s="768"/>
      <c r="AX235" s="768"/>
      <c r="AY235" s="768"/>
      <c r="AZ235" s="768"/>
      <c r="BA235" s="768"/>
      <c r="BB235" s="768"/>
      <c r="BC235" s="768"/>
      <c r="BD235" s="768"/>
      <c r="BE235" s="765"/>
      <c r="BF235" s="765"/>
      <c r="BG235" s="765"/>
      <c r="BH235" s="765"/>
      <c r="BI235" s="107"/>
      <c r="BJ235" s="729"/>
      <c r="BK235" s="729"/>
      <c r="BL235" s="729"/>
      <c r="BM235" s="729"/>
      <c r="BN235" s="729"/>
      <c r="BO235" s="729"/>
      <c r="BP235" s="729"/>
      <c r="BQ235" s="729"/>
      <c r="BR235" s="729"/>
      <c r="BS235" s="729"/>
      <c r="BT235" s="729"/>
      <c r="BU235" s="729"/>
      <c r="BV235" s="729"/>
      <c r="BW235" s="729"/>
      <c r="BX235" s="729"/>
      <c r="BY235" s="729"/>
      <c r="BZ235" s="729"/>
      <c r="CA235" s="729"/>
      <c r="CB235" s="729"/>
      <c r="CC235" s="729"/>
      <c r="CD235" s="729"/>
      <c r="CE235" s="729"/>
      <c r="CF235" s="729"/>
      <c r="CG235" s="729"/>
      <c r="CH235" s="729"/>
      <c r="CI235" s="703"/>
      <c r="CJ235" s="703"/>
      <c r="CK235" s="703"/>
      <c r="CL235" s="703"/>
      <c r="CM235" s="703"/>
      <c r="CN235" s="703"/>
      <c r="CO235" s="703"/>
      <c r="CP235" s="703"/>
      <c r="CQ235" s="703"/>
      <c r="CR235" s="703"/>
      <c r="CS235" s="703"/>
      <c r="CT235" s="703"/>
      <c r="CU235" s="713"/>
      <c r="CV235" s="713"/>
      <c r="CW235" s="744"/>
      <c r="CX235" s="143"/>
      <c r="CY235" s="143"/>
      <c r="CZ235" s="143"/>
      <c r="DA235" s="143"/>
      <c r="DB235" s="143"/>
      <c r="DC235" s="143"/>
      <c r="DD235" s="143"/>
      <c r="DE235" s="583"/>
      <c r="DF235" s="583"/>
      <c r="DG235" s="583"/>
      <c r="DH235" s="583"/>
      <c r="DI235" s="583"/>
      <c r="DJ235" s="583"/>
      <c r="DK235" s="749"/>
      <c r="DL235" s="749"/>
      <c r="DM235" s="749"/>
      <c r="DN235" s="143"/>
      <c r="DO235" s="143">
        <v>4</v>
      </c>
    </row>
    <row r="236" ht="26.25" customHeight="1" spans="1:119">
      <c r="A236" s="590">
        <v>43998</v>
      </c>
      <c r="B236" s="1" t="s">
        <v>285</v>
      </c>
      <c r="C236" s="611"/>
      <c r="D236" s="611" t="s">
        <v>423</v>
      </c>
      <c r="E236" s="608" t="s">
        <v>400</v>
      </c>
      <c r="F236" s="593">
        <v>9212</v>
      </c>
      <c r="G236" s="123" t="s">
        <v>391</v>
      </c>
      <c r="H236" s="143">
        <v>3</v>
      </c>
      <c r="I236" s="143"/>
      <c r="J236" s="143"/>
      <c r="K236" s="143"/>
      <c r="L236" s="621"/>
      <c r="M236" s="622"/>
      <c r="N236" s="623"/>
      <c r="O236" s="623"/>
      <c r="P236" s="624"/>
      <c r="Q236" s="623"/>
      <c r="R236" s="623"/>
      <c r="S236" s="623"/>
      <c r="T236" s="623"/>
      <c r="U236" s="624"/>
      <c r="V236" s="765"/>
      <c r="W236" s="771"/>
      <c r="X236" s="771"/>
      <c r="Y236" s="771"/>
      <c r="Z236" s="771"/>
      <c r="AA236" s="771"/>
      <c r="AB236" s="771"/>
      <c r="AC236" s="771"/>
      <c r="AD236" s="771"/>
      <c r="AE236" s="771"/>
      <c r="AF236" s="771"/>
      <c r="AG236" s="773"/>
      <c r="AH236" s="768"/>
      <c r="AI236" s="768"/>
      <c r="AJ236" s="768"/>
      <c r="AK236" s="768"/>
      <c r="AL236" s="768"/>
      <c r="AM236" s="768"/>
      <c r="AN236" s="768"/>
      <c r="AO236" s="768"/>
      <c r="AP236" s="768"/>
      <c r="AQ236" s="768"/>
      <c r="AR236" s="768"/>
      <c r="AS236" s="768"/>
      <c r="AT236" s="768"/>
      <c r="AU236" s="768"/>
      <c r="AV236" s="768"/>
      <c r="AW236" s="768"/>
      <c r="AX236" s="768"/>
      <c r="AY236" s="768"/>
      <c r="AZ236" s="768"/>
      <c r="BA236" s="768"/>
      <c r="BB236" s="768"/>
      <c r="BC236" s="768"/>
      <c r="BD236" s="768"/>
      <c r="BE236" s="765"/>
      <c r="BF236" s="765"/>
      <c r="BG236" s="765"/>
      <c r="BH236" s="765"/>
      <c r="BI236" s="107"/>
      <c r="BJ236" s="729"/>
      <c r="BK236" s="729"/>
      <c r="BL236" s="729"/>
      <c r="BM236" s="729"/>
      <c r="BN236" s="729"/>
      <c r="BO236" s="729"/>
      <c r="BP236" s="729"/>
      <c r="BQ236" s="729"/>
      <c r="BR236" s="729"/>
      <c r="BS236" s="729"/>
      <c r="BT236" s="729"/>
      <c r="BU236" s="729"/>
      <c r="BV236" s="729"/>
      <c r="BW236" s="729"/>
      <c r="BX236" s="729"/>
      <c r="BY236" s="729"/>
      <c r="BZ236" s="729"/>
      <c r="CA236" s="729"/>
      <c r="CB236" s="729"/>
      <c r="CC236" s="729"/>
      <c r="CD236" s="729"/>
      <c r="CE236" s="729"/>
      <c r="CF236" s="729"/>
      <c r="CG236" s="729"/>
      <c r="CH236" s="729"/>
      <c r="CI236" s="703"/>
      <c r="CJ236" s="703"/>
      <c r="CK236" s="703"/>
      <c r="CL236" s="703"/>
      <c r="CM236" s="703"/>
      <c r="CN236" s="703"/>
      <c r="CO236" s="703"/>
      <c r="CP236" s="703"/>
      <c r="CQ236" s="703"/>
      <c r="CR236" s="703"/>
      <c r="CS236" s="703"/>
      <c r="CT236" s="703"/>
      <c r="CU236" s="713"/>
      <c r="CV236" s="713"/>
      <c r="CW236" s="744"/>
      <c r="CX236" s="143"/>
      <c r="CY236" s="143"/>
      <c r="CZ236" s="143"/>
      <c r="DA236" s="143"/>
      <c r="DB236" s="143"/>
      <c r="DC236" s="143"/>
      <c r="DD236" s="143"/>
      <c r="DE236" s="583"/>
      <c r="DF236" s="583"/>
      <c r="DG236" s="583">
        <v>1</v>
      </c>
      <c r="DH236" s="583">
        <v>1</v>
      </c>
      <c r="DI236" s="583"/>
      <c r="DJ236" s="583">
        <v>1</v>
      </c>
      <c r="DK236" s="749"/>
      <c r="DL236" s="749"/>
      <c r="DM236" s="749"/>
      <c r="DN236" s="143"/>
      <c r="DO236" s="143"/>
    </row>
    <row r="237" ht="26.25" customHeight="1" spans="1:119">
      <c r="A237" s="590">
        <v>43998</v>
      </c>
      <c r="B237" s="1" t="s">
        <v>285</v>
      </c>
      <c r="C237" s="611"/>
      <c r="D237" s="611" t="s">
        <v>423</v>
      </c>
      <c r="E237" s="608" t="s">
        <v>400</v>
      </c>
      <c r="F237" s="593">
        <v>9213</v>
      </c>
      <c r="G237" s="123" t="s">
        <v>424</v>
      </c>
      <c r="H237" s="143">
        <v>6</v>
      </c>
      <c r="I237" s="143"/>
      <c r="J237" s="143"/>
      <c r="K237" s="143"/>
      <c r="L237" s="621"/>
      <c r="M237" s="622"/>
      <c r="N237" s="623"/>
      <c r="O237" s="623"/>
      <c r="P237" s="624"/>
      <c r="Q237" s="623"/>
      <c r="R237" s="623"/>
      <c r="S237" s="623"/>
      <c r="T237" s="623"/>
      <c r="U237" s="624"/>
      <c r="V237" s="765"/>
      <c r="W237" s="771"/>
      <c r="X237" s="771"/>
      <c r="Y237" s="771"/>
      <c r="Z237" s="771"/>
      <c r="AA237" s="771"/>
      <c r="AB237" s="771"/>
      <c r="AC237" s="771"/>
      <c r="AD237" s="771"/>
      <c r="AE237" s="771"/>
      <c r="AF237" s="771"/>
      <c r="AG237" s="773"/>
      <c r="AH237" s="768"/>
      <c r="AI237" s="768"/>
      <c r="AJ237" s="768"/>
      <c r="AK237" s="768"/>
      <c r="AL237" s="768"/>
      <c r="AM237" s="768"/>
      <c r="AN237" s="768"/>
      <c r="AO237" s="768"/>
      <c r="AP237" s="768"/>
      <c r="AQ237" s="768"/>
      <c r="AR237" s="768"/>
      <c r="AS237" s="768"/>
      <c r="AT237" s="768"/>
      <c r="AU237" s="768"/>
      <c r="AV237" s="768"/>
      <c r="AW237" s="768"/>
      <c r="AX237" s="768"/>
      <c r="AY237" s="768"/>
      <c r="AZ237" s="768"/>
      <c r="BA237" s="768"/>
      <c r="BB237" s="768"/>
      <c r="BC237" s="768"/>
      <c r="BD237" s="768"/>
      <c r="BE237" s="765"/>
      <c r="BF237" s="765"/>
      <c r="BG237" s="765"/>
      <c r="BH237" s="765"/>
      <c r="BI237" s="107"/>
      <c r="BJ237" s="729"/>
      <c r="BK237" s="729"/>
      <c r="BL237" s="729"/>
      <c r="BM237" s="729"/>
      <c r="BN237" s="729"/>
      <c r="BO237" s="729"/>
      <c r="BP237" s="729"/>
      <c r="BQ237" s="729"/>
      <c r="BR237" s="729"/>
      <c r="BS237" s="729"/>
      <c r="BT237" s="729"/>
      <c r="BU237" s="729"/>
      <c r="BV237" s="729"/>
      <c r="BW237" s="729"/>
      <c r="BX237" s="729"/>
      <c r="BY237" s="729"/>
      <c r="BZ237" s="729"/>
      <c r="CA237" s="729"/>
      <c r="CB237" s="729"/>
      <c r="CC237" s="729"/>
      <c r="CD237" s="729"/>
      <c r="CE237" s="729"/>
      <c r="CF237" s="729"/>
      <c r="CG237" s="729"/>
      <c r="CH237" s="729"/>
      <c r="CI237" s="703"/>
      <c r="CJ237" s="703"/>
      <c r="CK237" s="703"/>
      <c r="CL237" s="703"/>
      <c r="CM237" s="703"/>
      <c r="CN237" s="703"/>
      <c r="CO237" s="703"/>
      <c r="CP237" s="703"/>
      <c r="CQ237" s="703"/>
      <c r="CR237" s="703"/>
      <c r="CS237" s="703"/>
      <c r="CT237" s="703"/>
      <c r="CU237" s="713"/>
      <c r="CV237" s="713"/>
      <c r="CW237" s="744"/>
      <c r="CX237" s="143"/>
      <c r="CY237" s="143"/>
      <c r="CZ237" s="143"/>
      <c r="DA237" s="143"/>
      <c r="DB237" s="143"/>
      <c r="DC237" s="143"/>
      <c r="DD237" s="143"/>
      <c r="DE237" s="583"/>
      <c r="DF237" s="583"/>
      <c r="DG237" s="583"/>
      <c r="DH237" s="583"/>
      <c r="DI237" s="583"/>
      <c r="DJ237" s="583"/>
      <c r="DK237" s="749">
        <v>2</v>
      </c>
      <c r="DL237" s="749">
        <v>2</v>
      </c>
      <c r="DM237" s="749">
        <v>2</v>
      </c>
      <c r="DN237" s="143"/>
      <c r="DO237" s="143"/>
    </row>
    <row r="238" ht="26.25" customHeight="1" spans="1:119">
      <c r="A238" s="590">
        <v>43998</v>
      </c>
      <c r="B238" s="1" t="s">
        <v>333</v>
      </c>
      <c r="C238" s="611"/>
      <c r="D238" s="751" t="s">
        <v>425</v>
      </c>
      <c r="E238" s="608" t="s">
        <v>369</v>
      </c>
      <c r="F238" s="593">
        <v>9207</v>
      </c>
      <c r="G238" s="123" t="s">
        <v>125</v>
      </c>
      <c r="H238" s="143">
        <v>2</v>
      </c>
      <c r="I238" s="143"/>
      <c r="J238" s="143"/>
      <c r="K238" s="143"/>
      <c r="L238" s="621"/>
      <c r="M238" s="622"/>
      <c r="N238" s="623"/>
      <c r="O238" s="623"/>
      <c r="P238" s="624"/>
      <c r="Q238" s="623"/>
      <c r="R238" s="623"/>
      <c r="S238" s="623"/>
      <c r="T238" s="623"/>
      <c r="U238" s="624"/>
      <c r="V238" s="765"/>
      <c r="W238" s="771"/>
      <c r="X238" s="771"/>
      <c r="Y238" s="771"/>
      <c r="Z238" s="771"/>
      <c r="AA238" s="771"/>
      <c r="AB238" s="771"/>
      <c r="AC238" s="771"/>
      <c r="AD238" s="771"/>
      <c r="AE238" s="771"/>
      <c r="AF238" s="771"/>
      <c r="AG238" s="773"/>
      <c r="AH238" s="768"/>
      <c r="AI238" s="768"/>
      <c r="AJ238" s="768"/>
      <c r="AK238" s="768"/>
      <c r="AL238" s="768"/>
      <c r="AM238" s="768"/>
      <c r="AN238" s="768"/>
      <c r="AO238" s="768"/>
      <c r="AP238" s="768"/>
      <c r="AQ238" s="768"/>
      <c r="AR238" s="768"/>
      <c r="AS238" s="768"/>
      <c r="AT238" s="768"/>
      <c r="AU238" s="768"/>
      <c r="AV238" s="768"/>
      <c r="AW238" s="768"/>
      <c r="AX238" s="768"/>
      <c r="AY238" s="768"/>
      <c r="AZ238" s="768"/>
      <c r="BA238" s="768"/>
      <c r="BB238" s="768"/>
      <c r="BC238" s="768"/>
      <c r="BD238" s="768"/>
      <c r="BE238" s="765"/>
      <c r="BF238" s="765"/>
      <c r="BG238" s="765"/>
      <c r="BH238" s="765"/>
      <c r="BI238" s="107"/>
      <c r="BJ238" s="729"/>
      <c r="BK238" s="729"/>
      <c r="BL238" s="729"/>
      <c r="BM238" s="729"/>
      <c r="BN238" s="729"/>
      <c r="BO238" s="729"/>
      <c r="BP238" s="729"/>
      <c r="BQ238" s="729"/>
      <c r="BR238" s="729"/>
      <c r="BS238" s="729"/>
      <c r="BT238" s="729"/>
      <c r="BU238" s="729"/>
      <c r="BV238" s="729"/>
      <c r="BW238" s="729"/>
      <c r="BX238" s="729"/>
      <c r="BY238" s="729"/>
      <c r="BZ238" s="729"/>
      <c r="CA238" s="729"/>
      <c r="CB238" s="729"/>
      <c r="CC238" s="729"/>
      <c r="CD238" s="729"/>
      <c r="CE238" s="729"/>
      <c r="CF238" s="729"/>
      <c r="CG238" s="729"/>
      <c r="CH238" s="729"/>
      <c r="CI238" s="703"/>
      <c r="CJ238" s="703"/>
      <c r="CK238" s="703"/>
      <c r="CL238" s="703"/>
      <c r="CM238" s="703"/>
      <c r="CN238" s="703"/>
      <c r="CO238" s="703"/>
      <c r="CP238" s="703"/>
      <c r="CQ238" s="703"/>
      <c r="CR238" s="703"/>
      <c r="CS238" s="703"/>
      <c r="CT238" s="703"/>
      <c r="CU238" s="713"/>
      <c r="CV238" s="713"/>
      <c r="CW238" s="744"/>
      <c r="CX238" s="143"/>
      <c r="CY238" s="143"/>
      <c r="CZ238" s="143"/>
      <c r="DA238" s="143"/>
      <c r="DB238" s="143"/>
      <c r="DC238" s="143"/>
      <c r="DD238" s="143"/>
      <c r="DE238" s="583"/>
      <c r="DF238" s="583"/>
      <c r="DG238" s="583"/>
      <c r="DH238" s="583"/>
      <c r="DI238" s="583"/>
      <c r="DJ238" s="583"/>
      <c r="DK238" s="749"/>
      <c r="DL238" s="749"/>
      <c r="DM238" s="749"/>
      <c r="DN238" s="143">
        <v>2</v>
      </c>
      <c r="DO238" s="143"/>
    </row>
    <row r="239" ht="26.25" customHeight="1" spans="1:119">
      <c r="A239" s="590">
        <v>43998</v>
      </c>
      <c r="B239" s="1" t="s">
        <v>333</v>
      </c>
      <c r="C239" s="611"/>
      <c r="D239" s="751" t="s">
        <v>425</v>
      </c>
      <c r="E239" s="608" t="s">
        <v>369</v>
      </c>
      <c r="F239" s="593">
        <v>9208</v>
      </c>
      <c r="G239" s="123" t="s">
        <v>126</v>
      </c>
      <c r="H239" s="143">
        <v>2</v>
      </c>
      <c r="I239" s="143"/>
      <c r="J239" s="143"/>
      <c r="K239" s="143"/>
      <c r="L239" s="621"/>
      <c r="M239" s="622"/>
      <c r="N239" s="623"/>
      <c r="O239" s="623"/>
      <c r="P239" s="624"/>
      <c r="Q239" s="623"/>
      <c r="R239" s="623"/>
      <c r="S239" s="623"/>
      <c r="T239" s="623"/>
      <c r="U239" s="624"/>
      <c r="V239" s="765"/>
      <c r="W239" s="771"/>
      <c r="X239" s="771"/>
      <c r="Y239" s="771"/>
      <c r="Z239" s="771"/>
      <c r="AA239" s="771"/>
      <c r="AB239" s="771"/>
      <c r="AC239" s="771"/>
      <c r="AD239" s="771"/>
      <c r="AE239" s="771"/>
      <c r="AF239" s="771"/>
      <c r="AG239" s="773"/>
      <c r="AH239" s="768"/>
      <c r="AI239" s="768"/>
      <c r="AJ239" s="768"/>
      <c r="AK239" s="768"/>
      <c r="AL239" s="768"/>
      <c r="AM239" s="768"/>
      <c r="AN239" s="768"/>
      <c r="AO239" s="768"/>
      <c r="AP239" s="768"/>
      <c r="AQ239" s="768"/>
      <c r="AR239" s="768"/>
      <c r="AS239" s="768"/>
      <c r="AT239" s="768"/>
      <c r="AU239" s="768"/>
      <c r="AV239" s="768"/>
      <c r="AW239" s="768"/>
      <c r="AX239" s="768"/>
      <c r="AY239" s="768"/>
      <c r="AZ239" s="768"/>
      <c r="BA239" s="768"/>
      <c r="BB239" s="768"/>
      <c r="BC239" s="768"/>
      <c r="BD239" s="768"/>
      <c r="BE239" s="765"/>
      <c r="BF239" s="765"/>
      <c r="BG239" s="765"/>
      <c r="BH239" s="765"/>
      <c r="BI239" s="107"/>
      <c r="BJ239" s="729"/>
      <c r="BK239" s="729"/>
      <c r="BL239" s="729"/>
      <c r="BM239" s="729"/>
      <c r="BN239" s="729"/>
      <c r="BO239" s="729"/>
      <c r="BP239" s="729"/>
      <c r="BQ239" s="729"/>
      <c r="BR239" s="729"/>
      <c r="BS239" s="729"/>
      <c r="BT239" s="729"/>
      <c r="BU239" s="729"/>
      <c r="BV239" s="729"/>
      <c r="BW239" s="729"/>
      <c r="BX239" s="729"/>
      <c r="BY239" s="729"/>
      <c r="BZ239" s="729"/>
      <c r="CA239" s="729"/>
      <c r="CB239" s="729"/>
      <c r="CC239" s="729"/>
      <c r="CD239" s="729"/>
      <c r="CE239" s="729"/>
      <c r="CF239" s="729"/>
      <c r="CG239" s="729"/>
      <c r="CH239" s="729"/>
      <c r="CI239" s="703"/>
      <c r="CJ239" s="703"/>
      <c r="CK239" s="703"/>
      <c r="CL239" s="703"/>
      <c r="CM239" s="703"/>
      <c r="CN239" s="703"/>
      <c r="CO239" s="703"/>
      <c r="CP239" s="703"/>
      <c r="CQ239" s="703"/>
      <c r="CR239" s="703"/>
      <c r="CS239" s="703"/>
      <c r="CT239" s="703"/>
      <c r="CU239" s="713"/>
      <c r="CV239" s="713"/>
      <c r="CW239" s="744"/>
      <c r="CX239" s="143"/>
      <c r="CY239" s="143"/>
      <c r="CZ239" s="143"/>
      <c r="DA239" s="143"/>
      <c r="DB239" s="143"/>
      <c r="DC239" s="143"/>
      <c r="DD239" s="143"/>
      <c r="DE239" s="583"/>
      <c r="DF239" s="583"/>
      <c r="DG239" s="583"/>
      <c r="DH239" s="583"/>
      <c r="DI239" s="583"/>
      <c r="DJ239" s="583"/>
      <c r="DK239" s="749"/>
      <c r="DL239" s="749"/>
      <c r="DM239" s="749"/>
      <c r="DN239" s="143"/>
      <c r="DO239" s="143">
        <v>2</v>
      </c>
    </row>
    <row r="240" ht="26.25" customHeight="1" spans="1:119">
      <c r="A240" s="590">
        <v>43999</v>
      </c>
      <c r="B240" s="1" t="s">
        <v>271</v>
      </c>
      <c r="C240" s="611">
        <v>4500029338</v>
      </c>
      <c r="D240" s="611" t="s">
        <v>426</v>
      </c>
      <c r="E240" s="608" t="s">
        <v>275</v>
      </c>
      <c r="F240" s="593">
        <v>9212</v>
      </c>
      <c r="G240" s="123" t="s">
        <v>391</v>
      </c>
      <c r="H240" s="143">
        <v>6</v>
      </c>
      <c r="I240" s="143"/>
      <c r="J240" s="143"/>
      <c r="K240" s="143"/>
      <c r="L240" s="621"/>
      <c r="M240" s="622"/>
      <c r="N240" s="623"/>
      <c r="O240" s="623"/>
      <c r="P240" s="624"/>
      <c r="Q240" s="623"/>
      <c r="R240" s="623"/>
      <c r="S240" s="623"/>
      <c r="T240" s="623"/>
      <c r="U240" s="624"/>
      <c r="V240" s="765"/>
      <c r="W240" s="771"/>
      <c r="X240" s="771"/>
      <c r="Y240" s="771"/>
      <c r="Z240" s="771"/>
      <c r="AA240" s="771"/>
      <c r="AB240" s="771"/>
      <c r="AC240" s="771"/>
      <c r="AD240" s="771"/>
      <c r="AE240" s="771"/>
      <c r="AF240" s="771"/>
      <c r="AG240" s="773"/>
      <c r="AH240" s="768"/>
      <c r="AI240" s="768"/>
      <c r="AJ240" s="768"/>
      <c r="AK240" s="768"/>
      <c r="AL240" s="768"/>
      <c r="AM240" s="768"/>
      <c r="AN240" s="768"/>
      <c r="AO240" s="768"/>
      <c r="AP240" s="768"/>
      <c r="AQ240" s="768"/>
      <c r="AR240" s="768"/>
      <c r="AS240" s="768"/>
      <c r="AT240" s="768"/>
      <c r="AU240" s="768"/>
      <c r="AV240" s="768"/>
      <c r="AW240" s="768"/>
      <c r="AX240" s="768"/>
      <c r="AY240" s="768"/>
      <c r="AZ240" s="768"/>
      <c r="BA240" s="768"/>
      <c r="BB240" s="768"/>
      <c r="BC240" s="768"/>
      <c r="BD240" s="768"/>
      <c r="BE240" s="765"/>
      <c r="BF240" s="765"/>
      <c r="BG240" s="765"/>
      <c r="BH240" s="765"/>
      <c r="BI240" s="107"/>
      <c r="BJ240" s="729"/>
      <c r="BK240" s="729"/>
      <c r="BL240" s="729"/>
      <c r="BM240" s="729"/>
      <c r="BN240" s="729"/>
      <c r="BO240" s="729"/>
      <c r="BP240" s="729"/>
      <c r="BQ240" s="729"/>
      <c r="BR240" s="729"/>
      <c r="BS240" s="729"/>
      <c r="BT240" s="729"/>
      <c r="BU240" s="729"/>
      <c r="BV240" s="729"/>
      <c r="BW240" s="729"/>
      <c r="BX240" s="729"/>
      <c r="BY240" s="729"/>
      <c r="BZ240" s="729"/>
      <c r="CA240" s="729"/>
      <c r="CB240" s="729"/>
      <c r="CC240" s="729"/>
      <c r="CD240" s="729"/>
      <c r="CE240" s="729"/>
      <c r="CF240" s="729"/>
      <c r="CG240" s="729"/>
      <c r="CH240" s="729"/>
      <c r="CI240" s="703"/>
      <c r="CJ240" s="703"/>
      <c r="CK240" s="703"/>
      <c r="CL240" s="703"/>
      <c r="CM240" s="703"/>
      <c r="CN240" s="703"/>
      <c r="CO240" s="703"/>
      <c r="CP240" s="703"/>
      <c r="CQ240" s="703"/>
      <c r="CR240" s="703"/>
      <c r="CS240" s="703"/>
      <c r="CT240" s="703"/>
      <c r="CU240" s="713"/>
      <c r="CV240" s="713"/>
      <c r="CW240" s="744"/>
      <c r="CX240" s="143"/>
      <c r="CY240" s="143"/>
      <c r="CZ240" s="143"/>
      <c r="DA240" s="143"/>
      <c r="DB240" s="143"/>
      <c r="DC240" s="143"/>
      <c r="DD240" s="143"/>
      <c r="DE240" s="583">
        <v>1</v>
      </c>
      <c r="DF240" s="583">
        <v>1</v>
      </c>
      <c r="DG240" s="583">
        <v>1</v>
      </c>
      <c r="DH240" s="583">
        <v>1</v>
      </c>
      <c r="DI240" s="583">
        <v>1</v>
      </c>
      <c r="DJ240" s="583">
        <v>1</v>
      </c>
      <c r="DK240" s="749"/>
      <c r="DL240" s="749"/>
      <c r="DM240" s="749"/>
      <c r="DN240" s="143"/>
      <c r="DO240" s="143"/>
    </row>
    <row r="241" ht="26.25" customHeight="1" spans="1:119">
      <c r="A241" s="590">
        <v>43999</v>
      </c>
      <c r="B241" s="1" t="s">
        <v>271</v>
      </c>
      <c r="C241" s="611">
        <v>4500029338</v>
      </c>
      <c r="D241" s="611" t="s">
        <v>426</v>
      </c>
      <c r="E241" s="608" t="s">
        <v>275</v>
      </c>
      <c r="F241" s="593">
        <v>9215</v>
      </c>
      <c r="G241" s="123" t="s">
        <v>376</v>
      </c>
      <c r="H241" s="143">
        <v>7</v>
      </c>
      <c r="I241" s="143"/>
      <c r="J241" s="143"/>
      <c r="K241" s="143"/>
      <c r="L241" s="621"/>
      <c r="M241" s="622"/>
      <c r="N241" s="623"/>
      <c r="O241" s="623"/>
      <c r="P241" s="624"/>
      <c r="Q241" s="623"/>
      <c r="R241" s="623"/>
      <c r="S241" s="623"/>
      <c r="T241" s="623"/>
      <c r="U241" s="624"/>
      <c r="V241" s="765"/>
      <c r="W241" s="771"/>
      <c r="X241" s="771"/>
      <c r="Y241" s="771"/>
      <c r="Z241" s="771"/>
      <c r="AA241" s="771"/>
      <c r="AB241" s="771"/>
      <c r="AC241" s="771"/>
      <c r="AD241" s="771"/>
      <c r="AE241" s="771"/>
      <c r="AF241" s="771"/>
      <c r="AG241" s="773"/>
      <c r="AH241" s="768"/>
      <c r="AI241" s="768"/>
      <c r="AJ241" s="768"/>
      <c r="AK241" s="768"/>
      <c r="AL241" s="768"/>
      <c r="AM241" s="768"/>
      <c r="AN241" s="768"/>
      <c r="AO241" s="768"/>
      <c r="AP241" s="768"/>
      <c r="AQ241" s="768"/>
      <c r="AR241" s="768"/>
      <c r="AS241" s="768"/>
      <c r="AT241" s="768"/>
      <c r="AU241" s="768"/>
      <c r="AV241" s="768"/>
      <c r="AW241" s="768"/>
      <c r="AX241" s="768"/>
      <c r="AY241" s="768"/>
      <c r="AZ241" s="768"/>
      <c r="BA241" s="768"/>
      <c r="BB241" s="768"/>
      <c r="BC241" s="768"/>
      <c r="BD241" s="768"/>
      <c r="BE241" s="765"/>
      <c r="BF241" s="765"/>
      <c r="BG241" s="765"/>
      <c r="BH241" s="765"/>
      <c r="BI241" s="107"/>
      <c r="BJ241" s="729"/>
      <c r="BK241" s="729"/>
      <c r="BL241" s="729"/>
      <c r="BM241" s="729"/>
      <c r="BN241" s="729"/>
      <c r="BO241" s="729"/>
      <c r="BP241" s="729"/>
      <c r="BQ241" s="729"/>
      <c r="BR241" s="729"/>
      <c r="BS241" s="729"/>
      <c r="BT241" s="729"/>
      <c r="BU241" s="729"/>
      <c r="BV241" s="729"/>
      <c r="BW241" s="729"/>
      <c r="BX241" s="729"/>
      <c r="BY241" s="729"/>
      <c r="BZ241" s="729"/>
      <c r="CA241" s="729"/>
      <c r="CB241" s="729"/>
      <c r="CC241" s="729"/>
      <c r="CD241" s="729"/>
      <c r="CE241" s="729"/>
      <c r="CF241" s="729"/>
      <c r="CG241" s="729"/>
      <c r="CH241" s="729"/>
      <c r="CI241" s="703"/>
      <c r="CJ241" s="703"/>
      <c r="CK241" s="703"/>
      <c r="CL241" s="703"/>
      <c r="CM241" s="703"/>
      <c r="CN241" s="703"/>
      <c r="CO241" s="703"/>
      <c r="CP241" s="703"/>
      <c r="CQ241" s="703"/>
      <c r="CR241" s="703"/>
      <c r="CS241" s="703"/>
      <c r="CT241" s="703"/>
      <c r="CU241" s="713"/>
      <c r="CV241" s="713"/>
      <c r="CW241" s="744"/>
      <c r="CX241" s="143">
        <v>1</v>
      </c>
      <c r="CY241" s="143">
        <v>1</v>
      </c>
      <c r="CZ241" s="143">
        <v>1</v>
      </c>
      <c r="DA241" s="143">
        <v>1</v>
      </c>
      <c r="DB241" s="143">
        <v>1</v>
      </c>
      <c r="DC241" s="143">
        <v>1</v>
      </c>
      <c r="DD241" s="143">
        <v>1</v>
      </c>
      <c r="DE241" s="583"/>
      <c r="DF241" s="583"/>
      <c r="DG241" s="583"/>
      <c r="DH241" s="583"/>
      <c r="DI241" s="583"/>
      <c r="DJ241" s="583"/>
      <c r="DK241" s="749"/>
      <c r="DL241" s="749"/>
      <c r="DM241" s="749"/>
      <c r="DN241" s="143"/>
      <c r="DO241" s="143"/>
    </row>
    <row r="242" ht="26.25" customHeight="1" spans="1:119">
      <c r="A242" s="590">
        <v>44000</v>
      </c>
      <c r="B242" s="1" t="s">
        <v>300</v>
      </c>
      <c r="C242" s="611"/>
      <c r="D242" s="611" t="s">
        <v>242</v>
      </c>
      <c r="E242" s="608" t="s">
        <v>283</v>
      </c>
      <c r="F242" s="593">
        <v>9215</v>
      </c>
      <c r="G242" s="123" t="s">
        <v>376</v>
      </c>
      <c r="H242" s="143">
        <v>4</v>
      </c>
      <c r="I242" s="143"/>
      <c r="J242" s="143"/>
      <c r="K242" s="143"/>
      <c r="L242" s="621"/>
      <c r="M242" s="622"/>
      <c r="N242" s="623"/>
      <c r="O242" s="623"/>
      <c r="P242" s="624"/>
      <c r="Q242" s="623"/>
      <c r="R242" s="623"/>
      <c r="S242" s="623"/>
      <c r="T242" s="623"/>
      <c r="U242" s="624"/>
      <c r="V242" s="765"/>
      <c r="W242" s="771"/>
      <c r="X242" s="771"/>
      <c r="Y242" s="771"/>
      <c r="Z242" s="771"/>
      <c r="AA242" s="771"/>
      <c r="AB242" s="771"/>
      <c r="AC242" s="771"/>
      <c r="AD242" s="771"/>
      <c r="AE242" s="771"/>
      <c r="AF242" s="771"/>
      <c r="AG242" s="773"/>
      <c r="AH242" s="768"/>
      <c r="AI242" s="768"/>
      <c r="AJ242" s="768"/>
      <c r="AK242" s="768"/>
      <c r="AL242" s="768"/>
      <c r="AM242" s="768"/>
      <c r="AN242" s="768"/>
      <c r="AO242" s="768"/>
      <c r="AP242" s="768"/>
      <c r="AQ242" s="768"/>
      <c r="AR242" s="768"/>
      <c r="AS242" s="768"/>
      <c r="AT242" s="768"/>
      <c r="AU242" s="768"/>
      <c r="AV242" s="768"/>
      <c r="AW242" s="768"/>
      <c r="AX242" s="768"/>
      <c r="AY242" s="768"/>
      <c r="AZ242" s="768"/>
      <c r="BA242" s="768"/>
      <c r="BB242" s="768"/>
      <c r="BC242" s="768"/>
      <c r="BD242" s="768"/>
      <c r="BE242" s="765"/>
      <c r="BF242" s="765"/>
      <c r="BG242" s="765"/>
      <c r="BH242" s="765"/>
      <c r="BI242" s="107"/>
      <c r="BJ242" s="729"/>
      <c r="BK242" s="729"/>
      <c r="BL242" s="729"/>
      <c r="BM242" s="729"/>
      <c r="BN242" s="729"/>
      <c r="BO242" s="729"/>
      <c r="BP242" s="729"/>
      <c r="BQ242" s="729"/>
      <c r="BR242" s="729"/>
      <c r="BS242" s="729"/>
      <c r="BT242" s="729"/>
      <c r="BU242" s="729"/>
      <c r="BV242" s="729"/>
      <c r="BW242" s="729"/>
      <c r="BX242" s="729"/>
      <c r="BY242" s="729"/>
      <c r="BZ242" s="729"/>
      <c r="CA242" s="729"/>
      <c r="CB242" s="729"/>
      <c r="CC242" s="729"/>
      <c r="CD242" s="729"/>
      <c r="CE242" s="729"/>
      <c r="CF242" s="729"/>
      <c r="CG242" s="729"/>
      <c r="CH242" s="729"/>
      <c r="CI242" s="703"/>
      <c r="CJ242" s="703"/>
      <c r="CK242" s="703"/>
      <c r="CL242" s="703"/>
      <c r="CM242" s="703"/>
      <c r="CN242" s="703"/>
      <c r="CO242" s="703"/>
      <c r="CP242" s="703"/>
      <c r="CQ242" s="703"/>
      <c r="CR242" s="703"/>
      <c r="CS242" s="703"/>
      <c r="CT242" s="703"/>
      <c r="CU242" s="713"/>
      <c r="CV242" s="713"/>
      <c r="CW242" s="744"/>
      <c r="CX242" s="143"/>
      <c r="CY242" s="143">
        <v>1</v>
      </c>
      <c r="CZ242" s="143"/>
      <c r="DA242" s="143">
        <v>1</v>
      </c>
      <c r="DB242" s="143">
        <v>1</v>
      </c>
      <c r="DC242" s="143">
        <v>1</v>
      </c>
      <c r="DD242" s="143"/>
      <c r="DE242" s="583"/>
      <c r="DF242" s="583"/>
      <c r="DG242" s="583"/>
      <c r="DH242" s="583"/>
      <c r="DI242" s="583"/>
      <c r="DJ242" s="583"/>
      <c r="DK242" s="749"/>
      <c r="DL242" s="749"/>
      <c r="DM242" s="749"/>
      <c r="DN242" s="143"/>
      <c r="DO242" s="143"/>
    </row>
    <row r="243" ht="26.25" customHeight="1" spans="1:119">
      <c r="A243" s="590">
        <v>44001</v>
      </c>
      <c r="B243" s="1" t="s">
        <v>307</v>
      </c>
      <c r="C243" s="611">
        <v>4500029533</v>
      </c>
      <c r="D243" s="611" t="s">
        <v>427</v>
      </c>
      <c r="E243" s="608" t="s">
        <v>283</v>
      </c>
      <c r="F243" s="593">
        <v>9214</v>
      </c>
      <c r="G243" s="123" t="s">
        <v>278</v>
      </c>
      <c r="H243" s="143">
        <v>2</v>
      </c>
      <c r="I243" s="143"/>
      <c r="J243" s="143"/>
      <c r="K243" s="143"/>
      <c r="L243" s="621"/>
      <c r="M243" s="622"/>
      <c r="N243" s="623"/>
      <c r="O243" s="623"/>
      <c r="P243" s="624"/>
      <c r="Q243" s="623"/>
      <c r="R243" s="623"/>
      <c r="S243" s="623"/>
      <c r="T243" s="623"/>
      <c r="U243" s="624"/>
      <c r="V243" s="765"/>
      <c r="W243" s="771"/>
      <c r="X243" s="771"/>
      <c r="Y243" s="771"/>
      <c r="Z243" s="771"/>
      <c r="AA243" s="771"/>
      <c r="AB243" s="771"/>
      <c r="AC243" s="771"/>
      <c r="AD243" s="771"/>
      <c r="AE243" s="771"/>
      <c r="AF243" s="771"/>
      <c r="AG243" s="773"/>
      <c r="AH243" s="768"/>
      <c r="AI243" s="768"/>
      <c r="AJ243" s="768"/>
      <c r="AK243" s="768"/>
      <c r="AL243" s="768"/>
      <c r="AM243" s="768"/>
      <c r="AN243" s="768"/>
      <c r="AO243" s="768"/>
      <c r="AP243" s="768"/>
      <c r="AQ243" s="768"/>
      <c r="AR243" s="768"/>
      <c r="AS243" s="768"/>
      <c r="AT243" s="768"/>
      <c r="AU243" s="768"/>
      <c r="AV243" s="768"/>
      <c r="AW243" s="768"/>
      <c r="AX243" s="768"/>
      <c r="AY243" s="768"/>
      <c r="AZ243" s="768"/>
      <c r="BA243" s="768"/>
      <c r="BB243" s="768"/>
      <c r="BC243" s="768"/>
      <c r="BD243" s="768"/>
      <c r="BE243" s="765"/>
      <c r="BF243" s="765"/>
      <c r="BG243" s="765"/>
      <c r="BH243" s="765"/>
      <c r="BI243" s="107"/>
      <c r="BJ243" s="729"/>
      <c r="BK243" s="729"/>
      <c r="BL243" s="729"/>
      <c r="BM243" s="729"/>
      <c r="BN243" s="729"/>
      <c r="BO243" s="729"/>
      <c r="BP243" s="729"/>
      <c r="BQ243" s="729"/>
      <c r="BR243" s="729"/>
      <c r="BS243" s="729"/>
      <c r="BT243" s="729"/>
      <c r="BU243" s="729"/>
      <c r="BV243" s="729"/>
      <c r="BW243" s="729"/>
      <c r="BX243" s="729"/>
      <c r="BY243" s="729"/>
      <c r="BZ243" s="729"/>
      <c r="CA243" s="729"/>
      <c r="CB243" s="729"/>
      <c r="CC243" s="729"/>
      <c r="CD243" s="729"/>
      <c r="CE243" s="729"/>
      <c r="CF243" s="729"/>
      <c r="CG243" s="729"/>
      <c r="CH243" s="729"/>
      <c r="CI243" s="703"/>
      <c r="CJ243" s="703"/>
      <c r="CK243" s="703"/>
      <c r="CL243" s="703"/>
      <c r="CM243" s="703"/>
      <c r="CN243" s="703"/>
      <c r="CO243" s="703"/>
      <c r="CP243" s="703"/>
      <c r="CQ243" s="703">
        <v>1</v>
      </c>
      <c r="CR243" s="703">
        <v>1</v>
      </c>
      <c r="CS243" s="703"/>
      <c r="CT243" s="703"/>
      <c r="CU243" s="713"/>
      <c r="CV243" s="713"/>
      <c r="CW243" s="744"/>
      <c r="CX243" s="143"/>
      <c r="CY243" s="143"/>
      <c r="CZ243" s="143"/>
      <c r="DA243" s="143"/>
      <c r="DB243" s="143"/>
      <c r="DC243" s="143"/>
      <c r="DD243" s="143"/>
      <c r="DE243" s="583"/>
      <c r="DF243" s="583"/>
      <c r="DG243" s="583"/>
      <c r="DH243" s="583"/>
      <c r="DI243" s="583"/>
      <c r="DJ243" s="583"/>
      <c r="DK243" s="749"/>
      <c r="DL243" s="749"/>
      <c r="DM243" s="749"/>
      <c r="DN243" s="143"/>
      <c r="DO243" s="143"/>
    </row>
    <row r="244" ht="26.25" customHeight="1" spans="1:119">
      <c r="A244" s="590">
        <v>44001</v>
      </c>
      <c r="B244" s="1" t="s">
        <v>307</v>
      </c>
      <c r="C244" s="611">
        <v>4500029533</v>
      </c>
      <c r="D244" s="611" t="s">
        <v>427</v>
      </c>
      <c r="E244" s="608" t="s">
        <v>283</v>
      </c>
      <c r="F244" s="593">
        <v>9207</v>
      </c>
      <c r="G244" s="123" t="s">
        <v>125</v>
      </c>
      <c r="H244" s="143">
        <v>2</v>
      </c>
      <c r="I244" s="143"/>
      <c r="J244" s="143"/>
      <c r="K244" s="143"/>
      <c r="L244" s="621"/>
      <c r="M244" s="622"/>
      <c r="N244" s="623"/>
      <c r="O244" s="623"/>
      <c r="P244" s="624"/>
      <c r="Q244" s="623"/>
      <c r="R244" s="623"/>
      <c r="S244" s="623"/>
      <c r="T244" s="623"/>
      <c r="U244" s="624"/>
      <c r="V244" s="765"/>
      <c r="W244" s="771"/>
      <c r="X244" s="771"/>
      <c r="Y244" s="771"/>
      <c r="Z244" s="771"/>
      <c r="AA244" s="771"/>
      <c r="AB244" s="771"/>
      <c r="AC244" s="771"/>
      <c r="AD244" s="771"/>
      <c r="AE244" s="771"/>
      <c r="AF244" s="771"/>
      <c r="AG244" s="773"/>
      <c r="AH244" s="768"/>
      <c r="AI244" s="768"/>
      <c r="AJ244" s="768"/>
      <c r="AK244" s="768"/>
      <c r="AL244" s="768"/>
      <c r="AM244" s="768"/>
      <c r="AN244" s="768"/>
      <c r="AO244" s="768"/>
      <c r="AP244" s="768"/>
      <c r="AQ244" s="768"/>
      <c r="AR244" s="768"/>
      <c r="AS244" s="768"/>
      <c r="AT244" s="768"/>
      <c r="AU244" s="768"/>
      <c r="AV244" s="768"/>
      <c r="AW244" s="768"/>
      <c r="AX244" s="768"/>
      <c r="AY244" s="768"/>
      <c r="AZ244" s="768"/>
      <c r="BA244" s="768"/>
      <c r="BB244" s="768"/>
      <c r="BC244" s="768"/>
      <c r="BD244" s="768"/>
      <c r="BE244" s="765"/>
      <c r="BF244" s="765"/>
      <c r="BG244" s="765"/>
      <c r="BH244" s="765"/>
      <c r="BI244" s="107"/>
      <c r="BJ244" s="729"/>
      <c r="BK244" s="729"/>
      <c r="BL244" s="729"/>
      <c r="BM244" s="729"/>
      <c r="BN244" s="729"/>
      <c r="BO244" s="729"/>
      <c r="BP244" s="729"/>
      <c r="BQ244" s="729"/>
      <c r="BR244" s="729"/>
      <c r="BS244" s="729"/>
      <c r="BT244" s="729"/>
      <c r="BU244" s="729"/>
      <c r="BV244" s="729"/>
      <c r="BW244" s="729"/>
      <c r="BX244" s="729"/>
      <c r="BY244" s="729"/>
      <c r="BZ244" s="729"/>
      <c r="CA244" s="729"/>
      <c r="CB244" s="729"/>
      <c r="CC244" s="729"/>
      <c r="CD244" s="729"/>
      <c r="CE244" s="729"/>
      <c r="CF244" s="729"/>
      <c r="CG244" s="729"/>
      <c r="CH244" s="729"/>
      <c r="CI244" s="703"/>
      <c r="CJ244" s="703"/>
      <c r="CK244" s="703"/>
      <c r="CL244" s="703"/>
      <c r="CM244" s="703"/>
      <c r="CN244" s="703"/>
      <c r="CO244" s="703"/>
      <c r="CP244" s="703"/>
      <c r="CQ244" s="703"/>
      <c r="CR244" s="703"/>
      <c r="CS244" s="703"/>
      <c r="CT244" s="703"/>
      <c r="CU244" s="713"/>
      <c r="CV244" s="713"/>
      <c r="CW244" s="744"/>
      <c r="CX244" s="143"/>
      <c r="CY244" s="143"/>
      <c r="CZ244" s="143"/>
      <c r="DA244" s="143"/>
      <c r="DB244" s="143"/>
      <c r="DC244" s="143"/>
      <c r="DD244" s="143"/>
      <c r="DE244" s="583"/>
      <c r="DF244" s="583"/>
      <c r="DG244" s="583"/>
      <c r="DH244" s="583"/>
      <c r="DI244" s="583"/>
      <c r="DJ244" s="583"/>
      <c r="DK244" s="749"/>
      <c r="DL244" s="749"/>
      <c r="DM244" s="749"/>
      <c r="DN244" s="143">
        <v>2</v>
      </c>
      <c r="DO244" s="143"/>
    </row>
    <row r="245" ht="26.25" customHeight="1" spans="1:119">
      <c r="A245" s="590">
        <v>44001</v>
      </c>
      <c r="B245" s="1" t="s">
        <v>210</v>
      </c>
      <c r="C245" s="611"/>
      <c r="D245" s="611" t="s">
        <v>243</v>
      </c>
      <c r="E245" s="608" t="s">
        <v>393</v>
      </c>
      <c r="F245" s="593">
        <v>9207</v>
      </c>
      <c r="G245" s="123" t="s">
        <v>416</v>
      </c>
      <c r="H245" s="143">
        <v>2</v>
      </c>
      <c r="I245" s="143"/>
      <c r="J245" s="143"/>
      <c r="K245" s="143"/>
      <c r="L245" s="621"/>
      <c r="M245" s="622"/>
      <c r="N245" s="623"/>
      <c r="O245" s="623"/>
      <c r="P245" s="624"/>
      <c r="Q245" s="623"/>
      <c r="R245" s="623"/>
      <c r="S245" s="623"/>
      <c r="T245" s="623"/>
      <c r="U245" s="624"/>
      <c r="V245" s="765"/>
      <c r="W245" s="771"/>
      <c r="X245" s="771"/>
      <c r="Y245" s="771"/>
      <c r="Z245" s="771"/>
      <c r="AA245" s="771"/>
      <c r="AB245" s="771"/>
      <c r="AC245" s="771"/>
      <c r="AD245" s="771"/>
      <c r="AE245" s="771"/>
      <c r="AF245" s="771"/>
      <c r="AG245" s="773"/>
      <c r="AH245" s="768"/>
      <c r="AI245" s="768"/>
      <c r="AJ245" s="768"/>
      <c r="AK245" s="768"/>
      <c r="AL245" s="768"/>
      <c r="AM245" s="768"/>
      <c r="AN245" s="768"/>
      <c r="AO245" s="768"/>
      <c r="AP245" s="768"/>
      <c r="AQ245" s="768"/>
      <c r="AR245" s="768"/>
      <c r="AS245" s="768"/>
      <c r="AT245" s="768"/>
      <c r="AU245" s="768"/>
      <c r="AV245" s="768"/>
      <c r="AW245" s="768"/>
      <c r="AX245" s="768"/>
      <c r="AY245" s="768"/>
      <c r="AZ245" s="768"/>
      <c r="BA245" s="768"/>
      <c r="BB245" s="768"/>
      <c r="BC245" s="768"/>
      <c r="BD245" s="768"/>
      <c r="BE245" s="765"/>
      <c r="BF245" s="765"/>
      <c r="BG245" s="765"/>
      <c r="BH245" s="765"/>
      <c r="BI245" s="107"/>
      <c r="BJ245" s="729"/>
      <c r="BK245" s="729"/>
      <c r="BL245" s="729"/>
      <c r="BM245" s="729"/>
      <c r="BN245" s="729"/>
      <c r="BO245" s="729"/>
      <c r="BP245" s="729"/>
      <c r="BQ245" s="729"/>
      <c r="BR245" s="729"/>
      <c r="BS245" s="729"/>
      <c r="BT245" s="729"/>
      <c r="BU245" s="729"/>
      <c r="BV245" s="729"/>
      <c r="BW245" s="729"/>
      <c r="BX245" s="729"/>
      <c r="BY245" s="729"/>
      <c r="BZ245" s="729"/>
      <c r="CA245" s="729"/>
      <c r="CB245" s="729"/>
      <c r="CC245" s="729"/>
      <c r="CD245" s="729"/>
      <c r="CE245" s="729"/>
      <c r="CF245" s="729"/>
      <c r="CG245" s="729"/>
      <c r="CH245" s="729"/>
      <c r="CI245" s="703"/>
      <c r="CJ245" s="703"/>
      <c r="CK245" s="703"/>
      <c r="CL245" s="703"/>
      <c r="CM245" s="703"/>
      <c r="CN245" s="703"/>
      <c r="CO245" s="703"/>
      <c r="CP245" s="703"/>
      <c r="CQ245" s="703"/>
      <c r="CR245" s="703"/>
      <c r="CS245" s="703"/>
      <c r="CT245" s="703"/>
      <c r="CU245" s="713"/>
      <c r="CV245" s="713"/>
      <c r="CW245" s="744"/>
      <c r="CX245" s="143"/>
      <c r="CY245" s="143"/>
      <c r="CZ245" s="143"/>
      <c r="DA245" s="143"/>
      <c r="DB245" s="143"/>
      <c r="DC245" s="143"/>
      <c r="DD245" s="143"/>
      <c r="DE245" s="583"/>
      <c r="DF245" s="583"/>
      <c r="DG245" s="583"/>
      <c r="DH245" s="583"/>
      <c r="DI245" s="583"/>
      <c r="DJ245" s="583"/>
      <c r="DK245" s="749"/>
      <c r="DL245" s="749"/>
      <c r="DM245" s="749"/>
      <c r="DN245" s="143">
        <v>2</v>
      </c>
      <c r="DO245" s="143"/>
    </row>
    <row r="246" ht="26.25" customHeight="1" spans="1:119">
      <c r="A246" s="590">
        <v>44004</v>
      </c>
      <c r="B246" s="1" t="s">
        <v>327</v>
      </c>
      <c r="C246" s="611"/>
      <c r="D246" s="611"/>
      <c r="E246" s="608" t="s">
        <v>428</v>
      </c>
      <c r="F246" s="593">
        <v>9207</v>
      </c>
      <c r="G246" s="123" t="s">
        <v>416</v>
      </c>
      <c r="H246" s="143">
        <v>2</v>
      </c>
      <c r="I246" s="143"/>
      <c r="J246" s="143"/>
      <c r="K246" s="143"/>
      <c r="L246" s="621"/>
      <c r="M246" s="622"/>
      <c r="N246" s="623"/>
      <c r="O246" s="623"/>
      <c r="P246" s="624"/>
      <c r="Q246" s="623"/>
      <c r="R246" s="623"/>
      <c r="S246" s="623"/>
      <c r="T246" s="623"/>
      <c r="U246" s="624"/>
      <c r="V246" s="765"/>
      <c r="W246" s="771"/>
      <c r="X246" s="771"/>
      <c r="Y246" s="771"/>
      <c r="Z246" s="771"/>
      <c r="AA246" s="771"/>
      <c r="AB246" s="771"/>
      <c r="AC246" s="771"/>
      <c r="AD246" s="771"/>
      <c r="AE246" s="771"/>
      <c r="AF246" s="771"/>
      <c r="AG246" s="773"/>
      <c r="AH246" s="768"/>
      <c r="AI246" s="768"/>
      <c r="AJ246" s="768"/>
      <c r="AK246" s="768"/>
      <c r="AL246" s="768"/>
      <c r="AM246" s="768"/>
      <c r="AN246" s="768"/>
      <c r="AO246" s="768"/>
      <c r="AP246" s="768"/>
      <c r="AQ246" s="768"/>
      <c r="AR246" s="768"/>
      <c r="AS246" s="768"/>
      <c r="AT246" s="768"/>
      <c r="AU246" s="768"/>
      <c r="AV246" s="768"/>
      <c r="AW246" s="768"/>
      <c r="AX246" s="768"/>
      <c r="AY246" s="768"/>
      <c r="AZ246" s="768"/>
      <c r="BA246" s="768"/>
      <c r="BB246" s="768"/>
      <c r="BC246" s="768"/>
      <c r="BD246" s="768"/>
      <c r="BE246" s="765"/>
      <c r="BF246" s="765"/>
      <c r="BG246" s="765"/>
      <c r="BH246" s="765"/>
      <c r="BI246" s="107"/>
      <c r="BJ246" s="729"/>
      <c r="BK246" s="729"/>
      <c r="BL246" s="729"/>
      <c r="BM246" s="729"/>
      <c r="BN246" s="729"/>
      <c r="BO246" s="729"/>
      <c r="BP246" s="729"/>
      <c r="BQ246" s="729"/>
      <c r="BR246" s="729"/>
      <c r="BS246" s="729"/>
      <c r="BT246" s="729"/>
      <c r="BU246" s="729"/>
      <c r="BV246" s="729"/>
      <c r="BW246" s="729"/>
      <c r="BX246" s="729"/>
      <c r="BY246" s="729"/>
      <c r="BZ246" s="729"/>
      <c r="CA246" s="729"/>
      <c r="CB246" s="729"/>
      <c r="CC246" s="729"/>
      <c r="CD246" s="729"/>
      <c r="CE246" s="729"/>
      <c r="CF246" s="729"/>
      <c r="CG246" s="729"/>
      <c r="CH246" s="729"/>
      <c r="CI246" s="703"/>
      <c r="CJ246" s="703"/>
      <c r="CK246" s="703"/>
      <c r="CL246" s="703"/>
      <c r="CM246" s="703"/>
      <c r="CN246" s="703"/>
      <c r="CO246" s="703"/>
      <c r="CP246" s="703"/>
      <c r="CQ246" s="703"/>
      <c r="CR246" s="703"/>
      <c r="CS246" s="703"/>
      <c r="CT246" s="703"/>
      <c r="CU246" s="713"/>
      <c r="CV246" s="713"/>
      <c r="CW246" s="744"/>
      <c r="CX246" s="143"/>
      <c r="CY246" s="143"/>
      <c r="CZ246" s="143"/>
      <c r="DA246" s="143"/>
      <c r="DB246" s="143"/>
      <c r="DC246" s="143"/>
      <c r="DD246" s="143"/>
      <c r="DE246" s="583"/>
      <c r="DF246" s="583"/>
      <c r="DG246" s="583"/>
      <c r="DH246" s="583"/>
      <c r="DI246" s="583"/>
      <c r="DJ246" s="583"/>
      <c r="DK246" s="749"/>
      <c r="DL246" s="749"/>
      <c r="DM246" s="749"/>
      <c r="DN246" s="143">
        <v>2</v>
      </c>
      <c r="DO246" s="143"/>
    </row>
    <row r="247" ht="26.25" customHeight="1" spans="1:119">
      <c r="A247" s="590">
        <v>44004</v>
      </c>
      <c r="B247" s="1" t="s">
        <v>327</v>
      </c>
      <c r="C247" s="611"/>
      <c r="D247" s="611"/>
      <c r="E247" s="608" t="s">
        <v>428</v>
      </c>
      <c r="F247" s="593">
        <v>9208</v>
      </c>
      <c r="G247" s="123" t="s">
        <v>126</v>
      </c>
      <c r="H247" s="143">
        <v>2</v>
      </c>
      <c r="I247" s="143"/>
      <c r="J247" s="143"/>
      <c r="K247" s="143"/>
      <c r="L247" s="621"/>
      <c r="M247" s="622"/>
      <c r="N247" s="623"/>
      <c r="O247" s="623"/>
      <c r="P247" s="624"/>
      <c r="Q247" s="623"/>
      <c r="R247" s="623"/>
      <c r="S247" s="623"/>
      <c r="T247" s="623"/>
      <c r="U247" s="624"/>
      <c r="V247" s="765"/>
      <c r="W247" s="771"/>
      <c r="X247" s="771"/>
      <c r="Y247" s="771"/>
      <c r="Z247" s="771"/>
      <c r="AA247" s="771"/>
      <c r="AB247" s="771"/>
      <c r="AC247" s="771"/>
      <c r="AD247" s="771"/>
      <c r="AE247" s="771"/>
      <c r="AF247" s="771"/>
      <c r="AG247" s="773"/>
      <c r="AH247" s="768"/>
      <c r="AI247" s="768"/>
      <c r="AJ247" s="768"/>
      <c r="AK247" s="768"/>
      <c r="AL247" s="768"/>
      <c r="AM247" s="768"/>
      <c r="AN247" s="768"/>
      <c r="AO247" s="768"/>
      <c r="AP247" s="768"/>
      <c r="AQ247" s="768"/>
      <c r="AR247" s="768"/>
      <c r="AS247" s="768"/>
      <c r="AT247" s="768"/>
      <c r="AU247" s="768"/>
      <c r="AV247" s="768"/>
      <c r="AW247" s="768"/>
      <c r="AX247" s="768"/>
      <c r="AY247" s="768"/>
      <c r="AZ247" s="768"/>
      <c r="BA247" s="768"/>
      <c r="BB247" s="768"/>
      <c r="BC247" s="768"/>
      <c r="BD247" s="768"/>
      <c r="BE247" s="765"/>
      <c r="BF247" s="765"/>
      <c r="BG247" s="765"/>
      <c r="BH247" s="765"/>
      <c r="BI247" s="107"/>
      <c r="BJ247" s="729"/>
      <c r="BK247" s="729"/>
      <c r="BL247" s="729"/>
      <c r="BM247" s="729"/>
      <c r="BN247" s="729"/>
      <c r="BO247" s="729"/>
      <c r="BP247" s="729"/>
      <c r="BQ247" s="729"/>
      <c r="BR247" s="729"/>
      <c r="BS247" s="729"/>
      <c r="BT247" s="729"/>
      <c r="BU247" s="729"/>
      <c r="BV247" s="729"/>
      <c r="BW247" s="729"/>
      <c r="BX247" s="729"/>
      <c r="BY247" s="729"/>
      <c r="BZ247" s="729"/>
      <c r="CA247" s="729"/>
      <c r="CB247" s="729"/>
      <c r="CC247" s="729"/>
      <c r="CD247" s="729"/>
      <c r="CE247" s="729"/>
      <c r="CF247" s="729"/>
      <c r="CG247" s="729"/>
      <c r="CH247" s="729"/>
      <c r="CI247" s="703"/>
      <c r="CJ247" s="703"/>
      <c r="CK247" s="703"/>
      <c r="CL247" s="703"/>
      <c r="CM247" s="703"/>
      <c r="CN247" s="703"/>
      <c r="CO247" s="703"/>
      <c r="CP247" s="703"/>
      <c r="CQ247" s="703"/>
      <c r="CR247" s="703"/>
      <c r="CS247" s="703"/>
      <c r="CT247" s="703"/>
      <c r="CU247" s="713"/>
      <c r="CV247" s="713"/>
      <c r="CW247" s="744"/>
      <c r="CX247" s="143"/>
      <c r="CY247" s="143"/>
      <c r="CZ247" s="143"/>
      <c r="DA247" s="143"/>
      <c r="DB247" s="143"/>
      <c r="DC247" s="143"/>
      <c r="DD247" s="143"/>
      <c r="DE247" s="583"/>
      <c r="DF247" s="583"/>
      <c r="DG247" s="583"/>
      <c r="DH247" s="583"/>
      <c r="DI247" s="583"/>
      <c r="DJ247" s="583"/>
      <c r="DK247" s="749"/>
      <c r="DL247" s="749"/>
      <c r="DM247" s="749"/>
      <c r="DN247" s="143"/>
      <c r="DO247" s="143">
        <v>2</v>
      </c>
    </row>
    <row r="248" ht="26.25" customHeight="1" spans="1:119">
      <c r="A248" s="590">
        <v>44004</v>
      </c>
      <c r="B248" s="1" t="s">
        <v>281</v>
      </c>
      <c r="C248" s="763">
        <v>4500033596</v>
      </c>
      <c r="D248" s="611" t="s">
        <v>429</v>
      </c>
      <c r="E248" s="608" t="s">
        <v>393</v>
      </c>
      <c r="F248" s="593">
        <v>9214</v>
      </c>
      <c r="G248" s="123" t="s">
        <v>232</v>
      </c>
      <c r="H248" s="143">
        <v>6</v>
      </c>
      <c r="I248" s="143"/>
      <c r="J248" s="143"/>
      <c r="K248" s="143"/>
      <c r="L248" s="621"/>
      <c r="M248" s="622"/>
      <c r="N248" s="623"/>
      <c r="O248" s="623"/>
      <c r="P248" s="624"/>
      <c r="Q248" s="623"/>
      <c r="R248" s="623"/>
      <c r="S248" s="623"/>
      <c r="T248" s="623"/>
      <c r="U248" s="624"/>
      <c r="V248" s="765"/>
      <c r="W248" s="771"/>
      <c r="X248" s="771"/>
      <c r="Y248" s="771"/>
      <c r="Z248" s="771"/>
      <c r="AA248" s="771"/>
      <c r="AB248" s="771"/>
      <c r="AC248" s="771"/>
      <c r="AD248" s="771"/>
      <c r="AE248" s="771"/>
      <c r="AF248" s="771"/>
      <c r="AG248" s="773"/>
      <c r="AH248" s="768"/>
      <c r="AI248" s="768"/>
      <c r="AJ248" s="768"/>
      <c r="AK248" s="768"/>
      <c r="AL248" s="768"/>
      <c r="AM248" s="768"/>
      <c r="AN248" s="768"/>
      <c r="AO248" s="768"/>
      <c r="AP248" s="768"/>
      <c r="AQ248" s="768"/>
      <c r="AR248" s="768"/>
      <c r="AS248" s="768"/>
      <c r="AT248" s="768"/>
      <c r="AU248" s="768"/>
      <c r="AV248" s="768"/>
      <c r="AW248" s="768"/>
      <c r="AX248" s="768">
        <v>6</v>
      </c>
      <c r="AY248" s="768">
        <v>6</v>
      </c>
      <c r="AZ248" s="768"/>
      <c r="BA248" s="768"/>
      <c r="BB248" s="768"/>
      <c r="BC248" s="768">
        <v>1</v>
      </c>
      <c r="BD248" s="768"/>
      <c r="BE248" s="765"/>
      <c r="BF248" s="765"/>
      <c r="BG248" s="765"/>
      <c r="BH248" s="765"/>
      <c r="BI248" s="107"/>
      <c r="BJ248" s="729"/>
      <c r="BK248" s="729"/>
      <c r="BL248" s="729"/>
      <c r="BM248" s="729"/>
      <c r="BN248" s="729"/>
      <c r="BO248" s="729"/>
      <c r="BP248" s="729"/>
      <c r="BQ248" s="729"/>
      <c r="BR248" s="729"/>
      <c r="BS248" s="729"/>
      <c r="BT248" s="729"/>
      <c r="BU248" s="729"/>
      <c r="BV248" s="729"/>
      <c r="BW248" s="729"/>
      <c r="BX248" s="729"/>
      <c r="BY248" s="729"/>
      <c r="BZ248" s="729"/>
      <c r="CA248" s="729"/>
      <c r="CB248" s="729"/>
      <c r="CC248" s="729"/>
      <c r="CD248" s="729"/>
      <c r="CE248" s="729"/>
      <c r="CF248" s="729"/>
      <c r="CG248" s="729"/>
      <c r="CH248" s="729"/>
      <c r="CI248" s="703"/>
      <c r="CJ248" s="703"/>
      <c r="CK248" s="703"/>
      <c r="CL248" s="703"/>
      <c r="CM248" s="703"/>
      <c r="CN248" s="703"/>
      <c r="CO248" s="703">
        <v>1</v>
      </c>
      <c r="CP248" s="703">
        <v>1</v>
      </c>
      <c r="CQ248" s="703">
        <v>1</v>
      </c>
      <c r="CR248" s="703">
        <v>1</v>
      </c>
      <c r="CS248" s="703">
        <v>1</v>
      </c>
      <c r="CT248" s="703">
        <v>1</v>
      </c>
      <c r="CU248" s="713"/>
      <c r="CV248" s="713"/>
      <c r="CW248" s="744"/>
      <c r="CX248" s="143"/>
      <c r="CY248" s="143"/>
      <c r="CZ248" s="143"/>
      <c r="DA248" s="143"/>
      <c r="DB248" s="143"/>
      <c r="DC248" s="143"/>
      <c r="DD248" s="143"/>
      <c r="DE248" s="583"/>
      <c r="DF248" s="583"/>
      <c r="DG248" s="583"/>
      <c r="DH248" s="583"/>
      <c r="DI248" s="583"/>
      <c r="DJ248" s="583"/>
      <c r="DK248" s="749"/>
      <c r="DL248" s="749"/>
      <c r="DM248" s="749"/>
      <c r="DN248" s="143"/>
      <c r="DO248" s="143"/>
    </row>
    <row r="249" ht="26.25" customHeight="1" spans="1:119">
      <c r="A249" s="590">
        <v>44004</v>
      </c>
      <c r="B249" s="1" t="s">
        <v>307</v>
      </c>
      <c r="C249" s="763">
        <v>4500029533</v>
      </c>
      <c r="D249" s="611" t="s">
        <v>427</v>
      </c>
      <c r="E249" s="608" t="s">
        <v>283</v>
      </c>
      <c r="F249" s="593">
        <v>9212</v>
      </c>
      <c r="G249" s="123" t="s">
        <v>391</v>
      </c>
      <c r="H249" s="143">
        <v>2</v>
      </c>
      <c r="I249" s="143"/>
      <c r="J249" s="143"/>
      <c r="K249" s="143"/>
      <c r="L249" s="621"/>
      <c r="M249" s="622"/>
      <c r="N249" s="623"/>
      <c r="O249" s="623"/>
      <c r="P249" s="624"/>
      <c r="Q249" s="623"/>
      <c r="R249" s="623"/>
      <c r="S249" s="623"/>
      <c r="T249" s="623"/>
      <c r="U249" s="624"/>
      <c r="V249" s="765"/>
      <c r="W249" s="771"/>
      <c r="X249" s="771"/>
      <c r="Y249" s="771"/>
      <c r="Z249" s="771"/>
      <c r="AA249" s="771"/>
      <c r="AB249" s="771"/>
      <c r="AC249" s="771"/>
      <c r="AD249" s="771"/>
      <c r="AE249" s="771"/>
      <c r="AF249" s="771"/>
      <c r="AG249" s="773"/>
      <c r="AH249" s="768"/>
      <c r="AI249" s="768"/>
      <c r="AJ249" s="768"/>
      <c r="AK249" s="768"/>
      <c r="AL249" s="768"/>
      <c r="AM249" s="768"/>
      <c r="AN249" s="768"/>
      <c r="AO249" s="768"/>
      <c r="AP249" s="768"/>
      <c r="AQ249" s="768"/>
      <c r="AR249" s="768"/>
      <c r="AS249" s="768"/>
      <c r="AT249" s="768"/>
      <c r="AU249" s="768"/>
      <c r="AV249" s="768"/>
      <c r="AW249" s="768"/>
      <c r="AX249" s="768"/>
      <c r="AY249" s="768"/>
      <c r="AZ249" s="768"/>
      <c r="BA249" s="768"/>
      <c r="BB249" s="768"/>
      <c r="BC249" s="768"/>
      <c r="BD249" s="768"/>
      <c r="BE249" s="765"/>
      <c r="BF249" s="765"/>
      <c r="BG249" s="765"/>
      <c r="BH249" s="765"/>
      <c r="BI249" s="107"/>
      <c r="BJ249" s="729"/>
      <c r="BK249" s="729"/>
      <c r="BL249" s="729"/>
      <c r="BM249" s="729"/>
      <c r="BN249" s="729"/>
      <c r="BO249" s="729"/>
      <c r="BP249" s="729"/>
      <c r="BQ249" s="729"/>
      <c r="BR249" s="729"/>
      <c r="BS249" s="729"/>
      <c r="BT249" s="729"/>
      <c r="BU249" s="729"/>
      <c r="BV249" s="729"/>
      <c r="BW249" s="729"/>
      <c r="BX249" s="729"/>
      <c r="BY249" s="729"/>
      <c r="BZ249" s="729"/>
      <c r="CA249" s="729"/>
      <c r="CB249" s="729"/>
      <c r="CC249" s="729"/>
      <c r="CD249" s="729"/>
      <c r="CE249" s="729"/>
      <c r="CF249" s="729"/>
      <c r="CG249" s="729"/>
      <c r="CH249" s="729"/>
      <c r="CI249" s="703"/>
      <c r="CJ249" s="703"/>
      <c r="CK249" s="703"/>
      <c r="CL249" s="703"/>
      <c r="CM249" s="703"/>
      <c r="CN249" s="703"/>
      <c r="CO249" s="703"/>
      <c r="CP249" s="703"/>
      <c r="CQ249" s="703"/>
      <c r="CR249" s="703"/>
      <c r="CS249" s="703"/>
      <c r="CT249" s="703"/>
      <c r="CU249" s="713"/>
      <c r="CV249" s="713"/>
      <c r="CW249" s="744"/>
      <c r="CX249" s="143"/>
      <c r="CY249" s="143"/>
      <c r="CZ249" s="143"/>
      <c r="DA249" s="143"/>
      <c r="DB249" s="143"/>
      <c r="DC249" s="143"/>
      <c r="DD249" s="143"/>
      <c r="DE249" s="583"/>
      <c r="DF249" s="583"/>
      <c r="DG249" s="583"/>
      <c r="DH249" s="583"/>
      <c r="DI249" s="583"/>
      <c r="DJ249" s="583"/>
      <c r="DK249" s="749"/>
      <c r="DL249" s="749"/>
      <c r="DM249" s="749"/>
      <c r="DN249" s="143"/>
      <c r="DO249" s="143"/>
    </row>
    <row r="250" ht="26.25" customHeight="1" spans="1:119">
      <c r="A250" s="590">
        <v>44004</v>
      </c>
      <c r="B250" s="1" t="s">
        <v>307</v>
      </c>
      <c r="C250" s="763">
        <v>4500029533</v>
      </c>
      <c r="D250" s="611" t="s">
        <v>427</v>
      </c>
      <c r="E250" s="608" t="s">
        <v>283</v>
      </c>
      <c r="F250" s="593">
        <v>9214</v>
      </c>
      <c r="G250" s="123" t="s">
        <v>232</v>
      </c>
      <c r="H250" s="143">
        <v>2</v>
      </c>
      <c r="I250" s="143"/>
      <c r="J250" s="143"/>
      <c r="K250" s="143"/>
      <c r="L250" s="621"/>
      <c r="M250" s="622"/>
      <c r="N250" s="623"/>
      <c r="O250" s="623"/>
      <c r="P250" s="624"/>
      <c r="Q250" s="623"/>
      <c r="R250" s="623"/>
      <c r="S250" s="623"/>
      <c r="T250" s="623"/>
      <c r="U250" s="624"/>
      <c r="V250" s="765"/>
      <c r="W250" s="771"/>
      <c r="X250" s="771"/>
      <c r="Y250" s="771"/>
      <c r="Z250" s="771"/>
      <c r="AA250" s="771"/>
      <c r="AB250" s="771"/>
      <c r="AC250" s="771"/>
      <c r="AD250" s="771"/>
      <c r="AE250" s="771"/>
      <c r="AF250" s="771"/>
      <c r="AG250" s="773"/>
      <c r="AH250" s="768"/>
      <c r="AI250" s="768"/>
      <c r="AJ250" s="768"/>
      <c r="AK250" s="768"/>
      <c r="AL250" s="768"/>
      <c r="AM250" s="768"/>
      <c r="AN250" s="768"/>
      <c r="AO250" s="768"/>
      <c r="AP250" s="768"/>
      <c r="AQ250" s="768"/>
      <c r="AR250" s="768"/>
      <c r="AS250" s="768"/>
      <c r="AT250" s="768"/>
      <c r="AU250" s="768"/>
      <c r="AV250" s="768"/>
      <c r="AW250" s="768"/>
      <c r="AX250" s="768"/>
      <c r="AY250" s="768"/>
      <c r="AZ250" s="768"/>
      <c r="BA250" s="768"/>
      <c r="BB250" s="768"/>
      <c r="BC250" s="768"/>
      <c r="BD250" s="768"/>
      <c r="BE250" s="765"/>
      <c r="BF250" s="765"/>
      <c r="BG250" s="765"/>
      <c r="BH250" s="765"/>
      <c r="BI250" s="107"/>
      <c r="BJ250" s="729"/>
      <c r="BK250" s="729"/>
      <c r="BL250" s="729"/>
      <c r="BM250" s="729"/>
      <c r="BN250" s="729"/>
      <c r="BO250" s="729"/>
      <c r="BP250" s="729"/>
      <c r="BQ250" s="729"/>
      <c r="BR250" s="729"/>
      <c r="BS250" s="729"/>
      <c r="BT250" s="729"/>
      <c r="BU250" s="729"/>
      <c r="BV250" s="729"/>
      <c r="BW250" s="729"/>
      <c r="BX250" s="729"/>
      <c r="BY250" s="729"/>
      <c r="BZ250" s="729"/>
      <c r="CA250" s="729"/>
      <c r="CB250" s="729"/>
      <c r="CC250" s="729"/>
      <c r="CD250" s="729"/>
      <c r="CE250" s="729"/>
      <c r="CF250" s="729"/>
      <c r="CG250" s="729"/>
      <c r="CH250" s="729"/>
      <c r="CI250" s="703"/>
      <c r="CJ250" s="703"/>
      <c r="CK250" s="703"/>
      <c r="CL250" s="703"/>
      <c r="CM250" s="703"/>
      <c r="CN250" s="703"/>
      <c r="CO250" s="703"/>
      <c r="CP250" s="703"/>
      <c r="CQ250" s="703"/>
      <c r="CR250" s="703"/>
      <c r="CS250" s="703"/>
      <c r="CT250" s="703"/>
      <c r="CU250" s="713"/>
      <c r="CV250" s="713"/>
      <c r="CW250" s="744"/>
      <c r="CX250" s="143"/>
      <c r="CY250" s="143"/>
      <c r="CZ250" s="143"/>
      <c r="DA250" s="143"/>
      <c r="DB250" s="143"/>
      <c r="DC250" s="143"/>
      <c r="DD250" s="143"/>
      <c r="DE250" s="583"/>
      <c r="DF250" s="583"/>
      <c r="DG250" s="583"/>
      <c r="DH250" s="583"/>
      <c r="DI250" s="583"/>
      <c r="DJ250" s="583"/>
      <c r="DK250" s="749"/>
      <c r="DL250" s="749"/>
      <c r="DM250" s="749"/>
      <c r="DN250" s="143"/>
      <c r="DO250" s="143"/>
    </row>
    <row r="251" ht="26.25" customHeight="1" spans="1:119">
      <c r="A251" s="590">
        <v>44004</v>
      </c>
      <c r="B251" s="1" t="s">
        <v>307</v>
      </c>
      <c r="C251" s="763">
        <v>4500029533</v>
      </c>
      <c r="D251" s="611" t="s">
        <v>427</v>
      </c>
      <c r="E251" s="608" t="s">
        <v>283</v>
      </c>
      <c r="F251" s="593">
        <v>9207</v>
      </c>
      <c r="G251" s="123" t="s">
        <v>125</v>
      </c>
      <c r="H251" s="143">
        <v>2</v>
      </c>
      <c r="I251" s="143"/>
      <c r="J251" s="143"/>
      <c r="K251" s="143"/>
      <c r="L251" s="621"/>
      <c r="M251" s="622"/>
      <c r="N251" s="623"/>
      <c r="O251" s="623"/>
      <c r="P251" s="624"/>
      <c r="Q251" s="623"/>
      <c r="R251" s="623"/>
      <c r="S251" s="623"/>
      <c r="T251" s="623"/>
      <c r="U251" s="624"/>
      <c r="V251" s="765"/>
      <c r="W251" s="771"/>
      <c r="X251" s="771"/>
      <c r="Y251" s="771"/>
      <c r="Z251" s="771"/>
      <c r="AA251" s="771"/>
      <c r="AB251" s="771"/>
      <c r="AC251" s="771"/>
      <c r="AD251" s="771"/>
      <c r="AE251" s="771"/>
      <c r="AF251" s="771"/>
      <c r="AG251" s="773"/>
      <c r="AH251" s="768"/>
      <c r="AI251" s="768"/>
      <c r="AJ251" s="768"/>
      <c r="AK251" s="768"/>
      <c r="AL251" s="768"/>
      <c r="AM251" s="768"/>
      <c r="AN251" s="768"/>
      <c r="AO251" s="768"/>
      <c r="AP251" s="768"/>
      <c r="AQ251" s="768"/>
      <c r="AR251" s="768"/>
      <c r="AS251" s="768"/>
      <c r="AT251" s="768"/>
      <c r="AU251" s="768"/>
      <c r="AV251" s="768"/>
      <c r="AW251" s="768"/>
      <c r="AX251" s="768"/>
      <c r="AY251" s="768"/>
      <c r="AZ251" s="768"/>
      <c r="BA251" s="768"/>
      <c r="BB251" s="768"/>
      <c r="BC251" s="768"/>
      <c r="BD251" s="768"/>
      <c r="BE251" s="765"/>
      <c r="BF251" s="765"/>
      <c r="BG251" s="765"/>
      <c r="BH251" s="765"/>
      <c r="BI251" s="107"/>
      <c r="BJ251" s="729"/>
      <c r="BK251" s="729"/>
      <c r="BL251" s="729"/>
      <c r="BM251" s="729"/>
      <c r="BN251" s="729"/>
      <c r="BO251" s="729"/>
      <c r="BP251" s="729"/>
      <c r="BQ251" s="729"/>
      <c r="BR251" s="729"/>
      <c r="BS251" s="729"/>
      <c r="BT251" s="729"/>
      <c r="BU251" s="729"/>
      <c r="BV251" s="729"/>
      <c r="BW251" s="729"/>
      <c r="BX251" s="729"/>
      <c r="BY251" s="729"/>
      <c r="BZ251" s="729"/>
      <c r="CA251" s="729"/>
      <c r="CB251" s="729"/>
      <c r="CC251" s="729"/>
      <c r="CD251" s="729"/>
      <c r="CE251" s="729"/>
      <c r="CF251" s="729"/>
      <c r="CG251" s="729"/>
      <c r="CH251" s="729"/>
      <c r="CI251" s="703"/>
      <c r="CJ251" s="703"/>
      <c r="CK251" s="703"/>
      <c r="CL251" s="703"/>
      <c r="CM251" s="703"/>
      <c r="CN251" s="703"/>
      <c r="CO251" s="703"/>
      <c r="CP251" s="703"/>
      <c r="CQ251" s="703"/>
      <c r="CR251" s="703"/>
      <c r="CS251" s="703"/>
      <c r="CT251" s="703"/>
      <c r="CU251" s="713"/>
      <c r="CV251" s="713"/>
      <c r="CW251" s="744"/>
      <c r="CX251" s="143"/>
      <c r="CY251" s="143"/>
      <c r="CZ251" s="143"/>
      <c r="DA251" s="143"/>
      <c r="DB251" s="143"/>
      <c r="DC251" s="143"/>
      <c r="DD251" s="143"/>
      <c r="DE251" s="583"/>
      <c r="DF251" s="583"/>
      <c r="DG251" s="583"/>
      <c r="DH251" s="583"/>
      <c r="DI251" s="583"/>
      <c r="DJ251" s="583"/>
      <c r="DK251" s="749"/>
      <c r="DL251" s="749"/>
      <c r="DM251" s="749"/>
      <c r="DN251" s="143">
        <v>2</v>
      </c>
      <c r="DO251" s="143"/>
    </row>
    <row r="252" ht="26.25" customHeight="1" spans="1:119">
      <c r="A252" s="590">
        <v>44006</v>
      </c>
      <c r="B252" s="1" t="s">
        <v>430</v>
      </c>
      <c r="C252" s="763">
        <v>4500033222</v>
      </c>
      <c r="D252" s="611" t="s">
        <v>431</v>
      </c>
      <c r="E252" s="591" t="s">
        <v>432</v>
      </c>
      <c r="F252" s="593">
        <v>9202</v>
      </c>
      <c r="G252" s="123" t="s">
        <v>376</v>
      </c>
      <c r="H252" s="143">
        <v>9</v>
      </c>
      <c r="I252" s="143"/>
      <c r="J252" s="143"/>
      <c r="K252" s="143"/>
      <c r="L252" s="621"/>
      <c r="M252" s="622"/>
      <c r="N252" s="623"/>
      <c r="O252" s="623"/>
      <c r="P252" s="624"/>
      <c r="Q252" s="623"/>
      <c r="R252" s="623"/>
      <c r="S252" s="623"/>
      <c r="T252" s="623"/>
      <c r="U252" s="624"/>
      <c r="V252" s="765"/>
      <c r="W252" s="771"/>
      <c r="X252" s="771"/>
      <c r="Y252" s="771"/>
      <c r="Z252" s="771"/>
      <c r="AA252" s="771"/>
      <c r="AB252" s="771"/>
      <c r="AC252" s="771"/>
      <c r="AD252" s="771"/>
      <c r="AE252" s="771">
        <v>9</v>
      </c>
      <c r="AF252" s="771"/>
      <c r="AG252" s="773"/>
      <c r="AH252" s="768"/>
      <c r="AI252" s="768">
        <v>9</v>
      </c>
      <c r="AJ252" s="768"/>
      <c r="AK252" s="768"/>
      <c r="AL252" s="768"/>
      <c r="AM252" s="768"/>
      <c r="AN252" s="768"/>
      <c r="AO252" s="768"/>
      <c r="AP252" s="768"/>
      <c r="AQ252" s="768"/>
      <c r="AR252" s="768"/>
      <c r="AS252" s="768"/>
      <c r="AT252" s="768"/>
      <c r="AU252" s="768"/>
      <c r="AV252" s="768"/>
      <c r="AW252" s="768"/>
      <c r="AX252" s="768"/>
      <c r="AY252" s="768"/>
      <c r="AZ252" s="768"/>
      <c r="BA252" s="768"/>
      <c r="BB252" s="768"/>
      <c r="BC252" s="768"/>
      <c r="BD252" s="768"/>
      <c r="BE252" s="765"/>
      <c r="BF252" s="765"/>
      <c r="BG252" s="765"/>
      <c r="BH252" s="765"/>
      <c r="BI252" s="107"/>
      <c r="BJ252" s="729"/>
      <c r="BK252" s="729"/>
      <c r="BL252" s="729"/>
      <c r="BM252" s="729"/>
      <c r="BN252" s="729"/>
      <c r="BO252" s="729"/>
      <c r="BP252" s="729"/>
      <c r="BQ252" s="729"/>
      <c r="BR252" s="729"/>
      <c r="BS252" s="729"/>
      <c r="BT252" s="729"/>
      <c r="BU252" s="729"/>
      <c r="BV252" s="729">
        <v>1</v>
      </c>
      <c r="BW252" s="729">
        <v>1</v>
      </c>
      <c r="BX252" s="729">
        <v>1</v>
      </c>
      <c r="BY252" s="729">
        <v>1</v>
      </c>
      <c r="BZ252" s="729">
        <v>1</v>
      </c>
      <c r="CA252" s="729"/>
      <c r="CB252" s="729"/>
      <c r="CC252" s="729"/>
      <c r="CD252" s="729"/>
      <c r="CE252" s="729">
        <v>1</v>
      </c>
      <c r="CF252" s="729">
        <v>1</v>
      </c>
      <c r="CG252" s="729">
        <v>1</v>
      </c>
      <c r="CH252" s="729">
        <v>1</v>
      </c>
      <c r="CI252" s="703"/>
      <c r="CJ252" s="703"/>
      <c r="CK252" s="703"/>
      <c r="CL252" s="703"/>
      <c r="CM252" s="703"/>
      <c r="CN252" s="703"/>
      <c r="CO252" s="703"/>
      <c r="CP252" s="703"/>
      <c r="CQ252" s="703"/>
      <c r="CR252" s="703"/>
      <c r="CS252" s="703"/>
      <c r="CT252" s="703"/>
      <c r="CU252" s="713"/>
      <c r="CV252" s="713"/>
      <c r="CW252" s="744"/>
      <c r="CX252" s="143"/>
      <c r="CY252" s="143"/>
      <c r="CZ252" s="143"/>
      <c r="DA252" s="143"/>
      <c r="DB252" s="143"/>
      <c r="DC252" s="143"/>
      <c r="DD252" s="143"/>
      <c r="DE252" s="583"/>
      <c r="DF252" s="583"/>
      <c r="DG252" s="583"/>
      <c r="DH252" s="583"/>
      <c r="DI252" s="583"/>
      <c r="DJ252" s="583"/>
      <c r="DK252" s="749"/>
      <c r="DL252" s="749"/>
      <c r="DM252" s="749"/>
      <c r="DN252" s="143"/>
      <c r="DO252" s="143"/>
    </row>
    <row r="253" ht="26.25" customHeight="1" spans="1:119">
      <c r="A253" s="590">
        <v>44006</v>
      </c>
      <c r="B253" s="1" t="s">
        <v>430</v>
      </c>
      <c r="C253" s="763">
        <v>4500033222</v>
      </c>
      <c r="D253" s="611" t="s">
        <v>431</v>
      </c>
      <c r="E253" s="591" t="s">
        <v>432</v>
      </c>
      <c r="F253" s="593">
        <v>9215</v>
      </c>
      <c r="G253" s="123" t="s">
        <v>376</v>
      </c>
      <c r="H253" s="143">
        <v>5</v>
      </c>
      <c r="I253" s="143"/>
      <c r="J253" s="143"/>
      <c r="K253" s="143"/>
      <c r="L253" s="621"/>
      <c r="M253" s="622"/>
      <c r="N253" s="623"/>
      <c r="O253" s="623"/>
      <c r="P253" s="624"/>
      <c r="Q253" s="623"/>
      <c r="R253" s="623"/>
      <c r="S253" s="623"/>
      <c r="T253" s="623"/>
      <c r="U253" s="624"/>
      <c r="V253" s="765"/>
      <c r="W253" s="771"/>
      <c r="X253" s="771"/>
      <c r="Y253" s="771"/>
      <c r="Z253" s="771"/>
      <c r="AA253" s="771"/>
      <c r="AB253" s="771"/>
      <c r="AC253" s="771"/>
      <c r="AD253" s="771"/>
      <c r="AE253" s="771"/>
      <c r="AF253" s="771"/>
      <c r="AG253" s="773"/>
      <c r="AH253" s="768"/>
      <c r="AI253" s="768"/>
      <c r="AJ253" s="768"/>
      <c r="AK253" s="768"/>
      <c r="AL253" s="768"/>
      <c r="AM253" s="768"/>
      <c r="AN253" s="768"/>
      <c r="AO253" s="768"/>
      <c r="AP253" s="768"/>
      <c r="AQ253" s="768"/>
      <c r="AR253" s="768"/>
      <c r="AS253" s="768"/>
      <c r="AT253" s="768"/>
      <c r="AU253" s="768"/>
      <c r="AV253" s="768"/>
      <c r="AW253" s="768"/>
      <c r="AX253" s="768"/>
      <c r="AY253" s="768"/>
      <c r="AZ253" s="768"/>
      <c r="BA253" s="768"/>
      <c r="BB253" s="768"/>
      <c r="BC253" s="768"/>
      <c r="BD253" s="768"/>
      <c r="BE253" s="765"/>
      <c r="BF253" s="765"/>
      <c r="BG253" s="765"/>
      <c r="BH253" s="765"/>
      <c r="BI253" s="107"/>
      <c r="BJ253" s="729"/>
      <c r="BK253" s="729"/>
      <c r="BL253" s="729"/>
      <c r="BM253" s="729"/>
      <c r="BN253" s="729"/>
      <c r="BO253" s="729"/>
      <c r="BP253" s="729"/>
      <c r="BQ253" s="729"/>
      <c r="BR253" s="729"/>
      <c r="BS253" s="729"/>
      <c r="BT253" s="729"/>
      <c r="BU253" s="729"/>
      <c r="BV253" s="729"/>
      <c r="BW253" s="729"/>
      <c r="BX253" s="729"/>
      <c r="BY253" s="729"/>
      <c r="BZ253" s="729"/>
      <c r="CA253" s="729"/>
      <c r="CB253" s="729"/>
      <c r="CC253" s="729"/>
      <c r="CD253" s="729"/>
      <c r="CE253" s="729"/>
      <c r="CF253" s="729"/>
      <c r="CG253" s="729"/>
      <c r="CH253" s="729"/>
      <c r="CI253" s="703"/>
      <c r="CJ253" s="703"/>
      <c r="CK253" s="703"/>
      <c r="CL253" s="703"/>
      <c r="CM253" s="703"/>
      <c r="CN253" s="703"/>
      <c r="CO253" s="703"/>
      <c r="CP253" s="703"/>
      <c r="CQ253" s="703"/>
      <c r="CR253" s="703"/>
      <c r="CS253" s="703"/>
      <c r="CT253" s="703"/>
      <c r="CU253" s="713"/>
      <c r="CV253" s="713"/>
      <c r="CW253" s="744"/>
      <c r="CX253" s="143"/>
      <c r="CY253" s="143">
        <v>1</v>
      </c>
      <c r="CZ253" s="143">
        <v>1</v>
      </c>
      <c r="DA253" s="143">
        <v>1</v>
      </c>
      <c r="DB253" s="143">
        <v>1</v>
      </c>
      <c r="DC253" s="143"/>
      <c r="DD253" s="143">
        <v>1</v>
      </c>
      <c r="DE253" s="583"/>
      <c r="DF253" s="583"/>
      <c r="DG253" s="583"/>
      <c r="DH253" s="583"/>
      <c r="DI253" s="583"/>
      <c r="DJ253" s="583"/>
      <c r="DK253" s="749"/>
      <c r="DL253" s="749"/>
      <c r="DM253" s="749"/>
      <c r="DN253" s="143"/>
      <c r="DO253" s="143"/>
    </row>
    <row r="254" ht="26.25" customHeight="1" spans="1:119">
      <c r="A254" s="590">
        <v>44013</v>
      </c>
      <c r="B254" s="1" t="s">
        <v>337</v>
      </c>
      <c r="C254" s="763">
        <v>4500032688</v>
      </c>
      <c r="D254" s="611" t="s">
        <v>314</v>
      </c>
      <c r="E254" s="597" t="s">
        <v>283</v>
      </c>
      <c r="F254" s="593">
        <v>9221</v>
      </c>
      <c r="G254" s="123" t="s">
        <v>391</v>
      </c>
      <c r="H254" s="143">
        <v>4</v>
      </c>
      <c r="I254" s="143"/>
      <c r="J254" s="143"/>
      <c r="K254" s="143"/>
      <c r="L254" s="621"/>
      <c r="M254" s="622"/>
      <c r="N254" s="623"/>
      <c r="O254" s="623"/>
      <c r="P254" s="624"/>
      <c r="Q254" s="623"/>
      <c r="R254" s="623"/>
      <c r="S254" s="623"/>
      <c r="T254" s="623"/>
      <c r="U254" s="624"/>
      <c r="V254" s="765"/>
      <c r="W254" s="771"/>
      <c r="X254" s="771"/>
      <c r="Y254" s="771"/>
      <c r="Z254" s="771"/>
      <c r="AA254" s="771"/>
      <c r="AB254" s="771"/>
      <c r="AC254" s="771"/>
      <c r="AD254" s="771"/>
      <c r="AE254" s="771"/>
      <c r="AF254" s="771"/>
      <c r="AG254" s="773"/>
      <c r="AH254" s="768"/>
      <c r="AI254" s="768"/>
      <c r="AJ254" s="768"/>
      <c r="AK254" s="768"/>
      <c r="AL254" s="768"/>
      <c r="AM254" s="768"/>
      <c r="AN254" s="768"/>
      <c r="AO254" s="768"/>
      <c r="AP254" s="768"/>
      <c r="AQ254" s="768"/>
      <c r="AR254" s="768"/>
      <c r="AS254" s="768"/>
      <c r="AT254" s="768"/>
      <c r="AU254" s="768"/>
      <c r="AV254" s="768"/>
      <c r="AW254" s="768"/>
      <c r="AX254" s="768"/>
      <c r="AY254" s="768"/>
      <c r="AZ254" s="768"/>
      <c r="BA254" s="768"/>
      <c r="BB254" s="768"/>
      <c r="BC254" s="768"/>
      <c r="BD254" s="768"/>
      <c r="BE254" s="765"/>
      <c r="BF254" s="765"/>
      <c r="BG254" s="765"/>
      <c r="BH254" s="765"/>
      <c r="BI254" s="107"/>
      <c r="BJ254" s="729"/>
      <c r="BK254" s="729"/>
      <c r="BL254" s="729"/>
      <c r="BM254" s="729"/>
      <c r="BN254" s="729"/>
      <c r="BO254" s="729"/>
      <c r="BP254" s="729"/>
      <c r="BQ254" s="729"/>
      <c r="BR254" s="729"/>
      <c r="BS254" s="729"/>
      <c r="BT254" s="729"/>
      <c r="BU254" s="729"/>
      <c r="BV254" s="729"/>
      <c r="BW254" s="729"/>
      <c r="BX254" s="729"/>
      <c r="BY254" s="729"/>
      <c r="BZ254" s="729"/>
      <c r="CA254" s="729"/>
      <c r="CB254" s="729"/>
      <c r="CC254" s="729"/>
      <c r="CD254" s="729"/>
      <c r="CE254" s="729"/>
      <c r="CF254" s="729"/>
      <c r="CG254" s="729"/>
      <c r="CH254" s="729"/>
      <c r="CI254" s="703"/>
      <c r="CJ254" s="703"/>
      <c r="CK254" s="703"/>
      <c r="CL254" s="703"/>
      <c r="CM254" s="703"/>
      <c r="CN254" s="703"/>
      <c r="CO254" s="703"/>
      <c r="CP254" s="703"/>
      <c r="CQ254" s="703"/>
      <c r="CR254" s="703"/>
      <c r="CS254" s="703"/>
      <c r="CT254" s="703"/>
      <c r="CU254" s="713"/>
      <c r="CV254" s="713"/>
      <c r="CW254" s="744"/>
      <c r="CX254" s="143"/>
      <c r="CY254" s="143"/>
      <c r="CZ254" s="143"/>
      <c r="DA254" s="143"/>
      <c r="DB254" s="143"/>
      <c r="DC254" s="143"/>
      <c r="DD254" s="143"/>
      <c r="DE254" s="583"/>
      <c r="DF254" s="583">
        <v>1</v>
      </c>
      <c r="DG254" s="583">
        <v>1</v>
      </c>
      <c r="DH254" s="583">
        <v>1</v>
      </c>
      <c r="DI254" s="583">
        <v>1</v>
      </c>
      <c r="DJ254" s="583"/>
      <c r="DK254" s="749"/>
      <c r="DL254" s="749"/>
      <c r="DM254" s="749"/>
      <c r="DN254" s="143"/>
      <c r="DO254" s="143"/>
    </row>
    <row r="255" ht="26.25" customHeight="1" spans="1:119">
      <c r="A255" s="590">
        <v>44014</v>
      </c>
      <c r="B255" s="1" t="s">
        <v>433</v>
      </c>
      <c r="C255" s="763"/>
      <c r="D255" s="611"/>
      <c r="E255" s="597" t="s">
        <v>434</v>
      </c>
      <c r="F255" s="593">
        <v>9215</v>
      </c>
      <c r="G255" s="123" t="s">
        <v>376</v>
      </c>
      <c r="H255" s="143">
        <v>7</v>
      </c>
      <c r="I255" s="143"/>
      <c r="J255" s="143"/>
      <c r="K255" s="143"/>
      <c r="L255" s="621"/>
      <c r="M255" s="622"/>
      <c r="N255" s="623"/>
      <c r="O255" s="623"/>
      <c r="P255" s="624"/>
      <c r="Q255" s="623"/>
      <c r="R255" s="623"/>
      <c r="S255" s="623"/>
      <c r="T255" s="623"/>
      <c r="U255" s="624"/>
      <c r="V255" s="765"/>
      <c r="W255" s="771"/>
      <c r="X255" s="771"/>
      <c r="Y255" s="771"/>
      <c r="Z255" s="771"/>
      <c r="AA255" s="771"/>
      <c r="AB255" s="771"/>
      <c r="AC255" s="771"/>
      <c r="AD255" s="771"/>
      <c r="AE255" s="771"/>
      <c r="AF255" s="771"/>
      <c r="AG255" s="773"/>
      <c r="AH255" s="768"/>
      <c r="AI255" s="768"/>
      <c r="AJ255" s="768"/>
      <c r="AK255" s="768"/>
      <c r="AL255" s="768"/>
      <c r="AM255" s="768"/>
      <c r="AN255" s="768"/>
      <c r="AO255" s="768"/>
      <c r="AP255" s="768"/>
      <c r="AQ255" s="768"/>
      <c r="AR255" s="768"/>
      <c r="AS255" s="768"/>
      <c r="AT255" s="768"/>
      <c r="AU255" s="768"/>
      <c r="AV255" s="768"/>
      <c r="AW255" s="768"/>
      <c r="AX255" s="768"/>
      <c r="AY255" s="768"/>
      <c r="AZ255" s="768"/>
      <c r="BA255" s="768"/>
      <c r="BB255" s="768"/>
      <c r="BC255" s="768"/>
      <c r="BD255" s="768"/>
      <c r="BE255" s="765"/>
      <c r="BF255" s="765"/>
      <c r="BG255" s="765"/>
      <c r="BH255" s="765"/>
      <c r="BI255" s="107"/>
      <c r="BJ255" s="729"/>
      <c r="BK255" s="729"/>
      <c r="BL255" s="729"/>
      <c r="BM255" s="729"/>
      <c r="BN255" s="729"/>
      <c r="BO255" s="729"/>
      <c r="BP255" s="729"/>
      <c r="BQ255" s="729"/>
      <c r="BR255" s="729"/>
      <c r="BS255" s="729"/>
      <c r="BT255" s="729"/>
      <c r="BU255" s="729"/>
      <c r="BV255" s="729"/>
      <c r="BW255" s="729"/>
      <c r="BX255" s="729"/>
      <c r="BY255" s="729"/>
      <c r="BZ255" s="729"/>
      <c r="CA255" s="729"/>
      <c r="CB255" s="729"/>
      <c r="CC255" s="729"/>
      <c r="CD255" s="729"/>
      <c r="CE255" s="729"/>
      <c r="CF255" s="729"/>
      <c r="CG255" s="729"/>
      <c r="CH255" s="729"/>
      <c r="CI255" s="703"/>
      <c r="CJ255" s="703"/>
      <c r="CK255" s="703"/>
      <c r="CL255" s="703"/>
      <c r="CM255" s="703"/>
      <c r="CN255" s="703"/>
      <c r="CO255" s="703"/>
      <c r="CP255" s="703"/>
      <c r="CQ255" s="703"/>
      <c r="CR255" s="703"/>
      <c r="CS255" s="703"/>
      <c r="CT255" s="703"/>
      <c r="CU255" s="713"/>
      <c r="CV255" s="713"/>
      <c r="CW255" s="744"/>
      <c r="CX255" s="143">
        <v>1</v>
      </c>
      <c r="CY255" s="143">
        <v>1</v>
      </c>
      <c r="CZ255" s="143">
        <v>1</v>
      </c>
      <c r="DA255" s="143">
        <v>1</v>
      </c>
      <c r="DB255" s="143">
        <v>1</v>
      </c>
      <c r="DC255" s="143">
        <v>1</v>
      </c>
      <c r="DD255" s="143">
        <v>1</v>
      </c>
      <c r="DE255" s="583"/>
      <c r="DF255" s="583"/>
      <c r="DG255" s="583"/>
      <c r="DH255" s="583"/>
      <c r="DI255" s="583"/>
      <c r="DJ255" s="583"/>
      <c r="DK255" s="749"/>
      <c r="DL255" s="749"/>
      <c r="DM255" s="749"/>
      <c r="DN255" s="143"/>
      <c r="DO255" s="143"/>
    </row>
    <row r="256" ht="26.25" customHeight="1" spans="1:119">
      <c r="A256" s="590">
        <v>44015</v>
      </c>
      <c r="B256" s="1" t="s">
        <v>435</v>
      </c>
      <c r="C256" s="763">
        <v>4500033111</v>
      </c>
      <c r="D256" s="611" t="s">
        <v>436</v>
      </c>
      <c r="E256" s="608" t="s">
        <v>280</v>
      </c>
      <c r="F256" s="599" t="s">
        <v>437</v>
      </c>
      <c r="G256" s="123" t="s">
        <v>232</v>
      </c>
      <c r="H256" s="143">
        <v>3</v>
      </c>
      <c r="I256" s="143"/>
      <c r="J256" s="143"/>
      <c r="K256" s="143"/>
      <c r="L256" s="621"/>
      <c r="M256" s="622"/>
      <c r="N256" s="623"/>
      <c r="O256" s="623"/>
      <c r="P256" s="624"/>
      <c r="Q256" s="623"/>
      <c r="R256" s="623"/>
      <c r="S256" s="623"/>
      <c r="T256" s="623"/>
      <c r="U256" s="624"/>
      <c r="V256" s="765"/>
      <c r="W256" s="771"/>
      <c r="X256" s="771"/>
      <c r="Y256" s="771"/>
      <c r="Z256" s="771"/>
      <c r="AA256" s="771"/>
      <c r="AB256" s="771"/>
      <c r="AC256" s="771"/>
      <c r="AD256" s="771"/>
      <c r="AE256" s="771"/>
      <c r="AF256" s="771"/>
      <c r="AG256" s="773"/>
      <c r="AH256" s="768"/>
      <c r="AI256" s="768"/>
      <c r="AJ256" s="768"/>
      <c r="AK256" s="768"/>
      <c r="AL256" s="768"/>
      <c r="AM256" s="768"/>
      <c r="AN256" s="768"/>
      <c r="AO256" s="768"/>
      <c r="AP256" s="768"/>
      <c r="AQ256" s="768"/>
      <c r="AR256" s="768"/>
      <c r="AS256" s="768"/>
      <c r="AT256" s="768"/>
      <c r="AU256" s="768"/>
      <c r="AV256" s="768"/>
      <c r="AW256" s="768"/>
      <c r="AX256" s="768"/>
      <c r="AY256" s="768"/>
      <c r="AZ256" s="768"/>
      <c r="BA256" s="768"/>
      <c r="BB256" s="768"/>
      <c r="BC256" s="768"/>
      <c r="BD256" s="768"/>
      <c r="BE256" s="765"/>
      <c r="BF256" s="765"/>
      <c r="BG256" s="765"/>
      <c r="BH256" s="765"/>
      <c r="BI256" s="107"/>
      <c r="BJ256" s="729"/>
      <c r="BK256" s="729"/>
      <c r="BL256" s="729"/>
      <c r="BM256" s="729"/>
      <c r="BN256" s="729"/>
      <c r="BO256" s="729"/>
      <c r="BP256" s="729"/>
      <c r="BQ256" s="729"/>
      <c r="BR256" s="729"/>
      <c r="BS256" s="729"/>
      <c r="BT256" s="729"/>
      <c r="BU256" s="729"/>
      <c r="BV256" s="729"/>
      <c r="BW256" s="729"/>
      <c r="BX256" s="729"/>
      <c r="BY256" s="729"/>
      <c r="BZ256" s="729"/>
      <c r="CA256" s="729"/>
      <c r="CB256" s="729"/>
      <c r="CC256" s="729"/>
      <c r="CD256" s="729"/>
      <c r="CE256" s="729"/>
      <c r="CF256" s="729"/>
      <c r="CG256" s="729"/>
      <c r="CH256" s="729"/>
      <c r="CI256" s="703"/>
      <c r="CJ256" s="703"/>
      <c r="CK256" s="703"/>
      <c r="CL256" s="703"/>
      <c r="CM256" s="703"/>
      <c r="CN256" s="703"/>
      <c r="CO256" s="703">
        <v>1</v>
      </c>
      <c r="CP256" s="703">
        <v>1</v>
      </c>
      <c r="CQ256" s="703">
        <v>1</v>
      </c>
      <c r="CR256" s="703"/>
      <c r="CS256" s="703"/>
      <c r="CT256" s="703"/>
      <c r="CU256" s="713"/>
      <c r="CV256" s="713"/>
      <c r="CW256" s="744"/>
      <c r="CX256" s="143"/>
      <c r="CY256" s="143"/>
      <c r="CZ256" s="143"/>
      <c r="DA256" s="143"/>
      <c r="DB256" s="143"/>
      <c r="DC256" s="143"/>
      <c r="DD256" s="143"/>
      <c r="DE256" s="583"/>
      <c r="DF256" s="583"/>
      <c r="DG256" s="583"/>
      <c r="DH256" s="583"/>
      <c r="DI256" s="583"/>
      <c r="DJ256" s="583"/>
      <c r="DK256" s="749"/>
      <c r="DL256" s="749"/>
      <c r="DM256" s="749"/>
      <c r="DN256" s="143"/>
      <c r="DO256" s="143"/>
    </row>
    <row r="257" ht="26.25" customHeight="1" spans="1:119">
      <c r="A257" s="590">
        <v>44015</v>
      </c>
      <c r="B257" s="1" t="s">
        <v>435</v>
      </c>
      <c r="C257" s="763">
        <v>4500033111</v>
      </c>
      <c r="D257" s="611" t="s">
        <v>436</v>
      </c>
      <c r="E257" s="608" t="s">
        <v>280</v>
      </c>
      <c r="F257" s="599" t="s">
        <v>438</v>
      </c>
      <c r="G257" s="123" t="s">
        <v>376</v>
      </c>
      <c r="H257" s="143">
        <v>3</v>
      </c>
      <c r="I257" s="143"/>
      <c r="J257" s="143"/>
      <c r="K257" s="143"/>
      <c r="L257" s="621"/>
      <c r="M257" s="622"/>
      <c r="N257" s="623"/>
      <c r="O257" s="623"/>
      <c r="P257" s="624"/>
      <c r="Q257" s="623"/>
      <c r="R257" s="623"/>
      <c r="S257" s="623"/>
      <c r="T257" s="623"/>
      <c r="U257" s="624"/>
      <c r="V257" s="765"/>
      <c r="W257" s="771"/>
      <c r="X257" s="771"/>
      <c r="Y257" s="771"/>
      <c r="Z257" s="771"/>
      <c r="AA257" s="771"/>
      <c r="AB257" s="771"/>
      <c r="AC257" s="771"/>
      <c r="AD257" s="771"/>
      <c r="AE257" s="771"/>
      <c r="AF257" s="771"/>
      <c r="AG257" s="773"/>
      <c r="AH257" s="768"/>
      <c r="AI257" s="768"/>
      <c r="AJ257" s="768"/>
      <c r="AK257" s="768"/>
      <c r="AL257" s="768"/>
      <c r="AM257" s="768"/>
      <c r="AN257" s="768"/>
      <c r="AO257" s="768"/>
      <c r="AP257" s="768"/>
      <c r="AQ257" s="768"/>
      <c r="AR257" s="768"/>
      <c r="AS257" s="768"/>
      <c r="AT257" s="768"/>
      <c r="AU257" s="768"/>
      <c r="AV257" s="768"/>
      <c r="AW257" s="768"/>
      <c r="AX257" s="768"/>
      <c r="AY257" s="768"/>
      <c r="AZ257" s="768"/>
      <c r="BA257" s="768"/>
      <c r="BB257" s="768"/>
      <c r="BC257" s="768"/>
      <c r="BD257" s="768"/>
      <c r="BE257" s="765"/>
      <c r="BF257" s="765"/>
      <c r="BG257" s="765"/>
      <c r="BH257" s="765"/>
      <c r="BI257" s="107"/>
      <c r="BJ257" s="729"/>
      <c r="BK257" s="729"/>
      <c r="BL257" s="729"/>
      <c r="BM257" s="729"/>
      <c r="BN257" s="729"/>
      <c r="BO257" s="729"/>
      <c r="BP257" s="729"/>
      <c r="BQ257" s="729"/>
      <c r="BR257" s="729"/>
      <c r="BS257" s="729"/>
      <c r="BT257" s="729"/>
      <c r="BU257" s="729"/>
      <c r="BV257" s="729"/>
      <c r="BW257" s="729"/>
      <c r="BX257" s="729"/>
      <c r="BY257" s="729"/>
      <c r="BZ257" s="729"/>
      <c r="CA257" s="729"/>
      <c r="CB257" s="729"/>
      <c r="CC257" s="729"/>
      <c r="CD257" s="729"/>
      <c r="CE257" s="729"/>
      <c r="CF257" s="729"/>
      <c r="CG257" s="729"/>
      <c r="CH257" s="729"/>
      <c r="CI257" s="703"/>
      <c r="CJ257" s="703"/>
      <c r="CK257" s="703"/>
      <c r="CL257" s="703"/>
      <c r="CM257" s="703"/>
      <c r="CN257" s="703"/>
      <c r="CO257" s="703"/>
      <c r="CP257" s="703"/>
      <c r="CQ257" s="703"/>
      <c r="CR257" s="703"/>
      <c r="CS257" s="703"/>
      <c r="CT257" s="703"/>
      <c r="CU257" s="713"/>
      <c r="CV257" s="713"/>
      <c r="CW257" s="744"/>
      <c r="CX257" s="143"/>
      <c r="CY257" s="143"/>
      <c r="CZ257" s="143">
        <v>1</v>
      </c>
      <c r="DA257" s="143"/>
      <c r="DB257" s="143"/>
      <c r="DC257" s="143">
        <v>1</v>
      </c>
      <c r="DD257" s="143">
        <v>1</v>
      </c>
      <c r="DE257" s="583"/>
      <c r="DF257" s="583"/>
      <c r="DG257" s="583"/>
      <c r="DH257" s="583"/>
      <c r="DI257" s="583"/>
      <c r="DJ257" s="583"/>
      <c r="DK257" s="749"/>
      <c r="DL257" s="749"/>
      <c r="DM257" s="749"/>
      <c r="DN257" s="143"/>
      <c r="DO257" s="143"/>
    </row>
    <row r="258" ht="26.25" customHeight="1" spans="1:119">
      <c r="A258" s="590">
        <v>44018</v>
      </c>
      <c r="B258" s="763" t="s">
        <v>296</v>
      </c>
      <c r="C258" s="591" t="s">
        <v>439</v>
      </c>
      <c r="D258" s="611" t="s">
        <v>173</v>
      </c>
      <c r="E258" s="754" t="s">
        <v>283</v>
      </c>
      <c r="F258" s="593" t="s">
        <v>440</v>
      </c>
      <c r="G258" s="123" t="s">
        <v>391</v>
      </c>
      <c r="H258" s="143">
        <v>3</v>
      </c>
      <c r="I258" s="143"/>
      <c r="J258" s="143"/>
      <c r="K258" s="143"/>
      <c r="L258" s="621"/>
      <c r="M258" s="622"/>
      <c r="N258" s="623"/>
      <c r="O258" s="623"/>
      <c r="P258" s="624"/>
      <c r="Q258" s="623"/>
      <c r="R258" s="623"/>
      <c r="S258" s="623"/>
      <c r="T258" s="623"/>
      <c r="U258" s="624"/>
      <c r="V258" s="765"/>
      <c r="W258" s="771"/>
      <c r="X258" s="771"/>
      <c r="Y258" s="771"/>
      <c r="Z258" s="771"/>
      <c r="AA258" s="771"/>
      <c r="AB258" s="771"/>
      <c r="AC258" s="771"/>
      <c r="AD258" s="771"/>
      <c r="AE258" s="771"/>
      <c r="AF258" s="771"/>
      <c r="AG258" s="773"/>
      <c r="AH258" s="768"/>
      <c r="AI258" s="768"/>
      <c r="AJ258" s="768"/>
      <c r="AK258" s="768"/>
      <c r="AL258" s="768"/>
      <c r="AM258" s="768"/>
      <c r="AN258" s="768"/>
      <c r="AO258" s="768"/>
      <c r="AP258" s="768"/>
      <c r="AQ258" s="768"/>
      <c r="AR258" s="768"/>
      <c r="AS258" s="768"/>
      <c r="AT258" s="768"/>
      <c r="AU258" s="768"/>
      <c r="AV258" s="768"/>
      <c r="AW258" s="768"/>
      <c r="AX258" s="768"/>
      <c r="AY258" s="768"/>
      <c r="AZ258" s="768"/>
      <c r="BA258" s="768"/>
      <c r="BB258" s="768"/>
      <c r="BC258" s="768"/>
      <c r="BD258" s="768"/>
      <c r="BE258" s="765"/>
      <c r="BF258" s="765"/>
      <c r="BG258" s="765"/>
      <c r="BH258" s="765"/>
      <c r="BI258" s="107"/>
      <c r="BJ258" s="729"/>
      <c r="BK258" s="729"/>
      <c r="BL258" s="729"/>
      <c r="BM258" s="729"/>
      <c r="BN258" s="729"/>
      <c r="BO258" s="729"/>
      <c r="BP258" s="729"/>
      <c r="BQ258" s="729"/>
      <c r="BR258" s="729"/>
      <c r="BS258" s="729"/>
      <c r="BT258" s="729"/>
      <c r="BU258" s="729"/>
      <c r="BV258" s="729"/>
      <c r="BW258" s="729"/>
      <c r="BX258" s="729"/>
      <c r="BY258" s="729"/>
      <c r="BZ258" s="729"/>
      <c r="CA258" s="729"/>
      <c r="CB258" s="729"/>
      <c r="CC258" s="729"/>
      <c r="CD258" s="729"/>
      <c r="CE258" s="729"/>
      <c r="CF258" s="729"/>
      <c r="CG258" s="729"/>
      <c r="CH258" s="729"/>
      <c r="CI258" s="703"/>
      <c r="CJ258" s="703"/>
      <c r="CK258" s="703"/>
      <c r="CL258" s="703"/>
      <c r="CM258" s="703"/>
      <c r="CN258" s="703"/>
      <c r="CO258" s="703"/>
      <c r="CP258" s="703"/>
      <c r="CQ258" s="703"/>
      <c r="CR258" s="703"/>
      <c r="CS258" s="703"/>
      <c r="CT258" s="703"/>
      <c r="CU258" s="713"/>
      <c r="CV258" s="713"/>
      <c r="CW258" s="744"/>
      <c r="CX258" s="143"/>
      <c r="CY258" s="143"/>
      <c r="CZ258" s="143"/>
      <c r="DA258" s="143"/>
      <c r="DB258" s="143"/>
      <c r="DC258" s="143"/>
      <c r="DD258" s="143"/>
      <c r="DE258" s="583">
        <v>1</v>
      </c>
      <c r="DF258" s="583"/>
      <c r="DG258" s="583"/>
      <c r="DH258" s="583">
        <v>1</v>
      </c>
      <c r="DI258" s="583">
        <v>1</v>
      </c>
      <c r="DJ258" s="583"/>
      <c r="DK258" s="749"/>
      <c r="DL258" s="749"/>
      <c r="DM258" s="749"/>
      <c r="DN258" s="143"/>
      <c r="DO258" s="143"/>
    </row>
    <row r="259" ht="26.25" customHeight="1" spans="1:119">
      <c r="A259" s="590">
        <v>44019</v>
      </c>
      <c r="B259" s="763" t="s">
        <v>349</v>
      </c>
      <c r="C259" s="591">
        <v>4500029807</v>
      </c>
      <c r="D259" s="611" t="s">
        <v>441</v>
      </c>
      <c r="E259" s="754" t="s">
        <v>275</v>
      </c>
      <c r="F259" s="593">
        <v>9204</v>
      </c>
      <c r="G259" s="123" t="s">
        <v>442</v>
      </c>
      <c r="H259" s="143">
        <v>12</v>
      </c>
      <c r="I259" s="143"/>
      <c r="J259" s="143"/>
      <c r="K259" s="143"/>
      <c r="L259" s="621"/>
      <c r="M259" s="622"/>
      <c r="N259" s="623"/>
      <c r="O259" s="623"/>
      <c r="P259" s="624"/>
      <c r="Q259" s="623"/>
      <c r="R259" s="623"/>
      <c r="S259" s="623"/>
      <c r="T259" s="623"/>
      <c r="U259" s="624"/>
      <c r="V259" s="765"/>
      <c r="W259" s="771"/>
      <c r="X259" s="771"/>
      <c r="Y259" s="771"/>
      <c r="Z259" s="771"/>
      <c r="AA259" s="771"/>
      <c r="AB259" s="771"/>
      <c r="AC259" s="771"/>
      <c r="AD259" s="771"/>
      <c r="AE259" s="771"/>
      <c r="AF259" s="771"/>
      <c r="AG259" s="773"/>
      <c r="AH259" s="768"/>
      <c r="AI259" s="768"/>
      <c r="AJ259" s="768"/>
      <c r="AK259" s="768"/>
      <c r="AL259" s="768"/>
      <c r="AM259" s="768"/>
      <c r="AN259" s="768"/>
      <c r="AO259" s="768"/>
      <c r="AP259" s="768">
        <v>12</v>
      </c>
      <c r="AQ259" s="768">
        <v>12</v>
      </c>
      <c r="AR259" s="768"/>
      <c r="AS259" s="768"/>
      <c r="AT259" s="768"/>
      <c r="AU259" s="768"/>
      <c r="AV259" s="768"/>
      <c r="AW259" s="768"/>
      <c r="AX259" s="768"/>
      <c r="AY259" s="768"/>
      <c r="AZ259" s="768"/>
      <c r="BA259" s="768"/>
      <c r="BB259" s="768"/>
      <c r="BC259" s="768"/>
      <c r="BD259" s="768"/>
      <c r="BE259" s="765"/>
      <c r="BF259" s="765"/>
      <c r="BG259" s="765"/>
      <c r="BH259" s="765"/>
      <c r="BI259" s="107"/>
      <c r="BJ259" s="729"/>
      <c r="BK259" s="729"/>
      <c r="BL259" s="729"/>
      <c r="BM259" s="729"/>
      <c r="BN259" s="729"/>
      <c r="BO259" s="729"/>
      <c r="BP259" s="729"/>
      <c r="BQ259" s="729"/>
      <c r="BR259" s="729"/>
      <c r="BS259" s="729"/>
      <c r="BT259" s="729"/>
      <c r="BU259" s="729"/>
      <c r="BV259" s="729"/>
      <c r="BW259" s="729"/>
      <c r="BX259" s="729"/>
      <c r="BY259" s="729"/>
      <c r="BZ259" s="729"/>
      <c r="CA259" s="729"/>
      <c r="CB259" s="729"/>
      <c r="CC259" s="729"/>
      <c r="CD259" s="729"/>
      <c r="CE259" s="729"/>
      <c r="CF259" s="729"/>
      <c r="CG259" s="729"/>
      <c r="CH259" s="729"/>
      <c r="CI259" s="703">
        <v>2</v>
      </c>
      <c r="CJ259" s="703">
        <v>2</v>
      </c>
      <c r="CK259" s="703">
        <v>2</v>
      </c>
      <c r="CL259" s="703">
        <v>2</v>
      </c>
      <c r="CM259" s="703">
        <v>2</v>
      </c>
      <c r="CN259" s="703">
        <v>2</v>
      </c>
      <c r="CO259" s="703"/>
      <c r="CP259" s="703"/>
      <c r="CQ259" s="703"/>
      <c r="CR259" s="703"/>
      <c r="CS259" s="703"/>
      <c r="CT259" s="703"/>
      <c r="CU259" s="713"/>
      <c r="CV259" s="713"/>
      <c r="CW259" s="744"/>
      <c r="CX259" s="143"/>
      <c r="CY259" s="143"/>
      <c r="CZ259" s="143"/>
      <c r="DA259" s="143"/>
      <c r="DB259" s="143"/>
      <c r="DC259" s="143"/>
      <c r="DD259" s="143"/>
      <c r="DE259" s="583"/>
      <c r="DF259" s="583"/>
      <c r="DG259" s="583"/>
      <c r="DH259" s="583"/>
      <c r="DI259" s="583"/>
      <c r="DJ259" s="583"/>
      <c r="DK259" s="749"/>
      <c r="DL259" s="749"/>
      <c r="DM259" s="749"/>
      <c r="DN259" s="143"/>
      <c r="DO259" s="143"/>
    </row>
    <row r="260" ht="26.25" customHeight="1" spans="1:119">
      <c r="A260" s="590">
        <v>44019</v>
      </c>
      <c r="B260" s="763" t="s">
        <v>349</v>
      </c>
      <c r="C260" s="591">
        <v>4500033726</v>
      </c>
      <c r="D260" s="611" t="s">
        <v>441</v>
      </c>
      <c r="E260" s="754" t="s">
        <v>275</v>
      </c>
      <c r="F260" s="593">
        <v>9201</v>
      </c>
      <c r="G260" s="123" t="s">
        <v>130</v>
      </c>
      <c r="H260" s="143">
        <v>10</v>
      </c>
      <c r="I260" s="143"/>
      <c r="J260" s="143"/>
      <c r="K260" s="143"/>
      <c r="L260" s="621"/>
      <c r="M260" s="622"/>
      <c r="N260" s="623"/>
      <c r="O260" s="623"/>
      <c r="P260" s="624"/>
      <c r="Q260" s="623"/>
      <c r="R260" s="623"/>
      <c r="S260" s="623"/>
      <c r="T260" s="623"/>
      <c r="U260" s="624"/>
      <c r="V260" s="765"/>
      <c r="W260" s="771">
        <v>10</v>
      </c>
      <c r="X260" s="771"/>
      <c r="Y260" s="771"/>
      <c r="Z260" s="771"/>
      <c r="AA260" s="771"/>
      <c r="AB260" s="771">
        <v>10</v>
      </c>
      <c r="AC260" s="771"/>
      <c r="AD260" s="771"/>
      <c r="AE260" s="771"/>
      <c r="AF260" s="771"/>
      <c r="AG260" s="773"/>
      <c r="AH260" s="768"/>
      <c r="AI260" s="768"/>
      <c r="AJ260" s="768"/>
      <c r="AK260" s="768"/>
      <c r="AL260" s="768"/>
      <c r="AM260" s="768"/>
      <c r="AN260" s="768"/>
      <c r="AO260" s="768"/>
      <c r="AP260" s="768"/>
      <c r="AQ260" s="768"/>
      <c r="AR260" s="768"/>
      <c r="AS260" s="768"/>
      <c r="AT260" s="768"/>
      <c r="AU260" s="768"/>
      <c r="AV260" s="768"/>
      <c r="AW260" s="768"/>
      <c r="AX260" s="768"/>
      <c r="AY260" s="768"/>
      <c r="AZ260" s="768"/>
      <c r="BA260" s="768"/>
      <c r="BB260" s="768"/>
      <c r="BC260" s="768"/>
      <c r="BD260" s="768"/>
      <c r="BE260" s="765"/>
      <c r="BF260" s="765"/>
      <c r="BG260" s="765"/>
      <c r="BH260" s="765"/>
      <c r="BI260" s="107"/>
      <c r="BJ260" s="729"/>
      <c r="BK260" s="729">
        <v>2</v>
      </c>
      <c r="BL260" s="729">
        <v>2</v>
      </c>
      <c r="BM260" s="729">
        <v>2</v>
      </c>
      <c r="BN260" s="729"/>
      <c r="BO260" s="729"/>
      <c r="BP260" s="729"/>
      <c r="BQ260" s="729">
        <v>2</v>
      </c>
      <c r="BR260" s="729"/>
      <c r="BS260" s="729"/>
      <c r="BT260" s="729"/>
      <c r="BU260" s="729">
        <v>2</v>
      </c>
      <c r="BV260" s="729"/>
      <c r="BW260" s="729"/>
      <c r="BX260" s="729"/>
      <c r="BY260" s="729"/>
      <c r="BZ260" s="729"/>
      <c r="CA260" s="729"/>
      <c r="CB260" s="729"/>
      <c r="CC260" s="729"/>
      <c r="CD260" s="729"/>
      <c r="CE260" s="729"/>
      <c r="CF260" s="729"/>
      <c r="CG260" s="729"/>
      <c r="CH260" s="729"/>
      <c r="CI260" s="703"/>
      <c r="CJ260" s="703"/>
      <c r="CK260" s="703"/>
      <c r="CL260" s="703"/>
      <c r="CM260" s="703"/>
      <c r="CN260" s="703"/>
      <c r="CO260" s="703"/>
      <c r="CP260" s="703"/>
      <c r="CQ260" s="703"/>
      <c r="CR260" s="703"/>
      <c r="CS260" s="703"/>
      <c r="CT260" s="703"/>
      <c r="CU260" s="713"/>
      <c r="CV260" s="713"/>
      <c r="CW260" s="744"/>
      <c r="CX260" s="143"/>
      <c r="CY260" s="143"/>
      <c r="CZ260" s="143"/>
      <c r="DA260" s="143"/>
      <c r="DB260" s="143"/>
      <c r="DC260" s="143"/>
      <c r="DD260" s="143"/>
      <c r="DE260" s="583"/>
      <c r="DF260" s="583"/>
      <c r="DG260" s="583"/>
      <c r="DH260" s="583"/>
      <c r="DI260" s="583"/>
      <c r="DJ260" s="583"/>
      <c r="DK260" s="749"/>
      <c r="DL260" s="749"/>
      <c r="DM260" s="749"/>
      <c r="DN260" s="143"/>
      <c r="DO260" s="143"/>
    </row>
    <row r="261" ht="26.25" customHeight="1" spans="1:119">
      <c r="A261" s="590">
        <v>44019</v>
      </c>
      <c r="B261" s="763" t="s">
        <v>349</v>
      </c>
      <c r="C261" s="591">
        <v>4500029807</v>
      </c>
      <c r="D261" s="611" t="s">
        <v>441</v>
      </c>
      <c r="E261" s="754" t="s">
        <v>275</v>
      </c>
      <c r="F261" s="593">
        <v>9209</v>
      </c>
      <c r="G261" s="123" t="s">
        <v>443</v>
      </c>
      <c r="H261" s="143">
        <v>6</v>
      </c>
      <c r="I261" s="143"/>
      <c r="J261" s="143"/>
      <c r="K261" s="143"/>
      <c r="L261" s="621"/>
      <c r="M261" s="622"/>
      <c r="N261" s="623"/>
      <c r="O261" s="623"/>
      <c r="P261" s="624"/>
      <c r="Q261" s="623"/>
      <c r="R261" s="623"/>
      <c r="S261" s="623"/>
      <c r="T261" s="623"/>
      <c r="U261" s="624"/>
      <c r="V261" s="765"/>
      <c r="W261" s="771"/>
      <c r="X261" s="771"/>
      <c r="Y261" s="771"/>
      <c r="Z261" s="771"/>
      <c r="AA261" s="771"/>
      <c r="AB261" s="771"/>
      <c r="AC261" s="771"/>
      <c r="AD261" s="771"/>
      <c r="AE261" s="771"/>
      <c r="AF261" s="771"/>
      <c r="AG261" s="773"/>
      <c r="AH261" s="768"/>
      <c r="AI261" s="768"/>
      <c r="AJ261" s="768"/>
      <c r="AK261" s="768"/>
      <c r="AL261" s="768"/>
      <c r="AM261" s="768"/>
      <c r="AN261" s="768"/>
      <c r="AO261" s="768"/>
      <c r="AP261" s="768"/>
      <c r="AQ261" s="768"/>
      <c r="AR261" s="768"/>
      <c r="AS261" s="768"/>
      <c r="AT261" s="768"/>
      <c r="AU261" s="768"/>
      <c r="AV261" s="768"/>
      <c r="AW261" s="768"/>
      <c r="AX261" s="768"/>
      <c r="AY261" s="768"/>
      <c r="AZ261" s="768"/>
      <c r="BA261" s="768"/>
      <c r="BB261" s="768"/>
      <c r="BC261" s="768"/>
      <c r="BD261" s="768"/>
      <c r="BE261" s="765"/>
      <c r="BF261" s="765"/>
      <c r="BG261" s="769">
        <v>6</v>
      </c>
      <c r="BH261" s="769">
        <v>6</v>
      </c>
      <c r="BI261" s="107"/>
      <c r="BJ261" s="729"/>
      <c r="BK261" s="729"/>
      <c r="BL261" s="729"/>
      <c r="BM261" s="729"/>
      <c r="BN261" s="729"/>
      <c r="BO261" s="729"/>
      <c r="BP261" s="729"/>
      <c r="BQ261" s="729"/>
      <c r="BR261" s="729"/>
      <c r="BS261" s="729"/>
      <c r="BT261" s="729"/>
      <c r="BU261" s="729"/>
      <c r="BV261" s="729"/>
      <c r="BW261" s="729"/>
      <c r="BX261" s="729"/>
      <c r="BY261" s="729"/>
      <c r="BZ261" s="729"/>
      <c r="CA261" s="729"/>
      <c r="CB261" s="729"/>
      <c r="CC261" s="729"/>
      <c r="CD261" s="729"/>
      <c r="CE261" s="729"/>
      <c r="CF261" s="729"/>
      <c r="CG261" s="729"/>
      <c r="CH261" s="729"/>
      <c r="CI261" s="703"/>
      <c r="CJ261" s="703"/>
      <c r="CK261" s="703"/>
      <c r="CL261" s="703"/>
      <c r="CM261" s="703"/>
      <c r="CN261" s="703"/>
      <c r="CO261" s="703"/>
      <c r="CP261" s="703"/>
      <c r="CQ261" s="703"/>
      <c r="CR261" s="703"/>
      <c r="CS261" s="703"/>
      <c r="CT261" s="703"/>
      <c r="CU261" s="713">
        <v>2</v>
      </c>
      <c r="CV261" s="713">
        <v>2</v>
      </c>
      <c r="CW261" s="744">
        <v>2</v>
      </c>
      <c r="CX261" s="143"/>
      <c r="CY261" s="143"/>
      <c r="CZ261" s="143"/>
      <c r="DA261" s="143"/>
      <c r="DB261" s="143"/>
      <c r="DC261" s="143"/>
      <c r="DD261" s="143"/>
      <c r="DE261" s="583"/>
      <c r="DF261" s="583"/>
      <c r="DG261" s="583"/>
      <c r="DH261" s="583"/>
      <c r="DI261" s="583"/>
      <c r="DJ261" s="583"/>
      <c r="DK261" s="749"/>
      <c r="DL261" s="749"/>
      <c r="DM261" s="749"/>
      <c r="DN261" s="143"/>
      <c r="DO261" s="143"/>
    </row>
    <row r="262" ht="26.25" customHeight="1" spans="1:119">
      <c r="A262" s="590">
        <v>44020</v>
      </c>
      <c r="B262" s="1" t="s">
        <v>444</v>
      </c>
      <c r="C262" s="591">
        <v>4500033424</v>
      </c>
      <c r="D262" s="611" t="s">
        <v>445</v>
      </c>
      <c r="E262" s="754" t="s">
        <v>283</v>
      </c>
      <c r="F262" s="593" t="s">
        <v>380</v>
      </c>
      <c r="G262" s="123" t="s">
        <v>376</v>
      </c>
      <c r="H262" s="143">
        <v>7</v>
      </c>
      <c r="I262" s="143"/>
      <c r="J262" s="143"/>
      <c r="K262" s="143"/>
      <c r="L262" s="621"/>
      <c r="M262" s="622"/>
      <c r="N262" s="623"/>
      <c r="O262" s="623"/>
      <c r="P262" s="624"/>
      <c r="Q262" s="623"/>
      <c r="R262" s="623"/>
      <c r="S262" s="623"/>
      <c r="T262" s="623"/>
      <c r="U262" s="624"/>
      <c r="V262" s="765"/>
      <c r="W262" s="771"/>
      <c r="X262" s="771"/>
      <c r="Y262" s="771"/>
      <c r="Z262" s="771"/>
      <c r="AA262" s="771"/>
      <c r="AB262" s="771"/>
      <c r="AC262" s="771"/>
      <c r="AD262" s="771"/>
      <c r="AE262" s="771"/>
      <c r="AF262" s="771"/>
      <c r="AG262" s="773"/>
      <c r="AH262" s="768"/>
      <c r="AI262" s="768"/>
      <c r="AJ262" s="768"/>
      <c r="AK262" s="768"/>
      <c r="AL262" s="768"/>
      <c r="AM262" s="768"/>
      <c r="AN262" s="768"/>
      <c r="AO262" s="768"/>
      <c r="AP262" s="768"/>
      <c r="AQ262" s="768"/>
      <c r="AR262" s="768"/>
      <c r="AS262" s="768"/>
      <c r="AT262" s="768"/>
      <c r="AU262" s="768"/>
      <c r="AV262" s="768"/>
      <c r="AW262" s="768"/>
      <c r="AX262" s="768"/>
      <c r="AY262" s="768"/>
      <c r="AZ262" s="768"/>
      <c r="BA262" s="768"/>
      <c r="BB262" s="768"/>
      <c r="BC262" s="768"/>
      <c r="BD262" s="768"/>
      <c r="BE262" s="765"/>
      <c r="BF262" s="765"/>
      <c r="BG262" s="765"/>
      <c r="BH262" s="765"/>
      <c r="BI262" s="107"/>
      <c r="BJ262" s="729"/>
      <c r="BK262" s="729"/>
      <c r="BL262" s="729"/>
      <c r="BM262" s="729"/>
      <c r="BN262" s="729"/>
      <c r="BO262" s="729"/>
      <c r="BP262" s="729"/>
      <c r="BQ262" s="729"/>
      <c r="BR262" s="729"/>
      <c r="BS262" s="729"/>
      <c r="BT262" s="729"/>
      <c r="BU262" s="729"/>
      <c r="BV262" s="729"/>
      <c r="BW262" s="729"/>
      <c r="BX262" s="729"/>
      <c r="BY262" s="729"/>
      <c r="BZ262" s="729"/>
      <c r="CA262" s="729"/>
      <c r="CB262" s="729"/>
      <c r="CC262" s="729"/>
      <c r="CD262" s="729"/>
      <c r="CE262" s="729"/>
      <c r="CF262" s="729"/>
      <c r="CG262" s="729"/>
      <c r="CH262" s="729"/>
      <c r="CI262" s="703"/>
      <c r="CJ262" s="703"/>
      <c r="CK262" s="703"/>
      <c r="CL262" s="703"/>
      <c r="CM262" s="703"/>
      <c r="CN262" s="703"/>
      <c r="CO262" s="703"/>
      <c r="CP262" s="703"/>
      <c r="CQ262" s="703"/>
      <c r="CR262" s="703"/>
      <c r="CS262" s="703"/>
      <c r="CT262" s="703"/>
      <c r="CU262" s="713"/>
      <c r="CV262" s="713"/>
      <c r="CW262" s="744"/>
      <c r="CX262" s="143">
        <v>1</v>
      </c>
      <c r="CY262" s="143">
        <v>1</v>
      </c>
      <c r="CZ262" s="143">
        <v>1</v>
      </c>
      <c r="DA262" s="143">
        <v>1</v>
      </c>
      <c r="DB262" s="143">
        <v>1</v>
      </c>
      <c r="DC262" s="143">
        <v>1</v>
      </c>
      <c r="DD262" s="143">
        <v>1</v>
      </c>
      <c r="DE262" s="583"/>
      <c r="DF262" s="583"/>
      <c r="DG262" s="583"/>
      <c r="DH262" s="583"/>
      <c r="DI262" s="583"/>
      <c r="DJ262" s="583"/>
      <c r="DK262" s="749"/>
      <c r="DL262" s="749"/>
      <c r="DM262" s="749"/>
      <c r="DN262" s="143"/>
      <c r="DO262" s="143"/>
    </row>
    <row r="263" ht="26.25" customHeight="1" spans="1:119">
      <c r="A263" s="590">
        <v>44020</v>
      </c>
      <c r="B263" s="1" t="s">
        <v>352</v>
      </c>
      <c r="C263" s="591" t="s">
        <v>446</v>
      </c>
      <c r="D263" s="611" t="s">
        <v>447</v>
      </c>
      <c r="E263" s="754" t="s">
        <v>283</v>
      </c>
      <c r="F263" s="593">
        <v>9215</v>
      </c>
      <c r="G263" s="123" t="s">
        <v>376</v>
      </c>
      <c r="H263" s="143">
        <v>6</v>
      </c>
      <c r="I263" s="143"/>
      <c r="J263" s="143"/>
      <c r="K263" s="143"/>
      <c r="L263" s="621"/>
      <c r="M263" s="622"/>
      <c r="N263" s="623"/>
      <c r="O263" s="623"/>
      <c r="P263" s="624"/>
      <c r="Q263" s="623"/>
      <c r="R263" s="623"/>
      <c r="S263" s="623"/>
      <c r="T263" s="623"/>
      <c r="U263" s="624"/>
      <c r="V263" s="765"/>
      <c r="W263" s="771"/>
      <c r="X263" s="771"/>
      <c r="Y263" s="771"/>
      <c r="Z263" s="771"/>
      <c r="AA263" s="771"/>
      <c r="AB263" s="771"/>
      <c r="AC263" s="771"/>
      <c r="AD263" s="771"/>
      <c r="AE263" s="771"/>
      <c r="AF263" s="771"/>
      <c r="AG263" s="773"/>
      <c r="AH263" s="768"/>
      <c r="AI263" s="768"/>
      <c r="AJ263" s="768"/>
      <c r="AK263" s="768"/>
      <c r="AL263" s="768"/>
      <c r="AM263" s="768"/>
      <c r="AN263" s="768"/>
      <c r="AO263" s="768"/>
      <c r="AP263" s="768"/>
      <c r="AQ263" s="768"/>
      <c r="AR263" s="768"/>
      <c r="AS263" s="768"/>
      <c r="AT263" s="768"/>
      <c r="AU263" s="768"/>
      <c r="AV263" s="768"/>
      <c r="AW263" s="768"/>
      <c r="AX263" s="768"/>
      <c r="AY263" s="768"/>
      <c r="AZ263" s="768"/>
      <c r="BA263" s="768"/>
      <c r="BB263" s="768"/>
      <c r="BC263" s="768"/>
      <c r="BD263" s="768"/>
      <c r="BE263" s="765"/>
      <c r="BF263" s="765"/>
      <c r="BG263" s="765"/>
      <c r="BH263" s="765"/>
      <c r="BI263" s="107"/>
      <c r="BJ263" s="729"/>
      <c r="BK263" s="729"/>
      <c r="BL263" s="729"/>
      <c r="BM263" s="729"/>
      <c r="BN263" s="729"/>
      <c r="BO263" s="729"/>
      <c r="BP263" s="729"/>
      <c r="BQ263" s="729"/>
      <c r="BR263" s="729"/>
      <c r="BS263" s="729"/>
      <c r="BT263" s="729"/>
      <c r="BU263" s="729"/>
      <c r="BV263" s="729"/>
      <c r="BW263" s="729"/>
      <c r="BX263" s="729"/>
      <c r="BY263" s="729"/>
      <c r="BZ263" s="729"/>
      <c r="CA263" s="729"/>
      <c r="CB263" s="729"/>
      <c r="CC263" s="729"/>
      <c r="CD263" s="729"/>
      <c r="CE263" s="729"/>
      <c r="CF263" s="729"/>
      <c r="CG263" s="729"/>
      <c r="CH263" s="729"/>
      <c r="CI263" s="703"/>
      <c r="CJ263" s="703"/>
      <c r="CK263" s="703"/>
      <c r="CL263" s="703"/>
      <c r="CM263" s="703"/>
      <c r="CN263" s="703"/>
      <c r="CO263" s="703"/>
      <c r="CP263" s="703"/>
      <c r="CQ263" s="703"/>
      <c r="CR263" s="703"/>
      <c r="CS263" s="703"/>
      <c r="CT263" s="703"/>
      <c r="CU263" s="713"/>
      <c r="CV263" s="713"/>
      <c r="CW263" s="744"/>
      <c r="CX263" s="143"/>
      <c r="CY263" s="143">
        <v>1</v>
      </c>
      <c r="CZ263" s="143">
        <v>1</v>
      </c>
      <c r="DA263" s="143">
        <v>1</v>
      </c>
      <c r="DB263" s="143">
        <v>1</v>
      </c>
      <c r="DC263" s="143">
        <v>1</v>
      </c>
      <c r="DD263" s="143">
        <v>1</v>
      </c>
      <c r="DE263" s="583"/>
      <c r="DF263" s="583"/>
      <c r="DG263" s="583"/>
      <c r="DH263" s="583"/>
      <c r="DI263" s="583"/>
      <c r="DJ263" s="583"/>
      <c r="DK263" s="749"/>
      <c r="DL263" s="749"/>
      <c r="DM263" s="749"/>
      <c r="DN263" s="143"/>
      <c r="DO263" s="143"/>
    </row>
    <row r="264" ht="26.25" customHeight="1" spans="1:119">
      <c r="A264" s="590">
        <v>44020</v>
      </c>
      <c r="B264" s="1" t="s">
        <v>352</v>
      </c>
      <c r="C264" s="591" t="s">
        <v>446</v>
      </c>
      <c r="D264" s="611" t="s">
        <v>447</v>
      </c>
      <c r="E264" s="754" t="s">
        <v>283</v>
      </c>
      <c r="F264" s="593">
        <v>9235</v>
      </c>
      <c r="G264" s="123" t="s">
        <v>125</v>
      </c>
      <c r="H264" s="143">
        <v>2</v>
      </c>
      <c r="I264" s="143"/>
      <c r="J264" s="143"/>
      <c r="K264" s="143"/>
      <c r="L264" s="621"/>
      <c r="M264" s="622"/>
      <c r="N264" s="623"/>
      <c r="O264" s="623"/>
      <c r="P264" s="624"/>
      <c r="Q264" s="623"/>
      <c r="R264" s="623"/>
      <c r="S264" s="623"/>
      <c r="T264" s="623"/>
      <c r="U264" s="624"/>
      <c r="V264" s="765"/>
      <c r="W264" s="771"/>
      <c r="X264" s="771"/>
      <c r="Y264" s="771"/>
      <c r="Z264" s="771"/>
      <c r="AA264" s="771"/>
      <c r="AB264" s="771"/>
      <c r="AC264" s="771"/>
      <c r="AD264" s="771"/>
      <c r="AE264" s="771"/>
      <c r="AF264" s="771"/>
      <c r="AG264" s="773"/>
      <c r="AH264" s="768"/>
      <c r="AI264" s="768"/>
      <c r="AJ264" s="768"/>
      <c r="AK264" s="768"/>
      <c r="AL264" s="768"/>
      <c r="AM264" s="768"/>
      <c r="AN264" s="768"/>
      <c r="AO264" s="768"/>
      <c r="AP264" s="768"/>
      <c r="AQ264" s="768"/>
      <c r="AR264" s="768"/>
      <c r="AS264" s="768"/>
      <c r="AT264" s="768"/>
      <c r="AU264" s="768"/>
      <c r="AV264" s="768"/>
      <c r="AW264" s="768"/>
      <c r="AX264" s="768"/>
      <c r="AY264" s="768"/>
      <c r="AZ264" s="768"/>
      <c r="BA264" s="768"/>
      <c r="BB264" s="768"/>
      <c r="BC264" s="768"/>
      <c r="BD264" s="768"/>
      <c r="BE264" s="765"/>
      <c r="BF264" s="765"/>
      <c r="BG264" s="765"/>
      <c r="BH264" s="765"/>
      <c r="BI264" s="107"/>
      <c r="BJ264" s="729"/>
      <c r="BK264" s="729"/>
      <c r="BL264" s="729"/>
      <c r="BM264" s="729"/>
      <c r="BN264" s="729"/>
      <c r="BO264" s="729"/>
      <c r="BP264" s="729"/>
      <c r="BQ264" s="729"/>
      <c r="BR264" s="729"/>
      <c r="BS264" s="729"/>
      <c r="BT264" s="729"/>
      <c r="BU264" s="729"/>
      <c r="BV264" s="729"/>
      <c r="BW264" s="729"/>
      <c r="BX264" s="729"/>
      <c r="BY264" s="729"/>
      <c r="BZ264" s="729"/>
      <c r="CA264" s="729"/>
      <c r="CB264" s="729"/>
      <c r="CC264" s="729"/>
      <c r="CD264" s="729"/>
      <c r="CE264" s="729"/>
      <c r="CF264" s="729"/>
      <c r="CG264" s="729"/>
      <c r="CH264" s="729"/>
      <c r="CI264" s="703"/>
      <c r="CJ264" s="703"/>
      <c r="CK264" s="703"/>
      <c r="CL264" s="703"/>
      <c r="CM264" s="703"/>
      <c r="CN264" s="703"/>
      <c r="CO264" s="703"/>
      <c r="CP264" s="703"/>
      <c r="CQ264" s="703"/>
      <c r="CR264" s="703"/>
      <c r="CS264" s="703"/>
      <c r="CT264" s="703"/>
      <c r="CU264" s="713"/>
      <c r="CV264" s="713"/>
      <c r="CW264" s="744"/>
      <c r="CX264" s="143"/>
      <c r="CY264" s="143"/>
      <c r="CZ264" s="143"/>
      <c r="DA264" s="143"/>
      <c r="DB264" s="143"/>
      <c r="DC264" s="143"/>
      <c r="DD264" s="143"/>
      <c r="DE264" s="583"/>
      <c r="DF264" s="583"/>
      <c r="DG264" s="583"/>
      <c r="DH264" s="583"/>
      <c r="DI264" s="583"/>
      <c r="DJ264" s="583"/>
      <c r="DK264" s="749"/>
      <c r="DL264" s="749"/>
      <c r="DM264" s="749"/>
      <c r="DN264" s="143">
        <v>2</v>
      </c>
      <c r="DO264" s="143"/>
    </row>
    <row r="265" ht="26.25" customHeight="1" spans="1:119">
      <c r="A265" s="590">
        <v>44021</v>
      </c>
      <c r="B265" s="1" t="s">
        <v>248</v>
      </c>
      <c r="C265" s="611">
        <v>4500028049</v>
      </c>
      <c r="D265" s="611" t="s">
        <v>408</v>
      </c>
      <c r="E265" s="608" t="s">
        <v>275</v>
      </c>
      <c r="F265" s="593">
        <v>9201</v>
      </c>
      <c r="G265" s="123" t="s">
        <v>130</v>
      </c>
      <c r="H265" s="143">
        <v>2</v>
      </c>
      <c r="I265" s="143"/>
      <c r="J265" s="143"/>
      <c r="K265" s="143"/>
      <c r="L265" s="621"/>
      <c r="M265" s="622"/>
      <c r="N265" s="623"/>
      <c r="O265" s="623"/>
      <c r="P265" s="624"/>
      <c r="Q265" s="623"/>
      <c r="R265" s="623"/>
      <c r="S265" s="623"/>
      <c r="T265" s="623"/>
      <c r="U265" s="624"/>
      <c r="V265" s="765"/>
      <c r="W265" s="771">
        <v>2</v>
      </c>
      <c r="X265" s="771"/>
      <c r="Y265" s="771"/>
      <c r="Z265" s="771"/>
      <c r="AA265" s="771"/>
      <c r="AB265" s="771">
        <v>2</v>
      </c>
      <c r="AC265" s="771"/>
      <c r="AD265" s="771"/>
      <c r="AE265" s="771"/>
      <c r="AF265" s="771"/>
      <c r="AG265" s="773"/>
      <c r="AH265" s="768"/>
      <c r="AI265" s="768"/>
      <c r="AJ265" s="768"/>
      <c r="AK265" s="768"/>
      <c r="AL265" s="768"/>
      <c r="AM265" s="768"/>
      <c r="AN265" s="768"/>
      <c r="AO265" s="768"/>
      <c r="AP265" s="768"/>
      <c r="AQ265" s="768"/>
      <c r="AR265" s="768"/>
      <c r="AS265" s="768"/>
      <c r="AT265" s="768"/>
      <c r="AU265" s="768"/>
      <c r="AV265" s="768"/>
      <c r="AW265" s="768"/>
      <c r="AX265" s="768"/>
      <c r="AY265" s="768"/>
      <c r="AZ265" s="768"/>
      <c r="BA265" s="768"/>
      <c r="BB265" s="768"/>
      <c r="BC265" s="768"/>
      <c r="BD265" s="768"/>
      <c r="BE265" s="765"/>
      <c r="BF265" s="765"/>
      <c r="BG265" s="765"/>
      <c r="BH265" s="765"/>
      <c r="BI265" s="107"/>
      <c r="BJ265" s="729"/>
      <c r="BK265" s="729"/>
      <c r="BL265" s="729"/>
      <c r="BM265" s="729"/>
      <c r="BN265" s="729"/>
      <c r="BO265" s="729"/>
      <c r="BP265" s="729"/>
      <c r="BQ265" s="729">
        <v>2</v>
      </c>
      <c r="BR265" s="729"/>
      <c r="BS265" s="729"/>
      <c r="BT265" s="729"/>
      <c r="BU265" s="729"/>
      <c r="BV265" s="729"/>
      <c r="BW265" s="729"/>
      <c r="BX265" s="729"/>
      <c r="BY265" s="729"/>
      <c r="BZ265" s="729"/>
      <c r="CA265" s="729"/>
      <c r="CB265" s="729"/>
      <c r="CC265" s="729"/>
      <c r="CD265" s="729"/>
      <c r="CE265" s="729"/>
      <c r="CF265" s="729"/>
      <c r="CG265" s="729"/>
      <c r="CH265" s="729"/>
      <c r="CI265" s="703"/>
      <c r="CJ265" s="703"/>
      <c r="CK265" s="703"/>
      <c r="CL265" s="703"/>
      <c r="CM265" s="703"/>
      <c r="CN265" s="703"/>
      <c r="CO265" s="703"/>
      <c r="CP265" s="703"/>
      <c r="CQ265" s="703"/>
      <c r="CR265" s="703"/>
      <c r="CS265" s="703"/>
      <c r="CT265" s="703"/>
      <c r="CU265" s="713"/>
      <c r="CV265" s="713"/>
      <c r="CW265" s="744"/>
      <c r="CX265" s="143"/>
      <c r="CY265" s="143"/>
      <c r="CZ265" s="143"/>
      <c r="DA265" s="143"/>
      <c r="DB265" s="143"/>
      <c r="DC265" s="143"/>
      <c r="DD265" s="143"/>
      <c r="DE265" s="583"/>
      <c r="DF265" s="583"/>
      <c r="DG265" s="583"/>
      <c r="DH265" s="583"/>
      <c r="DI265" s="583"/>
      <c r="DJ265" s="583"/>
      <c r="DK265" s="749"/>
      <c r="DL265" s="749"/>
      <c r="DM265" s="749"/>
      <c r="DN265" s="143"/>
      <c r="DO265" s="143"/>
    </row>
    <row r="266" ht="26.25" customHeight="1" spans="1:119">
      <c r="A266" s="590">
        <v>44021</v>
      </c>
      <c r="B266" s="1" t="s">
        <v>248</v>
      </c>
      <c r="C266" s="611"/>
      <c r="D266" s="611"/>
      <c r="E266" s="608" t="s">
        <v>275</v>
      </c>
      <c r="F266" s="593">
        <v>9208</v>
      </c>
      <c r="G266" s="123" t="s">
        <v>406</v>
      </c>
      <c r="H266" s="143">
        <v>2</v>
      </c>
      <c r="I266" s="143"/>
      <c r="J266" s="143"/>
      <c r="K266" s="143"/>
      <c r="L266" s="621"/>
      <c r="M266" s="622"/>
      <c r="N266" s="623"/>
      <c r="O266" s="623"/>
      <c r="P266" s="624"/>
      <c r="Q266" s="623"/>
      <c r="R266" s="623"/>
      <c r="S266" s="623"/>
      <c r="T266" s="623"/>
      <c r="U266" s="624"/>
      <c r="V266" s="765"/>
      <c r="W266" s="771"/>
      <c r="X266" s="771"/>
      <c r="Y266" s="771"/>
      <c r="Z266" s="771"/>
      <c r="AA266" s="771"/>
      <c r="AB266" s="771"/>
      <c r="AC266" s="771"/>
      <c r="AD266" s="771"/>
      <c r="AE266" s="771"/>
      <c r="AF266" s="771"/>
      <c r="AG266" s="773"/>
      <c r="AH266" s="768"/>
      <c r="AI266" s="768"/>
      <c r="AJ266" s="768"/>
      <c r="AK266" s="768"/>
      <c r="AL266" s="768"/>
      <c r="AM266" s="768"/>
      <c r="AN266" s="768"/>
      <c r="AO266" s="768"/>
      <c r="AP266" s="768"/>
      <c r="AQ266" s="768"/>
      <c r="AR266" s="768"/>
      <c r="AS266" s="768"/>
      <c r="AT266" s="768"/>
      <c r="AU266" s="768"/>
      <c r="AV266" s="768"/>
      <c r="AW266" s="768"/>
      <c r="AX266" s="768"/>
      <c r="AY266" s="768"/>
      <c r="AZ266" s="768"/>
      <c r="BA266" s="768"/>
      <c r="BB266" s="768"/>
      <c r="BC266" s="768"/>
      <c r="BD266" s="768"/>
      <c r="BE266" s="765"/>
      <c r="BF266" s="765"/>
      <c r="BG266" s="765"/>
      <c r="BH266" s="765"/>
      <c r="BI266" s="107"/>
      <c r="BJ266" s="729"/>
      <c r="BK266" s="729"/>
      <c r="BL266" s="729"/>
      <c r="BM266" s="729"/>
      <c r="BN266" s="729"/>
      <c r="BO266" s="729"/>
      <c r="BP266" s="729"/>
      <c r="BQ266" s="729"/>
      <c r="BR266" s="729"/>
      <c r="BS266" s="729"/>
      <c r="BT266" s="729"/>
      <c r="BU266" s="729"/>
      <c r="BV266" s="729"/>
      <c r="BW266" s="729"/>
      <c r="BX266" s="729"/>
      <c r="BY266" s="729"/>
      <c r="BZ266" s="729"/>
      <c r="CA266" s="729"/>
      <c r="CB266" s="729"/>
      <c r="CC266" s="729"/>
      <c r="CD266" s="729"/>
      <c r="CE266" s="729"/>
      <c r="CF266" s="729"/>
      <c r="CG266" s="729"/>
      <c r="CH266" s="729"/>
      <c r="CI266" s="703"/>
      <c r="CJ266" s="703"/>
      <c r="CK266" s="703"/>
      <c r="CL266" s="703"/>
      <c r="CM266" s="703"/>
      <c r="CN266" s="703"/>
      <c r="CO266" s="703"/>
      <c r="CP266" s="703"/>
      <c r="CQ266" s="703"/>
      <c r="CR266" s="703"/>
      <c r="CS266" s="703"/>
      <c r="CT266" s="703"/>
      <c r="CU266" s="713"/>
      <c r="CV266" s="713"/>
      <c r="CW266" s="744"/>
      <c r="CX266" s="143"/>
      <c r="CY266" s="143"/>
      <c r="CZ266" s="143"/>
      <c r="DA266" s="143"/>
      <c r="DB266" s="143"/>
      <c r="DC266" s="143"/>
      <c r="DD266" s="143"/>
      <c r="DE266" s="583"/>
      <c r="DF266" s="583"/>
      <c r="DG266" s="583"/>
      <c r="DH266" s="583"/>
      <c r="DI266" s="583"/>
      <c r="DJ266" s="583"/>
      <c r="DK266" s="749"/>
      <c r="DL266" s="749"/>
      <c r="DM266" s="749"/>
      <c r="DN266" s="143"/>
      <c r="DO266" s="143">
        <v>2</v>
      </c>
    </row>
    <row r="267" ht="26.25" customHeight="1" spans="1:119">
      <c r="A267" s="590">
        <v>44022</v>
      </c>
      <c r="B267" s="1" t="s">
        <v>307</v>
      </c>
      <c r="C267" s="591">
        <v>4500033934</v>
      </c>
      <c r="D267" s="611" t="s">
        <v>448</v>
      </c>
      <c r="E267" s="608" t="s">
        <v>283</v>
      </c>
      <c r="F267" s="593">
        <v>9207</v>
      </c>
      <c r="G267" s="123" t="s">
        <v>416</v>
      </c>
      <c r="H267" s="143">
        <v>3</v>
      </c>
      <c r="I267" s="143"/>
      <c r="J267" s="143"/>
      <c r="K267" s="143"/>
      <c r="L267" s="621"/>
      <c r="M267" s="622"/>
      <c r="N267" s="623"/>
      <c r="O267" s="623"/>
      <c r="P267" s="624"/>
      <c r="Q267" s="623"/>
      <c r="R267" s="623"/>
      <c r="S267" s="623"/>
      <c r="T267" s="623"/>
      <c r="U267" s="624"/>
      <c r="V267" s="765"/>
      <c r="W267" s="771"/>
      <c r="X267" s="771"/>
      <c r="Y267" s="771"/>
      <c r="Z267" s="771"/>
      <c r="AA267" s="771"/>
      <c r="AB267" s="771"/>
      <c r="AC267" s="771"/>
      <c r="AD267" s="771"/>
      <c r="AE267" s="771"/>
      <c r="AF267" s="771"/>
      <c r="AG267" s="773"/>
      <c r="AH267" s="768"/>
      <c r="AI267" s="768"/>
      <c r="AJ267" s="768"/>
      <c r="AK267" s="768"/>
      <c r="AL267" s="768"/>
      <c r="AM267" s="768"/>
      <c r="AN267" s="768"/>
      <c r="AO267" s="768"/>
      <c r="AP267" s="768"/>
      <c r="AQ267" s="768"/>
      <c r="AR267" s="768"/>
      <c r="AS267" s="768"/>
      <c r="AT267" s="768"/>
      <c r="AU267" s="768"/>
      <c r="AV267" s="768"/>
      <c r="AW267" s="768"/>
      <c r="AX267" s="768"/>
      <c r="AY267" s="768"/>
      <c r="AZ267" s="768"/>
      <c r="BA267" s="768"/>
      <c r="BB267" s="768"/>
      <c r="BC267" s="768"/>
      <c r="BD267" s="768"/>
      <c r="BE267" s="765"/>
      <c r="BF267" s="765"/>
      <c r="BG267" s="765"/>
      <c r="BH267" s="765"/>
      <c r="BI267" s="107"/>
      <c r="BJ267" s="729"/>
      <c r="BK267" s="729"/>
      <c r="BL267" s="729"/>
      <c r="BM267" s="729"/>
      <c r="BN267" s="729"/>
      <c r="BO267" s="729"/>
      <c r="BP267" s="729"/>
      <c r="BQ267" s="729"/>
      <c r="BR267" s="729"/>
      <c r="BS267" s="729"/>
      <c r="BT267" s="729"/>
      <c r="BU267" s="729"/>
      <c r="BV267" s="729"/>
      <c r="BW267" s="729"/>
      <c r="BX267" s="729"/>
      <c r="BY267" s="729"/>
      <c r="BZ267" s="729"/>
      <c r="CA267" s="729"/>
      <c r="CB267" s="729"/>
      <c r="CC267" s="729"/>
      <c r="CD267" s="729"/>
      <c r="CE267" s="729"/>
      <c r="CF267" s="729"/>
      <c r="CG267" s="729"/>
      <c r="CH267" s="729"/>
      <c r="CI267" s="703"/>
      <c r="CJ267" s="703"/>
      <c r="CK267" s="703"/>
      <c r="CL267" s="703"/>
      <c r="CM267" s="703"/>
      <c r="CN267" s="703"/>
      <c r="CO267" s="703"/>
      <c r="CP267" s="703"/>
      <c r="CQ267" s="703"/>
      <c r="CR267" s="703"/>
      <c r="CS267" s="703"/>
      <c r="CT267" s="703"/>
      <c r="CU267" s="713"/>
      <c r="CV267" s="713"/>
      <c r="CW267" s="744"/>
      <c r="CX267" s="143"/>
      <c r="CY267" s="143"/>
      <c r="CZ267" s="143"/>
      <c r="DA267" s="143"/>
      <c r="DB267" s="143"/>
      <c r="DC267" s="143"/>
      <c r="DD267" s="143"/>
      <c r="DE267" s="583"/>
      <c r="DF267" s="583"/>
      <c r="DG267" s="583"/>
      <c r="DH267" s="583"/>
      <c r="DI267" s="583"/>
      <c r="DJ267" s="583"/>
      <c r="DK267" s="749"/>
      <c r="DL267" s="749"/>
      <c r="DM267" s="749"/>
      <c r="DN267" s="143">
        <v>3</v>
      </c>
      <c r="DO267" s="143"/>
    </row>
    <row r="268" ht="26.25" customHeight="1" spans="1:119">
      <c r="A268" s="590">
        <v>44022</v>
      </c>
      <c r="B268" s="1" t="s">
        <v>352</v>
      </c>
      <c r="C268" s="591" t="s">
        <v>449</v>
      </c>
      <c r="D268" s="611" t="s">
        <v>450</v>
      </c>
      <c r="E268" s="608" t="s">
        <v>283</v>
      </c>
      <c r="F268" s="593">
        <v>9215</v>
      </c>
      <c r="G268" s="123" t="s">
        <v>376</v>
      </c>
      <c r="H268" s="143">
        <v>6</v>
      </c>
      <c r="I268" s="143"/>
      <c r="J268" s="143"/>
      <c r="K268" s="143"/>
      <c r="L268" s="621"/>
      <c r="M268" s="622"/>
      <c r="N268" s="623"/>
      <c r="O268" s="623"/>
      <c r="P268" s="624"/>
      <c r="Q268" s="623"/>
      <c r="R268" s="623"/>
      <c r="S268" s="623"/>
      <c r="T268" s="623"/>
      <c r="U268" s="624"/>
      <c r="V268" s="765"/>
      <c r="W268" s="771"/>
      <c r="X268" s="771"/>
      <c r="Y268" s="771"/>
      <c r="Z268" s="771"/>
      <c r="AA268" s="771"/>
      <c r="AB268" s="771"/>
      <c r="AC268" s="771"/>
      <c r="AD268" s="771"/>
      <c r="AE268" s="771"/>
      <c r="AF268" s="771"/>
      <c r="AG268" s="773"/>
      <c r="AH268" s="768"/>
      <c r="AI268" s="768"/>
      <c r="AJ268" s="768"/>
      <c r="AK268" s="768"/>
      <c r="AL268" s="768"/>
      <c r="AM268" s="768"/>
      <c r="AN268" s="768"/>
      <c r="AO268" s="768"/>
      <c r="AP268" s="768"/>
      <c r="AQ268" s="768"/>
      <c r="AR268" s="768"/>
      <c r="AS268" s="768"/>
      <c r="AT268" s="768"/>
      <c r="AU268" s="768"/>
      <c r="AV268" s="768"/>
      <c r="AW268" s="768"/>
      <c r="AX268" s="768"/>
      <c r="AY268" s="768"/>
      <c r="AZ268" s="768"/>
      <c r="BA268" s="768"/>
      <c r="BB268" s="768"/>
      <c r="BC268" s="768"/>
      <c r="BD268" s="768"/>
      <c r="BE268" s="765"/>
      <c r="BF268" s="765"/>
      <c r="BG268" s="765"/>
      <c r="BH268" s="765"/>
      <c r="BI268" s="107"/>
      <c r="BJ268" s="729"/>
      <c r="BK268" s="729"/>
      <c r="BL268" s="729"/>
      <c r="BM268" s="729"/>
      <c r="BN268" s="729"/>
      <c r="BO268" s="729"/>
      <c r="BP268" s="729"/>
      <c r="BQ268" s="729"/>
      <c r="BR268" s="729"/>
      <c r="BS268" s="729"/>
      <c r="BT268" s="729"/>
      <c r="BU268" s="729"/>
      <c r="BV268" s="729"/>
      <c r="BW268" s="729"/>
      <c r="BX268" s="729"/>
      <c r="BY268" s="729"/>
      <c r="BZ268" s="729"/>
      <c r="CA268" s="729"/>
      <c r="CB268" s="729"/>
      <c r="CC268" s="729"/>
      <c r="CD268" s="729"/>
      <c r="CE268" s="729"/>
      <c r="CF268" s="729"/>
      <c r="CG268" s="729"/>
      <c r="CH268" s="729"/>
      <c r="CI268" s="703"/>
      <c r="CJ268" s="703"/>
      <c r="CK268" s="703"/>
      <c r="CL268" s="703"/>
      <c r="CM268" s="703"/>
      <c r="CN268" s="703"/>
      <c r="CO268" s="703"/>
      <c r="CP268" s="703"/>
      <c r="CQ268" s="703"/>
      <c r="CR268" s="703"/>
      <c r="CS268" s="703"/>
      <c r="CT268" s="703"/>
      <c r="CU268" s="713"/>
      <c r="CV268" s="713"/>
      <c r="CW268" s="744"/>
      <c r="CX268" s="143"/>
      <c r="CY268" s="143">
        <v>1</v>
      </c>
      <c r="CZ268" s="143">
        <v>1</v>
      </c>
      <c r="DA268" s="143">
        <v>1</v>
      </c>
      <c r="DB268" s="143">
        <v>1</v>
      </c>
      <c r="DC268" s="143">
        <v>1</v>
      </c>
      <c r="DD268" s="143">
        <v>1</v>
      </c>
      <c r="DE268" s="583"/>
      <c r="DF268" s="583"/>
      <c r="DG268" s="583"/>
      <c r="DH268" s="583"/>
      <c r="DI268" s="583"/>
      <c r="DJ268" s="583"/>
      <c r="DK268" s="749"/>
      <c r="DL268" s="749"/>
      <c r="DM268" s="749"/>
      <c r="DN268" s="143"/>
      <c r="DO268" s="143"/>
    </row>
    <row r="269" ht="26.25" customHeight="1" spans="1:119">
      <c r="A269" s="590">
        <v>44023</v>
      </c>
      <c r="B269" s="1" t="s">
        <v>281</v>
      </c>
      <c r="C269" s="591">
        <v>4500033224</v>
      </c>
      <c r="D269" s="611" t="s">
        <v>451</v>
      </c>
      <c r="E269" s="608" t="s">
        <v>275</v>
      </c>
      <c r="F269" s="593">
        <v>9214</v>
      </c>
      <c r="G269" s="123" t="s">
        <v>232</v>
      </c>
      <c r="H269" s="143">
        <v>6</v>
      </c>
      <c r="I269" s="143"/>
      <c r="J269" s="143"/>
      <c r="K269" s="143"/>
      <c r="L269" s="621"/>
      <c r="M269" s="622"/>
      <c r="N269" s="623"/>
      <c r="O269" s="623"/>
      <c r="P269" s="624"/>
      <c r="Q269" s="623"/>
      <c r="R269" s="623"/>
      <c r="S269" s="623"/>
      <c r="T269" s="623"/>
      <c r="U269" s="624"/>
      <c r="V269" s="765"/>
      <c r="W269" s="771"/>
      <c r="X269" s="771"/>
      <c r="Y269" s="771"/>
      <c r="Z269" s="771"/>
      <c r="AA269" s="771"/>
      <c r="AB269" s="771"/>
      <c r="AC269" s="771"/>
      <c r="AD269" s="771"/>
      <c r="AE269" s="771"/>
      <c r="AF269" s="771"/>
      <c r="AG269" s="773"/>
      <c r="AH269" s="768"/>
      <c r="AI269" s="768"/>
      <c r="AJ269" s="768"/>
      <c r="AK269" s="768"/>
      <c r="AL269" s="768"/>
      <c r="AM269" s="768"/>
      <c r="AN269" s="768"/>
      <c r="AO269" s="768"/>
      <c r="AP269" s="768"/>
      <c r="AQ269" s="768"/>
      <c r="AR269" s="768"/>
      <c r="AS269" s="768"/>
      <c r="AT269" s="768"/>
      <c r="AU269" s="768"/>
      <c r="AV269" s="768"/>
      <c r="AW269" s="768"/>
      <c r="AX269" s="768"/>
      <c r="AY269" s="768"/>
      <c r="AZ269" s="768"/>
      <c r="BA269" s="768"/>
      <c r="BB269" s="768"/>
      <c r="BC269" s="768"/>
      <c r="BD269" s="768"/>
      <c r="BE269" s="765"/>
      <c r="BF269" s="765"/>
      <c r="BG269" s="765"/>
      <c r="BH269" s="765"/>
      <c r="BI269" s="107"/>
      <c r="BJ269" s="729"/>
      <c r="BK269" s="729"/>
      <c r="BL269" s="729"/>
      <c r="BM269" s="729"/>
      <c r="BN269" s="729"/>
      <c r="BO269" s="729"/>
      <c r="BP269" s="729"/>
      <c r="BQ269" s="729"/>
      <c r="BR269" s="729"/>
      <c r="BS269" s="729"/>
      <c r="BT269" s="729"/>
      <c r="BU269" s="729"/>
      <c r="BV269" s="729"/>
      <c r="BW269" s="729"/>
      <c r="BX269" s="729"/>
      <c r="BY269" s="729"/>
      <c r="BZ269" s="729"/>
      <c r="CA269" s="729"/>
      <c r="CB269" s="729"/>
      <c r="CC269" s="729"/>
      <c r="CD269" s="729"/>
      <c r="CE269" s="729"/>
      <c r="CF269" s="729"/>
      <c r="CG269" s="729"/>
      <c r="CH269" s="729"/>
      <c r="CI269" s="703"/>
      <c r="CJ269" s="703"/>
      <c r="CK269" s="703"/>
      <c r="CL269" s="703"/>
      <c r="CM269" s="703"/>
      <c r="CN269" s="703"/>
      <c r="CO269" s="703">
        <v>1</v>
      </c>
      <c r="CP269" s="703">
        <v>1</v>
      </c>
      <c r="CQ269" s="703">
        <v>1</v>
      </c>
      <c r="CR269" s="703">
        <v>1</v>
      </c>
      <c r="CS269" s="703">
        <v>1</v>
      </c>
      <c r="CT269" s="703">
        <v>1</v>
      </c>
      <c r="CU269" s="713"/>
      <c r="CV269" s="713"/>
      <c r="CW269" s="744"/>
      <c r="CX269" s="143"/>
      <c r="CY269" s="143"/>
      <c r="CZ269" s="143"/>
      <c r="DA269" s="143"/>
      <c r="DB269" s="143"/>
      <c r="DC269" s="143"/>
      <c r="DD269" s="143"/>
      <c r="DE269" s="583"/>
      <c r="DF269" s="583"/>
      <c r="DG269" s="583"/>
      <c r="DH269" s="583"/>
      <c r="DI269" s="583"/>
      <c r="DJ269" s="583"/>
      <c r="DK269" s="749"/>
      <c r="DL269" s="749"/>
      <c r="DM269" s="749"/>
      <c r="DN269" s="143"/>
      <c r="DO269" s="143"/>
    </row>
    <row r="270" ht="26.25" customHeight="1" spans="1:119">
      <c r="A270" s="590">
        <v>44023</v>
      </c>
      <c r="B270" s="1" t="s">
        <v>281</v>
      </c>
      <c r="C270" s="591">
        <v>4500033224</v>
      </c>
      <c r="D270" s="611" t="s">
        <v>451</v>
      </c>
      <c r="E270" s="608" t="s">
        <v>275</v>
      </c>
      <c r="F270" s="593">
        <v>9215</v>
      </c>
      <c r="G270" s="123" t="s">
        <v>376</v>
      </c>
      <c r="H270" s="143">
        <v>7</v>
      </c>
      <c r="I270" s="143"/>
      <c r="J270" s="143"/>
      <c r="K270" s="143"/>
      <c r="L270" s="621"/>
      <c r="M270" s="622"/>
      <c r="N270" s="623"/>
      <c r="O270" s="623"/>
      <c r="P270" s="624"/>
      <c r="Q270" s="623"/>
      <c r="R270" s="623"/>
      <c r="S270" s="623"/>
      <c r="T270" s="623"/>
      <c r="U270" s="624"/>
      <c r="V270" s="765"/>
      <c r="W270" s="771"/>
      <c r="X270" s="771"/>
      <c r="Y270" s="771"/>
      <c r="Z270" s="771"/>
      <c r="AA270" s="771"/>
      <c r="AB270" s="771"/>
      <c r="AC270" s="771"/>
      <c r="AD270" s="771"/>
      <c r="AE270" s="771"/>
      <c r="AF270" s="771"/>
      <c r="AG270" s="773"/>
      <c r="AH270" s="768"/>
      <c r="AI270" s="768"/>
      <c r="AJ270" s="768"/>
      <c r="AK270" s="768"/>
      <c r="AL270" s="768"/>
      <c r="AM270" s="768"/>
      <c r="AN270" s="768"/>
      <c r="AO270" s="768"/>
      <c r="AP270" s="768"/>
      <c r="AQ270" s="768"/>
      <c r="AR270" s="768"/>
      <c r="AS270" s="768"/>
      <c r="AT270" s="768"/>
      <c r="AU270" s="768"/>
      <c r="AV270" s="768"/>
      <c r="AW270" s="768"/>
      <c r="AX270" s="768"/>
      <c r="AY270" s="768"/>
      <c r="AZ270" s="768"/>
      <c r="BA270" s="768"/>
      <c r="BB270" s="768"/>
      <c r="BC270" s="768"/>
      <c r="BD270" s="768"/>
      <c r="BE270" s="765"/>
      <c r="BF270" s="765"/>
      <c r="BG270" s="765"/>
      <c r="BH270" s="765"/>
      <c r="BI270" s="107"/>
      <c r="BJ270" s="729"/>
      <c r="BK270" s="729"/>
      <c r="BL270" s="729"/>
      <c r="BM270" s="729"/>
      <c r="BN270" s="729"/>
      <c r="BO270" s="729"/>
      <c r="BP270" s="729"/>
      <c r="BQ270" s="729"/>
      <c r="BR270" s="729"/>
      <c r="BS270" s="729"/>
      <c r="BT270" s="729"/>
      <c r="BU270" s="729"/>
      <c r="BV270" s="729"/>
      <c r="BW270" s="729"/>
      <c r="BX270" s="729"/>
      <c r="BY270" s="729"/>
      <c r="BZ270" s="729"/>
      <c r="CA270" s="729"/>
      <c r="CB270" s="729"/>
      <c r="CC270" s="729"/>
      <c r="CD270" s="729"/>
      <c r="CE270" s="729"/>
      <c r="CF270" s="729"/>
      <c r="CG270" s="729"/>
      <c r="CH270" s="729"/>
      <c r="CI270" s="703"/>
      <c r="CJ270" s="703"/>
      <c r="CK270" s="703"/>
      <c r="CL270" s="703"/>
      <c r="CM270" s="703"/>
      <c r="CN270" s="703"/>
      <c r="CO270" s="703"/>
      <c r="CP270" s="703"/>
      <c r="CQ270" s="703"/>
      <c r="CR270" s="703"/>
      <c r="CS270" s="703"/>
      <c r="CT270" s="703"/>
      <c r="CU270" s="713"/>
      <c r="CV270" s="713"/>
      <c r="CW270" s="744"/>
      <c r="CX270" s="143">
        <v>1</v>
      </c>
      <c r="CY270" s="143">
        <v>1</v>
      </c>
      <c r="CZ270" s="143">
        <v>1</v>
      </c>
      <c r="DA270" s="143">
        <v>1</v>
      </c>
      <c r="DB270" s="143">
        <v>1</v>
      </c>
      <c r="DC270" s="143">
        <v>1</v>
      </c>
      <c r="DD270" s="143">
        <v>1</v>
      </c>
      <c r="DE270" s="583"/>
      <c r="DF270" s="583"/>
      <c r="DG270" s="583"/>
      <c r="DH270" s="583"/>
      <c r="DI270" s="583"/>
      <c r="DJ270" s="583"/>
      <c r="DK270" s="749"/>
      <c r="DL270" s="749"/>
      <c r="DM270" s="749"/>
      <c r="DN270" s="143"/>
      <c r="DO270" s="143"/>
    </row>
    <row r="271" ht="26.25" customHeight="1" spans="1:119">
      <c r="A271" s="590">
        <v>44023</v>
      </c>
      <c r="B271" s="1" t="s">
        <v>281</v>
      </c>
      <c r="C271" s="591" t="s">
        <v>452</v>
      </c>
      <c r="D271" s="611" t="s">
        <v>429</v>
      </c>
      <c r="E271" s="608" t="s">
        <v>283</v>
      </c>
      <c r="F271" s="593">
        <v>9214</v>
      </c>
      <c r="G271" s="123" t="s">
        <v>232</v>
      </c>
      <c r="H271" s="143">
        <v>3</v>
      </c>
      <c r="I271" s="143"/>
      <c r="J271" s="143"/>
      <c r="K271" s="143"/>
      <c r="L271" s="621"/>
      <c r="M271" s="622"/>
      <c r="N271" s="623"/>
      <c r="O271" s="623"/>
      <c r="P271" s="624"/>
      <c r="Q271" s="623"/>
      <c r="R271" s="623"/>
      <c r="S271" s="623"/>
      <c r="T271" s="623"/>
      <c r="U271" s="624"/>
      <c r="V271" s="765"/>
      <c r="W271" s="771"/>
      <c r="X271" s="771"/>
      <c r="Y271" s="771"/>
      <c r="Z271" s="771"/>
      <c r="AA271" s="771"/>
      <c r="AB271" s="771"/>
      <c r="AC271" s="771"/>
      <c r="AD271" s="771"/>
      <c r="AE271" s="771"/>
      <c r="AF271" s="771"/>
      <c r="AG271" s="773"/>
      <c r="AH271" s="768"/>
      <c r="AI271" s="768"/>
      <c r="AJ271" s="768"/>
      <c r="AK271" s="768"/>
      <c r="AL271" s="768"/>
      <c r="AM271" s="768"/>
      <c r="AN271" s="768"/>
      <c r="AO271" s="768"/>
      <c r="AP271" s="768"/>
      <c r="AQ271" s="768"/>
      <c r="AR271" s="768"/>
      <c r="AS271" s="768"/>
      <c r="AT271" s="768"/>
      <c r="AU271" s="768"/>
      <c r="AV271" s="768"/>
      <c r="AW271" s="768"/>
      <c r="AX271" s="768"/>
      <c r="AY271" s="768"/>
      <c r="AZ271" s="768"/>
      <c r="BA271" s="768"/>
      <c r="BB271" s="768"/>
      <c r="BC271" s="768"/>
      <c r="BD271" s="768"/>
      <c r="BE271" s="765"/>
      <c r="BF271" s="765"/>
      <c r="BG271" s="765"/>
      <c r="BH271" s="765"/>
      <c r="BI271" s="107"/>
      <c r="BJ271" s="729"/>
      <c r="BK271" s="729"/>
      <c r="BL271" s="729"/>
      <c r="BM271" s="729"/>
      <c r="BN271" s="729"/>
      <c r="BO271" s="729"/>
      <c r="BP271" s="729"/>
      <c r="BQ271" s="729"/>
      <c r="BR271" s="729"/>
      <c r="BS271" s="729"/>
      <c r="BT271" s="729"/>
      <c r="BU271" s="729"/>
      <c r="BV271" s="729"/>
      <c r="BW271" s="729"/>
      <c r="BX271" s="729"/>
      <c r="BY271" s="729"/>
      <c r="BZ271" s="729"/>
      <c r="CA271" s="729"/>
      <c r="CB271" s="729"/>
      <c r="CC271" s="729"/>
      <c r="CD271" s="729"/>
      <c r="CE271" s="729"/>
      <c r="CF271" s="729"/>
      <c r="CG271" s="729"/>
      <c r="CH271" s="729"/>
      <c r="CI271" s="703"/>
      <c r="CJ271" s="703"/>
      <c r="CK271" s="703"/>
      <c r="CL271" s="703"/>
      <c r="CM271" s="703"/>
      <c r="CN271" s="703"/>
      <c r="CO271" s="703"/>
      <c r="CP271" s="703"/>
      <c r="CQ271" s="703"/>
      <c r="CR271" s="703"/>
      <c r="CS271" s="703"/>
      <c r="CT271" s="703"/>
      <c r="CU271" s="713"/>
      <c r="CV271" s="713"/>
      <c r="CW271" s="744"/>
      <c r="CX271" s="143"/>
      <c r="CY271" s="143"/>
      <c r="CZ271" s="143"/>
      <c r="DA271" s="143"/>
      <c r="DB271" s="143"/>
      <c r="DC271" s="143"/>
      <c r="DD271" s="143"/>
      <c r="DE271" s="583"/>
      <c r="DF271" s="583"/>
      <c r="DG271" s="583"/>
      <c r="DH271" s="583"/>
      <c r="DI271" s="583"/>
      <c r="DJ271" s="583"/>
      <c r="DK271" s="749"/>
      <c r="DL271" s="749"/>
      <c r="DM271" s="749"/>
      <c r="DN271" s="143"/>
      <c r="DO271" s="143"/>
    </row>
    <row r="272" ht="26.25" customHeight="1" spans="1:119">
      <c r="A272" s="590">
        <v>44023</v>
      </c>
      <c r="B272" s="1" t="s">
        <v>281</v>
      </c>
      <c r="C272" s="591" t="s">
        <v>453</v>
      </c>
      <c r="D272" s="611" t="s">
        <v>429</v>
      </c>
      <c r="E272" s="608" t="s">
        <v>283</v>
      </c>
      <c r="F272" s="593">
        <v>9214</v>
      </c>
      <c r="G272" s="123" t="s">
        <v>232</v>
      </c>
      <c r="H272" s="143">
        <v>18</v>
      </c>
      <c r="I272" s="143"/>
      <c r="J272" s="143"/>
      <c r="K272" s="143"/>
      <c r="L272" s="621"/>
      <c r="M272" s="622"/>
      <c r="N272" s="623"/>
      <c r="O272" s="623"/>
      <c r="P272" s="624"/>
      <c r="Q272" s="623"/>
      <c r="R272" s="623"/>
      <c r="S272" s="623"/>
      <c r="T272" s="623"/>
      <c r="U272" s="624"/>
      <c r="V272" s="765"/>
      <c r="W272" s="771"/>
      <c r="X272" s="771"/>
      <c r="Y272" s="771"/>
      <c r="Z272" s="771"/>
      <c r="AA272" s="771"/>
      <c r="AB272" s="771"/>
      <c r="AC272" s="771"/>
      <c r="AD272" s="771"/>
      <c r="AE272" s="771"/>
      <c r="AF272" s="771"/>
      <c r="AG272" s="773"/>
      <c r="AH272" s="768"/>
      <c r="AI272" s="768"/>
      <c r="AJ272" s="768"/>
      <c r="AK272" s="768"/>
      <c r="AL272" s="768"/>
      <c r="AM272" s="768"/>
      <c r="AN272" s="768"/>
      <c r="AO272" s="768"/>
      <c r="AP272" s="768"/>
      <c r="AQ272" s="768"/>
      <c r="AR272" s="768"/>
      <c r="AS272" s="768"/>
      <c r="AT272" s="768"/>
      <c r="AU272" s="768"/>
      <c r="AV272" s="768"/>
      <c r="AW272" s="768"/>
      <c r="AX272" s="768">
        <v>18</v>
      </c>
      <c r="AY272" s="768">
        <v>18</v>
      </c>
      <c r="AZ272" s="768"/>
      <c r="BA272" s="768"/>
      <c r="BB272" s="768"/>
      <c r="BC272" s="768"/>
      <c r="BD272" s="768"/>
      <c r="BE272" s="765"/>
      <c r="BF272" s="765"/>
      <c r="BG272" s="765"/>
      <c r="BH272" s="765"/>
      <c r="BI272" s="107"/>
      <c r="BJ272" s="729"/>
      <c r="BK272" s="729"/>
      <c r="BL272" s="729"/>
      <c r="BM272" s="729"/>
      <c r="BN272" s="729"/>
      <c r="BO272" s="729"/>
      <c r="BP272" s="729"/>
      <c r="BQ272" s="729"/>
      <c r="BR272" s="729"/>
      <c r="BS272" s="729"/>
      <c r="BT272" s="729"/>
      <c r="BU272" s="729"/>
      <c r="BV272" s="729"/>
      <c r="BW272" s="729"/>
      <c r="BX272" s="729"/>
      <c r="BY272" s="729"/>
      <c r="BZ272" s="729"/>
      <c r="CA272" s="729"/>
      <c r="CB272" s="729"/>
      <c r="CC272" s="729"/>
      <c r="CD272" s="729"/>
      <c r="CE272" s="729"/>
      <c r="CF272" s="729"/>
      <c r="CG272" s="729"/>
      <c r="CH272" s="729"/>
      <c r="CI272" s="703"/>
      <c r="CJ272" s="703"/>
      <c r="CK272" s="703"/>
      <c r="CL272" s="703"/>
      <c r="CM272" s="703"/>
      <c r="CN272" s="703"/>
      <c r="CO272" s="703">
        <v>3</v>
      </c>
      <c r="CP272" s="703">
        <v>3</v>
      </c>
      <c r="CQ272" s="703">
        <v>3</v>
      </c>
      <c r="CR272" s="703">
        <v>3</v>
      </c>
      <c r="CS272" s="703">
        <v>3</v>
      </c>
      <c r="CT272" s="703">
        <v>3</v>
      </c>
      <c r="CU272" s="713"/>
      <c r="CV272" s="713"/>
      <c r="CW272" s="744"/>
      <c r="CX272" s="143"/>
      <c r="CY272" s="143"/>
      <c r="CZ272" s="143"/>
      <c r="DA272" s="143"/>
      <c r="DB272" s="143"/>
      <c r="DC272" s="143"/>
      <c r="DD272" s="143"/>
      <c r="DE272" s="583"/>
      <c r="DF272" s="583"/>
      <c r="DG272" s="583"/>
      <c r="DH272" s="583"/>
      <c r="DI272" s="583"/>
      <c r="DJ272" s="583"/>
      <c r="DK272" s="749"/>
      <c r="DL272" s="749"/>
      <c r="DM272" s="749"/>
      <c r="DN272" s="143"/>
      <c r="DO272" s="143"/>
    </row>
    <row r="273" ht="26.25" customHeight="1" spans="1:119">
      <c r="A273" s="590">
        <v>44023</v>
      </c>
      <c r="B273" s="1" t="s">
        <v>352</v>
      </c>
      <c r="C273" s="591" t="s">
        <v>454</v>
      </c>
      <c r="D273" s="611" t="s">
        <v>223</v>
      </c>
      <c r="E273" s="608" t="s">
        <v>280</v>
      </c>
      <c r="F273" s="593">
        <v>9214</v>
      </c>
      <c r="G273" s="123" t="s">
        <v>232</v>
      </c>
      <c r="H273" s="143">
        <v>12</v>
      </c>
      <c r="I273" s="143"/>
      <c r="J273" s="143"/>
      <c r="K273" s="143"/>
      <c r="L273" s="621"/>
      <c r="M273" s="622"/>
      <c r="N273" s="623"/>
      <c r="O273" s="623"/>
      <c r="P273" s="624"/>
      <c r="Q273" s="623"/>
      <c r="R273" s="623"/>
      <c r="S273" s="623"/>
      <c r="T273" s="623"/>
      <c r="U273" s="624"/>
      <c r="V273" s="765"/>
      <c r="W273" s="771"/>
      <c r="X273" s="771"/>
      <c r="Y273" s="771"/>
      <c r="Z273" s="771"/>
      <c r="AA273" s="771"/>
      <c r="AB273" s="771"/>
      <c r="AC273" s="771"/>
      <c r="AD273" s="771"/>
      <c r="AE273" s="771"/>
      <c r="AF273" s="771"/>
      <c r="AG273" s="773"/>
      <c r="AH273" s="768"/>
      <c r="AI273" s="768"/>
      <c r="AJ273" s="768"/>
      <c r="AK273" s="768"/>
      <c r="AL273" s="768"/>
      <c r="AM273" s="768"/>
      <c r="AN273" s="768"/>
      <c r="AO273" s="768"/>
      <c r="AP273" s="768"/>
      <c r="AQ273" s="768"/>
      <c r="AR273" s="768"/>
      <c r="AS273" s="768"/>
      <c r="AT273" s="768"/>
      <c r="AU273" s="768"/>
      <c r="AV273" s="768"/>
      <c r="AW273" s="768"/>
      <c r="AX273" s="768">
        <v>12</v>
      </c>
      <c r="AY273" s="768">
        <v>12</v>
      </c>
      <c r="AZ273" s="768"/>
      <c r="BA273" s="768"/>
      <c r="BB273" s="768"/>
      <c r="BC273" s="768"/>
      <c r="BD273" s="768"/>
      <c r="BE273" s="765"/>
      <c r="BF273" s="765"/>
      <c r="BG273" s="765"/>
      <c r="BH273" s="765"/>
      <c r="BI273" s="107"/>
      <c r="BJ273" s="729"/>
      <c r="BK273" s="729"/>
      <c r="BL273" s="729"/>
      <c r="BM273" s="729"/>
      <c r="BN273" s="729"/>
      <c r="BO273" s="729"/>
      <c r="BP273" s="729"/>
      <c r="BQ273" s="729"/>
      <c r="BR273" s="729"/>
      <c r="BS273" s="729"/>
      <c r="BT273" s="729"/>
      <c r="BU273" s="729"/>
      <c r="BV273" s="729"/>
      <c r="BW273" s="729"/>
      <c r="BX273" s="729"/>
      <c r="BY273" s="729"/>
      <c r="BZ273" s="729"/>
      <c r="CA273" s="729"/>
      <c r="CB273" s="729"/>
      <c r="CC273" s="729"/>
      <c r="CD273" s="729"/>
      <c r="CE273" s="729"/>
      <c r="CF273" s="729"/>
      <c r="CG273" s="729"/>
      <c r="CH273" s="729"/>
      <c r="CI273" s="703"/>
      <c r="CJ273" s="703"/>
      <c r="CK273" s="703"/>
      <c r="CL273" s="703"/>
      <c r="CM273" s="703"/>
      <c r="CN273" s="703"/>
      <c r="CO273" s="703">
        <v>2</v>
      </c>
      <c r="CP273" s="703">
        <v>2</v>
      </c>
      <c r="CQ273" s="703">
        <v>2</v>
      </c>
      <c r="CR273" s="703">
        <v>2</v>
      </c>
      <c r="CS273" s="703">
        <v>2</v>
      </c>
      <c r="CT273" s="703">
        <v>2</v>
      </c>
      <c r="CU273" s="713"/>
      <c r="CV273" s="713"/>
      <c r="CW273" s="744"/>
      <c r="CX273" s="143"/>
      <c r="CY273" s="143"/>
      <c r="CZ273" s="143"/>
      <c r="DA273" s="143"/>
      <c r="DB273" s="143"/>
      <c r="DC273" s="143"/>
      <c r="DD273" s="143"/>
      <c r="DE273" s="583"/>
      <c r="DF273" s="583"/>
      <c r="DG273" s="583"/>
      <c r="DH273" s="583"/>
      <c r="DI273" s="583"/>
      <c r="DJ273" s="583"/>
      <c r="DK273" s="749"/>
      <c r="DL273" s="749"/>
      <c r="DM273" s="749"/>
      <c r="DN273" s="143"/>
      <c r="DO273" s="143"/>
    </row>
    <row r="274" ht="26.25" customHeight="1" spans="1:119">
      <c r="A274" s="590">
        <v>44026</v>
      </c>
      <c r="B274" s="1" t="s">
        <v>303</v>
      </c>
      <c r="C274" s="591" t="s">
        <v>455</v>
      </c>
      <c r="D274" s="611" t="s">
        <v>445</v>
      </c>
      <c r="E274" s="608" t="s">
        <v>283</v>
      </c>
      <c r="F274" s="593">
        <v>9215</v>
      </c>
      <c r="G274" s="123" t="s">
        <v>376</v>
      </c>
      <c r="H274" s="143">
        <v>3</v>
      </c>
      <c r="I274" s="143"/>
      <c r="J274" s="143"/>
      <c r="K274" s="143"/>
      <c r="L274" s="621"/>
      <c r="M274" s="622"/>
      <c r="N274" s="623"/>
      <c r="O274" s="623"/>
      <c r="P274" s="624"/>
      <c r="Q274" s="623"/>
      <c r="R274" s="623"/>
      <c r="S274" s="623"/>
      <c r="T274" s="623"/>
      <c r="U274" s="624"/>
      <c r="V274" s="765"/>
      <c r="W274" s="771"/>
      <c r="X274" s="771"/>
      <c r="Y274" s="771"/>
      <c r="Z274" s="771"/>
      <c r="AA274" s="771"/>
      <c r="AB274" s="771"/>
      <c r="AC274" s="771"/>
      <c r="AD274" s="771"/>
      <c r="AE274" s="771"/>
      <c r="AF274" s="771"/>
      <c r="AG274" s="773"/>
      <c r="AH274" s="768"/>
      <c r="AI274" s="768"/>
      <c r="AJ274" s="768"/>
      <c r="AK274" s="768"/>
      <c r="AL274" s="768"/>
      <c r="AM274" s="768"/>
      <c r="AN274" s="768"/>
      <c r="AO274" s="768"/>
      <c r="AP274" s="768"/>
      <c r="AQ274" s="768"/>
      <c r="AR274" s="768"/>
      <c r="AS274" s="768"/>
      <c r="AT274" s="768"/>
      <c r="AU274" s="768"/>
      <c r="AV274" s="768"/>
      <c r="AW274" s="768"/>
      <c r="AX274" s="768"/>
      <c r="AY274" s="768"/>
      <c r="AZ274" s="768"/>
      <c r="BA274" s="768"/>
      <c r="BB274" s="768"/>
      <c r="BC274" s="768"/>
      <c r="BD274" s="768"/>
      <c r="BE274" s="765"/>
      <c r="BF274" s="765"/>
      <c r="BG274" s="765"/>
      <c r="BH274" s="765"/>
      <c r="BI274" s="107"/>
      <c r="BJ274" s="729"/>
      <c r="BK274" s="729"/>
      <c r="BL274" s="729"/>
      <c r="BM274" s="729"/>
      <c r="BN274" s="729"/>
      <c r="BO274" s="729"/>
      <c r="BP274" s="729"/>
      <c r="BQ274" s="729"/>
      <c r="BR274" s="729"/>
      <c r="BS274" s="729"/>
      <c r="BT274" s="729"/>
      <c r="BU274" s="729"/>
      <c r="BV274" s="729"/>
      <c r="BW274" s="729"/>
      <c r="BX274" s="729"/>
      <c r="BY274" s="729"/>
      <c r="BZ274" s="729"/>
      <c r="CA274" s="729"/>
      <c r="CB274" s="729"/>
      <c r="CC274" s="729"/>
      <c r="CD274" s="729"/>
      <c r="CE274" s="729"/>
      <c r="CF274" s="729"/>
      <c r="CG274" s="729"/>
      <c r="CH274" s="729"/>
      <c r="CI274" s="703"/>
      <c r="CJ274" s="703"/>
      <c r="CK274" s="703"/>
      <c r="CL274" s="703"/>
      <c r="CM274" s="703"/>
      <c r="CN274" s="703"/>
      <c r="CO274" s="703"/>
      <c r="CP274" s="703"/>
      <c r="CQ274" s="703"/>
      <c r="CR274" s="703"/>
      <c r="CS274" s="703"/>
      <c r="CT274" s="703"/>
      <c r="CU274" s="713"/>
      <c r="CV274" s="713"/>
      <c r="CW274" s="744"/>
      <c r="CX274" s="143"/>
      <c r="CY274" s="143">
        <v>1</v>
      </c>
      <c r="CZ274" s="143">
        <v>1</v>
      </c>
      <c r="DA274" s="143"/>
      <c r="DB274" s="143">
        <v>1</v>
      </c>
      <c r="DC274" s="143"/>
      <c r="DD274" s="143"/>
      <c r="DE274" s="583"/>
      <c r="DF274" s="583"/>
      <c r="DG274" s="583"/>
      <c r="DH274" s="583"/>
      <c r="DI274" s="583"/>
      <c r="DJ274" s="583"/>
      <c r="DK274" s="749"/>
      <c r="DL274" s="749"/>
      <c r="DM274" s="749"/>
      <c r="DN274" s="143"/>
      <c r="DO274" s="143"/>
    </row>
    <row r="275" ht="26.25" customHeight="1" spans="1:119">
      <c r="A275" s="590">
        <v>44026</v>
      </c>
      <c r="B275" s="1" t="s">
        <v>333</v>
      </c>
      <c r="C275" s="591" t="s">
        <v>456</v>
      </c>
      <c r="D275" s="611" t="s">
        <v>457</v>
      </c>
      <c r="E275" s="608" t="s">
        <v>322</v>
      </c>
      <c r="F275" s="593" t="s">
        <v>458</v>
      </c>
      <c r="G275" s="123" t="s">
        <v>376</v>
      </c>
      <c r="H275" s="143">
        <v>2</v>
      </c>
      <c r="I275" s="143"/>
      <c r="J275" s="143"/>
      <c r="K275" s="143"/>
      <c r="L275" s="621"/>
      <c r="M275" s="622"/>
      <c r="N275" s="623"/>
      <c r="O275" s="623"/>
      <c r="P275" s="624"/>
      <c r="Q275" s="623"/>
      <c r="R275" s="623"/>
      <c r="S275" s="623"/>
      <c r="T275" s="623"/>
      <c r="U275" s="624"/>
      <c r="V275" s="765"/>
      <c r="W275" s="771"/>
      <c r="X275" s="771"/>
      <c r="Y275" s="771"/>
      <c r="Z275" s="771"/>
      <c r="AA275" s="771"/>
      <c r="AB275" s="771"/>
      <c r="AC275" s="771"/>
      <c r="AD275" s="771"/>
      <c r="AE275" s="771"/>
      <c r="AF275" s="771"/>
      <c r="AG275" s="773"/>
      <c r="AH275" s="768"/>
      <c r="AI275" s="768"/>
      <c r="AJ275" s="768"/>
      <c r="AK275" s="768"/>
      <c r="AL275" s="768"/>
      <c r="AM275" s="768"/>
      <c r="AN275" s="768"/>
      <c r="AO275" s="768"/>
      <c r="AP275" s="768"/>
      <c r="AQ275" s="768"/>
      <c r="AR275" s="768"/>
      <c r="AS275" s="768"/>
      <c r="AT275" s="768"/>
      <c r="AU275" s="768"/>
      <c r="AV275" s="768"/>
      <c r="AW275" s="768"/>
      <c r="AX275" s="768"/>
      <c r="AY275" s="768"/>
      <c r="AZ275" s="768"/>
      <c r="BA275" s="768"/>
      <c r="BB275" s="768"/>
      <c r="BC275" s="768"/>
      <c r="BD275" s="768"/>
      <c r="BE275" s="765"/>
      <c r="BF275" s="765"/>
      <c r="BG275" s="765"/>
      <c r="BH275" s="765"/>
      <c r="BI275" s="107"/>
      <c r="BJ275" s="729"/>
      <c r="BK275" s="729"/>
      <c r="BL275" s="729"/>
      <c r="BM275" s="729"/>
      <c r="BN275" s="729"/>
      <c r="BO275" s="729"/>
      <c r="BP275" s="729"/>
      <c r="BQ275" s="729"/>
      <c r="BR275" s="729"/>
      <c r="BS275" s="729"/>
      <c r="BT275" s="729"/>
      <c r="BU275" s="729"/>
      <c r="BV275" s="729"/>
      <c r="BW275" s="729"/>
      <c r="BX275" s="729"/>
      <c r="BY275" s="729"/>
      <c r="BZ275" s="729"/>
      <c r="CA275" s="729"/>
      <c r="CB275" s="729"/>
      <c r="CC275" s="729"/>
      <c r="CD275" s="729"/>
      <c r="CE275" s="729"/>
      <c r="CF275" s="729"/>
      <c r="CG275" s="729"/>
      <c r="CH275" s="729"/>
      <c r="CI275" s="703"/>
      <c r="CJ275" s="703"/>
      <c r="CK275" s="703"/>
      <c r="CL275" s="703"/>
      <c r="CM275" s="703"/>
      <c r="CN275" s="703"/>
      <c r="CO275" s="703"/>
      <c r="CP275" s="703"/>
      <c r="CQ275" s="703"/>
      <c r="CR275" s="703"/>
      <c r="CS275" s="703"/>
      <c r="CT275" s="703"/>
      <c r="CU275" s="713"/>
      <c r="CV275" s="713"/>
      <c r="CW275" s="744"/>
      <c r="CX275" s="143"/>
      <c r="CY275" s="143"/>
      <c r="CZ275" s="143"/>
      <c r="DA275" s="143"/>
      <c r="DB275" s="143"/>
      <c r="DC275" s="143"/>
      <c r="DD275" s="143">
        <v>2</v>
      </c>
      <c r="DE275" s="583"/>
      <c r="DF275" s="583"/>
      <c r="DG275" s="583"/>
      <c r="DH275" s="583"/>
      <c r="DI275" s="583"/>
      <c r="DJ275" s="583"/>
      <c r="DK275" s="749"/>
      <c r="DL275" s="749"/>
      <c r="DM275" s="749"/>
      <c r="DN275" s="143"/>
      <c r="DO275" s="143"/>
    </row>
    <row r="276" ht="26.25" customHeight="1" spans="1:119">
      <c r="A276" s="590">
        <v>44029</v>
      </c>
      <c r="B276" s="1" t="s">
        <v>281</v>
      </c>
      <c r="C276" s="591" t="s">
        <v>459</v>
      </c>
      <c r="D276" s="611" t="s">
        <v>460</v>
      </c>
      <c r="E276" s="608" t="s">
        <v>283</v>
      </c>
      <c r="F276" s="593">
        <v>9215</v>
      </c>
      <c r="G276" s="123" t="s">
        <v>376</v>
      </c>
      <c r="H276" s="143">
        <v>2</v>
      </c>
      <c r="I276" s="143"/>
      <c r="J276" s="143"/>
      <c r="K276" s="143"/>
      <c r="L276" s="621"/>
      <c r="M276" s="622"/>
      <c r="N276" s="623"/>
      <c r="O276" s="623"/>
      <c r="P276" s="624"/>
      <c r="Q276" s="623"/>
      <c r="R276" s="623"/>
      <c r="S276" s="623"/>
      <c r="T276" s="623"/>
      <c r="U276" s="624"/>
      <c r="V276" s="765"/>
      <c r="W276" s="771"/>
      <c r="X276" s="771"/>
      <c r="Y276" s="771"/>
      <c r="Z276" s="771"/>
      <c r="AA276" s="771"/>
      <c r="AB276" s="771"/>
      <c r="AC276" s="771"/>
      <c r="AD276" s="771"/>
      <c r="AE276" s="771"/>
      <c r="AF276" s="771"/>
      <c r="AG276" s="773"/>
      <c r="AH276" s="768"/>
      <c r="AI276" s="768"/>
      <c r="AJ276" s="768"/>
      <c r="AK276" s="768"/>
      <c r="AL276" s="768"/>
      <c r="AM276" s="768"/>
      <c r="AN276" s="768"/>
      <c r="AO276" s="768"/>
      <c r="AP276" s="768"/>
      <c r="AQ276" s="768"/>
      <c r="AR276" s="768"/>
      <c r="AS276" s="768"/>
      <c r="AT276" s="768"/>
      <c r="AU276" s="768"/>
      <c r="AV276" s="768"/>
      <c r="AW276" s="768"/>
      <c r="AX276" s="768"/>
      <c r="AY276" s="768"/>
      <c r="AZ276" s="768"/>
      <c r="BA276" s="768"/>
      <c r="BB276" s="768"/>
      <c r="BC276" s="768"/>
      <c r="BD276" s="768"/>
      <c r="BE276" s="765"/>
      <c r="BF276" s="765"/>
      <c r="BG276" s="765"/>
      <c r="BH276" s="765"/>
      <c r="BI276" s="107"/>
      <c r="BJ276" s="729"/>
      <c r="BK276" s="729"/>
      <c r="BL276" s="729"/>
      <c r="BM276" s="729"/>
      <c r="BN276" s="729"/>
      <c r="BO276" s="729"/>
      <c r="BP276" s="729"/>
      <c r="BQ276" s="729"/>
      <c r="BR276" s="729"/>
      <c r="BS276" s="729"/>
      <c r="BT276" s="729"/>
      <c r="BU276" s="729"/>
      <c r="BV276" s="729"/>
      <c r="BW276" s="729"/>
      <c r="BX276" s="729"/>
      <c r="BY276" s="729"/>
      <c r="BZ276" s="729"/>
      <c r="CA276" s="729"/>
      <c r="CB276" s="729"/>
      <c r="CC276" s="729"/>
      <c r="CD276" s="729"/>
      <c r="CE276" s="729"/>
      <c r="CF276" s="729"/>
      <c r="CG276" s="729"/>
      <c r="CH276" s="729"/>
      <c r="CI276" s="703"/>
      <c r="CJ276" s="703"/>
      <c r="CK276" s="703"/>
      <c r="CL276" s="703"/>
      <c r="CM276" s="703"/>
      <c r="CN276" s="703"/>
      <c r="CO276" s="703"/>
      <c r="CP276" s="703"/>
      <c r="CQ276" s="703"/>
      <c r="CR276" s="703"/>
      <c r="CS276" s="703"/>
      <c r="CT276" s="703"/>
      <c r="CU276" s="713"/>
      <c r="CV276" s="713"/>
      <c r="CW276" s="744"/>
      <c r="CX276" s="143"/>
      <c r="CY276" s="143"/>
      <c r="CZ276" s="143"/>
      <c r="DA276" s="143"/>
      <c r="DB276" s="143"/>
      <c r="DC276" s="143">
        <v>1</v>
      </c>
      <c r="DD276" s="143">
        <v>1</v>
      </c>
      <c r="DE276" s="583"/>
      <c r="DF276" s="583"/>
      <c r="DG276" s="583"/>
      <c r="DH276" s="583"/>
      <c r="DI276" s="583"/>
      <c r="DJ276" s="583"/>
      <c r="DK276" s="749"/>
      <c r="DL276" s="749"/>
      <c r="DM276" s="749"/>
      <c r="DN276" s="143"/>
      <c r="DO276" s="143"/>
    </row>
    <row r="277" ht="26.25" customHeight="1" spans="1:119">
      <c r="A277" s="590">
        <v>44033</v>
      </c>
      <c r="B277" s="1" t="s">
        <v>281</v>
      </c>
      <c r="C277" s="591" t="s">
        <v>461</v>
      </c>
      <c r="D277" s="611" t="s">
        <v>451</v>
      </c>
      <c r="E277" s="608" t="s">
        <v>283</v>
      </c>
      <c r="F277" s="593">
        <v>9214</v>
      </c>
      <c r="G277" s="123" t="s">
        <v>232</v>
      </c>
      <c r="H277" s="143">
        <v>7</v>
      </c>
      <c r="I277" s="143"/>
      <c r="J277" s="143"/>
      <c r="K277" s="143"/>
      <c r="L277" s="621"/>
      <c r="M277" s="622"/>
      <c r="N277" s="623"/>
      <c r="O277" s="623"/>
      <c r="P277" s="624"/>
      <c r="Q277" s="623"/>
      <c r="R277" s="623"/>
      <c r="S277" s="623"/>
      <c r="T277" s="623"/>
      <c r="U277" s="624"/>
      <c r="V277" s="765"/>
      <c r="W277" s="771"/>
      <c r="X277" s="771"/>
      <c r="Y277" s="771"/>
      <c r="Z277" s="771"/>
      <c r="AA277" s="771"/>
      <c r="AB277" s="771"/>
      <c r="AC277" s="771"/>
      <c r="AD277" s="771"/>
      <c r="AE277" s="771"/>
      <c r="AF277" s="771"/>
      <c r="AG277" s="773"/>
      <c r="AH277" s="768"/>
      <c r="AI277" s="768"/>
      <c r="AJ277" s="768"/>
      <c r="AK277" s="768"/>
      <c r="AL277" s="768"/>
      <c r="AM277" s="768"/>
      <c r="AN277" s="768"/>
      <c r="AO277" s="768"/>
      <c r="AP277" s="768"/>
      <c r="AQ277" s="768"/>
      <c r="AR277" s="768"/>
      <c r="AS277" s="768"/>
      <c r="AT277" s="768"/>
      <c r="AU277" s="768"/>
      <c r="AV277" s="768"/>
      <c r="AW277" s="768"/>
      <c r="AX277" s="768"/>
      <c r="AY277" s="768"/>
      <c r="AZ277" s="768"/>
      <c r="BA277" s="768"/>
      <c r="BB277" s="768"/>
      <c r="BC277" s="768"/>
      <c r="BD277" s="768"/>
      <c r="BE277" s="765"/>
      <c r="BF277" s="765"/>
      <c r="BG277" s="765"/>
      <c r="BH277" s="765"/>
      <c r="BI277" s="107"/>
      <c r="BJ277" s="729"/>
      <c r="BK277" s="729"/>
      <c r="BL277" s="729"/>
      <c r="BM277" s="729"/>
      <c r="BN277" s="729"/>
      <c r="BO277" s="729"/>
      <c r="BP277" s="729"/>
      <c r="BQ277" s="729"/>
      <c r="BR277" s="729"/>
      <c r="BS277" s="729"/>
      <c r="BT277" s="729"/>
      <c r="BU277" s="729"/>
      <c r="BV277" s="729"/>
      <c r="BW277" s="729"/>
      <c r="BX277" s="729"/>
      <c r="BY277" s="729"/>
      <c r="BZ277" s="729"/>
      <c r="CA277" s="729"/>
      <c r="CB277" s="729"/>
      <c r="CC277" s="729"/>
      <c r="CD277" s="729"/>
      <c r="CE277" s="729"/>
      <c r="CF277" s="729"/>
      <c r="CG277" s="729"/>
      <c r="CH277" s="729"/>
      <c r="CI277" s="703"/>
      <c r="CJ277" s="703"/>
      <c r="CK277" s="703"/>
      <c r="CL277" s="703"/>
      <c r="CM277" s="703"/>
      <c r="CN277" s="703"/>
      <c r="CO277" s="703">
        <v>1</v>
      </c>
      <c r="CP277" s="703">
        <v>1</v>
      </c>
      <c r="CQ277" s="703">
        <v>1</v>
      </c>
      <c r="CR277" s="703">
        <v>1</v>
      </c>
      <c r="CS277" s="703">
        <v>1</v>
      </c>
      <c r="CT277" s="703">
        <v>1</v>
      </c>
      <c r="CU277" s="713"/>
      <c r="CV277" s="713"/>
      <c r="CW277" s="744"/>
      <c r="CX277" s="143"/>
      <c r="CY277" s="143"/>
      <c r="CZ277" s="143"/>
      <c r="DA277" s="143"/>
      <c r="DB277" s="143"/>
      <c r="DC277" s="143"/>
      <c r="DD277" s="143"/>
      <c r="DE277" s="583"/>
      <c r="DF277" s="583"/>
      <c r="DG277" s="583"/>
      <c r="DH277" s="583"/>
      <c r="DI277" s="583"/>
      <c r="DJ277" s="583"/>
      <c r="DK277" s="749"/>
      <c r="DL277" s="749"/>
      <c r="DM277" s="749"/>
      <c r="DN277" s="143"/>
      <c r="DO277" s="143"/>
    </row>
    <row r="278" ht="26.25" customHeight="1" spans="1:119">
      <c r="A278" s="590">
        <v>44033</v>
      </c>
      <c r="B278" s="1" t="s">
        <v>281</v>
      </c>
      <c r="C278" s="591" t="s">
        <v>461</v>
      </c>
      <c r="D278" s="611" t="s">
        <v>451</v>
      </c>
      <c r="E278" s="608" t="s">
        <v>283</v>
      </c>
      <c r="F278" s="593">
        <v>9215</v>
      </c>
      <c r="G278" s="123" t="s">
        <v>376</v>
      </c>
      <c r="H278" s="143">
        <v>8</v>
      </c>
      <c r="I278" s="143"/>
      <c r="J278" s="143"/>
      <c r="K278" s="143"/>
      <c r="L278" s="621"/>
      <c r="M278" s="622"/>
      <c r="N278" s="623"/>
      <c r="O278" s="623"/>
      <c r="P278" s="624"/>
      <c r="Q278" s="623"/>
      <c r="R278" s="623"/>
      <c r="S278" s="623"/>
      <c r="T278" s="623"/>
      <c r="U278" s="624"/>
      <c r="V278" s="765"/>
      <c r="W278" s="771"/>
      <c r="X278" s="771"/>
      <c r="Y278" s="771"/>
      <c r="Z278" s="771"/>
      <c r="AA278" s="771"/>
      <c r="AB278" s="771"/>
      <c r="AC278" s="771"/>
      <c r="AD278" s="771"/>
      <c r="AE278" s="771"/>
      <c r="AF278" s="771"/>
      <c r="AG278" s="773"/>
      <c r="AH278" s="768"/>
      <c r="AI278" s="768"/>
      <c r="AJ278" s="768"/>
      <c r="AK278" s="768"/>
      <c r="AL278" s="768"/>
      <c r="AM278" s="768"/>
      <c r="AN278" s="768"/>
      <c r="AO278" s="768"/>
      <c r="AP278" s="768"/>
      <c r="AQ278" s="768"/>
      <c r="AR278" s="768"/>
      <c r="AS278" s="768"/>
      <c r="AT278" s="768"/>
      <c r="AU278" s="768"/>
      <c r="AV278" s="768"/>
      <c r="AW278" s="768"/>
      <c r="AX278" s="768"/>
      <c r="AY278" s="768"/>
      <c r="AZ278" s="768"/>
      <c r="BA278" s="768"/>
      <c r="BB278" s="768"/>
      <c r="BC278" s="768"/>
      <c r="BD278" s="768"/>
      <c r="BE278" s="765"/>
      <c r="BF278" s="765"/>
      <c r="BG278" s="765"/>
      <c r="BH278" s="765"/>
      <c r="BI278" s="107"/>
      <c r="BJ278" s="729"/>
      <c r="BK278" s="729"/>
      <c r="BL278" s="729"/>
      <c r="BM278" s="729"/>
      <c r="BN278" s="729"/>
      <c r="BO278" s="729"/>
      <c r="BP278" s="729"/>
      <c r="BQ278" s="729"/>
      <c r="BR278" s="729"/>
      <c r="BS278" s="729"/>
      <c r="BT278" s="729"/>
      <c r="BU278" s="729"/>
      <c r="BV278" s="729"/>
      <c r="BW278" s="729"/>
      <c r="BX278" s="729"/>
      <c r="BY278" s="729"/>
      <c r="BZ278" s="729"/>
      <c r="CA278" s="729"/>
      <c r="CB278" s="729"/>
      <c r="CC278" s="729"/>
      <c r="CD278" s="729"/>
      <c r="CE278" s="729"/>
      <c r="CF278" s="729"/>
      <c r="CG278" s="729"/>
      <c r="CH278" s="729"/>
      <c r="CI278" s="703"/>
      <c r="CJ278" s="703"/>
      <c r="CK278" s="703"/>
      <c r="CL278" s="703"/>
      <c r="CM278" s="703"/>
      <c r="CN278" s="703"/>
      <c r="CO278" s="703"/>
      <c r="CP278" s="703"/>
      <c r="CQ278" s="703"/>
      <c r="CR278" s="703"/>
      <c r="CS278" s="703"/>
      <c r="CT278" s="703"/>
      <c r="CU278" s="713"/>
      <c r="CV278" s="713"/>
      <c r="CW278" s="744"/>
      <c r="CX278" s="143">
        <v>1</v>
      </c>
      <c r="CY278" s="143">
        <v>1</v>
      </c>
      <c r="CZ278" s="143">
        <v>1</v>
      </c>
      <c r="DA278" s="143">
        <v>1</v>
      </c>
      <c r="DB278" s="143">
        <v>1</v>
      </c>
      <c r="DC278" s="143">
        <v>1</v>
      </c>
      <c r="DD278" s="143">
        <v>1</v>
      </c>
      <c r="DE278" s="583"/>
      <c r="DF278" s="583"/>
      <c r="DG278" s="583"/>
      <c r="DH278" s="583"/>
      <c r="DI278" s="583"/>
      <c r="DJ278" s="583"/>
      <c r="DK278" s="749"/>
      <c r="DL278" s="749"/>
      <c r="DM278" s="749"/>
      <c r="DN278" s="143"/>
      <c r="DO278" s="143"/>
    </row>
    <row r="279" ht="26.25" customHeight="1" spans="1:119">
      <c r="A279" s="590">
        <v>44033</v>
      </c>
      <c r="B279" s="1" t="s">
        <v>433</v>
      </c>
      <c r="C279" s="591" t="s">
        <v>462</v>
      </c>
      <c r="D279" s="611" t="s">
        <v>463</v>
      </c>
      <c r="E279" s="608" t="s">
        <v>283</v>
      </c>
      <c r="F279" s="593">
        <v>9215</v>
      </c>
      <c r="G279" s="123" t="s">
        <v>376</v>
      </c>
      <c r="H279" s="143">
        <v>7</v>
      </c>
      <c r="I279" s="143"/>
      <c r="J279" s="143"/>
      <c r="K279" s="143"/>
      <c r="L279" s="621"/>
      <c r="M279" s="622"/>
      <c r="N279" s="623"/>
      <c r="O279" s="623"/>
      <c r="P279" s="624"/>
      <c r="Q279" s="623"/>
      <c r="R279" s="623"/>
      <c r="S279" s="623"/>
      <c r="T279" s="623"/>
      <c r="U279" s="624"/>
      <c r="V279" s="765"/>
      <c r="W279" s="771"/>
      <c r="X279" s="771"/>
      <c r="Y279" s="771"/>
      <c r="Z279" s="771"/>
      <c r="AA279" s="771"/>
      <c r="AB279" s="771"/>
      <c r="AC279" s="771"/>
      <c r="AD279" s="771"/>
      <c r="AE279" s="771"/>
      <c r="AF279" s="771"/>
      <c r="AG279" s="773"/>
      <c r="AH279" s="768"/>
      <c r="AI279" s="768"/>
      <c r="AJ279" s="768"/>
      <c r="AK279" s="768"/>
      <c r="AL279" s="768"/>
      <c r="AM279" s="768"/>
      <c r="AN279" s="768"/>
      <c r="AO279" s="768"/>
      <c r="AP279" s="768"/>
      <c r="AQ279" s="768"/>
      <c r="AR279" s="768"/>
      <c r="AS279" s="768"/>
      <c r="AT279" s="768"/>
      <c r="AU279" s="768"/>
      <c r="AV279" s="768"/>
      <c r="AW279" s="768"/>
      <c r="AX279" s="768"/>
      <c r="AY279" s="768"/>
      <c r="AZ279" s="768"/>
      <c r="BA279" s="768"/>
      <c r="BB279" s="768"/>
      <c r="BC279" s="768"/>
      <c r="BD279" s="768"/>
      <c r="BE279" s="765"/>
      <c r="BF279" s="765"/>
      <c r="BG279" s="765"/>
      <c r="BH279" s="765"/>
      <c r="BI279" s="107"/>
      <c r="BJ279" s="729"/>
      <c r="BK279" s="729"/>
      <c r="BL279" s="729"/>
      <c r="BM279" s="729"/>
      <c r="BN279" s="729"/>
      <c r="BO279" s="729"/>
      <c r="BP279" s="729"/>
      <c r="BQ279" s="729"/>
      <c r="BR279" s="729"/>
      <c r="BS279" s="729"/>
      <c r="BT279" s="729"/>
      <c r="BU279" s="729"/>
      <c r="BV279" s="729"/>
      <c r="BW279" s="729"/>
      <c r="BX279" s="729"/>
      <c r="BY279" s="729"/>
      <c r="BZ279" s="729"/>
      <c r="CA279" s="729"/>
      <c r="CB279" s="729"/>
      <c r="CC279" s="729"/>
      <c r="CD279" s="729"/>
      <c r="CE279" s="729"/>
      <c r="CF279" s="729"/>
      <c r="CG279" s="729"/>
      <c r="CH279" s="729"/>
      <c r="CI279" s="703"/>
      <c r="CJ279" s="703"/>
      <c r="CK279" s="703"/>
      <c r="CL279" s="703"/>
      <c r="CM279" s="703"/>
      <c r="CN279" s="703"/>
      <c r="CO279" s="703"/>
      <c r="CP279" s="703"/>
      <c r="CQ279" s="703"/>
      <c r="CR279" s="703"/>
      <c r="CS279" s="703"/>
      <c r="CT279" s="703"/>
      <c r="CU279" s="713"/>
      <c r="CV279" s="713"/>
      <c r="CW279" s="744"/>
      <c r="CX279" s="143"/>
      <c r="CY279" s="143">
        <v>1</v>
      </c>
      <c r="CZ279" s="143">
        <v>1</v>
      </c>
      <c r="DA279" s="143">
        <v>1</v>
      </c>
      <c r="DB279" s="143">
        <v>1</v>
      </c>
      <c r="DC279" s="143">
        <v>1</v>
      </c>
      <c r="DD279" s="143">
        <v>1</v>
      </c>
      <c r="DE279" s="583"/>
      <c r="DF279" s="583"/>
      <c r="DG279" s="583"/>
      <c r="DH279" s="583"/>
      <c r="DI279" s="583"/>
      <c r="DJ279" s="583"/>
      <c r="DK279" s="749"/>
      <c r="DL279" s="749"/>
      <c r="DM279" s="749"/>
      <c r="DN279" s="143"/>
      <c r="DO279" s="143"/>
    </row>
    <row r="280" ht="26.25" customHeight="1" spans="1:119">
      <c r="A280" s="590">
        <v>44033</v>
      </c>
      <c r="B280" s="1" t="s">
        <v>138</v>
      </c>
      <c r="C280" s="591"/>
      <c r="D280" s="611" t="s">
        <v>234</v>
      </c>
      <c r="E280" s="608" t="s">
        <v>283</v>
      </c>
      <c r="F280" s="593" t="s">
        <v>464</v>
      </c>
      <c r="G280" s="123" t="s">
        <v>376</v>
      </c>
      <c r="H280" s="143">
        <v>6</v>
      </c>
      <c r="I280" s="143"/>
      <c r="J280" s="143"/>
      <c r="K280" s="143"/>
      <c r="L280" s="621"/>
      <c r="M280" s="622"/>
      <c r="N280" s="623"/>
      <c r="O280" s="623"/>
      <c r="P280" s="624"/>
      <c r="Q280" s="623"/>
      <c r="R280" s="623"/>
      <c r="S280" s="623"/>
      <c r="T280" s="623"/>
      <c r="U280" s="624"/>
      <c r="V280" s="765"/>
      <c r="W280" s="771"/>
      <c r="X280" s="771"/>
      <c r="Y280" s="771"/>
      <c r="Z280" s="771"/>
      <c r="AA280" s="771"/>
      <c r="AB280" s="771"/>
      <c r="AC280" s="771"/>
      <c r="AD280" s="771"/>
      <c r="AE280" s="771"/>
      <c r="AF280" s="771"/>
      <c r="AG280" s="773"/>
      <c r="AH280" s="768"/>
      <c r="AI280" s="768"/>
      <c r="AJ280" s="768"/>
      <c r="AK280" s="768"/>
      <c r="AL280" s="768"/>
      <c r="AM280" s="768"/>
      <c r="AN280" s="768"/>
      <c r="AO280" s="768"/>
      <c r="AP280" s="768"/>
      <c r="AQ280" s="768"/>
      <c r="AR280" s="768"/>
      <c r="AS280" s="768"/>
      <c r="AT280" s="768"/>
      <c r="AU280" s="768"/>
      <c r="AV280" s="768"/>
      <c r="AW280" s="768"/>
      <c r="AX280" s="768"/>
      <c r="AY280" s="768"/>
      <c r="AZ280" s="768"/>
      <c r="BA280" s="768"/>
      <c r="BB280" s="768"/>
      <c r="BC280" s="768"/>
      <c r="BD280" s="768"/>
      <c r="BE280" s="765"/>
      <c r="BF280" s="765"/>
      <c r="BG280" s="765"/>
      <c r="BH280" s="765"/>
      <c r="BI280" s="107"/>
      <c r="BJ280" s="729"/>
      <c r="BK280" s="729"/>
      <c r="BL280" s="729"/>
      <c r="BM280" s="729"/>
      <c r="BN280" s="729"/>
      <c r="BO280" s="729"/>
      <c r="BP280" s="729"/>
      <c r="BQ280" s="729"/>
      <c r="BR280" s="729"/>
      <c r="BS280" s="729"/>
      <c r="BT280" s="729"/>
      <c r="BU280" s="729"/>
      <c r="BV280" s="729"/>
      <c r="BW280" s="729"/>
      <c r="BX280" s="729"/>
      <c r="BY280" s="729"/>
      <c r="BZ280" s="729"/>
      <c r="CA280" s="729"/>
      <c r="CB280" s="729"/>
      <c r="CC280" s="729"/>
      <c r="CD280" s="729"/>
      <c r="CE280" s="729"/>
      <c r="CF280" s="729"/>
      <c r="CG280" s="729"/>
      <c r="CH280" s="729"/>
      <c r="CI280" s="703"/>
      <c r="CJ280" s="703"/>
      <c r="CK280" s="703"/>
      <c r="CL280" s="703"/>
      <c r="CM280" s="703"/>
      <c r="CN280" s="703"/>
      <c r="CO280" s="703"/>
      <c r="CP280" s="703"/>
      <c r="CQ280" s="703"/>
      <c r="CR280" s="703"/>
      <c r="CS280" s="703"/>
      <c r="CT280" s="703"/>
      <c r="CU280" s="713"/>
      <c r="CV280" s="713"/>
      <c r="CW280" s="744"/>
      <c r="CX280" s="143">
        <v>1</v>
      </c>
      <c r="CY280" s="143">
        <v>1</v>
      </c>
      <c r="CZ280" s="143">
        <v>1</v>
      </c>
      <c r="DA280" s="143">
        <v>1</v>
      </c>
      <c r="DB280" s="143">
        <v>1</v>
      </c>
      <c r="DC280" s="143"/>
      <c r="DD280" s="143">
        <v>1</v>
      </c>
      <c r="DE280" s="583"/>
      <c r="DF280" s="583"/>
      <c r="DG280" s="583"/>
      <c r="DH280" s="583"/>
      <c r="DI280" s="583"/>
      <c r="DJ280" s="583"/>
      <c r="DK280" s="749"/>
      <c r="DL280" s="749"/>
      <c r="DM280" s="749"/>
      <c r="DN280" s="143"/>
      <c r="DO280" s="143"/>
    </row>
    <row r="281" ht="26.25" customHeight="1" spans="1:119">
      <c r="A281" s="590">
        <v>44033</v>
      </c>
      <c r="B281" s="1" t="s">
        <v>138</v>
      </c>
      <c r="C281" s="591"/>
      <c r="D281" s="611" t="s">
        <v>234</v>
      </c>
      <c r="E281" s="608" t="s">
        <v>283</v>
      </c>
      <c r="F281" s="593" t="s">
        <v>465</v>
      </c>
      <c r="G281" s="123" t="s">
        <v>416</v>
      </c>
      <c r="H281" s="143">
        <v>12</v>
      </c>
      <c r="I281" s="143"/>
      <c r="J281" s="143"/>
      <c r="K281" s="143"/>
      <c r="L281" s="621"/>
      <c r="M281" s="622"/>
      <c r="N281" s="623"/>
      <c r="O281" s="623"/>
      <c r="P281" s="624"/>
      <c r="Q281" s="623"/>
      <c r="R281" s="623"/>
      <c r="S281" s="623"/>
      <c r="T281" s="623"/>
      <c r="U281" s="624"/>
      <c r="V281" s="765"/>
      <c r="W281" s="771"/>
      <c r="X281" s="771"/>
      <c r="Y281" s="771"/>
      <c r="Z281" s="771"/>
      <c r="AA281" s="771"/>
      <c r="AB281" s="771"/>
      <c r="AC281" s="771"/>
      <c r="AD281" s="771"/>
      <c r="AE281" s="771"/>
      <c r="AF281" s="771"/>
      <c r="AG281" s="773"/>
      <c r="AH281" s="768"/>
      <c r="AI281" s="768"/>
      <c r="AJ281" s="768"/>
      <c r="AK281" s="768"/>
      <c r="AL281" s="768"/>
      <c r="AM281" s="768"/>
      <c r="AN281" s="768"/>
      <c r="AO281" s="768"/>
      <c r="AP281" s="768"/>
      <c r="AQ281" s="768"/>
      <c r="AR281" s="768"/>
      <c r="AS281" s="768"/>
      <c r="AT281" s="768"/>
      <c r="AU281" s="768"/>
      <c r="AV281" s="768"/>
      <c r="AW281" s="768"/>
      <c r="AX281" s="768"/>
      <c r="AY281" s="768"/>
      <c r="AZ281" s="768"/>
      <c r="BA281" s="768"/>
      <c r="BB281" s="768"/>
      <c r="BC281" s="768"/>
      <c r="BD281" s="768"/>
      <c r="BE281" s="765"/>
      <c r="BF281" s="765"/>
      <c r="BG281" s="765"/>
      <c r="BH281" s="765"/>
      <c r="BI281" s="107"/>
      <c r="BJ281" s="729"/>
      <c r="BK281" s="729"/>
      <c r="BL281" s="729"/>
      <c r="BM281" s="729"/>
      <c r="BN281" s="729"/>
      <c r="BO281" s="729"/>
      <c r="BP281" s="729"/>
      <c r="BQ281" s="729"/>
      <c r="BR281" s="729"/>
      <c r="BS281" s="729"/>
      <c r="BT281" s="729"/>
      <c r="BU281" s="729"/>
      <c r="BV281" s="729"/>
      <c r="BW281" s="729"/>
      <c r="BX281" s="729"/>
      <c r="BY281" s="729"/>
      <c r="BZ281" s="729"/>
      <c r="CA281" s="729"/>
      <c r="CB281" s="729"/>
      <c r="CC281" s="729"/>
      <c r="CD281" s="729"/>
      <c r="CE281" s="729"/>
      <c r="CF281" s="729"/>
      <c r="CG281" s="729"/>
      <c r="CH281" s="729"/>
      <c r="CI281" s="703"/>
      <c r="CJ281" s="703"/>
      <c r="CK281" s="703"/>
      <c r="CL281" s="703"/>
      <c r="CM281" s="703"/>
      <c r="CN281" s="703"/>
      <c r="CO281" s="703"/>
      <c r="CP281" s="703"/>
      <c r="CQ281" s="703"/>
      <c r="CR281" s="703"/>
      <c r="CS281" s="703"/>
      <c r="CT281" s="703"/>
      <c r="CU281" s="713"/>
      <c r="CV281" s="713"/>
      <c r="CW281" s="744"/>
      <c r="CX281" s="143"/>
      <c r="CY281" s="143"/>
      <c r="CZ281" s="143"/>
      <c r="DA281" s="143"/>
      <c r="DB281" s="143"/>
      <c r="DC281" s="143"/>
      <c r="DD281" s="143"/>
      <c r="DE281" s="583"/>
      <c r="DF281" s="583"/>
      <c r="DG281" s="583"/>
      <c r="DH281" s="583"/>
      <c r="DI281" s="583"/>
      <c r="DJ281" s="583"/>
      <c r="DK281" s="749"/>
      <c r="DL281" s="749"/>
      <c r="DM281" s="749"/>
      <c r="DN281" s="143">
        <v>12</v>
      </c>
      <c r="DO281" s="143"/>
    </row>
    <row r="282" ht="26.25" customHeight="1" spans="1:119">
      <c r="A282" s="590">
        <v>44033</v>
      </c>
      <c r="B282" s="1" t="s">
        <v>138</v>
      </c>
      <c r="C282" s="591"/>
      <c r="D282" s="611" t="s">
        <v>234</v>
      </c>
      <c r="E282" s="608" t="s">
        <v>283</v>
      </c>
      <c r="F282" s="593" t="s">
        <v>466</v>
      </c>
      <c r="G282" s="123" t="s">
        <v>406</v>
      </c>
      <c r="H282" s="143">
        <v>6</v>
      </c>
      <c r="I282" s="143"/>
      <c r="J282" s="143"/>
      <c r="K282" s="143"/>
      <c r="L282" s="621"/>
      <c r="M282" s="622"/>
      <c r="N282" s="623"/>
      <c r="O282" s="623"/>
      <c r="P282" s="624"/>
      <c r="Q282" s="623"/>
      <c r="R282" s="623"/>
      <c r="S282" s="623"/>
      <c r="T282" s="623"/>
      <c r="U282" s="624"/>
      <c r="V282" s="765"/>
      <c r="W282" s="771"/>
      <c r="X282" s="771"/>
      <c r="Y282" s="771"/>
      <c r="Z282" s="771"/>
      <c r="AA282" s="771"/>
      <c r="AB282" s="771"/>
      <c r="AC282" s="771"/>
      <c r="AD282" s="771"/>
      <c r="AE282" s="771"/>
      <c r="AF282" s="771"/>
      <c r="AG282" s="773"/>
      <c r="AH282" s="768"/>
      <c r="AI282" s="768"/>
      <c r="AJ282" s="768"/>
      <c r="AK282" s="768"/>
      <c r="AL282" s="768"/>
      <c r="AM282" s="768"/>
      <c r="AN282" s="768"/>
      <c r="AO282" s="768"/>
      <c r="AP282" s="768"/>
      <c r="AQ282" s="768"/>
      <c r="AR282" s="768"/>
      <c r="AS282" s="768"/>
      <c r="AT282" s="768"/>
      <c r="AU282" s="768"/>
      <c r="AV282" s="768"/>
      <c r="AW282" s="768"/>
      <c r="AX282" s="768"/>
      <c r="AY282" s="768"/>
      <c r="AZ282" s="768"/>
      <c r="BA282" s="768"/>
      <c r="BB282" s="768"/>
      <c r="BC282" s="768"/>
      <c r="BD282" s="768"/>
      <c r="BE282" s="765"/>
      <c r="BF282" s="765"/>
      <c r="BG282" s="765"/>
      <c r="BH282" s="765"/>
      <c r="BI282" s="107"/>
      <c r="BJ282" s="729"/>
      <c r="BK282" s="729"/>
      <c r="BL282" s="729"/>
      <c r="BM282" s="729"/>
      <c r="BN282" s="729"/>
      <c r="BO282" s="729"/>
      <c r="BP282" s="729"/>
      <c r="BQ282" s="729"/>
      <c r="BR282" s="729"/>
      <c r="BS282" s="729"/>
      <c r="BT282" s="729"/>
      <c r="BU282" s="729"/>
      <c r="BV282" s="729"/>
      <c r="BW282" s="729"/>
      <c r="BX282" s="729"/>
      <c r="BY282" s="729"/>
      <c r="BZ282" s="729"/>
      <c r="CA282" s="729"/>
      <c r="CB282" s="729"/>
      <c r="CC282" s="729"/>
      <c r="CD282" s="729"/>
      <c r="CE282" s="729"/>
      <c r="CF282" s="729"/>
      <c r="CG282" s="729"/>
      <c r="CH282" s="729"/>
      <c r="CI282" s="703"/>
      <c r="CJ282" s="703"/>
      <c r="CK282" s="703"/>
      <c r="CL282" s="703"/>
      <c r="CM282" s="703"/>
      <c r="CN282" s="703"/>
      <c r="CO282" s="703"/>
      <c r="CP282" s="703"/>
      <c r="CQ282" s="703"/>
      <c r="CR282" s="703"/>
      <c r="CS282" s="703"/>
      <c r="CT282" s="703"/>
      <c r="CU282" s="713"/>
      <c r="CV282" s="713"/>
      <c r="CW282" s="744"/>
      <c r="CX282" s="143"/>
      <c r="CY282" s="143"/>
      <c r="CZ282" s="143"/>
      <c r="DA282" s="143"/>
      <c r="DB282" s="143"/>
      <c r="DC282" s="143"/>
      <c r="DD282" s="143"/>
      <c r="DE282" s="583"/>
      <c r="DF282" s="583"/>
      <c r="DG282" s="583"/>
      <c r="DH282" s="583"/>
      <c r="DI282" s="583"/>
      <c r="DJ282" s="583"/>
      <c r="DK282" s="749"/>
      <c r="DL282" s="749"/>
      <c r="DM282" s="749"/>
      <c r="DN282" s="143"/>
      <c r="DO282" s="143">
        <v>6</v>
      </c>
    </row>
    <row r="283" ht="26.25" customHeight="1" spans="1:119">
      <c r="A283" s="590">
        <v>44033</v>
      </c>
      <c r="B283" s="1" t="s">
        <v>138</v>
      </c>
      <c r="C283" s="591"/>
      <c r="D283" s="611" t="s">
        <v>234</v>
      </c>
      <c r="E283" s="608" t="s">
        <v>283</v>
      </c>
      <c r="F283" s="593" t="s">
        <v>361</v>
      </c>
      <c r="G283" s="123" t="s">
        <v>232</v>
      </c>
      <c r="H283" s="143">
        <v>6</v>
      </c>
      <c r="I283" s="143"/>
      <c r="J283" s="143"/>
      <c r="K283" s="143"/>
      <c r="L283" s="621"/>
      <c r="M283" s="622"/>
      <c r="N283" s="623"/>
      <c r="O283" s="623"/>
      <c r="P283" s="624"/>
      <c r="Q283" s="623"/>
      <c r="R283" s="623"/>
      <c r="S283" s="623"/>
      <c r="T283" s="623"/>
      <c r="U283" s="624"/>
      <c r="V283" s="765"/>
      <c r="W283" s="771"/>
      <c r="X283" s="771"/>
      <c r="Y283" s="771"/>
      <c r="Z283" s="771"/>
      <c r="AA283" s="771"/>
      <c r="AB283" s="771"/>
      <c r="AC283" s="771"/>
      <c r="AD283" s="771"/>
      <c r="AE283" s="771"/>
      <c r="AF283" s="771"/>
      <c r="AG283" s="773"/>
      <c r="AH283" s="768"/>
      <c r="AI283" s="768"/>
      <c r="AJ283" s="768"/>
      <c r="AK283" s="768"/>
      <c r="AL283" s="768"/>
      <c r="AM283" s="768"/>
      <c r="AN283" s="768"/>
      <c r="AO283" s="768"/>
      <c r="AP283" s="768"/>
      <c r="AQ283" s="768"/>
      <c r="AR283" s="768"/>
      <c r="AS283" s="768"/>
      <c r="AT283" s="768"/>
      <c r="AU283" s="768"/>
      <c r="AV283" s="768"/>
      <c r="AW283" s="768"/>
      <c r="AX283" s="768">
        <v>6</v>
      </c>
      <c r="AY283" s="768">
        <v>6</v>
      </c>
      <c r="AZ283" s="768"/>
      <c r="BA283" s="768"/>
      <c r="BB283" s="768"/>
      <c r="BC283" s="768"/>
      <c r="BD283" s="768"/>
      <c r="BE283" s="765"/>
      <c r="BF283" s="765"/>
      <c r="BG283" s="765"/>
      <c r="BH283" s="765"/>
      <c r="BI283" s="107"/>
      <c r="BJ283" s="729"/>
      <c r="BK283" s="729"/>
      <c r="BL283" s="729"/>
      <c r="BM283" s="729"/>
      <c r="BN283" s="729"/>
      <c r="BO283" s="729"/>
      <c r="BP283" s="729"/>
      <c r="BQ283" s="729"/>
      <c r="BR283" s="729"/>
      <c r="BS283" s="729"/>
      <c r="BT283" s="729"/>
      <c r="BU283" s="729"/>
      <c r="BV283" s="729"/>
      <c r="BW283" s="729"/>
      <c r="BX283" s="729"/>
      <c r="BY283" s="729"/>
      <c r="BZ283" s="729"/>
      <c r="CA283" s="729"/>
      <c r="CB283" s="729"/>
      <c r="CC283" s="729"/>
      <c r="CD283" s="729"/>
      <c r="CE283" s="729"/>
      <c r="CF283" s="729"/>
      <c r="CG283" s="729"/>
      <c r="CH283" s="729"/>
      <c r="CI283" s="703"/>
      <c r="CJ283" s="703"/>
      <c r="CK283" s="703"/>
      <c r="CL283" s="703"/>
      <c r="CM283" s="703"/>
      <c r="CN283" s="703"/>
      <c r="CO283" s="703">
        <v>1</v>
      </c>
      <c r="CP283" s="703">
        <v>1</v>
      </c>
      <c r="CQ283" s="703">
        <v>1</v>
      </c>
      <c r="CR283" s="703">
        <v>1</v>
      </c>
      <c r="CS283" s="703">
        <v>1</v>
      </c>
      <c r="CT283" s="703">
        <v>1</v>
      </c>
      <c r="CU283" s="713"/>
      <c r="CV283" s="713"/>
      <c r="CW283" s="744"/>
      <c r="CX283" s="143"/>
      <c r="CY283" s="143"/>
      <c r="CZ283" s="143"/>
      <c r="DA283" s="143"/>
      <c r="DB283" s="143"/>
      <c r="DC283" s="143"/>
      <c r="DD283" s="143"/>
      <c r="DE283" s="583"/>
      <c r="DF283" s="583"/>
      <c r="DG283" s="583"/>
      <c r="DH283" s="583"/>
      <c r="DI283" s="583"/>
      <c r="DJ283" s="583"/>
      <c r="DK283" s="749"/>
      <c r="DL283" s="749"/>
      <c r="DM283" s="749"/>
      <c r="DN283" s="143"/>
      <c r="DO283" s="143"/>
    </row>
    <row r="284" ht="26.25" customHeight="1" spans="1:119">
      <c r="A284" s="590">
        <v>44034</v>
      </c>
      <c r="B284" s="1" t="s">
        <v>337</v>
      </c>
      <c r="C284" s="591" t="s">
        <v>467</v>
      </c>
      <c r="D284" s="611" t="s">
        <v>314</v>
      </c>
      <c r="E284" s="608" t="s">
        <v>283</v>
      </c>
      <c r="F284" s="593">
        <v>9221</v>
      </c>
      <c r="G284" s="123" t="s">
        <v>391</v>
      </c>
      <c r="H284" s="143">
        <v>12</v>
      </c>
      <c r="I284" s="143"/>
      <c r="J284" s="143"/>
      <c r="K284" s="143"/>
      <c r="L284" s="621"/>
      <c r="M284" s="622"/>
      <c r="N284" s="623"/>
      <c r="O284" s="623"/>
      <c r="P284" s="624"/>
      <c r="Q284" s="623"/>
      <c r="R284" s="623"/>
      <c r="S284" s="623"/>
      <c r="T284" s="623"/>
      <c r="U284" s="624"/>
      <c r="V284" s="765"/>
      <c r="W284" s="771"/>
      <c r="X284" s="771"/>
      <c r="Y284" s="771"/>
      <c r="Z284" s="771"/>
      <c r="AA284" s="771"/>
      <c r="AB284" s="771"/>
      <c r="AC284" s="771"/>
      <c r="AD284" s="771"/>
      <c r="AE284" s="771"/>
      <c r="AF284" s="771"/>
      <c r="AG284" s="773"/>
      <c r="AH284" s="768"/>
      <c r="AI284" s="768"/>
      <c r="AJ284" s="768"/>
      <c r="AK284" s="768"/>
      <c r="AL284" s="768"/>
      <c r="AM284" s="768"/>
      <c r="AN284" s="768"/>
      <c r="AO284" s="768"/>
      <c r="AP284" s="768"/>
      <c r="AQ284" s="768"/>
      <c r="AR284" s="768"/>
      <c r="AS284" s="768"/>
      <c r="AT284" s="768"/>
      <c r="AU284" s="768"/>
      <c r="AV284" s="768"/>
      <c r="AW284" s="768"/>
      <c r="AX284" s="768"/>
      <c r="AY284" s="768"/>
      <c r="AZ284" s="768"/>
      <c r="BA284" s="768"/>
      <c r="BB284" s="768"/>
      <c r="BC284" s="768"/>
      <c r="BD284" s="768"/>
      <c r="BE284" s="765"/>
      <c r="BF284" s="765"/>
      <c r="BG284" s="765"/>
      <c r="BH284" s="765"/>
      <c r="BI284" s="107"/>
      <c r="BJ284" s="729"/>
      <c r="BK284" s="729"/>
      <c r="BL284" s="729"/>
      <c r="BM284" s="729"/>
      <c r="BN284" s="729"/>
      <c r="BO284" s="729"/>
      <c r="BP284" s="729"/>
      <c r="BQ284" s="729"/>
      <c r="BR284" s="729"/>
      <c r="BS284" s="729"/>
      <c r="BT284" s="729"/>
      <c r="BU284" s="729"/>
      <c r="BV284" s="729"/>
      <c r="BW284" s="729"/>
      <c r="BX284" s="729"/>
      <c r="BY284" s="729"/>
      <c r="BZ284" s="729"/>
      <c r="CA284" s="729"/>
      <c r="CB284" s="729"/>
      <c r="CC284" s="729"/>
      <c r="CD284" s="729"/>
      <c r="CE284" s="729"/>
      <c r="CF284" s="729"/>
      <c r="CG284" s="729"/>
      <c r="CH284" s="729"/>
      <c r="CI284" s="703"/>
      <c r="CJ284" s="703"/>
      <c r="CK284" s="703"/>
      <c r="CL284" s="703"/>
      <c r="CM284" s="703"/>
      <c r="CN284" s="703"/>
      <c r="CO284" s="703"/>
      <c r="CP284" s="703"/>
      <c r="CQ284" s="703"/>
      <c r="CR284" s="703"/>
      <c r="CS284" s="703"/>
      <c r="CT284" s="703"/>
      <c r="CU284" s="713"/>
      <c r="CV284" s="713"/>
      <c r="CW284" s="744"/>
      <c r="CX284" s="143"/>
      <c r="CY284" s="143"/>
      <c r="CZ284" s="143"/>
      <c r="DA284" s="143"/>
      <c r="DB284" s="143"/>
      <c r="DC284" s="143"/>
      <c r="DD284" s="143"/>
      <c r="DE284" s="583"/>
      <c r="DF284" s="583">
        <v>3</v>
      </c>
      <c r="DG284" s="583">
        <v>3</v>
      </c>
      <c r="DH284" s="583">
        <v>3</v>
      </c>
      <c r="DI284" s="583">
        <v>3</v>
      </c>
      <c r="DJ284" s="583"/>
      <c r="DK284" s="749"/>
      <c r="DL284" s="749"/>
      <c r="DM284" s="749"/>
      <c r="DN284" s="143"/>
      <c r="DO284" s="143"/>
    </row>
    <row r="285" ht="26.25" customHeight="1" spans="1:119">
      <c r="A285" s="590">
        <v>44034</v>
      </c>
      <c r="B285" s="1" t="s">
        <v>337</v>
      </c>
      <c r="C285" s="591" t="s">
        <v>468</v>
      </c>
      <c r="D285" s="611" t="s">
        <v>314</v>
      </c>
      <c r="E285" s="608" t="s">
        <v>280</v>
      </c>
      <c r="F285" s="593">
        <v>9221</v>
      </c>
      <c r="G285" s="123" t="s">
        <v>391</v>
      </c>
      <c r="H285" s="143">
        <v>3</v>
      </c>
      <c r="I285" s="143"/>
      <c r="J285" s="143"/>
      <c r="K285" s="143"/>
      <c r="L285" s="621"/>
      <c r="M285" s="622"/>
      <c r="N285" s="623"/>
      <c r="O285" s="623"/>
      <c r="P285" s="624"/>
      <c r="Q285" s="623"/>
      <c r="R285" s="623"/>
      <c r="S285" s="623"/>
      <c r="T285" s="623"/>
      <c r="U285" s="624"/>
      <c r="V285" s="765"/>
      <c r="W285" s="771"/>
      <c r="X285" s="771"/>
      <c r="Y285" s="771"/>
      <c r="Z285" s="771"/>
      <c r="AA285" s="771"/>
      <c r="AB285" s="771"/>
      <c r="AC285" s="771"/>
      <c r="AD285" s="771"/>
      <c r="AE285" s="771"/>
      <c r="AF285" s="771"/>
      <c r="AG285" s="773"/>
      <c r="AH285" s="768"/>
      <c r="AI285" s="768"/>
      <c r="AJ285" s="768"/>
      <c r="AK285" s="768"/>
      <c r="AL285" s="768"/>
      <c r="AM285" s="768"/>
      <c r="AN285" s="768"/>
      <c r="AO285" s="768"/>
      <c r="AP285" s="768"/>
      <c r="AQ285" s="768"/>
      <c r="AR285" s="768"/>
      <c r="AS285" s="768"/>
      <c r="AT285" s="768"/>
      <c r="AU285" s="768"/>
      <c r="AV285" s="768"/>
      <c r="AW285" s="768"/>
      <c r="AX285" s="768"/>
      <c r="AY285" s="768"/>
      <c r="AZ285" s="768"/>
      <c r="BA285" s="768"/>
      <c r="BB285" s="768"/>
      <c r="BC285" s="768"/>
      <c r="BD285" s="768"/>
      <c r="BE285" s="765"/>
      <c r="BF285" s="765"/>
      <c r="BG285" s="765"/>
      <c r="BH285" s="765"/>
      <c r="BI285" s="107"/>
      <c r="BJ285" s="729"/>
      <c r="BK285" s="729"/>
      <c r="BL285" s="729"/>
      <c r="BM285" s="729"/>
      <c r="BN285" s="729"/>
      <c r="BO285" s="729"/>
      <c r="BP285" s="729"/>
      <c r="BQ285" s="729"/>
      <c r="BR285" s="729"/>
      <c r="BS285" s="729"/>
      <c r="BT285" s="729"/>
      <c r="BU285" s="729"/>
      <c r="BV285" s="729"/>
      <c r="BW285" s="729"/>
      <c r="BX285" s="729"/>
      <c r="BY285" s="729"/>
      <c r="BZ285" s="729"/>
      <c r="CA285" s="729"/>
      <c r="CB285" s="729"/>
      <c r="CC285" s="729"/>
      <c r="CD285" s="729"/>
      <c r="CE285" s="729"/>
      <c r="CF285" s="729"/>
      <c r="CG285" s="729"/>
      <c r="CH285" s="729"/>
      <c r="CI285" s="703"/>
      <c r="CJ285" s="703"/>
      <c r="CK285" s="703"/>
      <c r="CL285" s="703"/>
      <c r="CM285" s="703"/>
      <c r="CN285" s="703"/>
      <c r="CO285" s="703"/>
      <c r="CP285" s="703"/>
      <c r="CQ285" s="703"/>
      <c r="CR285" s="703"/>
      <c r="CS285" s="703"/>
      <c r="CT285" s="703"/>
      <c r="CU285" s="713"/>
      <c r="CV285" s="713"/>
      <c r="CW285" s="744"/>
      <c r="CX285" s="143"/>
      <c r="CY285" s="143"/>
      <c r="CZ285" s="143"/>
      <c r="DA285" s="143"/>
      <c r="DB285" s="143"/>
      <c r="DC285" s="143"/>
      <c r="DD285" s="143"/>
      <c r="DE285" s="583">
        <v>1</v>
      </c>
      <c r="DF285" s="583"/>
      <c r="DG285" s="583">
        <v>1</v>
      </c>
      <c r="DH285" s="583"/>
      <c r="DI285" s="583">
        <v>1</v>
      </c>
      <c r="DJ285" s="583"/>
      <c r="DK285" s="749"/>
      <c r="DL285" s="749"/>
      <c r="DM285" s="749"/>
      <c r="DN285" s="143"/>
      <c r="DO285" s="143"/>
    </row>
    <row r="286" ht="26.25" customHeight="1" spans="1:119">
      <c r="A286" s="590">
        <v>44035</v>
      </c>
      <c r="B286" s="1" t="s">
        <v>248</v>
      </c>
      <c r="C286" s="591"/>
      <c r="D286" s="751" t="s">
        <v>469</v>
      </c>
      <c r="E286" s="608" t="s">
        <v>275</v>
      </c>
      <c r="F286" s="593">
        <v>9214</v>
      </c>
      <c r="G286" s="123" t="s">
        <v>232</v>
      </c>
      <c r="H286" s="143">
        <v>3</v>
      </c>
      <c r="I286" s="143"/>
      <c r="J286" s="143"/>
      <c r="K286" s="143"/>
      <c r="L286" s="621"/>
      <c r="M286" s="622"/>
      <c r="N286" s="623"/>
      <c r="O286" s="623"/>
      <c r="P286" s="624"/>
      <c r="Q286" s="623"/>
      <c r="R286" s="623"/>
      <c r="S286" s="623"/>
      <c r="T286" s="623"/>
      <c r="U286" s="624"/>
      <c r="V286" s="765"/>
      <c r="W286" s="771"/>
      <c r="X286" s="771"/>
      <c r="Y286" s="771"/>
      <c r="Z286" s="771"/>
      <c r="AA286" s="771"/>
      <c r="AB286" s="771"/>
      <c r="AC286" s="771"/>
      <c r="AD286" s="771"/>
      <c r="AE286" s="771"/>
      <c r="AF286" s="771"/>
      <c r="AG286" s="773"/>
      <c r="AH286" s="768"/>
      <c r="AI286" s="768"/>
      <c r="AJ286" s="768"/>
      <c r="AK286" s="768"/>
      <c r="AL286" s="768"/>
      <c r="AM286" s="768"/>
      <c r="AN286" s="768"/>
      <c r="AO286" s="768"/>
      <c r="AP286" s="768"/>
      <c r="AQ286" s="768"/>
      <c r="AR286" s="768"/>
      <c r="AS286" s="768"/>
      <c r="AT286" s="768"/>
      <c r="AU286" s="768"/>
      <c r="AV286" s="768"/>
      <c r="AW286" s="768"/>
      <c r="AX286" s="768">
        <v>3</v>
      </c>
      <c r="AY286" s="768">
        <v>3</v>
      </c>
      <c r="AZ286" s="768"/>
      <c r="BA286" s="768"/>
      <c r="BB286" s="768"/>
      <c r="BC286" s="768"/>
      <c r="BD286" s="768"/>
      <c r="BE286" s="765"/>
      <c r="BF286" s="765"/>
      <c r="BG286" s="765"/>
      <c r="BH286" s="765"/>
      <c r="BI286" s="107"/>
      <c r="BJ286" s="729"/>
      <c r="BK286" s="729"/>
      <c r="BL286" s="729"/>
      <c r="BM286" s="729"/>
      <c r="BN286" s="729"/>
      <c r="BO286" s="729"/>
      <c r="BP286" s="729"/>
      <c r="BQ286" s="729"/>
      <c r="BR286" s="729"/>
      <c r="BS286" s="729"/>
      <c r="BT286" s="729"/>
      <c r="BU286" s="729"/>
      <c r="BV286" s="729"/>
      <c r="BW286" s="729"/>
      <c r="BX286" s="729"/>
      <c r="BY286" s="729"/>
      <c r="BZ286" s="729"/>
      <c r="CA286" s="729"/>
      <c r="CB286" s="729"/>
      <c r="CC286" s="729"/>
      <c r="CD286" s="729"/>
      <c r="CE286" s="729"/>
      <c r="CF286" s="729"/>
      <c r="CG286" s="729"/>
      <c r="CH286" s="729"/>
      <c r="CI286" s="703"/>
      <c r="CJ286" s="703"/>
      <c r="CK286" s="703"/>
      <c r="CL286" s="703"/>
      <c r="CM286" s="703"/>
      <c r="CN286" s="703"/>
      <c r="CO286" s="703"/>
      <c r="CP286" s="703"/>
      <c r="CQ286" s="703"/>
      <c r="CR286" s="703"/>
      <c r="CS286" s="703"/>
      <c r="CT286" s="703"/>
      <c r="CU286" s="713"/>
      <c r="CV286" s="713"/>
      <c r="CW286" s="744"/>
      <c r="CX286" s="143"/>
      <c r="CY286" s="143"/>
      <c r="CZ286" s="143"/>
      <c r="DA286" s="143"/>
      <c r="DB286" s="143"/>
      <c r="DC286" s="143"/>
      <c r="DD286" s="143"/>
      <c r="DE286" s="583"/>
      <c r="DF286" s="583"/>
      <c r="DG286" s="583"/>
      <c r="DH286" s="583"/>
      <c r="DI286" s="583"/>
      <c r="DJ286" s="583"/>
      <c r="DK286" s="749"/>
      <c r="DL286" s="749"/>
      <c r="DM286" s="749"/>
      <c r="DN286" s="143"/>
      <c r="DO286" s="143"/>
    </row>
    <row r="287" ht="26.25" customHeight="1" spans="1:119">
      <c r="A287" s="590">
        <v>44035</v>
      </c>
      <c r="B287" s="1" t="s">
        <v>248</v>
      </c>
      <c r="C287" s="591" t="s">
        <v>470</v>
      </c>
      <c r="D287" s="751" t="s">
        <v>469</v>
      </c>
      <c r="E287" s="608" t="s">
        <v>275</v>
      </c>
      <c r="F287" s="593">
        <v>9212</v>
      </c>
      <c r="G287" s="123" t="s">
        <v>391</v>
      </c>
      <c r="H287" s="143">
        <v>3</v>
      </c>
      <c r="I287" s="143"/>
      <c r="J287" s="143"/>
      <c r="K287" s="143"/>
      <c r="L287" s="621"/>
      <c r="M287" s="622"/>
      <c r="N287" s="623"/>
      <c r="O287" s="623"/>
      <c r="P287" s="624"/>
      <c r="Q287" s="623"/>
      <c r="R287" s="623"/>
      <c r="S287" s="623"/>
      <c r="T287" s="623"/>
      <c r="U287" s="624"/>
      <c r="V287" s="765"/>
      <c r="W287" s="771"/>
      <c r="X287" s="771"/>
      <c r="Y287" s="771"/>
      <c r="Z287" s="771"/>
      <c r="AA287" s="771"/>
      <c r="AB287" s="771"/>
      <c r="AC287" s="771"/>
      <c r="AD287" s="771"/>
      <c r="AE287" s="771"/>
      <c r="AF287" s="771"/>
      <c r="AG287" s="773"/>
      <c r="AH287" s="768"/>
      <c r="AI287" s="768"/>
      <c r="AJ287" s="768"/>
      <c r="AK287" s="768"/>
      <c r="AL287" s="768"/>
      <c r="AM287" s="768"/>
      <c r="AN287" s="768"/>
      <c r="AO287" s="768"/>
      <c r="AP287" s="768"/>
      <c r="AQ287" s="768"/>
      <c r="AR287" s="768"/>
      <c r="AS287" s="768"/>
      <c r="AT287" s="768"/>
      <c r="AU287" s="768"/>
      <c r="AV287" s="768"/>
      <c r="AW287" s="768"/>
      <c r="AX287" s="768"/>
      <c r="AY287" s="768"/>
      <c r="AZ287" s="768"/>
      <c r="BA287" s="768"/>
      <c r="BB287" s="768"/>
      <c r="BC287" s="768"/>
      <c r="BD287" s="768"/>
      <c r="BE287" s="765"/>
      <c r="BF287" s="765"/>
      <c r="BG287" s="765"/>
      <c r="BH287" s="765"/>
      <c r="BI287" s="107"/>
      <c r="BJ287" s="729"/>
      <c r="BK287" s="729"/>
      <c r="BL287" s="729"/>
      <c r="BM287" s="729"/>
      <c r="BN287" s="729"/>
      <c r="BO287" s="729"/>
      <c r="BP287" s="729"/>
      <c r="BQ287" s="729"/>
      <c r="BR287" s="729"/>
      <c r="BS287" s="729"/>
      <c r="BT287" s="729"/>
      <c r="BU287" s="729"/>
      <c r="BV287" s="729"/>
      <c r="BW287" s="729"/>
      <c r="BX287" s="729"/>
      <c r="BY287" s="729"/>
      <c r="BZ287" s="729"/>
      <c r="CA287" s="729"/>
      <c r="CB287" s="729"/>
      <c r="CC287" s="729"/>
      <c r="CD287" s="729"/>
      <c r="CE287" s="729"/>
      <c r="CF287" s="729"/>
      <c r="CG287" s="729"/>
      <c r="CH287" s="729"/>
      <c r="CI287" s="703"/>
      <c r="CJ287" s="703"/>
      <c r="CK287" s="703"/>
      <c r="CL287" s="703"/>
      <c r="CM287" s="703"/>
      <c r="CN287" s="703"/>
      <c r="CO287" s="703"/>
      <c r="CP287" s="703"/>
      <c r="CQ287" s="703"/>
      <c r="CR287" s="703"/>
      <c r="CS287" s="703"/>
      <c r="CT287" s="703"/>
      <c r="CU287" s="713"/>
      <c r="CV287" s="713"/>
      <c r="CW287" s="744"/>
      <c r="CX287" s="143"/>
      <c r="CY287" s="143"/>
      <c r="CZ287" s="143"/>
      <c r="DA287" s="143"/>
      <c r="DB287" s="143"/>
      <c r="DC287" s="143"/>
      <c r="DD287" s="143"/>
      <c r="DE287" s="583">
        <v>1</v>
      </c>
      <c r="DF287" s="583"/>
      <c r="DG287" s="583">
        <v>1</v>
      </c>
      <c r="DH287" s="583"/>
      <c r="DI287" s="583"/>
      <c r="DJ287" s="583">
        <v>1</v>
      </c>
      <c r="DK287" s="749"/>
      <c r="DL287" s="749"/>
      <c r="DM287" s="749"/>
      <c r="DN287" s="143"/>
      <c r="DO287" s="143"/>
    </row>
    <row r="288" ht="26.25" customHeight="1" spans="1:119">
      <c r="A288" s="590">
        <v>44036</v>
      </c>
      <c r="B288" s="1" t="s">
        <v>471</v>
      </c>
      <c r="C288" s="591" t="s">
        <v>472</v>
      </c>
      <c r="D288" s="751" t="s">
        <v>473</v>
      </c>
      <c r="E288" s="608" t="s">
        <v>283</v>
      </c>
      <c r="F288" s="593">
        <v>9215</v>
      </c>
      <c r="G288" s="123" t="s">
        <v>376</v>
      </c>
      <c r="H288" s="143">
        <v>21</v>
      </c>
      <c r="I288" s="143"/>
      <c r="J288" s="143"/>
      <c r="K288" s="143"/>
      <c r="L288" s="621"/>
      <c r="M288" s="622"/>
      <c r="N288" s="623"/>
      <c r="O288" s="623"/>
      <c r="P288" s="624"/>
      <c r="Q288" s="623"/>
      <c r="R288" s="623"/>
      <c r="S288" s="623"/>
      <c r="T288" s="623"/>
      <c r="U288" s="624"/>
      <c r="V288" s="765"/>
      <c r="W288" s="771"/>
      <c r="X288" s="771"/>
      <c r="Y288" s="771"/>
      <c r="Z288" s="771"/>
      <c r="AA288" s="771"/>
      <c r="AB288" s="771"/>
      <c r="AC288" s="771"/>
      <c r="AD288" s="771"/>
      <c r="AE288" s="771"/>
      <c r="AF288" s="771"/>
      <c r="AG288" s="773"/>
      <c r="AH288" s="768"/>
      <c r="AI288" s="768"/>
      <c r="AJ288" s="768"/>
      <c r="AK288" s="768"/>
      <c r="AL288" s="768"/>
      <c r="AM288" s="768"/>
      <c r="AN288" s="768"/>
      <c r="AO288" s="768"/>
      <c r="AP288" s="768"/>
      <c r="AQ288" s="768"/>
      <c r="AR288" s="768"/>
      <c r="AS288" s="768"/>
      <c r="AT288" s="768"/>
      <c r="AU288" s="768"/>
      <c r="AV288" s="768"/>
      <c r="AW288" s="768"/>
      <c r="AX288" s="768"/>
      <c r="AY288" s="768"/>
      <c r="AZ288" s="768"/>
      <c r="BA288" s="768"/>
      <c r="BB288" s="768"/>
      <c r="BC288" s="768"/>
      <c r="BD288" s="768"/>
      <c r="BE288" s="765"/>
      <c r="BF288" s="765"/>
      <c r="BG288" s="765"/>
      <c r="BH288" s="765"/>
      <c r="BI288" s="107"/>
      <c r="BJ288" s="729"/>
      <c r="BK288" s="729"/>
      <c r="BL288" s="729"/>
      <c r="BM288" s="729"/>
      <c r="BN288" s="729"/>
      <c r="BO288" s="729"/>
      <c r="BP288" s="729"/>
      <c r="BQ288" s="729"/>
      <c r="BR288" s="729"/>
      <c r="BS288" s="729"/>
      <c r="BT288" s="729"/>
      <c r="BU288" s="729"/>
      <c r="BV288" s="729"/>
      <c r="BW288" s="729"/>
      <c r="BX288" s="729"/>
      <c r="BY288" s="729"/>
      <c r="BZ288" s="729"/>
      <c r="CA288" s="729"/>
      <c r="CB288" s="729"/>
      <c r="CC288" s="729"/>
      <c r="CD288" s="729"/>
      <c r="CE288" s="729"/>
      <c r="CF288" s="729"/>
      <c r="CG288" s="729"/>
      <c r="CH288" s="729"/>
      <c r="CI288" s="703"/>
      <c r="CJ288" s="703"/>
      <c r="CK288" s="703"/>
      <c r="CL288" s="703"/>
      <c r="CM288" s="703"/>
      <c r="CN288" s="703"/>
      <c r="CO288" s="703"/>
      <c r="CP288" s="703"/>
      <c r="CQ288" s="703"/>
      <c r="CR288" s="703"/>
      <c r="CS288" s="703"/>
      <c r="CT288" s="703"/>
      <c r="CU288" s="713"/>
      <c r="CV288" s="713"/>
      <c r="CW288" s="744"/>
      <c r="CX288" s="143">
        <v>3</v>
      </c>
      <c r="CY288" s="143">
        <v>3</v>
      </c>
      <c r="CZ288" s="143">
        <v>3</v>
      </c>
      <c r="DA288" s="143">
        <v>3</v>
      </c>
      <c r="DB288" s="143">
        <v>3</v>
      </c>
      <c r="DC288" s="143">
        <v>3</v>
      </c>
      <c r="DD288" s="143">
        <v>3</v>
      </c>
      <c r="DE288" s="583"/>
      <c r="DF288" s="583"/>
      <c r="DG288" s="583"/>
      <c r="DH288" s="583"/>
      <c r="DI288" s="583"/>
      <c r="DJ288" s="583"/>
      <c r="DK288" s="749"/>
      <c r="DL288" s="749"/>
      <c r="DM288" s="749"/>
      <c r="DN288" s="143"/>
      <c r="DO288" s="143"/>
    </row>
    <row r="289" ht="26.25" customHeight="1" spans="1:119">
      <c r="A289" s="590">
        <v>44039</v>
      </c>
      <c r="B289" s="1" t="s">
        <v>327</v>
      </c>
      <c r="C289" s="591">
        <v>4500032426</v>
      </c>
      <c r="D289" s="611" t="s">
        <v>212</v>
      </c>
      <c r="E289" s="608" t="s">
        <v>280</v>
      </c>
      <c r="F289" s="593">
        <v>9213</v>
      </c>
      <c r="G289" s="123" t="s">
        <v>443</v>
      </c>
      <c r="H289" s="143">
        <v>6</v>
      </c>
      <c r="I289" s="143"/>
      <c r="J289" s="143"/>
      <c r="K289" s="143"/>
      <c r="L289" s="621"/>
      <c r="M289" s="622"/>
      <c r="N289" s="623"/>
      <c r="O289" s="623"/>
      <c r="P289" s="624"/>
      <c r="Q289" s="623"/>
      <c r="R289" s="623"/>
      <c r="S289" s="623"/>
      <c r="T289" s="623"/>
      <c r="U289" s="624"/>
      <c r="V289" s="765"/>
      <c r="W289" s="771"/>
      <c r="X289" s="771"/>
      <c r="Y289" s="771"/>
      <c r="Z289" s="771"/>
      <c r="AA289" s="771"/>
      <c r="AB289" s="771"/>
      <c r="AC289" s="771"/>
      <c r="AD289" s="771"/>
      <c r="AE289" s="771"/>
      <c r="AF289" s="771"/>
      <c r="AG289" s="773"/>
      <c r="AH289" s="768"/>
      <c r="AI289" s="768"/>
      <c r="AJ289" s="768"/>
      <c r="AK289" s="768"/>
      <c r="AL289" s="768"/>
      <c r="AM289" s="768"/>
      <c r="AN289" s="768"/>
      <c r="AO289" s="768"/>
      <c r="AP289" s="768"/>
      <c r="AQ289" s="768"/>
      <c r="AR289" s="768"/>
      <c r="AS289" s="768"/>
      <c r="AT289" s="768"/>
      <c r="AU289" s="768"/>
      <c r="AV289" s="768"/>
      <c r="AW289" s="768"/>
      <c r="AX289" s="768"/>
      <c r="AY289" s="768"/>
      <c r="AZ289" s="768"/>
      <c r="BA289" s="768"/>
      <c r="BB289" s="768"/>
      <c r="BC289" s="768"/>
      <c r="BD289" s="768"/>
      <c r="BE289" s="765"/>
      <c r="BF289" s="765"/>
      <c r="BG289" s="765"/>
      <c r="BH289" s="765"/>
      <c r="BI289" s="107"/>
      <c r="BJ289" s="729"/>
      <c r="BK289" s="729"/>
      <c r="BL289" s="729"/>
      <c r="BM289" s="729"/>
      <c r="BN289" s="729"/>
      <c r="BO289" s="729"/>
      <c r="BP289" s="729"/>
      <c r="BQ289" s="729"/>
      <c r="BR289" s="729"/>
      <c r="BS289" s="729"/>
      <c r="BT289" s="729"/>
      <c r="BU289" s="729"/>
      <c r="BV289" s="729"/>
      <c r="BW289" s="729"/>
      <c r="BX289" s="729"/>
      <c r="BY289" s="729"/>
      <c r="BZ289" s="729"/>
      <c r="CA289" s="729"/>
      <c r="CB289" s="729"/>
      <c r="CC289" s="729"/>
      <c r="CD289" s="729"/>
      <c r="CE289" s="729"/>
      <c r="CF289" s="729"/>
      <c r="CG289" s="729"/>
      <c r="CH289" s="729"/>
      <c r="CI289" s="703"/>
      <c r="CJ289" s="703"/>
      <c r="CK289" s="703"/>
      <c r="CL289" s="703"/>
      <c r="CM289" s="703"/>
      <c r="CN289" s="703"/>
      <c r="CO289" s="703"/>
      <c r="CP289" s="703"/>
      <c r="CQ289" s="703"/>
      <c r="CR289" s="703"/>
      <c r="CS289" s="703"/>
      <c r="CT289" s="703"/>
      <c r="CU289" s="713"/>
      <c r="CV289" s="713"/>
      <c r="CW289" s="744"/>
      <c r="CX289" s="143"/>
      <c r="CY289" s="143"/>
      <c r="CZ289" s="143"/>
      <c r="DA289" s="143"/>
      <c r="DB289" s="143"/>
      <c r="DC289" s="143"/>
      <c r="DD289" s="143"/>
      <c r="DE289" s="583"/>
      <c r="DF289" s="583"/>
      <c r="DG289" s="583"/>
      <c r="DH289" s="583"/>
      <c r="DI289" s="583"/>
      <c r="DJ289" s="583"/>
      <c r="DK289" s="749">
        <v>2</v>
      </c>
      <c r="DL289" s="749">
        <v>2</v>
      </c>
      <c r="DM289" s="749">
        <v>2</v>
      </c>
      <c r="DN289" s="143"/>
      <c r="DO289" s="143"/>
    </row>
    <row r="290" ht="26.25" customHeight="1" spans="1:119">
      <c r="A290" s="590">
        <v>44039</v>
      </c>
      <c r="B290" s="1" t="s">
        <v>337</v>
      </c>
      <c r="C290" s="591" t="s">
        <v>468</v>
      </c>
      <c r="D290" s="611" t="s">
        <v>314</v>
      </c>
      <c r="E290" s="608" t="s">
        <v>283</v>
      </c>
      <c r="F290" s="593">
        <v>9221</v>
      </c>
      <c r="G290" s="123" t="s">
        <v>391</v>
      </c>
      <c r="H290" s="143">
        <v>8</v>
      </c>
      <c r="I290" s="143"/>
      <c r="J290" s="143"/>
      <c r="K290" s="143"/>
      <c r="L290" s="621"/>
      <c r="M290" s="622"/>
      <c r="N290" s="623"/>
      <c r="O290" s="623"/>
      <c r="P290" s="624"/>
      <c r="Q290" s="623"/>
      <c r="R290" s="623"/>
      <c r="S290" s="623"/>
      <c r="T290" s="623"/>
      <c r="U290" s="624"/>
      <c r="V290" s="765"/>
      <c r="W290" s="771"/>
      <c r="X290" s="771"/>
      <c r="Y290" s="771"/>
      <c r="Z290" s="771"/>
      <c r="AA290" s="771"/>
      <c r="AB290" s="771"/>
      <c r="AC290" s="771"/>
      <c r="AD290" s="771"/>
      <c r="AE290" s="771"/>
      <c r="AF290" s="771"/>
      <c r="AG290" s="773"/>
      <c r="AH290" s="768"/>
      <c r="AI290" s="768"/>
      <c r="AJ290" s="768"/>
      <c r="AK290" s="768"/>
      <c r="AL290" s="768"/>
      <c r="AM290" s="768"/>
      <c r="AN290" s="768"/>
      <c r="AO290" s="768"/>
      <c r="AP290" s="768"/>
      <c r="AQ290" s="768"/>
      <c r="AR290" s="768"/>
      <c r="AS290" s="768"/>
      <c r="AT290" s="768"/>
      <c r="AU290" s="768"/>
      <c r="AV290" s="768"/>
      <c r="AW290" s="768"/>
      <c r="AX290" s="768"/>
      <c r="AY290" s="768"/>
      <c r="AZ290" s="768"/>
      <c r="BA290" s="768"/>
      <c r="BB290" s="768"/>
      <c r="BC290" s="768"/>
      <c r="BD290" s="768"/>
      <c r="BE290" s="765"/>
      <c r="BF290" s="765"/>
      <c r="BG290" s="765"/>
      <c r="BH290" s="765"/>
      <c r="BI290" s="107"/>
      <c r="BJ290" s="729"/>
      <c r="BK290" s="729"/>
      <c r="BL290" s="729"/>
      <c r="BM290" s="729"/>
      <c r="BN290" s="729"/>
      <c r="BO290" s="729"/>
      <c r="BP290" s="729"/>
      <c r="BQ290" s="729"/>
      <c r="BR290" s="729"/>
      <c r="BS290" s="729"/>
      <c r="BT290" s="729"/>
      <c r="BU290" s="729"/>
      <c r="BV290" s="729"/>
      <c r="BW290" s="729"/>
      <c r="BX290" s="729"/>
      <c r="BY290" s="729"/>
      <c r="BZ290" s="729"/>
      <c r="CA290" s="729"/>
      <c r="CB290" s="729"/>
      <c r="CC290" s="729"/>
      <c r="CD290" s="729"/>
      <c r="CE290" s="729"/>
      <c r="CF290" s="729"/>
      <c r="CG290" s="729"/>
      <c r="CH290" s="729"/>
      <c r="CI290" s="703"/>
      <c r="CJ290" s="703"/>
      <c r="CK290" s="703"/>
      <c r="CL290" s="703"/>
      <c r="CM290" s="703"/>
      <c r="CN290" s="703"/>
      <c r="CO290" s="703"/>
      <c r="CP290" s="703"/>
      <c r="CQ290" s="703"/>
      <c r="CR290" s="703"/>
      <c r="CS290" s="703"/>
      <c r="CT290" s="703"/>
      <c r="CU290" s="713"/>
      <c r="CV290" s="713"/>
      <c r="CW290" s="744"/>
      <c r="CX290" s="143"/>
      <c r="CY290" s="143"/>
      <c r="CZ290" s="143"/>
      <c r="DA290" s="143"/>
      <c r="DB290" s="143"/>
      <c r="DC290" s="143"/>
      <c r="DD290" s="143"/>
      <c r="DE290" s="583"/>
      <c r="DF290" s="583">
        <v>2</v>
      </c>
      <c r="DG290" s="583">
        <v>2</v>
      </c>
      <c r="DH290" s="583">
        <v>2</v>
      </c>
      <c r="DI290" s="583">
        <v>2</v>
      </c>
      <c r="DJ290" s="583"/>
      <c r="DK290" s="749"/>
      <c r="DL290" s="749"/>
      <c r="DM290" s="749"/>
      <c r="DN290" s="143"/>
      <c r="DO290" s="143"/>
    </row>
    <row r="291" ht="26.25" customHeight="1" spans="1:119">
      <c r="A291" s="590">
        <v>44040</v>
      </c>
      <c r="B291" s="1" t="s">
        <v>285</v>
      </c>
      <c r="C291" s="591"/>
      <c r="D291" s="611" t="s">
        <v>474</v>
      </c>
      <c r="E291" s="608" t="s">
        <v>322</v>
      </c>
      <c r="F291" s="593">
        <v>9212</v>
      </c>
      <c r="G291" s="123" t="s">
        <v>391</v>
      </c>
      <c r="H291" s="143">
        <v>12</v>
      </c>
      <c r="I291" s="143"/>
      <c r="J291" s="143"/>
      <c r="K291" s="143"/>
      <c r="L291" s="621"/>
      <c r="M291" s="622"/>
      <c r="N291" s="623"/>
      <c r="O291" s="623"/>
      <c r="P291" s="624"/>
      <c r="Q291" s="623"/>
      <c r="R291" s="623"/>
      <c r="S291" s="623"/>
      <c r="T291" s="623"/>
      <c r="U291" s="624"/>
      <c r="V291" s="765"/>
      <c r="W291" s="771"/>
      <c r="X291" s="771"/>
      <c r="Y291" s="771"/>
      <c r="Z291" s="771"/>
      <c r="AA291" s="771"/>
      <c r="AB291" s="771"/>
      <c r="AC291" s="771"/>
      <c r="AD291" s="771"/>
      <c r="AE291" s="771"/>
      <c r="AF291" s="771"/>
      <c r="AG291" s="773"/>
      <c r="AH291" s="768"/>
      <c r="AI291" s="768"/>
      <c r="AJ291" s="768"/>
      <c r="AK291" s="768"/>
      <c r="AL291" s="768"/>
      <c r="AM291" s="768"/>
      <c r="AN291" s="768"/>
      <c r="AO291" s="768"/>
      <c r="AP291" s="768"/>
      <c r="AQ291" s="768"/>
      <c r="AR291" s="768"/>
      <c r="AS291" s="768"/>
      <c r="AT291" s="768"/>
      <c r="AU291" s="768"/>
      <c r="AV291" s="768"/>
      <c r="AW291" s="768"/>
      <c r="AX291" s="768"/>
      <c r="AY291" s="768"/>
      <c r="AZ291" s="768"/>
      <c r="BA291" s="768"/>
      <c r="BB291" s="768"/>
      <c r="BC291" s="768"/>
      <c r="BD291" s="768"/>
      <c r="BE291" s="765"/>
      <c r="BF291" s="765"/>
      <c r="BG291" s="765"/>
      <c r="BH291" s="765"/>
      <c r="BI291" s="107"/>
      <c r="BJ291" s="729"/>
      <c r="BK291" s="729"/>
      <c r="BL291" s="729"/>
      <c r="BM291" s="729"/>
      <c r="BN291" s="729"/>
      <c r="BO291" s="729"/>
      <c r="BP291" s="729"/>
      <c r="BQ291" s="729"/>
      <c r="BR291" s="729"/>
      <c r="BS291" s="729"/>
      <c r="BT291" s="729"/>
      <c r="BU291" s="729"/>
      <c r="BV291" s="729"/>
      <c r="BW291" s="729"/>
      <c r="BX291" s="729"/>
      <c r="BY291" s="729"/>
      <c r="BZ291" s="729"/>
      <c r="CA291" s="729"/>
      <c r="CB291" s="729"/>
      <c r="CC291" s="729"/>
      <c r="CD291" s="729"/>
      <c r="CE291" s="729"/>
      <c r="CF291" s="729"/>
      <c r="CG291" s="729"/>
      <c r="CH291" s="729"/>
      <c r="CI291" s="703"/>
      <c r="CJ291" s="703"/>
      <c r="CK291" s="703"/>
      <c r="CL291" s="703"/>
      <c r="CM291" s="703"/>
      <c r="CN291" s="703"/>
      <c r="CO291" s="703"/>
      <c r="CP291" s="703"/>
      <c r="CQ291" s="703"/>
      <c r="CR291" s="703"/>
      <c r="CS291" s="703"/>
      <c r="CT291" s="703"/>
      <c r="CU291" s="713"/>
      <c r="CV291" s="713"/>
      <c r="CW291" s="744"/>
      <c r="CX291" s="143"/>
      <c r="CY291" s="143"/>
      <c r="CZ291" s="143"/>
      <c r="DA291" s="143"/>
      <c r="DB291" s="143"/>
      <c r="DC291" s="143"/>
      <c r="DD291" s="143"/>
      <c r="DE291" s="583">
        <v>2</v>
      </c>
      <c r="DF291" s="583">
        <v>2</v>
      </c>
      <c r="DG291" s="583">
        <v>2</v>
      </c>
      <c r="DH291" s="583">
        <v>2</v>
      </c>
      <c r="DI291" s="583">
        <v>2</v>
      </c>
      <c r="DJ291" s="583">
        <v>2</v>
      </c>
      <c r="DK291" s="749"/>
      <c r="DL291" s="749"/>
      <c r="DM291" s="749"/>
      <c r="DN291" s="143"/>
      <c r="DO291" s="143"/>
    </row>
    <row r="292" ht="26.25" customHeight="1" spans="1:119">
      <c r="A292" s="590">
        <v>44040</v>
      </c>
      <c r="B292" s="1" t="s">
        <v>285</v>
      </c>
      <c r="C292" s="591"/>
      <c r="D292" s="611" t="s">
        <v>474</v>
      </c>
      <c r="E292" s="608" t="s">
        <v>322</v>
      </c>
      <c r="F292" s="593">
        <v>9213</v>
      </c>
      <c r="G292" s="123" t="s">
        <v>475</v>
      </c>
      <c r="H292" s="143">
        <v>6</v>
      </c>
      <c r="I292" s="143"/>
      <c r="J292" s="143"/>
      <c r="K292" s="143"/>
      <c r="L292" s="621"/>
      <c r="M292" s="622"/>
      <c r="N292" s="623"/>
      <c r="O292" s="623"/>
      <c r="P292" s="624"/>
      <c r="Q292" s="623"/>
      <c r="R292" s="623"/>
      <c r="S292" s="623"/>
      <c r="T292" s="623"/>
      <c r="U292" s="624"/>
      <c r="V292" s="765"/>
      <c r="W292" s="771"/>
      <c r="X292" s="771"/>
      <c r="Y292" s="771"/>
      <c r="Z292" s="771"/>
      <c r="AA292" s="771"/>
      <c r="AB292" s="771"/>
      <c r="AC292" s="771"/>
      <c r="AD292" s="771"/>
      <c r="AE292" s="771"/>
      <c r="AF292" s="771"/>
      <c r="AG292" s="773"/>
      <c r="AH292" s="768"/>
      <c r="AI292" s="768"/>
      <c r="AJ292" s="768"/>
      <c r="AK292" s="768"/>
      <c r="AL292" s="768"/>
      <c r="AM292" s="768"/>
      <c r="AN292" s="768"/>
      <c r="AO292" s="768"/>
      <c r="AP292" s="768"/>
      <c r="AQ292" s="768"/>
      <c r="AR292" s="768"/>
      <c r="AS292" s="768"/>
      <c r="AT292" s="768"/>
      <c r="AU292" s="768"/>
      <c r="AV292" s="768"/>
      <c r="AW292" s="768"/>
      <c r="AX292" s="768"/>
      <c r="AY292" s="768"/>
      <c r="AZ292" s="768"/>
      <c r="BA292" s="768"/>
      <c r="BB292" s="768"/>
      <c r="BC292" s="768"/>
      <c r="BD292" s="768"/>
      <c r="BE292" s="765"/>
      <c r="BF292" s="765"/>
      <c r="BG292" s="765"/>
      <c r="BH292" s="765"/>
      <c r="BI292" s="107"/>
      <c r="BJ292" s="729"/>
      <c r="BK292" s="729"/>
      <c r="BL292" s="729"/>
      <c r="BM292" s="729"/>
      <c r="BN292" s="729"/>
      <c r="BO292" s="729"/>
      <c r="BP292" s="729"/>
      <c r="BQ292" s="729"/>
      <c r="BR292" s="729"/>
      <c r="BS292" s="729"/>
      <c r="BT292" s="729"/>
      <c r="BU292" s="729"/>
      <c r="BV292" s="729"/>
      <c r="BW292" s="729"/>
      <c r="BX292" s="729"/>
      <c r="BY292" s="729"/>
      <c r="BZ292" s="729"/>
      <c r="CA292" s="729"/>
      <c r="CB292" s="729"/>
      <c r="CC292" s="729"/>
      <c r="CD292" s="729"/>
      <c r="CE292" s="729"/>
      <c r="CF292" s="729"/>
      <c r="CG292" s="729"/>
      <c r="CH292" s="729"/>
      <c r="CI292" s="703"/>
      <c r="CJ292" s="703"/>
      <c r="CK292" s="703"/>
      <c r="CL292" s="703"/>
      <c r="CM292" s="703"/>
      <c r="CN292" s="703"/>
      <c r="CO292" s="703"/>
      <c r="CP292" s="703"/>
      <c r="CQ292" s="703"/>
      <c r="CR292" s="703"/>
      <c r="CS292" s="703"/>
      <c r="CT292" s="703"/>
      <c r="CU292" s="713"/>
      <c r="CV292" s="713"/>
      <c r="CW292" s="744"/>
      <c r="CX292" s="143"/>
      <c r="CY292" s="143"/>
      <c r="CZ292" s="143"/>
      <c r="DA292" s="143"/>
      <c r="DB292" s="143"/>
      <c r="DC292" s="143"/>
      <c r="DD292" s="143"/>
      <c r="DE292" s="583"/>
      <c r="DF292" s="583"/>
      <c r="DG292" s="583"/>
      <c r="DH292" s="583"/>
      <c r="DI292" s="583"/>
      <c r="DJ292" s="583"/>
      <c r="DK292" s="749">
        <v>2</v>
      </c>
      <c r="DL292" s="749">
        <v>2</v>
      </c>
      <c r="DM292" s="749">
        <v>2</v>
      </c>
      <c r="DN292" s="143"/>
      <c r="DO292" s="143"/>
    </row>
    <row r="293" ht="26.25" customHeight="1" spans="1:119">
      <c r="A293" s="590">
        <v>44040</v>
      </c>
      <c r="B293" s="1" t="s">
        <v>430</v>
      </c>
      <c r="C293" s="591" t="s">
        <v>476</v>
      </c>
      <c r="D293" s="611" t="s">
        <v>431</v>
      </c>
      <c r="E293" s="608" t="s">
        <v>275</v>
      </c>
      <c r="F293" s="593">
        <v>9202</v>
      </c>
      <c r="G293" s="123" t="s">
        <v>376</v>
      </c>
      <c r="H293" s="143">
        <v>18</v>
      </c>
      <c r="I293" s="143"/>
      <c r="J293" s="143"/>
      <c r="K293" s="143"/>
      <c r="L293" s="621"/>
      <c r="M293" s="622"/>
      <c r="N293" s="623"/>
      <c r="O293" s="623"/>
      <c r="P293" s="624"/>
      <c r="Q293" s="623"/>
      <c r="R293" s="623"/>
      <c r="S293" s="623"/>
      <c r="T293" s="623"/>
      <c r="U293" s="624"/>
      <c r="V293" s="765"/>
      <c r="W293" s="771"/>
      <c r="X293" s="771"/>
      <c r="Y293" s="771"/>
      <c r="Z293" s="771"/>
      <c r="AA293" s="771"/>
      <c r="AB293" s="771"/>
      <c r="AC293" s="771"/>
      <c r="AD293" s="771"/>
      <c r="AE293" s="771"/>
      <c r="AF293" s="771"/>
      <c r="AG293" s="773"/>
      <c r="AH293" s="768"/>
      <c r="AI293" s="768"/>
      <c r="AJ293" s="768"/>
      <c r="AK293" s="768"/>
      <c r="AL293" s="768"/>
      <c r="AM293" s="768"/>
      <c r="AN293" s="768"/>
      <c r="AO293" s="768"/>
      <c r="AP293" s="768"/>
      <c r="AQ293" s="768"/>
      <c r="AR293" s="768"/>
      <c r="AS293" s="768"/>
      <c r="AT293" s="768"/>
      <c r="AU293" s="768"/>
      <c r="AV293" s="768"/>
      <c r="AW293" s="768"/>
      <c r="AX293" s="768"/>
      <c r="AY293" s="768"/>
      <c r="AZ293" s="768"/>
      <c r="BA293" s="768"/>
      <c r="BB293" s="768"/>
      <c r="BC293" s="768"/>
      <c r="BD293" s="768"/>
      <c r="BE293" s="765"/>
      <c r="BF293" s="765"/>
      <c r="BG293" s="765"/>
      <c r="BH293" s="765"/>
      <c r="BI293" s="107"/>
      <c r="BJ293" s="729"/>
      <c r="BK293" s="729"/>
      <c r="BL293" s="729"/>
      <c r="BM293" s="729"/>
      <c r="BN293" s="729"/>
      <c r="BO293" s="729"/>
      <c r="BP293" s="729"/>
      <c r="BQ293" s="729"/>
      <c r="BR293" s="729"/>
      <c r="BS293" s="729"/>
      <c r="BT293" s="729"/>
      <c r="BU293" s="729"/>
      <c r="BV293" s="729">
        <v>2</v>
      </c>
      <c r="BW293" s="729">
        <v>2</v>
      </c>
      <c r="BX293" s="729">
        <v>2</v>
      </c>
      <c r="BY293" s="729">
        <v>2</v>
      </c>
      <c r="BZ293" s="729">
        <v>2</v>
      </c>
      <c r="CA293" s="729"/>
      <c r="CB293" s="729"/>
      <c r="CC293" s="729"/>
      <c r="CD293" s="729"/>
      <c r="CE293" s="729">
        <v>2</v>
      </c>
      <c r="CF293" s="729">
        <v>2</v>
      </c>
      <c r="CG293" s="729">
        <v>2</v>
      </c>
      <c r="CH293" s="729">
        <v>2</v>
      </c>
      <c r="CI293" s="703"/>
      <c r="CJ293" s="703"/>
      <c r="CK293" s="703"/>
      <c r="CL293" s="703"/>
      <c r="CM293" s="703"/>
      <c r="CN293" s="703"/>
      <c r="CO293" s="703"/>
      <c r="CP293" s="703"/>
      <c r="CQ293" s="703"/>
      <c r="CR293" s="703"/>
      <c r="CS293" s="703"/>
      <c r="CT293" s="703"/>
      <c r="CU293" s="713"/>
      <c r="CV293" s="713"/>
      <c r="CW293" s="744"/>
      <c r="CX293" s="143"/>
      <c r="CY293" s="143"/>
      <c r="CZ293" s="143"/>
      <c r="DA293" s="143"/>
      <c r="DB293" s="143"/>
      <c r="DC293" s="143"/>
      <c r="DD293" s="143"/>
      <c r="DE293" s="583"/>
      <c r="DF293" s="583"/>
      <c r="DG293" s="583"/>
      <c r="DH293" s="583"/>
      <c r="DI293" s="583"/>
      <c r="DJ293" s="583"/>
      <c r="DK293" s="749"/>
      <c r="DL293" s="749"/>
      <c r="DM293" s="749"/>
      <c r="DN293" s="143"/>
      <c r="DO293" s="143"/>
    </row>
    <row r="294" ht="26.25" customHeight="1" spans="1:119">
      <c r="A294" s="590">
        <v>44040</v>
      </c>
      <c r="B294" s="1" t="s">
        <v>430</v>
      </c>
      <c r="C294" s="591" t="s">
        <v>476</v>
      </c>
      <c r="D294" s="611" t="s">
        <v>431</v>
      </c>
      <c r="E294" s="608" t="s">
        <v>275</v>
      </c>
      <c r="F294" s="593">
        <v>9215</v>
      </c>
      <c r="G294" s="123" t="s">
        <v>376</v>
      </c>
      <c r="H294" s="143">
        <v>10</v>
      </c>
      <c r="I294" s="143"/>
      <c r="J294" s="143"/>
      <c r="K294" s="143"/>
      <c r="L294" s="621"/>
      <c r="M294" s="622"/>
      <c r="N294" s="623"/>
      <c r="O294" s="623"/>
      <c r="P294" s="624"/>
      <c r="Q294" s="623"/>
      <c r="R294" s="623"/>
      <c r="S294" s="623"/>
      <c r="T294" s="623"/>
      <c r="U294" s="624"/>
      <c r="V294" s="765"/>
      <c r="W294" s="771"/>
      <c r="X294" s="771"/>
      <c r="Y294" s="771"/>
      <c r="Z294" s="771"/>
      <c r="AA294" s="771"/>
      <c r="AB294" s="771"/>
      <c r="AC294" s="771"/>
      <c r="AD294" s="771"/>
      <c r="AE294" s="771"/>
      <c r="AF294" s="771"/>
      <c r="AG294" s="773"/>
      <c r="AH294" s="768"/>
      <c r="AI294" s="768"/>
      <c r="AJ294" s="768"/>
      <c r="AK294" s="768"/>
      <c r="AL294" s="768"/>
      <c r="AM294" s="768"/>
      <c r="AN294" s="768"/>
      <c r="AO294" s="768"/>
      <c r="AP294" s="768"/>
      <c r="AQ294" s="768"/>
      <c r="AR294" s="768"/>
      <c r="AS294" s="768"/>
      <c r="AT294" s="768"/>
      <c r="AU294" s="768"/>
      <c r="AV294" s="768"/>
      <c r="AW294" s="768"/>
      <c r="AX294" s="768"/>
      <c r="AY294" s="768"/>
      <c r="AZ294" s="768"/>
      <c r="BA294" s="768"/>
      <c r="BB294" s="768"/>
      <c r="BC294" s="768"/>
      <c r="BD294" s="768"/>
      <c r="BE294" s="765"/>
      <c r="BF294" s="765"/>
      <c r="BG294" s="765"/>
      <c r="BH294" s="765"/>
      <c r="BI294" s="107"/>
      <c r="BJ294" s="729"/>
      <c r="BK294" s="729"/>
      <c r="BL294" s="729"/>
      <c r="BM294" s="729"/>
      <c r="BN294" s="729"/>
      <c r="BO294" s="729"/>
      <c r="BP294" s="729"/>
      <c r="BQ294" s="729"/>
      <c r="BR294" s="729"/>
      <c r="BS294" s="729"/>
      <c r="BT294" s="729"/>
      <c r="BU294" s="729"/>
      <c r="BV294" s="729"/>
      <c r="BW294" s="729"/>
      <c r="BX294" s="729"/>
      <c r="BY294" s="729"/>
      <c r="BZ294" s="729"/>
      <c r="CA294" s="729"/>
      <c r="CB294" s="729"/>
      <c r="CC294" s="729"/>
      <c r="CD294" s="729"/>
      <c r="CE294" s="729"/>
      <c r="CF294" s="729"/>
      <c r="CG294" s="729"/>
      <c r="CH294" s="729"/>
      <c r="CI294" s="703"/>
      <c r="CJ294" s="703"/>
      <c r="CK294" s="703"/>
      <c r="CL294" s="703"/>
      <c r="CM294" s="703"/>
      <c r="CN294" s="703"/>
      <c r="CO294" s="703"/>
      <c r="CP294" s="703"/>
      <c r="CQ294" s="703"/>
      <c r="CR294" s="703"/>
      <c r="CS294" s="703"/>
      <c r="CT294" s="703"/>
      <c r="CU294" s="713"/>
      <c r="CV294" s="713"/>
      <c r="CW294" s="744"/>
      <c r="CX294" s="143"/>
      <c r="CY294" s="143">
        <v>2</v>
      </c>
      <c r="CZ294" s="143">
        <v>2</v>
      </c>
      <c r="DA294" s="143">
        <v>2</v>
      </c>
      <c r="DB294" s="143">
        <v>2</v>
      </c>
      <c r="DC294" s="143"/>
      <c r="DD294" s="143">
        <v>2</v>
      </c>
      <c r="DE294" s="583"/>
      <c r="DF294" s="583"/>
      <c r="DG294" s="583"/>
      <c r="DH294" s="583"/>
      <c r="DI294" s="583"/>
      <c r="DJ294" s="583"/>
      <c r="DK294" s="749"/>
      <c r="DL294" s="749"/>
      <c r="DM294" s="749"/>
      <c r="DN294" s="143"/>
      <c r="DO294" s="143"/>
    </row>
    <row r="295" ht="26.25" customHeight="1" spans="1:119">
      <c r="A295" s="590">
        <v>44040</v>
      </c>
      <c r="B295" s="1" t="s">
        <v>136</v>
      </c>
      <c r="C295" s="591" t="s">
        <v>477</v>
      </c>
      <c r="D295" s="611" t="s">
        <v>478</v>
      </c>
      <c r="E295" s="608" t="s">
        <v>283</v>
      </c>
      <c r="F295" s="593">
        <v>9214</v>
      </c>
      <c r="G295" s="123" t="s">
        <v>232</v>
      </c>
      <c r="H295" s="143">
        <v>18</v>
      </c>
      <c r="I295" s="143"/>
      <c r="J295" s="143"/>
      <c r="K295" s="143"/>
      <c r="L295" s="621"/>
      <c r="M295" s="622"/>
      <c r="N295" s="623"/>
      <c r="O295" s="623"/>
      <c r="P295" s="624"/>
      <c r="Q295" s="623"/>
      <c r="R295" s="623"/>
      <c r="S295" s="623"/>
      <c r="T295" s="623"/>
      <c r="U295" s="624"/>
      <c r="V295" s="765"/>
      <c r="W295" s="771"/>
      <c r="X295" s="771"/>
      <c r="Y295" s="771"/>
      <c r="Z295" s="771"/>
      <c r="AA295" s="771"/>
      <c r="AB295" s="771"/>
      <c r="AC295" s="771"/>
      <c r="AD295" s="771"/>
      <c r="AE295" s="771"/>
      <c r="AF295" s="771"/>
      <c r="AG295" s="773"/>
      <c r="AH295" s="768"/>
      <c r="AI295" s="768"/>
      <c r="AJ295" s="768"/>
      <c r="AK295" s="768"/>
      <c r="AL295" s="768"/>
      <c r="AM295" s="768"/>
      <c r="AN295" s="768"/>
      <c r="AO295" s="768"/>
      <c r="AP295" s="768"/>
      <c r="AQ295" s="768"/>
      <c r="AR295" s="768"/>
      <c r="AS295" s="768"/>
      <c r="AT295" s="768"/>
      <c r="AU295" s="768"/>
      <c r="AV295" s="768"/>
      <c r="AW295" s="768"/>
      <c r="AX295" s="768">
        <v>18</v>
      </c>
      <c r="AY295" s="768">
        <v>18</v>
      </c>
      <c r="AZ295" s="768"/>
      <c r="BA295" s="768"/>
      <c r="BB295" s="768"/>
      <c r="BC295" s="768"/>
      <c r="BD295" s="768"/>
      <c r="BE295" s="765"/>
      <c r="BF295" s="765"/>
      <c r="BG295" s="765"/>
      <c r="BH295" s="765"/>
      <c r="BI295" s="107"/>
      <c r="BJ295" s="729"/>
      <c r="BK295" s="729"/>
      <c r="BL295" s="729"/>
      <c r="BM295" s="729"/>
      <c r="BN295" s="729"/>
      <c r="BO295" s="729"/>
      <c r="BP295" s="729"/>
      <c r="BQ295" s="729"/>
      <c r="BR295" s="729"/>
      <c r="BS295" s="729"/>
      <c r="BT295" s="729"/>
      <c r="BU295" s="729"/>
      <c r="BV295" s="729"/>
      <c r="BW295" s="729"/>
      <c r="BX295" s="729"/>
      <c r="BY295" s="729"/>
      <c r="BZ295" s="729"/>
      <c r="CA295" s="729"/>
      <c r="CB295" s="729"/>
      <c r="CC295" s="729"/>
      <c r="CD295" s="729"/>
      <c r="CE295" s="729"/>
      <c r="CF295" s="729"/>
      <c r="CG295" s="729"/>
      <c r="CH295" s="729"/>
      <c r="CI295" s="703"/>
      <c r="CJ295" s="703"/>
      <c r="CK295" s="703"/>
      <c r="CL295" s="703"/>
      <c r="CM295" s="703"/>
      <c r="CN295" s="703"/>
      <c r="CO295" s="703">
        <v>3</v>
      </c>
      <c r="CP295" s="703">
        <v>3</v>
      </c>
      <c r="CQ295" s="703">
        <v>3</v>
      </c>
      <c r="CR295" s="703">
        <v>3</v>
      </c>
      <c r="CS295" s="703">
        <v>3</v>
      </c>
      <c r="CT295" s="703">
        <v>3</v>
      </c>
      <c r="CU295" s="713"/>
      <c r="CV295" s="713"/>
      <c r="CW295" s="744"/>
      <c r="CX295" s="143"/>
      <c r="CY295" s="143"/>
      <c r="CZ295" s="143"/>
      <c r="DA295" s="143"/>
      <c r="DB295" s="143"/>
      <c r="DC295" s="143"/>
      <c r="DD295" s="143"/>
      <c r="DE295" s="583"/>
      <c r="DF295" s="583"/>
      <c r="DG295" s="583"/>
      <c r="DH295" s="583"/>
      <c r="DI295" s="583"/>
      <c r="DJ295" s="583"/>
      <c r="DK295" s="749"/>
      <c r="DL295" s="749"/>
      <c r="DM295" s="749"/>
      <c r="DN295" s="143"/>
      <c r="DO295" s="143"/>
    </row>
    <row r="296" ht="26.25" customHeight="1" spans="1:119">
      <c r="A296" s="590">
        <v>44040</v>
      </c>
      <c r="B296" s="1" t="s">
        <v>136</v>
      </c>
      <c r="C296" s="591" t="s">
        <v>477</v>
      </c>
      <c r="D296" s="611" t="s">
        <v>478</v>
      </c>
      <c r="E296" s="608" t="s">
        <v>283</v>
      </c>
      <c r="F296" s="593">
        <v>9215</v>
      </c>
      <c r="G296" s="123" t="s">
        <v>376</v>
      </c>
      <c r="H296" s="143">
        <v>21</v>
      </c>
      <c r="I296" s="143"/>
      <c r="J296" s="143"/>
      <c r="K296" s="143"/>
      <c r="L296" s="621"/>
      <c r="M296" s="622"/>
      <c r="N296" s="623"/>
      <c r="O296" s="623"/>
      <c r="P296" s="624"/>
      <c r="Q296" s="623"/>
      <c r="R296" s="623"/>
      <c r="S296" s="623"/>
      <c r="T296" s="623"/>
      <c r="U296" s="624"/>
      <c r="V296" s="765"/>
      <c r="W296" s="771"/>
      <c r="X296" s="771"/>
      <c r="Y296" s="771"/>
      <c r="Z296" s="771"/>
      <c r="AA296" s="771"/>
      <c r="AB296" s="771"/>
      <c r="AC296" s="771"/>
      <c r="AD296" s="771"/>
      <c r="AE296" s="771"/>
      <c r="AF296" s="771"/>
      <c r="AG296" s="773"/>
      <c r="AH296" s="768"/>
      <c r="AI296" s="768"/>
      <c r="AJ296" s="768"/>
      <c r="AK296" s="768"/>
      <c r="AL296" s="768"/>
      <c r="AM296" s="768"/>
      <c r="AN296" s="768"/>
      <c r="AO296" s="768"/>
      <c r="AP296" s="768"/>
      <c r="AQ296" s="768"/>
      <c r="AR296" s="768"/>
      <c r="AS296" s="768"/>
      <c r="AT296" s="768"/>
      <c r="AU296" s="768"/>
      <c r="AV296" s="768"/>
      <c r="AW296" s="768"/>
      <c r="AX296" s="768"/>
      <c r="AY296" s="768"/>
      <c r="AZ296" s="768"/>
      <c r="BA296" s="768"/>
      <c r="BB296" s="768"/>
      <c r="BC296" s="768"/>
      <c r="BD296" s="768"/>
      <c r="BE296" s="765"/>
      <c r="BF296" s="765"/>
      <c r="BG296" s="765"/>
      <c r="BH296" s="765"/>
      <c r="BI296" s="107"/>
      <c r="BJ296" s="729"/>
      <c r="BK296" s="729"/>
      <c r="BL296" s="729"/>
      <c r="BM296" s="729"/>
      <c r="BN296" s="729"/>
      <c r="BO296" s="729"/>
      <c r="BP296" s="729"/>
      <c r="BQ296" s="729"/>
      <c r="BR296" s="729"/>
      <c r="BS296" s="729"/>
      <c r="BT296" s="729"/>
      <c r="BU296" s="729"/>
      <c r="BV296" s="729"/>
      <c r="BW296" s="729"/>
      <c r="BX296" s="729"/>
      <c r="BY296" s="729"/>
      <c r="BZ296" s="729"/>
      <c r="CA296" s="729"/>
      <c r="CB296" s="729"/>
      <c r="CC296" s="729"/>
      <c r="CD296" s="729"/>
      <c r="CE296" s="729"/>
      <c r="CF296" s="729"/>
      <c r="CG296" s="729"/>
      <c r="CH296" s="729"/>
      <c r="CI296" s="703"/>
      <c r="CJ296" s="703"/>
      <c r="CK296" s="703"/>
      <c r="CL296" s="703"/>
      <c r="CM296" s="703"/>
      <c r="CN296" s="703"/>
      <c r="CO296" s="703"/>
      <c r="CP296" s="703"/>
      <c r="CQ296" s="703"/>
      <c r="CR296" s="703"/>
      <c r="CS296" s="703"/>
      <c r="CT296" s="703"/>
      <c r="CU296" s="713"/>
      <c r="CV296" s="713"/>
      <c r="CW296" s="744"/>
      <c r="CX296" s="143">
        <v>3</v>
      </c>
      <c r="CY296" s="143">
        <v>3</v>
      </c>
      <c r="CZ296" s="143">
        <v>3</v>
      </c>
      <c r="DA296" s="143">
        <v>3</v>
      </c>
      <c r="DB296" s="143">
        <v>3</v>
      </c>
      <c r="DC296" s="143">
        <v>3</v>
      </c>
      <c r="DD296" s="143">
        <v>3</v>
      </c>
      <c r="DE296" s="583"/>
      <c r="DF296" s="583"/>
      <c r="DG296" s="583"/>
      <c r="DH296" s="583"/>
      <c r="DI296" s="583"/>
      <c r="DJ296" s="583"/>
      <c r="DK296" s="749"/>
      <c r="DL296" s="749"/>
      <c r="DM296" s="749"/>
      <c r="DN296" s="143"/>
      <c r="DO296" s="143"/>
    </row>
    <row r="297" ht="26.25" customHeight="1" spans="1:119">
      <c r="A297" s="590">
        <v>44041</v>
      </c>
      <c r="B297" s="1" t="s">
        <v>349</v>
      </c>
      <c r="C297" s="591" t="s">
        <v>479</v>
      </c>
      <c r="D297" s="611" t="s">
        <v>480</v>
      </c>
      <c r="E297" s="608" t="s">
        <v>275</v>
      </c>
      <c r="F297" s="593">
        <v>9213</v>
      </c>
      <c r="G297" s="123" t="s">
        <v>475</v>
      </c>
      <c r="H297" s="143">
        <v>1</v>
      </c>
      <c r="I297" s="143"/>
      <c r="J297" s="143"/>
      <c r="K297" s="143"/>
      <c r="L297" s="621"/>
      <c r="M297" s="622"/>
      <c r="N297" s="623"/>
      <c r="O297" s="623"/>
      <c r="P297" s="624"/>
      <c r="Q297" s="623"/>
      <c r="R297" s="623"/>
      <c r="S297" s="623"/>
      <c r="T297" s="623"/>
      <c r="U297" s="624"/>
      <c r="V297" s="765"/>
      <c r="W297" s="771"/>
      <c r="X297" s="771"/>
      <c r="Y297" s="771"/>
      <c r="Z297" s="771"/>
      <c r="AA297" s="771"/>
      <c r="AB297" s="771"/>
      <c r="AC297" s="771"/>
      <c r="AD297" s="771"/>
      <c r="AE297" s="771"/>
      <c r="AF297" s="771"/>
      <c r="AG297" s="773"/>
      <c r="AH297" s="768"/>
      <c r="AI297" s="768"/>
      <c r="AJ297" s="768"/>
      <c r="AK297" s="768"/>
      <c r="AL297" s="768"/>
      <c r="AM297" s="768"/>
      <c r="AN297" s="768"/>
      <c r="AO297" s="768"/>
      <c r="AP297" s="768"/>
      <c r="AQ297" s="768"/>
      <c r="AR297" s="768"/>
      <c r="AS297" s="768"/>
      <c r="AT297" s="768"/>
      <c r="AU297" s="768"/>
      <c r="AV297" s="768"/>
      <c r="AW297" s="768"/>
      <c r="AX297" s="768"/>
      <c r="AY297" s="768"/>
      <c r="AZ297" s="768"/>
      <c r="BA297" s="768"/>
      <c r="BB297" s="768"/>
      <c r="BC297" s="768"/>
      <c r="BD297" s="768"/>
      <c r="BE297" s="765"/>
      <c r="BF297" s="765"/>
      <c r="BG297" s="765"/>
      <c r="BH297" s="765"/>
      <c r="BI297" s="107"/>
      <c r="BJ297" s="729"/>
      <c r="BK297" s="729"/>
      <c r="BL297" s="729"/>
      <c r="BM297" s="729"/>
      <c r="BN297" s="729"/>
      <c r="BO297" s="729"/>
      <c r="BP297" s="729"/>
      <c r="BQ297" s="729"/>
      <c r="BR297" s="729"/>
      <c r="BS297" s="729"/>
      <c r="BT297" s="729"/>
      <c r="BU297" s="729"/>
      <c r="BV297" s="729"/>
      <c r="BW297" s="729"/>
      <c r="BX297" s="729"/>
      <c r="BY297" s="729"/>
      <c r="BZ297" s="729"/>
      <c r="CA297" s="729"/>
      <c r="CB297" s="729"/>
      <c r="CC297" s="729"/>
      <c r="CD297" s="729"/>
      <c r="CE297" s="729"/>
      <c r="CF297" s="729"/>
      <c r="CG297" s="729"/>
      <c r="CH297" s="729"/>
      <c r="CI297" s="703"/>
      <c r="CJ297" s="703"/>
      <c r="CK297" s="703"/>
      <c r="CL297" s="703"/>
      <c r="CM297" s="703"/>
      <c r="CN297" s="703"/>
      <c r="CO297" s="703"/>
      <c r="CP297" s="703"/>
      <c r="CQ297" s="703"/>
      <c r="CR297" s="703"/>
      <c r="CS297" s="703"/>
      <c r="CT297" s="703"/>
      <c r="CU297" s="713"/>
      <c r="CV297" s="713"/>
      <c r="CW297" s="744"/>
      <c r="CX297" s="143"/>
      <c r="CY297" s="143"/>
      <c r="CZ297" s="143"/>
      <c r="DA297" s="143"/>
      <c r="DB297" s="143"/>
      <c r="DC297" s="143"/>
      <c r="DD297" s="143"/>
      <c r="DE297" s="583"/>
      <c r="DF297" s="583"/>
      <c r="DG297" s="583"/>
      <c r="DH297" s="583"/>
      <c r="DI297" s="583"/>
      <c r="DJ297" s="583"/>
      <c r="DK297" s="749">
        <v>1</v>
      </c>
      <c r="DL297" s="749"/>
      <c r="DM297" s="749"/>
      <c r="DN297" s="143"/>
      <c r="DO297" s="143"/>
    </row>
    <row r="298" ht="26.25" customHeight="1" spans="1:119">
      <c r="A298" s="590">
        <v>44041</v>
      </c>
      <c r="B298" s="1" t="s">
        <v>407</v>
      </c>
      <c r="C298" s="591"/>
      <c r="D298" s="611"/>
      <c r="E298" s="608" t="s">
        <v>275</v>
      </c>
      <c r="F298" s="593">
        <v>9213</v>
      </c>
      <c r="G298" s="123" t="s">
        <v>475</v>
      </c>
      <c r="H298" s="143">
        <v>2</v>
      </c>
      <c r="I298" s="143"/>
      <c r="J298" s="143"/>
      <c r="K298" s="143"/>
      <c r="L298" s="621"/>
      <c r="M298" s="622"/>
      <c r="N298" s="623"/>
      <c r="O298" s="623"/>
      <c r="P298" s="624"/>
      <c r="Q298" s="623"/>
      <c r="R298" s="623"/>
      <c r="S298" s="623"/>
      <c r="T298" s="623"/>
      <c r="U298" s="624"/>
      <c r="V298" s="765"/>
      <c r="W298" s="771"/>
      <c r="X298" s="771"/>
      <c r="Y298" s="771"/>
      <c r="Z298" s="771"/>
      <c r="AA298" s="771"/>
      <c r="AB298" s="771"/>
      <c r="AC298" s="771"/>
      <c r="AD298" s="771"/>
      <c r="AE298" s="771"/>
      <c r="AF298" s="771"/>
      <c r="AG298" s="773"/>
      <c r="AH298" s="768"/>
      <c r="AI298" s="768"/>
      <c r="AJ298" s="768"/>
      <c r="AK298" s="768"/>
      <c r="AL298" s="768"/>
      <c r="AM298" s="768"/>
      <c r="AN298" s="768"/>
      <c r="AO298" s="768"/>
      <c r="AP298" s="768"/>
      <c r="AQ298" s="768"/>
      <c r="AR298" s="768"/>
      <c r="AS298" s="768"/>
      <c r="AT298" s="768"/>
      <c r="AU298" s="768"/>
      <c r="AV298" s="768"/>
      <c r="AW298" s="768"/>
      <c r="AX298" s="768"/>
      <c r="AY298" s="768"/>
      <c r="AZ298" s="768"/>
      <c r="BA298" s="768"/>
      <c r="BB298" s="768"/>
      <c r="BC298" s="768"/>
      <c r="BD298" s="768"/>
      <c r="BE298" s="765"/>
      <c r="BF298" s="765"/>
      <c r="BG298" s="765"/>
      <c r="BH298" s="765"/>
      <c r="BI298" s="107"/>
      <c r="BJ298" s="729"/>
      <c r="BK298" s="729"/>
      <c r="BL298" s="729"/>
      <c r="BM298" s="729"/>
      <c r="BN298" s="729"/>
      <c r="BO298" s="729"/>
      <c r="BP298" s="729"/>
      <c r="BQ298" s="729"/>
      <c r="BR298" s="729"/>
      <c r="BS298" s="729"/>
      <c r="BT298" s="729"/>
      <c r="BU298" s="729"/>
      <c r="BV298" s="729"/>
      <c r="BW298" s="729"/>
      <c r="BX298" s="729"/>
      <c r="BY298" s="729"/>
      <c r="BZ298" s="729"/>
      <c r="CA298" s="729"/>
      <c r="CB298" s="729"/>
      <c r="CC298" s="729"/>
      <c r="CD298" s="729"/>
      <c r="CE298" s="729"/>
      <c r="CF298" s="729"/>
      <c r="CG298" s="729"/>
      <c r="CH298" s="729"/>
      <c r="CI298" s="703"/>
      <c r="CJ298" s="703"/>
      <c r="CK298" s="703"/>
      <c r="CL298" s="703"/>
      <c r="CM298" s="703"/>
      <c r="CN298" s="703"/>
      <c r="CO298" s="703"/>
      <c r="CP298" s="703"/>
      <c r="CQ298" s="703"/>
      <c r="CR298" s="703"/>
      <c r="CS298" s="703"/>
      <c r="CT298" s="703"/>
      <c r="CU298" s="713"/>
      <c r="CV298" s="713"/>
      <c r="CW298" s="744"/>
      <c r="CX298" s="143"/>
      <c r="CY298" s="143"/>
      <c r="CZ298" s="143"/>
      <c r="DA298" s="143"/>
      <c r="DB298" s="143"/>
      <c r="DC298" s="143"/>
      <c r="DD298" s="143"/>
      <c r="DE298" s="583"/>
      <c r="DF298" s="583"/>
      <c r="DG298" s="583"/>
      <c r="DH298" s="583"/>
      <c r="DI298" s="583"/>
      <c r="DJ298" s="583"/>
      <c r="DK298" s="749">
        <v>1</v>
      </c>
      <c r="DL298" s="749"/>
      <c r="DM298" s="749">
        <v>1</v>
      </c>
      <c r="DN298" s="143"/>
      <c r="DO298" s="143"/>
    </row>
    <row r="299" ht="26.25" customHeight="1" spans="1:119">
      <c r="A299" s="590">
        <v>44042</v>
      </c>
      <c r="B299" s="1" t="s">
        <v>433</v>
      </c>
      <c r="C299" s="591" t="s">
        <v>462</v>
      </c>
      <c r="D299" s="611" t="s">
        <v>463</v>
      </c>
      <c r="E299" s="608" t="s">
        <v>283</v>
      </c>
      <c r="F299" s="593">
        <v>9214</v>
      </c>
      <c r="G299" s="123" t="s">
        <v>232</v>
      </c>
      <c r="H299" s="143">
        <v>6</v>
      </c>
      <c r="I299" s="143"/>
      <c r="J299" s="143"/>
      <c r="K299" s="143"/>
      <c r="L299" s="621"/>
      <c r="M299" s="622"/>
      <c r="N299" s="623"/>
      <c r="O299" s="623"/>
      <c r="P299" s="624"/>
      <c r="Q299" s="623"/>
      <c r="R299" s="623"/>
      <c r="S299" s="623"/>
      <c r="T299" s="623"/>
      <c r="U299" s="624"/>
      <c r="V299" s="765"/>
      <c r="W299" s="771"/>
      <c r="X299" s="771"/>
      <c r="Y299" s="771"/>
      <c r="Z299" s="771"/>
      <c r="AA299" s="771"/>
      <c r="AB299" s="771"/>
      <c r="AC299" s="771"/>
      <c r="AD299" s="771"/>
      <c r="AE299" s="771"/>
      <c r="AF299" s="771"/>
      <c r="AG299" s="773"/>
      <c r="AH299" s="768"/>
      <c r="AI299" s="768"/>
      <c r="AJ299" s="768"/>
      <c r="AK299" s="768"/>
      <c r="AL299" s="768"/>
      <c r="AM299" s="768"/>
      <c r="AN299" s="768"/>
      <c r="AO299" s="768"/>
      <c r="AP299" s="768"/>
      <c r="AQ299" s="768"/>
      <c r="AR299" s="768"/>
      <c r="AS299" s="768"/>
      <c r="AT299" s="768"/>
      <c r="AU299" s="768"/>
      <c r="AV299" s="768"/>
      <c r="AW299" s="768"/>
      <c r="AX299" s="768">
        <v>6</v>
      </c>
      <c r="AY299" s="768">
        <v>6</v>
      </c>
      <c r="AZ299" s="768"/>
      <c r="BA299" s="768"/>
      <c r="BB299" s="768"/>
      <c r="BC299" s="768"/>
      <c r="BD299" s="768"/>
      <c r="BE299" s="765"/>
      <c r="BF299" s="765"/>
      <c r="BG299" s="765"/>
      <c r="BH299" s="765"/>
      <c r="BI299" s="107"/>
      <c r="BJ299" s="729"/>
      <c r="BK299" s="729"/>
      <c r="BL299" s="729"/>
      <c r="BM299" s="729"/>
      <c r="BN299" s="729"/>
      <c r="BO299" s="729"/>
      <c r="BP299" s="729"/>
      <c r="BQ299" s="729"/>
      <c r="BR299" s="729"/>
      <c r="BS299" s="729"/>
      <c r="BT299" s="729"/>
      <c r="BU299" s="729"/>
      <c r="BV299" s="729"/>
      <c r="BW299" s="729"/>
      <c r="BX299" s="729"/>
      <c r="BY299" s="729"/>
      <c r="BZ299" s="729"/>
      <c r="CA299" s="729"/>
      <c r="CB299" s="729"/>
      <c r="CC299" s="729"/>
      <c r="CD299" s="729"/>
      <c r="CE299" s="729"/>
      <c r="CF299" s="729"/>
      <c r="CG299" s="729"/>
      <c r="CH299" s="729"/>
      <c r="CI299" s="703"/>
      <c r="CJ299" s="703"/>
      <c r="CK299" s="703"/>
      <c r="CL299" s="703"/>
      <c r="CM299" s="703"/>
      <c r="CN299" s="703"/>
      <c r="CO299" s="703">
        <v>1</v>
      </c>
      <c r="CP299" s="703">
        <v>1</v>
      </c>
      <c r="CQ299" s="703">
        <v>1</v>
      </c>
      <c r="CR299" s="703">
        <v>1</v>
      </c>
      <c r="CS299" s="703">
        <v>1</v>
      </c>
      <c r="CT299" s="703">
        <v>1</v>
      </c>
      <c r="CU299" s="713"/>
      <c r="CV299" s="713"/>
      <c r="CW299" s="744"/>
      <c r="CX299" s="143"/>
      <c r="CY299" s="143"/>
      <c r="CZ299" s="143"/>
      <c r="DA299" s="143"/>
      <c r="DB299" s="143"/>
      <c r="DC299" s="143"/>
      <c r="DD299" s="143"/>
      <c r="DE299" s="583"/>
      <c r="DF299" s="583"/>
      <c r="DG299" s="583"/>
      <c r="DH299" s="583"/>
      <c r="DI299" s="583"/>
      <c r="DJ299" s="583"/>
      <c r="DK299" s="749"/>
      <c r="DL299" s="749"/>
      <c r="DM299" s="749"/>
      <c r="DN299" s="143"/>
      <c r="DO299" s="143"/>
    </row>
    <row r="300" ht="26.25" customHeight="1" spans="1:119">
      <c r="A300" s="590">
        <v>44042</v>
      </c>
      <c r="B300" s="1" t="s">
        <v>433</v>
      </c>
      <c r="C300" s="591" t="s">
        <v>462</v>
      </c>
      <c r="D300" s="611" t="s">
        <v>463</v>
      </c>
      <c r="E300" s="608" t="s">
        <v>283</v>
      </c>
      <c r="F300" s="593">
        <v>9207</v>
      </c>
      <c r="G300" s="123" t="s">
        <v>416</v>
      </c>
      <c r="H300" s="143">
        <v>1</v>
      </c>
      <c r="I300" s="143"/>
      <c r="J300" s="143"/>
      <c r="K300" s="143"/>
      <c r="L300" s="621"/>
      <c r="M300" s="622"/>
      <c r="N300" s="623"/>
      <c r="O300" s="623"/>
      <c r="P300" s="624"/>
      <c r="Q300" s="623"/>
      <c r="R300" s="623"/>
      <c r="S300" s="623"/>
      <c r="T300" s="623"/>
      <c r="U300" s="624"/>
      <c r="V300" s="765"/>
      <c r="W300" s="771"/>
      <c r="X300" s="771"/>
      <c r="Y300" s="771"/>
      <c r="Z300" s="771"/>
      <c r="AA300" s="771"/>
      <c r="AB300" s="771"/>
      <c r="AC300" s="771"/>
      <c r="AD300" s="771"/>
      <c r="AE300" s="771"/>
      <c r="AF300" s="771"/>
      <c r="AG300" s="773"/>
      <c r="AH300" s="768"/>
      <c r="AI300" s="768"/>
      <c r="AJ300" s="768"/>
      <c r="AK300" s="768"/>
      <c r="AL300" s="768"/>
      <c r="AM300" s="768"/>
      <c r="AN300" s="768"/>
      <c r="AO300" s="768"/>
      <c r="AP300" s="768"/>
      <c r="AQ300" s="768"/>
      <c r="AR300" s="768"/>
      <c r="AS300" s="768"/>
      <c r="AT300" s="768"/>
      <c r="AU300" s="768"/>
      <c r="AV300" s="768"/>
      <c r="AW300" s="768"/>
      <c r="AX300" s="768"/>
      <c r="AY300" s="768"/>
      <c r="AZ300" s="768"/>
      <c r="BA300" s="768"/>
      <c r="BB300" s="768"/>
      <c r="BC300" s="768"/>
      <c r="BD300" s="768"/>
      <c r="BE300" s="765"/>
      <c r="BF300" s="765"/>
      <c r="BG300" s="765"/>
      <c r="BH300" s="765"/>
      <c r="BI300" s="107"/>
      <c r="BJ300" s="729"/>
      <c r="BK300" s="729"/>
      <c r="BL300" s="729"/>
      <c r="BM300" s="729"/>
      <c r="BN300" s="729"/>
      <c r="BO300" s="729"/>
      <c r="BP300" s="729"/>
      <c r="BQ300" s="729"/>
      <c r="BR300" s="729"/>
      <c r="BS300" s="729"/>
      <c r="BT300" s="729"/>
      <c r="BU300" s="729"/>
      <c r="BV300" s="729"/>
      <c r="BW300" s="729"/>
      <c r="BX300" s="729"/>
      <c r="BY300" s="729"/>
      <c r="BZ300" s="729"/>
      <c r="CA300" s="729"/>
      <c r="CB300" s="729"/>
      <c r="CC300" s="729"/>
      <c r="CD300" s="729"/>
      <c r="CE300" s="729"/>
      <c r="CF300" s="729"/>
      <c r="CG300" s="729"/>
      <c r="CH300" s="729"/>
      <c r="CI300" s="703"/>
      <c r="CJ300" s="703"/>
      <c r="CK300" s="703"/>
      <c r="CL300" s="703"/>
      <c r="CM300" s="703"/>
      <c r="CN300" s="703"/>
      <c r="CO300" s="703"/>
      <c r="CP300" s="703"/>
      <c r="CQ300" s="703"/>
      <c r="CR300" s="703"/>
      <c r="CS300" s="703"/>
      <c r="CT300" s="703"/>
      <c r="CU300" s="713"/>
      <c r="CV300" s="713"/>
      <c r="CW300" s="744"/>
      <c r="CX300" s="143"/>
      <c r="CY300" s="143"/>
      <c r="CZ300" s="143"/>
      <c r="DA300" s="143"/>
      <c r="DB300" s="143"/>
      <c r="DC300" s="143"/>
      <c r="DD300" s="143"/>
      <c r="DE300" s="583"/>
      <c r="DF300" s="583"/>
      <c r="DG300" s="583"/>
      <c r="DH300" s="583"/>
      <c r="DI300" s="583"/>
      <c r="DJ300" s="583"/>
      <c r="DK300" s="749"/>
      <c r="DL300" s="749"/>
      <c r="DM300" s="749"/>
      <c r="DN300" s="143">
        <v>1</v>
      </c>
      <c r="DO300" s="143"/>
    </row>
    <row r="301" ht="26.25" customHeight="1" spans="1:119">
      <c r="A301" s="590">
        <v>44042</v>
      </c>
      <c r="B301" s="1" t="s">
        <v>433</v>
      </c>
      <c r="C301" s="591" t="s">
        <v>462</v>
      </c>
      <c r="D301" s="611" t="s">
        <v>463</v>
      </c>
      <c r="E301" s="608" t="s">
        <v>283</v>
      </c>
      <c r="F301" s="593">
        <v>9208</v>
      </c>
      <c r="G301" s="123" t="s">
        <v>406</v>
      </c>
      <c r="H301" s="143">
        <v>1</v>
      </c>
      <c r="I301" s="143"/>
      <c r="J301" s="143"/>
      <c r="K301" s="143"/>
      <c r="L301" s="621"/>
      <c r="M301" s="622"/>
      <c r="N301" s="623"/>
      <c r="O301" s="623"/>
      <c r="P301" s="624"/>
      <c r="Q301" s="623"/>
      <c r="R301" s="623"/>
      <c r="S301" s="623"/>
      <c r="T301" s="623"/>
      <c r="U301" s="624"/>
      <c r="V301" s="765"/>
      <c r="W301" s="771"/>
      <c r="X301" s="771"/>
      <c r="Y301" s="771"/>
      <c r="Z301" s="771"/>
      <c r="AA301" s="771"/>
      <c r="AB301" s="771"/>
      <c r="AC301" s="771"/>
      <c r="AD301" s="771"/>
      <c r="AE301" s="771"/>
      <c r="AF301" s="771"/>
      <c r="AG301" s="773"/>
      <c r="AH301" s="768"/>
      <c r="AI301" s="768"/>
      <c r="AJ301" s="768"/>
      <c r="AK301" s="768"/>
      <c r="AL301" s="768"/>
      <c r="AM301" s="768"/>
      <c r="AN301" s="768"/>
      <c r="AO301" s="768"/>
      <c r="AP301" s="768"/>
      <c r="AQ301" s="768"/>
      <c r="AR301" s="768"/>
      <c r="AS301" s="768"/>
      <c r="AT301" s="768"/>
      <c r="AU301" s="768"/>
      <c r="AV301" s="768"/>
      <c r="AW301" s="768"/>
      <c r="AX301" s="768"/>
      <c r="AY301" s="768"/>
      <c r="AZ301" s="768"/>
      <c r="BA301" s="768"/>
      <c r="BB301" s="768"/>
      <c r="BC301" s="768"/>
      <c r="BD301" s="768"/>
      <c r="BE301" s="765"/>
      <c r="BF301" s="765"/>
      <c r="BG301" s="765"/>
      <c r="BH301" s="765"/>
      <c r="BI301" s="107"/>
      <c r="BJ301" s="729"/>
      <c r="BK301" s="729"/>
      <c r="BL301" s="729"/>
      <c r="BM301" s="729"/>
      <c r="BN301" s="729"/>
      <c r="BO301" s="729"/>
      <c r="BP301" s="729"/>
      <c r="BQ301" s="729"/>
      <c r="BR301" s="729"/>
      <c r="BS301" s="729"/>
      <c r="BT301" s="729"/>
      <c r="BU301" s="729"/>
      <c r="BV301" s="729"/>
      <c r="BW301" s="729"/>
      <c r="BX301" s="729"/>
      <c r="BY301" s="729"/>
      <c r="BZ301" s="729"/>
      <c r="CA301" s="729"/>
      <c r="CB301" s="729"/>
      <c r="CC301" s="729"/>
      <c r="CD301" s="729"/>
      <c r="CE301" s="729"/>
      <c r="CF301" s="729"/>
      <c r="CG301" s="729"/>
      <c r="CH301" s="729"/>
      <c r="CI301" s="703"/>
      <c r="CJ301" s="703"/>
      <c r="CK301" s="703"/>
      <c r="CL301" s="703"/>
      <c r="CM301" s="703"/>
      <c r="CN301" s="703"/>
      <c r="CO301" s="703"/>
      <c r="CP301" s="703"/>
      <c r="CQ301" s="703"/>
      <c r="CR301" s="703"/>
      <c r="CS301" s="703"/>
      <c r="CT301" s="703"/>
      <c r="CU301" s="713"/>
      <c r="CV301" s="713"/>
      <c r="CW301" s="744"/>
      <c r="CX301" s="143"/>
      <c r="CY301" s="143"/>
      <c r="CZ301" s="143"/>
      <c r="DA301" s="143"/>
      <c r="DB301" s="143"/>
      <c r="DC301" s="143"/>
      <c r="DD301" s="143"/>
      <c r="DE301" s="583"/>
      <c r="DF301" s="583"/>
      <c r="DG301" s="583"/>
      <c r="DH301" s="583"/>
      <c r="DI301" s="583"/>
      <c r="DJ301" s="583"/>
      <c r="DK301" s="749"/>
      <c r="DL301" s="749"/>
      <c r="DM301" s="749"/>
      <c r="DN301" s="143"/>
      <c r="DO301" s="143">
        <v>1</v>
      </c>
    </row>
    <row r="302" ht="26.25" customHeight="1" spans="1:119">
      <c r="A302" s="590">
        <v>44042</v>
      </c>
      <c r="B302" s="1" t="s">
        <v>324</v>
      </c>
      <c r="C302" s="591" t="s">
        <v>481</v>
      </c>
      <c r="D302" s="611" t="s">
        <v>345</v>
      </c>
      <c r="E302" s="608" t="s">
        <v>283</v>
      </c>
      <c r="F302" s="593">
        <v>9213</v>
      </c>
      <c r="G302" s="123" t="s">
        <v>475</v>
      </c>
      <c r="H302" s="143">
        <v>3</v>
      </c>
      <c r="I302" s="143"/>
      <c r="J302" s="143"/>
      <c r="K302" s="143"/>
      <c r="L302" s="621"/>
      <c r="M302" s="622"/>
      <c r="N302" s="623"/>
      <c r="O302" s="623"/>
      <c r="P302" s="624"/>
      <c r="Q302" s="623"/>
      <c r="R302" s="623"/>
      <c r="S302" s="623"/>
      <c r="T302" s="623"/>
      <c r="U302" s="624"/>
      <c r="V302" s="765"/>
      <c r="W302" s="771"/>
      <c r="X302" s="771"/>
      <c r="Y302" s="771"/>
      <c r="Z302" s="771"/>
      <c r="AA302" s="771"/>
      <c r="AB302" s="771"/>
      <c r="AC302" s="771"/>
      <c r="AD302" s="771"/>
      <c r="AE302" s="771"/>
      <c r="AF302" s="771"/>
      <c r="AG302" s="773"/>
      <c r="AH302" s="768"/>
      <c r="AI302" s="768"/>
      <c r="AJ302" s="768"/>
      <c r="AK302" s="768"/>
      <c r="AL302" s="768"/>
      <c r="AM302" s="768"/>
      <c r="AN302" s="768"/>
      <c r="AO302" s="768"/>
      <c r="AP302" s="768"/>
      <c r="AQ302" s="768"/>
      <c r="AR302" s="768"/>
      <c r="AS302" s="768"/>
      <c r="AT302" s="768"/>
      <c r="AU302" s="768"/>
      <c r="AV302" s="768"/>
      <c r="AW302" s="768"/>
      <c r="AX302" s="768"/>
      <c r="AY302" s="768"/>
      <c r="AZ302" s="768"/>
      <c r="BA302" s="768"/>
      <c r="BB302" s="768"/>
      <c r="BC302" s="768"/>
      <c r="BD302" s="768"/>
      <c r="BE302" s="765"/>
      <c r="BF302" s="765"/>
      <c r="BG302" s="765"/>
      <c r="BH302" s="765"/>
      <c r="BI302" s="107"/>
      <c r="BJ302" s="729"/>
      <c r="BK302" s="729"/>
      <c r="BL302" s="729"/>
      <c r="BM302" s="729"/>
      <c r="BN302" s="729"/>
      <c r="BO302" s="729"/>
      <c r="BP302" s="729"/>
      <c r="BQ302" s="729"/>
      <c r="BR302" s="729"/>
      <c r="BS302" s="729"/>
      <c r="BT302" s="729"/>
      <c r="BU302" s="729"/>
      <c r="BV302" s="729"/>
      <c r="BW302" s="729"/>
      <c r="BX302" s="729"/>
      <c r="BY302" s="729"/>
      <c r="BZ302" s="729"/>
      <c r="CA302" s="729"/>
      <c r="CB302" s="729"/>
      <c r="CC302" s="729"/>
      <c r="CD302" s="729"/>
      <c r="CE302" s="729"/>
      <c r="CF302" s="729"/>
      <c r="CG302" s="729"/>
      <c r="CH302" s="729"/>
      <c r="CI302" s="703"/>
      <c r="CJ302" s="703"/>
      <c r="CK302" s="703"/>
      <c r="CL302" s="703"/>
      <c r="CM302" s="703"/>
      <c r="CN302" s="703"/>
      <c r="CO302" s="703"/>
      <c r="CP302" s="703"/>
      <c r="CQ302" s="703"/>
      <c r="CR302" s="703"/>
      <c r="CS302" s="703"/>
      <c r="CT302" s="703"/>
      <c r="CU302" s="713"/>
      <c r="CV302" s="713"/>
      <c r="CW302" s="744"/>
      <c r="CX302" s="143"/>
      <c r="CY302" s="143"/>
      <c r="CZ302" s="143"/>
      <c r="DA302" s="143"/>
      <c r="DB302" s="143"/>
      <c r="DC302" s="143"/>
      <c r="DD302" s="143"/>
      <c r="DE302" s="583"/>
      <c r="DF302" s="583"/>
      <c r="DG302" s="583"/>
      <c r="DH302" s="583"/>
      <c r="DI302" s="583"/>
      <c r="DJ302" s="583"/>
      <c r="DK302" s="749">
        <v>1</v>
      </c>
      <c r="DL302" s="749">
        <v>1</v>
      </c>
      <c r="DM302" s="749">
        <v>1</v>
      </c>
      <c r="DN302" s="143"/>
      <c r="DO302" s="143"/>
    </row>
    <row r="303" ht="26.25" customHeight="1" spans="1:119">
      <c r="A303" s="590">
        <v>44042</v>
      </c>
      <c r="B303" s="1" t="s">
        <v>303</v>
      </c>
      <c r="C303" s="591" t="s">
        <v>482</v>
      </c>
      <c r="D303" s="611" t="s">
        <v>483</v>
      </c>
      <c r="E303" s="608" t="s">
        <v>283</v>
      </c>
      <c r="F303" s="593">
        <v>9213</v>
      </c>
      <c r="G303" s="123" t="s">
        <v>475</v>
      </c>
      <c r="H303" s="143">
        <v>6</v>
      </c>
      <c r="I303" s="143"/>
      <c r="J303" s="143"/>
      <c r="K303" s="143"/>
      <c r="L303" s="621"/>
      <c r="M303" s="622"/>
      <c r="N303" s="623"/>
      <c r="O303" s="623"/>
      <c r="P303" s="624"/>
      <c r="Q303" s="623"/>
      <c r="R303" s="623"/>
      <c r="S303" s="623"/>
      <c r="T303" s="623"/>
      <c r="U303" s="624"/>
      <c r="V303" s="765"/>
      <c r="W303" s="771"/>
      <c r="X303" s="771"/>
      <c r="Y303" s="771"/>
      <c r="Z303" s="771"/>
      <c r="AA303" s="771"/>
      <c r="AB303" s="771"/>
      <c r="AC303" s="771"/>
      <c r="AD303" s="771"/>
      <c r="AE303" s="771"/>
      <c r="AF303" s="771"/>
      <c r="AG303" s="773"/>
      <c r="AH303" s="768"/>
      <c r="AI303" s="768"/>
      <c r="AJ303" s="768"/>
      <c r="AK303" s="768"/>
      <c r="AL303" s="768"/>
      <c r="AM303" s="768"/>
      <c r="AN303" s="768"/>
      <c r="AO303" s="768"/>
      <c r="AP303" s="768"/>
      <c r="AQ303" s="768"/>
      <c r="AR303" s="768"/>
      <c r="AS303" s="768"/>
      <c r="AT303" s="768"/>
      <c r="AU303" s="768"/>
      <c r="AV303" s="768"/>
      <c r="AW303" s="768"/>
      <c r="AX303" s="768"/>
      <c r="AY303" s="768"/>
      <c r="AZ303" s="768"/>
      <c r="BA303" s="768"/>
      <c r="BB303" s="768"/>
      <c r="BC303" s="768"/>
      <c r="BD303" s="768"/>
      <c r="BE303" s="765"/>
      <c r="BF303" s="765"/>
      <c r="BG303" s="765"/>
      <c r="BH303" s="765"/>
      <c r="BI303" s="107"/>
      <c r="BJ303" s="729"/>
      <c r="BK303" s="729"/>
      <c r="BL303" s="729"/>
      <c r="BM303" s="729"/>
      <c r="BN303" s="729"/>
      <c r="BO303" s="729"/>
      <c r="BP303" s="729"/>
      <c r="BQ303" s="729"/>
      <c r="BR303" s="729"/>
      <c r="BS303" s="729"/>
      <c r="BT303" s="729"/>
      <c r="BU303" s="729"/>
      <c r="BV303" s="729"/>
      <c r="BW303" s="729"/>
      <c r="BX303" s="729"/>
      <c r="BY303" s="729"/>
      <c r="BZ303" s="729"/>
      <c r="CA303" s="729"/>
      <c r="CB303" s="729"/>
      <c r="CC303" s="729"/>
      <c r="CD303" s="729"/>
      <c r="CE303" s="729"/>
      <c r="CF303" s="729"/>
      <c r="CG303" s="729"/>
      <c r="CH303" s="729"/>
      <c r="CI303" s="703"/>
      <c r="CJ303" s="703"/>
      <c r="CK303" s="703"/>
      <c r="CL303" s="703"/>
      <c r="CM303" s="703"/>
      <c r="CN303" s="703"/>
      <c r="CO303" s="703"/>
      <c r="CP303" s="703"/>
      <c r="CQ303" s="703"/>
      <c r="CR303" s="703"/>
      <c r="CS303" s="703"/>
      <c r="CT303" s="703"/>
      <c r="CU303" s="713"/>
      <c r="CV303" s="713"/>
      <c r="CW303" s="744"/>
      <c r="CX303" s="143"/>
      <c r="CY303" s="143"/>
      <c r="CZ303" s="143"/>
      <c r="DA303" s="143"/>
      <c r="DB303" s="143"/>
      <c r="DC303" s="143"/>
      <c r="DD303" s="143"/>
      <c r="DE303" s="583"/>
      <c r="DF303" s="583"/>
      <c r="DG303" s="583"/>
      <c r="DH303" s="583"/>
      <c r="DI303" s="583"/>
      <c r="DJ303" s="583"/>
      <c r="DK303" s="749">
        <v>2</v>
      </c>
      <c r="DL303" s="749">
        <v>2</v>
      </c>
      <c r="DM303" s="749">
        <v>2</v>
      </c>
      <c r="DN303" s="143"/>
      <c r="DO303" s="143"/>
    </row>
    <row r="304" ht="26.25" customHeight="1" spans="1:119">
      <c r="A304" s="590">
        <v>44042</v>
      </c>
      <c r="B304" s="1" t="s">
        <v>281</v>
      </c>
      <c r="C304" s="591" t="s">
        <v>484</v>
      </c>
      <c r="D304" s="611" t="s">
        <v>485</v>
      </c>
      <c r="E304" s="608" t="s">
        <v>283</v>
      </c>
      <c r="F304" s="593">
        <v>9208</v>
      </c>
      <c r="G304" s="123" t="s">
        <v>406</v>
      </c>
      <c r="H304" s="143">
        <v>1</v>
      </c>
      <c r="I304" s="143"/>
      <c r="J304" s="143"/>
      <c r="K304" s="143"/>
      <c r="L304" s="621"/>
      <c r="M304" s="622"/>
      <c r="N304" s="623"/>
      <c r="O304" s="623"/>
      <c r="P304" s="624"/>
      <c r="Q304" s="623"/>
      <c r="R304" s="623"/>
      <c r="S304" s="623"/>
      <c r="T304" s="623"/>
      <c r="U304" s="624"/>
      <c r="V304" s="765"/>
      <c r="W304" s="771"/>
      <c r="X304" s="771"/>
      <c r="Y304" s="771"/>
      <c r="Z304" s="771"/>
      <c r="AA304" s="771"/>
      <c r="AB304" s="771"/>
      <c r="AC304" s="771"/>
      <c r="AD304" s="771"/>
      <c r="AE304" s="771"/>
      <c r="AF304" s="771"/>
      <c r="AG304" s="773"/>
      <c r="AH304" s="768"/>
      <c r="AI304" s="768"/>
      <c r="AJ304" s="768"/>
      <c r="AK304" s="768"/>
      <c r="AL304" s="768"/>
      <c r="AM304" s="768"/>
      <c r="AN304" s="768"/>
      <c r="AO304" s="768"/>
      <c r="AP304" s="768"/>
      <c r="AQ304" s="768"/>
      <c r="AR304" s="768"/>
      <c r="AS304" s="768"/>
      <c r="AT304" s="768"/>
      <c r="AU304" s="768"/>
      <c r="AV304" s="768"/>
      <c r="AW304" s="768"/>
      <c r="AX304" s="768"/>
      <c r="AY304" s="768"/>
      <c r="AZ304" s="768"/>
      <c r="BA304" s="768"/>
      <c r="BB304" s="768"/>
      <c r="BC304" s="768"/>
      <c r="BD304" s="768"/>
      <c r="BE304" s="765"/>
      <c r="BF304" s="765"/>
      <c r="BG304" s="765"/>
      <c r="BH304" s="765"/>
      <c r="BI304" s="107"/>
      <c r="BJ304" s="729"/>
      <c r="BK304" s="729"/>
      <c r="BL304" s="729"/>
      <c r="BM304" s="729"/>
      <c r="BN304" s="729"/>
      <c r="BO304" s="729"/>
      <c r="BP304" s="729"/>
      <c r="BQ304" s="729"/>
      <c r="BR304" s="729"/>
      <c r="BS304" s="729"/>
      <c r="BT304" s="729"/>
      <c r="BU304" s="729"/>
      <c r="BV304" s="729"/>
      <c r="BW304" s="729"/>
      <c r="BX304" s="729"/>
      <c r="BY304" s="729"/>
      <c r="BZ304" s="729"/>
      <c r="CA304" s="729"/>
      <c r="CB304" s="729"/>
      <c r="CC304" s="729"/>
      <c r="CD304" s="729"/>
      <c r="CE304" s="729"/>
      <c r="CF304" s="729"/>
      <c r="CG304" s="729"/>
      <c r="CH304" s="729"/>
      <c r="CI304" s="703"/>
      <c r="CJ304" s="703"/>
      <c r="CK304" s="703"/>
      <c r="CL304" s="703"/>
      <c r="CM304" s="703"/>
      <c r="CN304" s="703"/>
      <c r="CO304" s="703"/>
      <c r="CP304" s="703"/>
      <c r="CQ304" s="703"/>
      <c r="CR304" s="703"/>
      <c r="CS304" s="703"/>
      <c r="CT304" s="703"/>
      <c r="CU304" s="713"/>
      <c r="CV304" s="713"/>
      <c r="CW304" s="744"/>
      <c r="CX304" s="143"/>
      <c r="CY304" s="143"/>
      <c r="CZ304" s="143"/>
      <c r="DA304" s="143"/>
      <c r="DB304" s="143"/>
      <c r="DC304" s="143"/>
      <c r="DD304" s="143"/>
      <c r="DE304" s="583"/>
      <c r="DF304" s="583"/>
      <c r="DG304" s="583"/>
      <c r="DH304" s="583"/>
      <c r="DI304" s="583"/>
      <c r="DJ304" s="583"/>
      <c r="DK304" s="749"/>
      <c r="DL304" s="749"/>
      <c r="DM304" s="749"/>
      <c r="DN304" s="143"/>
      <c r="DO304" s="143"/>
    </row>
    <row r="305" ht="26.25" customHeight="1" spans="1:119">
      <c r="A305" s="590">
        <v>44042</v>
      </c>
      <c r="B305" s="1" t="s">
        <v>281</v>
      </c>
      <c r="C305" s="591" t="s">
        <v>486</v>
      </c>
      <c r="D305" s="611" t="s">
        <v>485</v>
      </c>
      <c r="E305" s="608" t="s">
        <v>283</v>
      </c>
      <c r="F305" s="593">
        <v>9214</v>
      </c>
      <c r="G305" s="123" t="s">
        <v>232</v>
      </c>
      <c r="H305" s="143">
        <v>6</v>
      </c>
      <c r="I305" s="143"/>
      <c r="J305" s="143"/>
      <c r="K305" s="143"/>
      <c r="L305" s="621"/>
      <c r="M305" s="622"/>
      <c r="N305" s="623"/>
      <c r="O305" s="623"/>
      <c r="P305" s="624"/>
      <c r="Q305" s="623"/>
      <c r="R305" s="623"/>
      <c r="S305" s="623"/>
      <c r="T305" s="623"/>
      <c r="U305" s="624"/>
      <c r="V305" s="765"/>
      <c r="W305" s="771"/>
      <c r="X305" s="771"/>
      <c r="Y305" s="771"/>
      <c r="Z305" s="771"/>
      <c r="AA305" s="771"/>
      <c r="AB305" s="771"/>
      <c r="AC305" s="771"/>
      <c r="AD305" s="771"/>
      <c r="AE305" s="771"/>
      <c r="AF305" s="771"/>
      <c r="AG305" s="773"/>
      <c r="AH305" s="768"/>
      <c r="AI305" s="768"/>
      <c r="AJ305" s="768"/>
      <c r="AK305" s="768"/>
      <c r="AL305" s="768"/>
      <c r="AM305" s="768"/>
      <c r="AN305" s="768"/>
      <c r="AO305" s="768"/>
      <c r="AP305" s="768"/>
      <c r="AQ305" s="768"/>
      <c r="AR305" s="768"/>
      <c r="AS305" s="768"/>
      <c r="AT305" s="768"/>
      <c r="AU305" s="768"/>
      <c r="AV305" s="768"/>
      <c r="AW305" s="768"/>
      <c r="AX305" s="768">
        <v>6</v>
      </c>
      <c r="AY305" s="768">
        <v>6</v>
      </c>
      <c r="AZ305" s="768"/>
      <c r="BA305" s="768"/>
      <c r="BB305" s="768"/>
      <c r="BC305" s="768"/>
      <c r="BD305" s="768"/>
      <c r="BE305" s="765"/>
      <c r="BF305" s="765"/>
      <c r="BG305" s="765"/>
      <c r="BH305" s="765"/>
      <c r="BI305" s="107"/>
      <c r="BJ305" s="729"/>
      <c r="BK305" s="729"/>
      <c r="BL305" s="729"/>
      <c r="BM305" s="729"/>
      <c r="BN305" s="729"/>
      <c r="BO305" s="729"/>
      <c r="BP305" s="729"/>
      <c r="BQ305" s="729"/>
      <c r="BR305" s="729"/>
      <c r="BS305" s="729"/>
      <c r="BT305" s="729"/>
      <c r="BU305" s="729"/>
      <c r="BV305" s="729"/>
      <c r="BW305" s="729"/>
      <c r="BX305" s="729"/>
      <c r="BY305" s="729"/>
      <c r="BZ305" s="729"/>
      <c r="CA305" s="729"/>
      <c r="CB305" s="729"/>
      <c r="CC305" s="729"/>
      <c r="CD305" s="729"/>
      <c r="CE305" s="729"/>
      <c r="CF305" s="729"/>
      <c r="CG305" s="729"/>
      <c r="CH305" s="729"/>
      <c r="CI305" s="703">
        <v>1</v>
      </c>
      <c r="CJ305" s="703">
        <v>1</v>
      </c>
      <c r="CK305" s="703">
        <v>1</v>
      </c>
      <c r="CL305" s="703">
        <v>1</v>
      </c>
      <c r="CM305" s="703">
        <v>1</v>
      </c>
      <c r="CN305" s="703">
        <v>1</v>
      </c>
      <c r="CO305" s="703"/>
      <c r="CP305" s="703"/>
      <c r="CQ305" s="703"/>
      <c r="CR305" s="703"/>
      <c r="CS305" s="703"/>
      <c r="CT305" s="703"/>
      <c r="CU305" s="713"/>
      <c r="CV305" s="713"/>
      <c r="CW305" s="744"/>
      <c r="CX305" s="143"/>
      <c r="CY305" s="143"/>
      <c r="CZ305" s="143"/>
      <c r="DA305" s="143"/>
      <c r="DB305" s="143"/>
      <c r="DC305" s="143"/>
      <c r="DD305" s="143"/>
      <c r="DE305" s="583"/>
      <c r="DF305" s="583"/>
      <c r="DG305" s="583"/>
      <c r="DH305" s="583"/>
      <c r="DI305" s="583"/>
      <c r="DJ305" s="583"/>
      <c r="DK305" s="749"/>
      <c r="DL305" s="749"/>
      <c r="DM305" s="749"/>
      <c r="DN305" s="143"/>
      <c r="DO305" s="143">
        <v>1</v>
      </c>
    </row>
    <row r="306" ht="26.25" customHeight="1" spans="1:119">
      <c r="A306" s="590">
        <v>44048</v>
      </c>
      <c r="B306" s="1" t="s">
        <v>207</v>
      </c>
      <c r="C306" s="591" t="s">
        <v>487</v>
      </c>
      <c r="D306" s="611" t="s">
        <v>488</v>
      </c>
      <c r="E306" s="608" t="s">
        <v>283</v>
      </c>
      <c r="F306" s="593">
        <v>9213</v>
      </c>
      <c r="G306" s="123" t="s">
        <v>475</v>
      </c>
      <c r="H306" s="143">
        <v>3</v>
      </c>
      <c r="I306" s="143"/>
      <c r="J306" s="143"/>
      <c r="K306" s="143"/>
      <c r="L306" s="621"/>
      <c r="M306" s="622"/>
      <c r="N306" s="623"/>
      <c r="O306" s="623"/>
      <c r="P306" s="624"/>
      <c r="Q306" s="623"/>
      <c r="R306" s="623"/>
      <c r="S306" s="623"/>
      <c r="T306" s="623"/>
      <c r="U306" s="624"/>
      <c r="V306" s="765"/>
      <c r="W306" s="771"/>
      <c r="X306" s="771"/>
      <c r="Y306" s="771"/>
      <c r="Z306" s="771"/>
      <c r="AA306" s="771"/>
      <c r="AB306" s="771"/>
      <c r="AC306" s="771"/>
      <c r="AD306" s="771"/>
      <c r="AE306" s="771"/>
      <c r="AF306" s="771"/>
      <c r="AG306" s="773"/>
      <c r="AH306" s="768"/>
      <c r="AI306" s="768"/>
      <c r="AJ306" s="768"/>
      <c r="AK306" s="768"/>
      <c r="AL306" s="768"/>
      <c r="AM306" s="768"/>
      <c r="AN306" s="768"/>
      <c r="AO306" s="768"/>
      <c r="AP306" s="768"/>
      <c r="AQ306" s="768"/>
      <c r="AR306" s="768"/>
      <c r="AS306" s="768"/>
      <c r="AT306" s="768"/>
      <c r="AU306" s="768"/>
      <c r="AV306" s="768"/>
      <c r="AW306" s="768"/>
      <c r="AX306" s="768"/>
      <c r="AY306" s="768"/>
      <c r="AZ306" s="768"/>
      <c r="BA306" s="768"/>
      <c r="BB306" s="768"/>
      <c r="BC306" s="768"/>
      <c r="BD306" s="768"/>
      <c r="BE306" s="765"/>
      <c r="BF306" s="765"/>
      <c r="BG306" s="765"/>
      <c r="BH306" s="765"/>
      <c r="BI306" s="107"/>
      <c r="BJ306" s="729"/>
      <c r="BK306" s="729"/>
      <c r="BL306" s="729"/>
      <c r="BM306" s="729"/>
      <c r="BN306" s="729"/>
      <c r="BO306" s="729"/>
      <c r="BP306" s="729"/>
      <c r="BQ306" s="729"/>
      <c r="BR306" s="729"/>
      <c r="BS306" s="729"/>
      <c r="BT306" s="729"/>
      <c r="BU306" s="729"/>
      <c r="BV306" s="729"/>
      <c r="BW306" s="729"/>
      <c r="BX306" s="729"/>
      <c r="BY306" s="729"/>
      <c r="BZ306" s="729"/>
      <c r="CA306" s="729"/>
      <c r="CB306" s="729"/>
      <c r="CC306" s="729"/>
      <c r="CD306" s="729"/>
      <c r="CE306" s="729"/>
      <c r="CF306" s="729"/>
      <c r="CG306" s="729"/>
      <c r="CH306" s="729"/>
      <c r="CI306" s="703"/>
      <c r="CJ306" s="703"/>
      <c r="CK306" s="703"/>
      <c r="CL306" s="703"/>
      <c r="CM306" s="703"/>
      <c r="CN306" s="703"/>
      <c r="CO306" s="703"/>
      <c r="CP306" s="703"/>
      <c r="CQ306" s="703"/>
      <c r="CR306" s="703"/>
      <c r="CS306" s="703"/>
      <c r="CT306" s="703"/>
      <c r="CU306" s="713"/>
      <c r="CV306" s="713"/>
      <c r="CW306" s="744"/>
      <c r="CX306" s="143"/>
      <c r="CY306" s="143"/>
      <c r="CZ306" s="143"/>
      <c r="DA306" s="143"/>
      <c r="DB306" s="143"/>
      <c r="DC306" s="143"/>
      <c r="DD306" s="143"/>
      <c r="DE306" s="583"/>
      <c r="DF306" s="583"/>
      <c r="DG306" s="583"/>
      <c r="DH306" s="583"/>
      <c r="DI306" s="583"/>
      <c r="DJ306" s="583"/>
      <c r="DK306" s="749">
        <v>1</v>
      </c>
      <c r="DL306" s="749">
        <v>1</v>
      </c>
      <c r="DM306" s="749">
        <v>1</v>
      </c>
      <c r="DN306" s="143"/>
      <c r="DO306" s="143"/>
    </row>
    <row r="307" ht="26.25" customHeight="1" spans="1:119">
      <c r="A307" s="590">
        <v>44049</v>
      </c>
      <c r="B307" s="1" t="s">
        <v>333</v>
      </c>
      <c r="C307" s="591" t="s">
        <v>489</v>
      </c>
      <c r="D307" s="611" t="s">
        <v>457</v>
      </c>
      <c r="E307" s="608" t="s">
        <v>283</v>
      </c>
      <c r="F307" s="593">
        <v>9212</v>
      </c>
      <c r="G307" s="123" t="s">
        <v>391</v>
      </c>
      <c r="H307" s="143">
        <v>4</v>
      </c>
      <c r="I307" s="143"/>
      <c r="J307" s="143"/>
      <c r="K307" s="143"/>
      <c r="L307" s="621"/>
      <c r="M307" s="622"/>
      <c r="N307" s="623"/>
      <c r="O307" s="623"/>
      <c r="P307" s="624"/>
      <c r="Q307" s="623"/>
      <c r="R307" s="623"/>
      <c r="S307" s="623"/>
      <c r="T307" s="623"/>
      <c r="U307" s="624"/>
      <c r="V307" s="765"/>
      <c r="W307" s="771"/>
      <c r="X307" s="771"/>
      <c r="Y307" s="771"/>
      <c r="Z307" s="771"/>
      <c r="AA307" s="771"/>
      <c r="AB307" s="771"/>
      <c r="AC307" s="771"/>
      <c r="AD307" s="771"/>
      <c r="AE307" s="771"/>
      <c r="AF307" s="771"/>
      <c r="AG307" s="773"/>
      <c r="AH307" s="768"/>
      <c r="AI307" s="768"/>
      <c r="AJ307" s="768"/>
      <c r="AK307" s="768"/>
      <c r="AL307" s="768"/>
      <c r="AM307" s="768"/>
      <c r="AN307" s="768"/>
      <c r="AO307" s="768"/>
      <c r="AP307" s="768"/>
      <c r="AQ307" s="768"/>
      <c r="AR307" s="768"/>
      <c r="AS307" s="768"/>
      <c r="AT307" s="768"/>
      <c r="AU307" s="768"/>
      <c r="AV307" s="768"/>
      <c r="AW307" s="768"/>
      <c r="AX307" s="768"/>
      <c r="AY307" s="768"/>
      <c r="AZ307" s="768"/>
      <c r="BA307" s="768"/>
      <c r="BB307" s="768"/>
      <c r="BC307" s="768"/>
      <c r="BD307" s="768"/>
      <c r="BE307" s="765"/>
      <c r="BF307" s="765"/>
      <c r="BG307" s="765"/>
      <c r="BH307" s="765"/>
      <c r="BI307" s="107"/>
      <c r="BJ307" s="729"/>
      <c r="BK307" s="729"/>
      <c r="BL307" s="729"/>
      <c r="BM307" s="729"/>
      <c r="BN307" s="729"/>
      <c r="BO307" s="729"/>
      <c r="BP307" s="729"/>
      <c r="BQ307" s="729"/>
      <c r="BR307" s="729"/>
      <c r="BS307" s="729"/>
      <c r="BT307" s="729"/>
      <c r="BU307" s="729"/>
      <c r="BV307" s="729"/>
      <c r="BW307" s="729"/>
      <c r="BX307" s="729"/>
      <c r="BY307" s="729"/>
      <c r="BZ307" s="729"/>
      <c r="CA307" s="729"/>
      <c r="CB307" s="729"/>
      <c r="CC307" s="729"/>
      <c r="CD307" s="729"/>
      <c r="CE307" s="729"/>
      <c r="CF307" s="729"/>
      <c r="CG307" s="729"/>
      <c r="CH307" s="729"/>
      <c r="CI307" s="703"/>
      <c r="CJ307" s="703"/>
      <c r="CK307" s="703"/>
      <c r="CL307" s="703"/>
      <c r="CM307" s="703"/>
      <c r="CN307" s="703"/>
      <c r="CO307" s="703"/>
      <c r="CP307" s="703"/>
      <c r="CQ307" s="703"/>
      <c r="CR307" s="703"/>
      <c r="CS307" s="703"/>
      <c r="CT307" s="703"/>
      <c r="CU307" s="713"/>
      <c r="CV307" s="713"/>
      <c r="CW307" s="744"/>
      <c r="CX307" s="143"/>
      <c r="CY307" s="143"/>
      <c r="CZ307" s="143"/>
      <c r="DA307" s="143"/>
      <c r="DB307" s="143"/>
      <c r="DC307" s="143"/>
      <c r="DD307" s="143"/>
      <c r="DE307" s="583"/>
      <c r="DF307" s="583">
        <v>1</v>
      </c>
      <c r="DG307" s="583">
        <v>1</v>
      </c>
      <c r="DH307" s="583">
        <v>1</v>
      </c>
      <c r="DI307" s="583">
        <v>1</v>
      </c>
      <c r="DJ307" s="583"/>
      <c r="DK307" s="749"/>
      <c r="DL307" s="749"/>
      <c r="DM307" s="749"/>
      <c r="DN307" s="143"/>
      <c r="DO307" s="143"/>
    </row>
    <row r="308" ht="26.25" customHeight="1" spans="1:119">
      <c r="A308" s="590">
        <v>44054</v>
      </c>
      <c r="B308" s="1" t="s">
        <v>414</v>
      </c>
      <c r="C308" s="591" t="s">
        <v>490</v>
      </c>
      <c r="D308" s="611" t="s">
        <v>491</v>
      </c>
      <c r="E308" s="608" t="s">
        <v>283</v>
      </c>
      <c r="F308" s="593">
        <v>9213</v>
      </c>
      <c r="G308" s="123" t="s">
        <v>475</v>
      </c>
      <c r="H308" s="143">
        <v>6</v>
      </c>
      <c r="I308" s="143"/>
      <c r="J308" s="143"/>
      <c r="K308" s="143"/>
      <c r="L308" s="621"/>
      <c r="M308" s="622"/>
      <c r="N308" s="623"/>
      <c r="O308" s="623"/>
      <c r="P308" s="624"/>
      <c r="Q308" s="623"/>
      <c r="R308" s="623"/>
      <c r="S308" s="623"/>
      <c r="T308" s="623"/>
      <c r="U308" s="624"/>
      <c r="V308" s="765"/>
      <c r="W308" s="771"/>
      <c r="X308" s="771"/>
      <c r="Y308" s="771"/>
      <c r="Z308" s="771"/>
      <c r="AA308" s="771"/>
      <c r="AB308" s="771"/>
      <c r="AC308" s="771"/>
      <c r="AD308" s="771"/>
      <c r="AE308" s="771"/>
      <c r="AF308" s="771"/>
      <c r="AG308" s="773"/>
      <c r="AH308" s="768"/>
      <c r="AI308" s="768"/>
      <c r="AJ308" s="768"/>
      <c r="AK308" s="768"/>
      <c r="AL308" s="768"/>
      <c r="AM308" s="768"/>
      <c r="AN308" s="768"/>
      <c r="AO308" s="768"/>
      <c r="AP308" s="768"/>
      <c r="AQ308" s="768"/>
      <c r="AR308" s="768"/>
      <c r="AS308" s="768"/>
      <c r="AT308" s="768"/>
      <c r="AU308" s="768"/>
      <c r="AV308" s="768"/>
      <c r="AW308" s="768"/>
      <c r="AX308" s="768"/>
      <c r="AY308" s="768"/>
      <c r="AZ308" s="768"/>
      <c r="BA308" s="768"/>
      <c r="BB308" s="768"/>
      <c r="BC308" s="768"/>
      <c r="BD308" s="768"/>
      <c r="BE308" s="765"/>
      <c r="BF308" s="765"/>
      <c r="BG308" s="765"/>
      <c r="BH308" s="765"/>
      <c r="BI308" s="107"/>
      <c r="BJ308" s="729"/>
      <c r="BK308" s="729"/>
      <c r="BL308" s="729"/>
      <c r="BM308" s="729"/>
      <c r="BN308" s="729"/>
      <c r="BO308" s="729"/>
      <c r="BP308" s="729"/>
      <c r="BQ308" s="729"/>
      <c r="BR308" s="729"/>
      <c r="BS308" s="729"/>
      <c r="BT308" s="729"/>
      <c r="BU308" s="729"/>
      <c r="BV308" s="729"/>
      <c r="BW308" s="729"/>
      <c r="BX308" s="729"/>
      <c r="BY308" s="729"/>
      <c r="BZ308" s="729"/>
      <c r="CA308" s="729"/>
      <c r="CB308" s="729"/>
      <c r="CC308" s="729"/>
      <c r="CD308" s="729"/>
      <c r="CE308" s="729"/>
      <c r="CF308" s="729"/>
      <c r="CG308" s="729"/>
      <c r="CH308" s="729"/>
      <c r="CI308" s="703"/>
      <c r="CJ308" s="703"/>
      <c r="CK308" s="703"/>
      <c r="CL308" s="703"/>
      <c r="CM308" s="703"/>
      <c r="CN308" s="703"/>
      <c r="CO308" s="703"/>
      <c r="CP308" s="703"/>
      <c r="CQ308" s="703"/>
      <c r="CR308" s="703"/>
      <c r="CS308" s="703"/>
      <c r="CT308" s="703"/>
      <c r="CU308" s="713"/>
      <c r="CV308" s="713"/>
      <c r="CW308" s="744"/>
      <c r="CX308" s="143"/>
      <c r="CY308" s="143"/>
      <c r="CZ308" s="143"/>
      <c r="DA308" s="143"/>
      <c r="DB308" s="143"/>
      <c r="DC308" s="143"/>
      <c r="DD308" s="143"/>
      <c r="DE308" s="583"/>
      <c r="DF308" s="583"/>
      <c r="DG308" s="583"/>
      <c r="DH308" s="583"/>
      <c r="DI308" s="583"/>
      <c r="DJ308" s="583"/>
      <c r="DK308" s="749">
        <v>2</v>
      </c>
      <c r="DL308" s="749">
        <v>2</v>
      </c>
      <c r="DM308" s="749">
        <v>2</v>
      </c>
      <c r="DN308" s="143"/>
      <c r="DO308" s="143"/>
    </row>
    <row r="309" ht="26.25" customHeight="1" spans="1:119">
      <c r="A309" s="590">
        <v>44055</v>
      </c>
      <c r="B309" s="1" t="s">
        <v>492</v>
      </c>
      <c r="C309" s="591"/>
      <c r="D309" s="611" t="s">
        <v>493</v>
      </c>
      <c r="E309" s="608" t="s">
        <v>322</v>
      </c>
      <c r="F309" s="593">
        <v>9207</v>
      </c>
      <c r="G309" s="123" t="s">
        <v>416</v>
      </c>
      <c r="H309" s="143">
        <v>3</v>
      </c>
      <c r="I309" s="143"/>
      <c r="J309" s="143"/>
      <c r="K309" s="143"/>
      <c r="L309" s="621"/>
      <c r="M309" s="622"/>
      <c r="N309" s="623"/>
      <c r="O309" s="623"/>
      <c r="P309" s="624"/>
      <c r="Q309" s="623"/>
      <c r="R309" s="623"/>
      <c r="S309" s="623"/>
      <c r="T309" s="623"/>
      <c r="U309" s="624"/>
      <c r="V309" s="765"/>
      <c r="W309" s="771"/>
      <c r="X309" s="771"/>
      <c r="Y309" s="771"/>
      <c r="Z309" s="771"/>
      <c r="AA309" s="771"/>
      <c r="AB309" s="771"/>
      <c r="AC309" s="771"/>
      <c r="AD309" s="771"/>
      <c r="AE309" s="771"/>
      <c r="AF309" s="771"/>
      <c r="AG309" s="773"/>
      <c r="AH309" s="768"/>
      <c r="AI309" s="768"/>
      <c r="AJ309" s="768"/>
      <c r="AK309" s="768"/>
      <c r="AL309" s="768"/>
      <c r="AM309" s="768"/>
      <c r="AN309" s="768"/>
      <c r="AO309" s="768"/>
      <c r="AP309" s="768"/>
      <c r="AQ309" s="768"/>
      <c r="AR309" s="768"/>
      <c r="AS309" s="768"/>
      <c r="AT309" s="768"/>
      <c r="AU309" s="768"/>
      <c r="AV309" s="768"/>
      <c r="AW309" s="768"/>
      <c r="AX309" s="768"/>
      <c r="AY309" s="768"/>
      <c r="AZ309" s="768"/>
      <c r="BA309" s="768"/>
      <c r="BB309" s="768"/>
      <c r="BC309" s="768"/>
      <c r="BD309" s="768"/>
      <c r="BE309" s="765"/>
      <c r="BF309" s="765"/>
      <c r="BG309" s="765"/>
      <c r="BH309" s="765"/>
      <c r="BI309" s="107"/>
      <c r="BJ309" s="729"/>
      <c r="BK309" s="729"/>
      <c r="BL309" s="729"/>
      <c r="BM309" s="729"/>
      <c r="BN309" s="729"/>
      <c r="BO309" s="729"/>
      <c r="BP309" s="729"/>
      <c r="BQ309" s="729"/>
      <c r="BR309" s="729"/>
      <c r="BS309" s="729"/>
      <c r="BT309" s="729"/>
      <c r="BU309" s="729"/>
      <c r="BV309" s="729"/>
      <c r="BW309" s="729"/>
      <c r="BX309" s="729"/>
      <c r="BY309" s="729"/>
      <c r="BZ309" s="729"/>
      <c r="CA309" s="729"/>
      <c r="CB309" s="729"/>
      <c r="CC309" s="729"/>
      <c r="CD309" s="729"/>
      <c r="CE309" s="729"/>
      <c r="CF309" s="729"/>
      <c r="CG309" s="729"/>
      <c r="CH309" s="729"/>
      <c r="CI309" s="703"/>
      <c r="CJ309" s="703"/>
      <c r="CK309" s="703"/>
      <c r="CL309" s="703"/>
      <c r="CM309" s="703"/>
      <c r="CN309" s="703"/>
      <c r="CO309" s="703"/>
      <c r="CP309" s="703"/>
      <c r="CQ309" s="703"/>
      <c r="CR309" s="703"/>
      <c r="CS309" s="703"/>
      <c r="CT309" s="703"/>
      <c r="CU309" s="713"/>
      <c r="CV309" s="713"/>
      <c r="CW309" s="744"/>
      <c r="CX309" s="143"/>
      <c r="CY309" s="143"/>
      <c r="CZ309" s="143"/>
      <c r="DA309" s="143"/>
      <c r="DB309" s="143"/>
      <c r="DC309" s="143"/>
      <c r="DD309" s="143"/>
      <c r="DE309" s="583"/>
      <c r="DF309" s="583"/>
      <c r="DG309" s="583"/>
      <c r="DH309" s="583"/>
      <c r="DI309" s="583"/>
      <c r="DJ309" s="583"/>
      <c r="DK309" s="749"/>
      <c r="DL309" s="749"/>
      <c r="DM309" s="749"/>
      <c r="DN309" s="143">
        <v>3</v>
      </c>
      <c r="DO309" s="143"/>
    </row>
    <row r="310" ht="26.25" customHeight="1" spans="1:119">
      <c r="A310" s="590">
        <v>44055</v>
      </c>
      <c r="B310" s="1" t="s">
        <v>300</v>
      </c>
      <c r="C310" s="591"/>
      <c r="D310" s="611" t="s">
        <v>242</v>
      </c>
      <c r="E310" s="608" t="s">
        <v>322</v>
      </c>
      <c r="F310" s="593">
        <v>9208</v>
      </c>
      <c r="G310" s="123" t="s">
        <v>406</v>
      </c>
      <c r="H310" s="143">
        <v>2</v>
      </c>
      <c r="I310" s="143"/>
      <c r="J310" s="143"/>
      <c r="K310" s="143"/>
      <c r="L310" s="621"/>
      <c r="M310" s="622"/>
      <c r="N310" s="623"/>
      <c r="O310" s="623"/>
      <c r="P310" s="624"/>
      <c r="Q310" s="623"/>
      <c r="R310" s="623"/>
      <c r="S310" s="623"/>
      <c r="T310" s="623"/>
      <c r="U310" s="624"/>
      <c r="V310" s="765"/>
      <c r="W310" s="771"/>
      <c r="X310" s="771"/>
      <c r="Y310" s="771"/>
      <c r="Z310" s="771"/>
      <c r="AA310" s="771"/>
      <c r="AB310" s="771"/>
      <c r="AC310" s="771"/>
      <c r="AD310" s="771"/>
      <c r="AE310" s="771"/>
      <c r="AF310" s="771"/>
      <c r="AG310" s="773"/>
      <c r="AH310" s="768"/>
      <c r="AI310" s="768"/>
      <c r="AJ310" s="768"/>
      <c r="AK310" s="768"/>
      <c r="AL310" s="768"/>
      <c r="AM310" s="768"/>
      <c r="AN310" s="768"/>
      <c r="AO310" s="768"/>
      <c r="AP310" s="768"/>
      <c r="AQ310" s="768"/>
      <c r="AR310" s="768"/>
      <c r="AS310" s="768"/>
      <c r="AT310" s="768"/>
      <c r="AU310" s="768"/>
      <c r="AV310" s="768"/>
      <c r="AW310" s="768"/>
      <c r="AX310" s="768"/>
      <c r="AY310" s="768"/>
      <c r="AZ310" s="768"/>
      <c r="BA310" s="768"/>
      <c r="BB310" s="768"/>
      <c r="BC310" s="768"/>
      <c r="BD310" s="768"/>
      <c r="BE310" s="765"/>
      <c r="BF310" s="765"/>
      <c r="BG310" s="765"/>
      <c r="BH310" s="765"/>
      <c r="BI310" s="107"/>
      <c r="BJ310" s="729"/>
      <c r="BK310" s="729"/>
      <c r="BL310" s="729"/>
      <c r="BM310" s="729"/>
      <c r="BN310" s="729"/>
      <c r="BO310" s="729"/>
      <c r="BP310" s="729"/>
      <c r="BQ310" s="729"/>
      <c r="BR310" s="729"/>
      <c r="BS310" s="729"/>
      <c r="BT310" s="729"/>
      <c r="BU310" s="729"/>
      <c r="BV310" s="729"/>
      <c r="BW310" s="729"/>
      <c r="BX310" s="729"/>
      <c r="BY310" s="729"/>
      <c r="BZ310" s="729"/>
      <c r="CA310" s="729"/>
      <c r="CB310" s="729"/>
      <c r="CC310" s="729"/>
      <c r="CD310" s="729"/>
      <c r="CE310" s="729"/>
      <c r="CF310" s="729"/>
      <c r="CG310" s="729"/>
      <c r="CH310" s="729"/>
      <c r="CI310" s="703"/>
      <c r="CJ310" s="703"/>
      <c r="CK310" s="703"/>
      <c r="CL310" s="703"/>
      <c r="CM310" s="703"/>
      <c r="CN310" s="703"/>
      <c r="CO310" s="703"/>
      <c r="CP310" s="703"/>
      <c r="CQ310" s="703"/>
      <c r="CR310" s="703"/>
      <c r="CS310" s="703"/>
      <c r="CT310" s="703"/>
      <c r="CU310" s="713"/>
      <c r="CV310" s="713"/>
      <c r="CW310" s="744"/>
      <c r="CX310" s="143"/>
      <c r="CY310" s="143"/>
      <c r="CZ310" s="143"/>
      <c r="DA310" s="143"/>
      <c r="DB310" s="143"/>
      <c r="DC310" s="143"/>
      <c r="DD310" s="143"/>
      <c r="DE310" s="583"/>
      <c r="DF310" s="583"/>
      <c r="DG310" s="583"/>
      <c r="DH310" s="583"/>
      <c r="DI310" s="583"/>
      <c r="DJ310" s="583"/>
      <c r="DK310" s="749"/>
      <c r="DL310" s="749"/>
      <c r="DM310" s="749"/>
      <c r="DN310" s="143"/>
      <c r="DO310" s="143">
        <v>2</v>
      </c>
    </row>
    <row r="311" ht="26.25" customHeight="1" spans="1:119">
      <c r="A311" s="590">
        <v>44055</v>
      </c>
      <c r="B311" s="1" t="s">
        <v>300</v>
      </c>
      <c r="C311" s="591"/>
      <c r="D311" s="611" t="s">
        <v>242</v>
      </c>
      <c r="E311" s="608" t="s">
        <v>322</v>
      </c>
      <c r="F311" s="593">
        <v>9212</v>
      </c>
      <c r="G311" s="123" t="s">
        <v>391</v>
      </c>
      <c r="H311" s="143">
        <v>6</v>
      </c>
      <c r="I311" s="143"/>
      <c r="J311" s="143"/>
      <c r="K311" s="143"/>
      <c r="L311" s="621"/>
      <c r="M311" s="622"/>
      <c r="N311" s="623"/>
      <c r="O311" s="623"/>
      <c r="P311" s="624"/>
      <c r="Q311" s="623"/>
      <c r="R311" s="623"/>
      <c r="S311" s="623"/>
      <c r="T311" s="623"/>
      <c r="U311" s="624"/>
      <c r="V311" s="765"/>
      <c r="W311" s="771"/>
      <c r="X311" s="771"/>
      <c r="Y311" s="771"/>
      <c r="Z311" s="771"/>
      <c r="AA311" s="771"/>
      <c r="AB311" s="771"/>
      <c r="AC311" s="771"/>
      <c r="AD311" s="771"/>
      <c r="AE311" s="771"/>
      <c r="AF311" s="771"/>
      <c r="AG311" s="773"/>
      <c r="AH311" s="768"/>
      <c r="AI311" s="768"/>
      <c r="AJ311" s="768"/>
      <c r="AK311" s="768"/>
      <c r="AL311" s="768"/>
      <c r="AM311" s="768"/>
      <c r="AN311" s="768"/>
      <c r="AO311" s="768"/>
      <c r="AP311" s="768"/>
      <c r="AQ311" s="768"/>
      <c r="AR311" s="768"/>
      <c r="AS311" s="768"/>
      <c r="AT311" s="768"/>
      <c r="AU311" s="768"/>
      <c r="AV311" s="768"/>
      <c r="AW311" s="768"/>
      <c r="AX311" s="768"/>
      <c r="AY311" s="768"/>
      <c r="AZ311" s="768"/>
      <c r="BA311" s="768"/>
      <c r="BB311" s="768"/>
      <c r="BC311" s="768"/>
      <c r="BD311" s="768"/>
      <c r="BE311" s="765"/>
      <c r="BF311" s="765"/>
      <c r="BG311" s="765"/>
      <c r="BH311" s="765"/>
      <c r="BI311" s="107"/>
      <c r="BJ311" s="729"/>
      <c r="BK311" s="729"/>
      <c r="BL311" s="729"/>
      <c r="BM311" s="729"/>
      <c r="BN311" s="729"/>
      <c r="BO311" s="729"/>
      <c r="BP311" s="729"/>
      <c r="BQ311" s="729"/>
      <c r="BR311" s="729"/>
      <c r="BS311" s="729"/>
      <c r="BT311" s="729"/>
      <c r="BU311" s="729"/>
      <c r="BV311" s="729"/>
      <c r="BW311" s="729"/>
      <c r="BX311" s="729"/>
      <c r="BY311" s="729"/>
      <c r="BZ311" s="729"/>
      <c r="CA311" s="729"/>
      <c r="CB311" s="729"/>
      <c r="CC311" s="729"/>
      <c r="CD311" s="729"/>
      <c r="CE311" s="729"/>
      <c r="CF311" s="729"/>
      <c r="CG311" s="729"/>
      <c r="CH311" s="729"/>
      <c r="CI311" s="703"/>
      <c r="CJ311" s="703"/>
      <c r="CK311" s="703"/>
      <c r="CL311" s="703"/>
      <c r="CM311" s="703"/>
      <c r="CN311" s="703"/>
      <c r="CO311" s="703"/>
      <c r="CP311" s="703"/>
      <c r="CQ311" s="703"/>
      <c r="CR311" s="703"/>
      <c r="CS311" s="703"/>
      <c r="CT311" s="703"/>
      <c r="CU311" s="713"/>
      <c r="CV311" s="713"/>
      <c r="CW311" s="744"/>
      <c r="CX311" s="143"/>
      <c r="CY311" s="143"/>
      <c r="CZ311" s="143"/>
      <c r="DA311" s="143"/>
      <c r="DB311" s="143"/>
      <c r="DC311" s="143"/>
      <c r="DD311" s="143"/>
      <c r="DE311" s="583">
        <v>1</v>
      </c>
      <c r="DF311" s="583">
        <v>1</v>
      </c>
      <c r="DG311" s="583">
        <v>1</v>
      </c>
      <c r="DH311" s="583">
        <v>1</v>
      </c>
      <c r="DI311" s="583">
        <v>1</v>
      </c>
      <c r="DJ311" s="583">
        <v>1</v>
      </c>
      <c r="DK311" s="749"/>
      <c r="DL311" s="749"/>
      <c r="DM311" s="749"/>
      <c r="DN311" s="143"/>
      <c r="DO311" s="143"/>
    </row>
    <row r="312" ht="26.25" customHeight="1" spans="1:119">
      <c r="A312" s="590">
        <v>44055</v>
      </c>
      <c r="B312" s="1" t="s">
        <v>494</v>
      </c>
      <c r="C312" s="591" t="s">
        <v>495</v>
      </c>
      <c r="D312" s="611" t="s">
        <v>496</v>
      </c>
      <c r="E312" s="608" t="s">
        <v>283</v>
      </c>
      <c r="F312" s="593">
        <v>9215</v>
      </c>
      <c r="G312" s="123" t="s">
        <v>376</v>
      </c>
      <c r="H312" s="143">
        <v>14</v>
      </c>
      <c r="I312" s="143"/>
      <c r="J312" s="143"/>
      <c r="K312" s="143"/>
      <c r="L312" s="621"/>
      <c r="M312" s="622"/>
      <c r="N312" s="623"/>
      <c r="O312" s="623"/>
      <c r="P312" s="624"/>
      <c r="Q312" s="623"/>
      <c r="R312" s="623"/>
      <c r="S312" s="623"/>
      <c r="T312" s="623"/>
      <c r="U312" s="624"/>
      <c r="V312" s="765"/>
      <c r="W312" s="771"/>
      <c r="X312" s="771"/>
      <c r="Y312" s="771"/>
      <c r="Z312" s="771"/>
      <c r="AA312" s="771"/>
      <c r="AB312" s="771"/>
      <c r="AC312" s="771"/>
      <c r="AD312" s="771"/>
      <c r="AE312" s="771"/>
      <c r="AF312" s="771"/>
      <c r="AG312" s="773"/>
      <c r="AH312" s="768"/>
      <c r="AI312" s="768"/>
      <c r="AJ312" s="768"/>
      <c r="AK312" s="768"/>
      <c r="AL312" s="768"/>
      <c r="AM312" s="768"/>
      <c r="AN312" s="768"/>
      <c r="AO312" s="768"/>
      <c r="AP312" s="768"/>
      <c r="AQ312" s="768"/>
      <c r="AR312" s="768"/>
      <c r="AS312" s="768"/>
      <c r="AT312" s="768"/>
      <c r="AU312" s="768"/>
      <c r="AV312" s="768"/>
      <c r="AW312" s="768"/>
      <c r="AX312" s="768"/>
      <c r="AY312" s="768"/>
      <c r="AZ312" s="768"/>
      <c r="BA312" s="768"/>
      <c r="BB312" s="768"/>
      <c r="BC312" s="768"/>
      <c r="BD312" s="768"/>
      <c r="BE312" s="765"/>
      <c r="BF312" s="765"/>
      <c r="BG312" s="765"/>
      <c r="BH312" s="765"/>
      <c r="BI312" s="107"/>
      <c r="BJ312" s="729"/>
      <c r="BK312" s="729"/>
      <c r="BL312" s="729"/>
      <c r="BM312" s="729"/>
      <c r="BN312" s="729"/>
      <c r="BO312" s="729"/>
      <c r="BP312" s="729"/>
      <c r="BQ312" s="729"/>
      <c r="BR312" s="729"/>
      <c r="BS312" s="729"/>
      <c r="BT312" s="729"/>
      <c r="BU312" s="729"/>
      <c r="BV312" s="729"/>
      <c r="BW312" s="729"/>
      <c r="BX312" s="729"/>
      <c r="BY312" s="729"/>
      <c r="BZ312" s="729"/>
      <c r="CA312" s="729"/>
      <c r="CB312" s="729"/>
      <c r="CC312" s="729"/>
      <c r="CD312" s="729"/>
      <c r="CE312" s="729"/>
      <c r="CF312" s="729"/>
      <c r="CG312" s="729"/>
      <c r="CH312" s="729"/>
      <c r="CI312" s="703"/>
      <c r="CJ312" s="703"/>
      <c r="CK312" s="703"/>
      <c r="CL312" s="703"/>
      <c r="CM312" s="703"/>
      <c r="CN312" s="703"/>
      <c r="CO312" s="703"/>
      <c r="CP312" s="703"/>
      <c r="CQ312" s="703"/>
      <c r="CR312" s="703"/>
      <c r="CS312" s="703"/>
      <c r="CT312" s="703"/>
      <c r="CU312" s="713"/>
      <c r="CV312" s="713"/>
      <c r="CW312" s="744"/>
      <c r="CX312" s="143">
        <v>2</v>
      </c>
      <c r="CY312" s="143">
        <v>2</v>
      </c>
      <c r="CZ312" s="143">
        <v>2</v>
      </c>
      <c r="DA312" s="143">
        <v>2</v>
      </c>
      <c r="DB312" s="143">
        <v>2</v>
      </c>
      <c r="DC312" s="143">
        <v>2</v>
      </c>
      <c r="DD312" s="143">
        <v>2</v>
      </c>
      <c r="DE312" s="583"/>
      <c r="DF312" s="583"/>
      <c r="DG312" s="583"/>
      <c r="DH312" s="583"/>
      <c r="DI312" s="583"/>
      <c r="DJ312" s="583"/>
      <c r="DK312" s="749"/>
      <c r="DL312" s="749"/>
      <c r="DM312" s="749"/>
      <c r="DN312" s="143"/>
      <c r="DO312" s="143"/>
    </row>
    <row r="313" ht="26.25" customHeight="1" spans="1:119">
      <c r="A313" s="590">
        <v>44055</v>
      </c>
      <c r="B313" s="1" t="s">
        <v>271</v>
      </c>
      <c r="C313" s="591"/>
      <c r="D313" s="611" t="s">
        <v>497</v>
      </c>
      <c r="E313" s="608" t="s">
        <v>280</v>
      </c>
      <c r="F313" s="593">
        <v>9215</v>
      </c>
      <c r="G313" s="123" t="s">
        <v>376</v>
      </c>
      <c r="H313" s="143">
        <v>14</v>
      </c>
      <c r="I313" s="143"/>
      <c r="J313" s="143"/>
      <c r="K313" s="143"/>
      <c r="L313" s="621"/>
      <c r="M313" s="622"/>
      <c r="N313" s="623"/>
      <c r="O313" s="623"/>
      <c r="P313" s="624"/>
      <c r="Q313" s="623"/>
      <c r="R313" s="623"/>
      <c r="S313" s="623"/>
      <c r="T313" s="623"/>
      <c r="U313" s="624"/>
      <c r="V313" s="765"/>
      <c r="W313" s="771"/>
      <c r="X313" s="771"/>
      <c r="Y313" s="771"/>
      <c r="Z313" s="771"/>
      <c r="AA313" s="771"/>
      <c r="AB313" s="771"/>
      <c r="AC313" s="771"/>
      <c r="AD313" s="771"/>
      <c r="AE313" s="771"/>
      <c r="AF313" s="771"/>
      <c r="AG313" s="773"/>
      <c r="AH313" s="768"/>
      <c r="AI313" s="768"/>
      <c r="AJ313" s="768"/>
      <c r="AK313" s="768"/>
      <c r="AL313" s="768"/>
      <c r="AM313" s="768"/>
      <c r="AN313" s="768"/>
      <c r="AO313" s="768"/>
      <c r="AP313" s="768"/>
      <c r="AQ313" s="768"/>
      <c r="AR313" s="768"/>
      <c r="AS313" s="768"/>
      <c r="AT313" s="768"/>
      <c r="AU313" s="768"/>
      <c r="AV313" s="768"/>
      <c r="AW313" s="768"/>
      <c r="AX313" s="768"/>
      <c r="AY313" s="768"/>
      <c r="AZ313" s="768"/>
      <c r="BA313" s="768"/>
      <c r="BB313" s="768"/>
      <c r="BC313" s="768"/>
      <c r="BD313" s="768"/>
      <c r="BE313" s="765"/>
      <c r="BF313" s="765"/>
      <c r="BG313" s="765"/>
      <c r="BH313" s="765"/>
      <c r="BI313" s="107"/>
      <c r="BJ313" s="729"/>
      <c r="BK313" s="729"/>
      <c r="BL313" s="729"/>
      <c r="BM313" s="729"/>
      <c r="BN313" s="729"/>
      <c r="BO313" s="729"/>
      <c r="BP313" s="729"/>
      <c r="BQ313" s="729"/>
      <c r="BR313" s="729"/>
      <c r="BS313" s="729"/>
      <c r="BT313" s="729"/>
      <c r="BU313" s="729"/>
      <c r="BV313" s="729"/>
      <c r="BW313" s="729"/>
      <c r="BX313" s="729"/>
      <c r="BY313" s="729"/>
      <c r="BZ313" s="729"/>
      <c r="CA313" s="729"/>
      <c r="CB313" s="729"/>
      <c r="CC313" s="729"/>
      <c r="CD313" s="729"/>
      <c r="CE313" s="729"/>
      <c r="CF313" s="729"/>
      <c r="CG313" s="729"/>
      <c r="CH313" s="729"/>
      <c r="CI313" s="703"/>
      <c r="CJ313" s="703"/>
      <c r="CK313" s="703"/>
      <c r="CL313" s="703"/>
      <c r="CM313" s="703"/>
      <c r="CN313" s="703"/>
      <c r="CO313" s="703"/>
      <c r="CP313" s="703"/>
      <c r="CQ313" s="703"/>
      <c r="CR313" s="703"/>
      <c r="CS313" s="703"/>
      <c r="CT313" s="703"/>
      <c r="CU313" s="713"/>
      <c r="CV313" s="713"/>
      <c r="CW313" s="744"/>
      <c r="CX313" s="143">
        <v>2</v>
      </c>
      <c r="CY313" s="143">
        <v>2</v>
      </c>
      <c r="CZ313" s="143">
        <v>2</v>
      </c>
      <c r="DA313" s="143">
        <v>2</v>
      </c>
      <c r="DB313" s="143">
        <v>2</v>
      </c>
      <c r="DC313" s="143">
        <v>2</v>
      </c>
      <c r="DD313" s="143">
        <v>2</v>
      </c>
      <c r="DE313" s="583"/>
      <c r="DF313" s="583"/>
      <c r="DG313" s="583"/>
      <c r="DH313" s="583"/>
      <c r="DI313" s="583"/>
      <c r="DJ313" s="583"/>
      <c r="DK313" s="749"/>
      <c r="DL313" s="749"/>
      <c r="DM313" s="749"/>
      <c r="DN313" s="143"/>
      <c r="DO313" s="143"/>
    </row>
    <row r="314" ht="26.25" customHeight="1" spans="1:119">
      <c r="A314" s="590">
        <v>44061</v>
      </c>
      <c r="B314" s="1" t="s">
        <v>271</v>
      </c>
      <c r="C314" s="591" t="s">
        <v>476</v>
      </c>
      <c r="D314" s="611" t="s">
        <v>431</v>
      </c>
      <c r="E314" s="608" t="s">
        <v>275</v>
      </c>
      <c r="F314" s="593">
        <v>9215</v>
      </c>
      <c r="G314" s="123" t="s">
        <v>376</v>
      </c>
      <c r="H314" s="143">
        <v>7</v>
      </c>
      <c r="I314" s="143"/>
      <c r="J314" s="143"/>
      <c r="K314" s="143"/>
      <c r="L314" s="621"/>
      <c r="M314" s="622"/>
      <c r="N314" s="623"/>
      <c r="O314" s="623"/>
      <c r="P314" s="624"/>
      <c r="Q314" s="623"/>
      <c r="R314" s="623"/>
      <c r="S314" s="623"/>
      <c r="T314" s="623"/>
      <c r="U314" s="624"/>
      <c r="V314" s="765"/>
      <c r="W314" s="771"/>
      <c r="X314" s="771"/>
      <c r="Y314" s="771"/>
      <c r="Z314" s="771"/>
      <c r="AA314" s="771"/>
      <c r="AB314" s="771"/>
      <c r="AC314" s="771"/>
      <c r="AD314" s="771"/>
      <c r="AE314" s="771"/>
      <c r="AF314" s="771"/>
      <c r="AG314" s="773"/>
      <c r="AH314" s="768"/>
      <c r="AI314" s="768"/>
      <c r="AJ314" s="768"/>
      <c r="AK314" s="768"/>
      <c r="AL314" s="768"/>
      <c r="AM314" s="768"/>
      <c r="AN314" s="768"/>
      <c r="AO314" s="768"/>
      <c r="AP314" s="768"/>
      <c r="AQ314" s="768"/>
      <c r="AR314" s="768"/>
      <c r="AS314" s="768"/>
      <c r="AT314" s="768"/>
      <c r="AU314" s="768"/>
      <c r="AV314" s="768"/>
      <c r="AW314" s="768"/>
      <c r="AX314" s="768"/>
      <c r="AY314" s="768"/>
      <c r="AZ314" s="768"/>
      <c r="BA314" s="768"/>
      <c r="BB314" s="768"/>
      <c r="BC314" s="768"/>
      <c r="BD314" s="768"/>
      <c r="BE314" s="765"/>
      <c r="BF314" s="765"/>
      <c r="BG314" s="765"/>
      <c r="BH314" s="765"/>
      <c r="BI314" s="107"/>
      <c r="BJ314" s="729"/>
      <c r="BK314" s="729"/>
      <c r="BL314" s="729"/>
      <c r="BM314" s="729"/>
      <c r="BN314" s="729"/>
      <c r="BO314" s="729"/>
      <c r="BP314" s="729"/>
      <c r="BQ314" s="729"/>
      <c r="BR314" s="729"/>
      <c r="BS314" s="729"/>
      <c r="BT314" s="729"/>
      <c r="BU314" s="729"/>
      <c r="BV314" s="729"/>
      <c r="BW314" s="729"/>
      <c r="BX314" s="729"/>
      <c r="BY314" s="729"/>
      <c r="BZ314" s="729"/>
      <c r="CA314" s="729"/>
      <c r="CB314" s="729"/>
      <c r="CC314" s="729"/>
      <c r="CD314" s="729"/>
      <c r="CE314" s="729"/>
      <c r="CF314" s="729"/>
      <c r="CG314" s="729"/>
      <c r="CH314" s="729"/>
      <c r="CI314" s="703"/>
      <c r="CJ314" s="703"/>
      <c r="CK314" s="703"/>
      <c r="CL314" s="703"/>
      <c r="CM314" s="703"/>
      <c r="CN314" s="703"/>
      <c r="CO314" s="703"/>
      <c r="CP314" s="703"/>
      <c r="CQ314" s="703"/>
      <c r="CR314" s="703"/>
      <c r="CS314" s="703"/>
      <c r="CT314" s="703"/>
      <c r="CU314" s="713"/>
      <c r="CV314" s="713"/>
      <c r="CW314" s="744"/>
      <c r="CX314" s="143">
        <v>1</v>
      </c>
      <c r="CY314" s="143">
        <v>1</v>
      </c>
      <c r="CZ314" s="143">
        <v>1</v>
      </c>
      <c r="DA314" s="143">
        <v>1</v>
      </c>
      <c r="DB314" s="143">
        <v>1</v>
      </c>
      <c r="DC314" s="143">
        <v>1</v>
      </c>
      <c r="DD314" s="143">
        <v>1</v>
      </c>
      <c r="DE314" s="583"/>
      <c r="DF314" s="583"/>
      <c r="DG314" s="583"/>
      <c r="DH314" s="583"/>
      <c r="DI314" s="583"/>
      <c r="DJ314" s="583"/>
      <c r="DK314" s="749"/>
      <c r="DL314" s="749"/>
      <c r="DM314" s="749"/>
      <c r="DN314" s="143"/>
      <c r="DO314" s="143"/>
    </row>
    <row r="315" ht="26.25" customHeight="1" spans="1:119">
      <c r="A315" s="590">
        <v>44062</v>
      </c>
      <c r="B315" s="1" t="s">
        <v>333</v>
      </c>
      <c r="C315" s="591" t="s">
        <v>498</v>
      </c>
      <c r="D315" s="751" t="s">
        <v>499</v>
      </c>
      <c r="E315" s="608" t="s">
        <v>283</v>
      </c>
      <c r="F315" s="593">
        <v>9212</v>
      </c>
      <c r="G315" s="123" t="s">
        <v>391</v>
      </c>
      <c r="H315" s="143">
        <v>2</v>
      </c>
      <c r="I315" s="143"/>
      <c r="J315" s="143"/>
      <c r="K315" s="143"/>
      <c r="L315" s="621"/>
      <c r="M315" s="622"/>
      <c r="N315" s="623"/>
      <c r="O315" s="623"/>
      <c r="P315" s="624"/>
      <c r="Q315" s="623"/>
      <c r="R315" s="623"/>
      <c r="S315" s="623"/>
      <c r="T315" s="623"/>
      <c r="U315" s="624"/>
      <c r="V315" s="765"/>
      <c r="W315" s="771"/>
      <c r="X315" s="771"/>
      <c r="Y315" s="771"/>
      <c r="Z315" s="771"/>
      <c r="AA315" s="771"/>
      <c r="AB315" s="771"/>
      <c r="AC315" s="771"/>
      <c r="AD315" s="771"/>
      <c r="AE315" s="771"/>
      <c r="AF315" s="771"/>
      <c r="AG315" s="773"/>
      <c r="AH315" s="768"/>
      <c r="AI315" s="768"/>
      <c r="AJ315" s="768"/>
      <c r="AK315" s="768"/>
      <c r="AL315" s="768"/>
      <c r="AM315" s="768"/>
      <c r="AN315" s="768"/>
      <c r="AO315" s="768"/>
      <c r="AP315" s="768"/>
      <c r="AQ315" s="768"/>
      <c r="AR315" s="768"/>
      <c r="AS315" s="768"/>
      <c r="AT315" s="768"/>
      <c r="AU315" s="768"/>
      <c r="AV315" s="768"/>
      <c r="AW315" s="768"/>
      <c r="AX315" s="768"/>
      <c r="AY315" s="768"/>
      <c r="AZ315" s="768"/>
      <c r="BA315" s="768"/>
      <c r="BB315" s="768"/>
      <c r="BC315" s="768"/>
      <c r="BD315" s="768"/>
      <c r="BE315" s="765"/>
      <c r="BF315" s="765"/>
      <c r="BG315" s="765"/>
      <c r="BH315" s="765"/>
      <c r="BI315" s="107"/>
      <c r="BJ315" s="729"/>
      <c r="BK315" s="729"/>
      <c r="BL315" s="729"/>
      <c r="BM315" s="729"/>
      <c r="BN315" s="729"/>
      <c r="BO315" s="729"/>
      <c r="BP315" s="729"/>
      <c r="BQ315" s="729"/>
      <c r="BR315" s="729"/>
      <c r="BS315" s="729"/>
      <c r="BT315" s="729"/>
      <c r="BU315" s="729"/>
      <c r="BV315" s="729"/>
      <c r="BW315" s="729"/>
      <c r="BX315" s="729"/>
      <c r="BY315" s="729"/>
      <c r="BZ315" s="729"/>
      <c r="CA315" s="729"/>
      <c r="CB315" s="729"/>
      <c r="CC315" s="729"/>
      <c r="CD315" s="729"/>
      <c r="CE315" s="729"/>
      <c r="CF315" s="729"/>
      <c r="CG315" s="729"/>
      <c r="CH315" s="729"/>
      <c r="CI315" s="703"/>
      <c r="CJ315" s="703"/>
      <c r="CK315" s="703"/>
      <c r="CL315" s="703"/>
      <c r="CM315" s="703"/>
      <c r="CN315" s="703"/>
      <c r="CO315" s="703"/>
      <c r="CP315" s="703"/>
      <c r="CQ315" s="703"/>
      <c r="CR315" s="703"/>
      <c r="CS315" s="703"/>
      <c r="CT315" s="703"/>
      <c r="CU315" s="713"/>
      <c r="CV315" s="713"/>
      <c r="CW315" s="744"/>
      <c r="CX315" s="143"/>
      <c r="CY315" s="143"/>
      <c r="CZ315" s="143"/>
      <c r="DA315" s="143"/>
      <c r="DB315" s="143"/>
      <c r="DC315" s="143"/>
      <c r="DD315" s="143"/>
      <c r="DE315" s="583"/>
      <c r="DF315" s="583"/>
      <c r="DG315" s="583">
        <v>1</v>
      </c>
      <c r="DH315" s="583"/>
      <c r="DI315" s="583">
        <v>1</v>
      </c>
      <c r="DJ315" s="583"/>
      <c r="DK315" s="749"/>
      <c r="DL315" s="749"/>
      <c r="DM315" s="749"/>
      <c r="DN315" s="143"/>
      <c r="DO315" s="143"/>
    </row>
    <row r="316" ht="26.25" customHeight="1" spans="1:119">
      <c r="A316" s="590">
        <v>44064</v>
      </c>
      <c r="B316" s="1" t="s">
        <v>433</v>
      </c>
      <c r="C316" s="591" t="s">
        <v>500</v>
      </c>
      <c r="D316" s="751" t="s">
        <v>501</v>
      </c>
      <c r="E316" s="608" t="s">
        <v>283</v>
      </c>
      <c r="F316" s="593">
        <v>9215</v>
      </c>
      <c r="G316" s="123" t="s">
        <v>376</v>
      </c>
      <c r="H316" s="143">
        <v>14</v>
      </c>
      <c r="I316" s="143"/>
      <c r="J316" s="143"/>
      <c r="K316" s="143"/>
      <c r="L316" s="621"/>
      <c r="M316" s="622"/>
      <c r="N316" s="623"/>
      <c r="O316" s="623"/>
      <c r="P316" s="624"/>
      <c r="Q316" s="623"/>
      <c r="R316" s="623"/>
      <c r="S316" s="623"/>
      <c r="T316" s="623"/>
      <c r="U316" s="624"/>
      <c r="V316" s="765"/>
      <c r="W316" s="771"/>
      <c r="X316" s="771"/>
      <c r="Y316" s="771"/>
      <c r="Z316" s="771"/>
      <c r="AA316" s="771"/>
      <c r="AB316" s="771"/>
      <c r="AC316" s="771"/>
      <c r="AD316" s="771"/>
      <c r="AE316" s="771"/>
      <c r="AF316" s="771"/>
      <c r="AG316" s="773"/>
      <c r="AH316" s="768"/>
      <c r="AI316" s="768"/>
      <c r="AJ316" s="768"/>
      <c r="AK316" s="768"/>
      <c r="AL316" s="768"/>
      <c r="AM316" s="768"/>
      <c r="AN316" s="768"/>
      <c r="AO316" s="768"/>
      <c r="AP316" s="768"/>
      <c r="AQ316" s="768"/>
      <c r="AR316" s="768"/>
      <c r="AS316" s="768"/>
      <c r="AT316" s="768"/>
      <c r="AU316" s="768"/>
      <c r="AV316" s="768"/>
      <c r="AW316" s="768"/>
      <c r="AX316" s="768"/>
      <c r="AY316" s="768"/>
      <c r="AZ316" s="768"/>
      <c r="BA316" s="768"/>
      <c r="BB316" s="768"/>
      <c r="BC316" s="768"/>
      <c r="BD316" s="768"/>
      <c r="BE316" s="765"/>
      <c r="BF316" s="765"/>
      <c r="BG316" s="765"/>
      <c r="BH316" s="765"/>
      <c r="BI316" s="107"/>
      <c r="BJ316" s="729"/>
      <c r="BK316" s="729"/>
      <c r="BL316" s="729"/>
      <c r="BM316" s="729"/>
      <c r="BN316" s="729"/>
      <c r="BO316" s="729"/>
      <c r="BP316" s="729"/>
      <c r="BQ316" s="729"/>
      <c r="BR316" s="729"/>
      <c r="BS316" s="729"/>
      <c r="BT316" s="729"/>
      <c r="BU316" s="729"/>
      <c r="BV316" s="729"/>
      <c r="BW316" s="729"/>
      <c r="BX316" s="729"/>
      <c r="BY316" s="729"/>
      <c r="BZ316" s="729"/>
      <c r="CA316" s="729"/>
      <c r="CB316" s="729"/>
      <c r="CC316" s="729"/>
      <c r="CD316" s="729"/>
      <c r="CE316" s="729"/>
      <c r="CF316" s="729"/>
      <c r="CG316" s="729"/>
      <c r="CH316" s="729"/>
      <c r="CI316" s="703"/>
      <c r="CJ316" s="703"/>
      <c r="CK316" s="703"/>
      <c r="CL316" s="703"/>
      <c r="CM316" s="703"/>
      <c r="CN316" s="703"/>
      <c r="CO316" s="703"/>
      <c r="CP316" s="703"/>
      <c r="CQ316" s="703"/>
      <c r="CR316" s="703"/>
      <c r="CS316" s="703"/>
      <c r="CT316" s="703"/>
      <c r="CU316" s="713"/>
      <c r="CV316" s="713"/>
      <c r="CW316" s="744"/>
      <c r="CX316" s="143">
        <v>2</v>
      </c>
      <c r="CY316" s="143">
        <v>2</v>
      </c>
      <c r="CZ316" s="143">
        <v>2</v>
      </c>
      <c r="DA316" s="143">
        <v>2</v>
      </c>
      <c r="DB316" s="143">
        <v>2</v>
      </c>
      <c r="DC316" s="143">
        <v>2</v>
      </c>
      <c r="DD316" s="143">
        <v>2</v>
      </c>
      <c r="DE316" s="583"/>
      <c r="DF316" s="583"/>
      <c r="DG316" s="583"/>
      <c r="DH316" s="583"/>
      <c r="DI316" s="583"/>
      <c r="DJ316" s="583"/>
      <c r="DK316" s="749"/>
      <c r="DL316" s="749"/>
      <c r="DM316" s="749"/>
      <c r="DN316" s="143"/>
      <c r="DO316" s="143"/>
    </row>
    <row r="317" ht="26.25" customHeight="1" spans="1:119">
      <c r="A317" s="590">
        <v>44065</v>
      </c>
      <c r="B317" s="1" t="s">
        <v>324</v>
      </c>
      <c r="C317" s="591" t="s">
        <v>502</v>
      </c>
      <c r="D317" s="751" t="s">
        <v>503</v>
      </c>
      <c r="E317" s="608" t="s">
        <v>283</v>
      </c>
      <c r="F317" s="593">
        <v>9212</v>
      </c>
      <c r="G317" s="123" t="s">
        <v>391</v>
      </c>
      <c r="H317" s="143">
        <v>6</v>
      </c>
      <c r="I317" s="143"/>
      <c r="J317" s="143"/>
      <c r="K317" s="143"/>
      <c r="L317" s="621"/>
      <c r="M317" s="622"/>
      <c r="N317" s="623"/>
      <c r="O317" s="623"/>
      <c r="P317" s="624"/>
      <c r="Q317" s="623"/>
      <c r="R317" s="623"/>
      <c r="S317" s="623"/>
      <c r="T317" s="623"/>
      <c r="U317" s="624"/>
      <c r="V317" s="765"/>
      <c r="W317" s="771"/>
      <c r="X317" s="771"/>
      <c r="Y317" s="771"/>
      <c r="Z317" s="771"/>
      <c r="AA317" s="771"/>
      <c r="AB317" s="771"/>
      <c r="AC317" s="771"/>
      <c r="AD317" s="771"/>
      <c r="AE317" s="771"/>
      <c r="AF317" s="771"/>
      <c r="AG317" s="773"/>
      <c r="AH317" s="768"/>
      <c r="AI317" s="768"/>
      <c r="AJ317" s="768"/>
      <c r="AK317" s="768"/>
      <c r="AL317" s="768"/>
      <c r="AM317" s="768"/>
      <c r="AN317" s="768"/>
      <c r="AO317" s="768"/>
      <c r="AP317" s="768"/>
      <c r="AQ317" s="768"/>
      <c r="AR317" s="768"/>
      <c r="AS317" s="768"/>
      <c r="AT317" s="768"/>
      <c r="AU317" s="768"/>
      <c r="AV317" s="768"/>
      <c r="AW317" s="768"/>
      <c r="AX317" s="768"/>
      <c r="AY317" s="768"/>
      <c r="AZ317" s="768"/>
      <c r="BA317" s="768"/>
      <c r="BB317" s="768"/>
      <c r="BC317" s="768"/>
      <c r="BD317" s="768"/>
      <c r="BE317" s="765"/>
      <c r="BF317" s="765"/>
      <c r="BG317" s="765"/>
      <c r="BH317" s="765"/>
      <c r="BI317" s="107"/>
      <c r="BJ317" s="729"/>
      <c r="BK317" s="729"/>
      <c r="BL317" s="729"/>
      <c r="BM317" s="729"/>
      <c r="BN317" s="729"/>
      <c r="BO317" s="729"/>
      <c r="BP317" s="729"/>
      <c r="BQ317" s="729"/>
      <c r="BR317" s="729"/>
      <c r="BS317" s="729"/>
      <c r="BT317" s="729"/>
      <c r="BU317" s="729"/>
      <c r="BV317" s="729"/>
      <c r="BW317" s="729"/>
      <c r="BX317" s="729"/>
      <c r="BY317" s="729"/>
      <c r="BZ317" s="729"/>
      <c r="CA317" s="729"/>
      <c r="CB317" s="729"/>
      <c r="CC317" s="729"/>
      <c r="CD317" s="729"/>
      <c r="CE317" s="729"/>
      <c r="CF317" s="729"/>
      <c r="CG317" s="729"/>
      <c r="CH317" s="729"/>
      <c r="CI317" s="703"/>
      <c r="CJ317" s="703"/>
      <c r="CK317" s="703"/>
      <c r="CL317" s="703"/>
      <c r="CM317" s="703"/>
      <c r="CN317" s="703"/>
      <c r="CO317" s="703"/>
      <c r="CP317" s="703"/>
      <c r="CQ317" s="703"/>
      <c r="CR317" s="703"/>
      <c r="CS317" s="703"/>
      <c r="CT317" s="703"/>
      <c r="CU317" s="713"/>
      <c r="CV317" s="713"/>
      <c r="CW317" s="744"/>
      <c r="CX317" s="143"/>
      <c r="CY317" s="143"/>
      <c r="CZ317" s="143"/>
      <c r="DA317" s="143"/>
      <c r="DB317" s="143"/>
      <c r="DC317" s="143"/>
      <c r="DD317" s="143"/>
      <c r="DE317" s="583">
        <v>1</v>
      </c>
      <c r="DF317" s="583">
        <v>1</v>
      </c>
      <c r="DG317" s="583">
        <v>1</v>
      </c>
      <c r="DH317" s="583">
        <v>1</v>
      </c>
      <c r="DI317" s="583">
        <v>1</v>
      </c>
      <c r="DJ317" s="583">
        <v>1</v>
      </c>
      <c r="DK317" s="749"/>
      <c r="DL317" s="749"/>
      <c r="DM317" s="749"/>
      <c r="DN317" s="143"/>
      <c r="DO317" s="143"/>
    </row>
    <row r="318" ht="26.25" customHeight="1" spans="1:119">
      <c r="A318" s="590">
        <v>44065</v>
      </c>
      <c r="B318" s="1" t="s">
        <v>281</v>
      </c>
      <c r="C318" s="591">
        <v>4500037002</v>
      </c>
      <c r="D318" s="611" t="s">
        <v>504</v>
      </c>
      <c r="E318" s="608" t="s">
        <v>283</v>
      </c>
      <c r="F318" s="593">
        <v>9208</v>
      </c>
      <c r="G318" s="123" t="s">
        <v>406</v>
      </c>
      <c r="H318" s="143">
        <v>2</v>
      </c>
      <c r="I318" s="143"/>
      <c r="J318" s="143"/>
      <c r="K318" s="143"/>
      <c r="L318" s="621"/>
      <c r="M318" s="622"/>
      <c r="N318" s="623"/>
      <c r="O318" s="623"/>
      <c r="P318" s="624"/>
      <c r="Q318" s="623"/>
      <c r="R318" s="623"/>
      <c r="S318" s="623"/>
      <c r="T318" s="623"/>
      <c r="U318" s="624"/>
      <c r="V318" s="765"/>
      <c r="W318" s="771"/>
      <c r="X318" s="771"/>
      <c r="Y318" s="771"/>
      <c r="Z318" s="771"/>
      <c r="AA318" s="771"/>
      <c r="AB318" s="771"/>
      <c r="AC318" s="771"/>
      <c r="AD318" s="771"/>
      <c r="AE318" s="771"/>
      <c r="AF318" s="771"/>
      <c r="AG318" s="773"/>
      <c r="AH318" s="768"/>
      <c r="AI318" s="768"/>
      <c r="AJ318" s="768"/>
      <c r="AK318" s="768"/>
      <c r="AL318" s="768"/>
      <c r="AM318" s="768"/>
      <c r="AN318" s="768"/>
      <c r="AO318" s="768"/>
      <c r="AP318" s="768"/>
      <c r="AQ318" s="768"/>
      <c r="AR318" s="768"/>
      <c r="AS318" s="768"/>
      <c r="AT318" s="768"/>
      <c r="AU318" s="768"/>
      <c r="AV318" s="768"/>
      <c r="AW318" s="768"/>
      <c r="AX318" s="768"/>
      <c r="AY318" s="768"/>
      <c r="AZ318" s="768"/>
      <c r="BA318" s="768"/>
      <c r="BB318" s="768"/>
      <c r="BC318" s="768"/>
      <c r="BD318" s="768"/>
      <c r="BE318" s="765"/>
      <c r="BF318" s="765"/>
      <c r="BG318" s="765"/>
      <c r="BH318" s="765"/>
      <c r="BI318" s="107"/>
      <c r="BJ318" s="729"/>
      <c r="BK318" s="729"/>
      <c r="BL318" s="729"/>
      <c r="BM318" s="729"/>
      <c r="BN318" s="729"/>
      <c r="BO318" s="729"/>
      <c r="BP318" s="729"/>
      <c r="BQ318" s="729"/>
      <c r="BR318" s="729"/>
      <c r="BS318" s="729"/>
      <c r="BT318" s="729"/>
      <c r="BU318" s="729"/>
      <c r="BV318" s="729"/>
      <c r="BW318" s="729"/>
      <c r="BX318" s="729"/>
      <c r="BY318" s="729"/>
      <c r="BZ318" s="729"/>
      <c r="CA318" s="729"/>
      <c r="CB318" s="729"/>
      <c r="CC318" s="729"/>
      <c r="CD318" s="729"/>
      <c r="CE318" s="729"/>
      <c r="CF318" s="729"/>
      <c r="CG318" s="729"/>
      <c r="CH318" s="729"/>
      <c r="CI318" s="703"/>
      <c r="CJ318" s="703"/>
      <c r="CK318" s="703"/>
      <c r="CL318" s="703"/>
      <c r="CM318" s="703"/>
      <c r="CN318" s="703"/>
      <c r="CO318" s="703"/>
      <c r="CP318" s="703"/>
      <c r="CQ318" s="703"/>
      <c r="CR318" s="703"/>
      <c r="CS318" s="703"/>
      <c r="CT318" s="703"/>
      <c r="CU318" s="713"/>
      <c r="CV318" s="713"/>
      <c r="CW318" s="744"/>
      <c r="CX318" s="143"/>
      <c r="CY318" s="143"/>
      <c r="CZ318" s="143"/>
      <c r="DA318" s="143"/>
      <c r="DB318" s="143"/>
      <c r="DC318" s="143"/>
      <c r="DD318" s="143"/>
      <c r="DE318" s="583"/>
      <c r="DF318" s="583"/>
      <c r="DG318" s="583"/>
      <c r="DH318" s="583"/>
      <c r="DI318" s="583"/>
      <c r="DJ318" s="583"/>
      <c r="DK318" s="749"/>
      <c r="DL318" s="749"/>
      <c r="DM318" s="749"/>
      <c r="DN318" s="143"/>
      <c r="DO318" s="143">
        <v>2</v>
      </c>
    </row>
    <row r="319" ht="26.25" customHeight="1" spans="1:119">
      <c r="A319" s="590"/>
      <c r="B319" s="1"/>
      <c r="C319" s="591"/>
      <c r="D319" s="611"/>
      <c r="E319" s="608"/>
      <c r="F319" s="593"/>
      <c r="G319" s="123"/>
      <c r="H319" s="143"/>
      <c r="I319" s="143"/>
      <c r="J319" s="143"/>
      <c r="K319" s="143"/>
      <c r="L319" s="621"/>
      <c r="M319" s="622"/>
      <c r="N319" s="623"/>
      <c r="O319" s="623"/>
      <c r="P319" s="624"/>
      <c r="Q319" s="623"/>
      <c r="R319" s="623"/>
      <c r="S319" s="623"/>
      <c r="T319" s="623"/>
      <c r="U319" s="624"/>
      <c r="V319" s="765"/>
      <c r="W319" s="771"/>
      <c r="X319" s="771"/>
      <c r="Y319" s="771"/>
      <c r="Z319" s="771"/>
      <c r="AA319" s="771"/>
      <c r="AB319" s="771"/>
      <c r="AC319" s="771"/>
      <c r="AD319" s="771"/>
      <c r="AE319" s="771"/>
      <c r="AF319" s="771"/>
      <c r="AG319" s="773"/>
      <c r="AH319" s="768"/>
      <c r="AI319" s="768"/>
      <c r="AJ319" s="768"/>
      <c r="AK319" s="768"/>
      <c r="AL319" s="768"/>
      <c r="AM319" s="768"/>
      <c r="AN319" s="768"/>
      <c r="AO319" s="768"/>
      <c r="AP319" s="768"/>
      <c r="AQ319" s="768"/>
      <c r="AR319" s="768"/>
      <c r="AS319" s="768"/>
      <c r="AT319" s="768"/>
      <c r="AU319" s="768"/>
      <c r="AV319" s="768"/>
      <c r="AW319" s="768"/>
      <c r="AX319" s="768"/>
      <c r="AY319" s="768"/>
      <c r="AZ319" s="768"/>
      <c r="BA319" s="768"/>
      <c r="BB319" s="768"/>
      <c r="BC319" s="768"/>
      <c r="BD319" s="768"/>
      <c r="BE319" s="765"/>
      <c r="BF319" s="765"/>
      <c r="BG319" s="765"/>
      <c r="BH319" s="765"/>
      <c r="BI319" s="107"/>
      <c r="BJ319" s="729"/>
      <c r="BK319" s="729"/>
      <c r="BL319" s="729"/>
      <c r="BM319" s="729"/>
      <c r="BN319" s="729"/>
      <c r="BO319" s="729"/>
      <c r="BP319" s="729"/>
      <c r="BQ319" s="729"/>
      <c r="BR319" s="729"/>
      <c r="BS319" s="729"/>
      <c r="BT319" s="729"/>
      <c r="BU319" s="729"/>
      <c r="BV319" s="729"/>
      <c r="BW319" s="729"/>
      <c r="BX319" s="729"/>
      <c r="BY319" s="729"/>
      <c r="BZ319" s="729"/>
      <c r="CA319" s="729"/>
      <c r="CB319" s="729"/>
      <c r="CC319" s="729"/>
      <c r="CD319" s="729"/>
      <c r="CE319" s="729"/>
      <c r="CF319" s="729"/>
      <c r="CG319" s="729"/>
      <c r="CH319" s="729"/>
      <c r="CI319" s="703"/>
      <c r="CJ319" s="703"/>
      <c r="CK319" s="703"/>
      <c r="CL319" s="703"/>
      <c r="CM319" s="703"/>
      <c r="CN319" s="703"/>
      <c r="CO319" s="703"/>
      <c r="CP319" s="703"/>
      <c r="CQ319" s="703"/>
      <c r="CR319" s="703"/>
      <c r="CS319" s="703"/>
      <c r="CT319" s="703"/>
      <c r="CU319" s="713"/>
      <c r="CV319" s="713"/>
      <c r="CW319" s="744"/>
      <c r="CX319" s="143"/>
      <c r="CY319" s="143"/>
      <c r="CZ319" s="143"/>
      <c r="DA319" s="143"/>
      <c r="DB319" s="143"/>
      <c r="DC319" s="143"/>
      <c r="DD319" s="143"/>
      <c r="DE319" s="583"/>
      <c r="DF319" s="583"/>
      <c r="DG319" s="583"/>
      <c r="DH319" s="583"/>
      <c r="DI319" s="583"/>
      <c r="DJ319" s="583"/>
      <c r="DK319" s="749"/>
      <c r="DL319" s="749"/>
      <c r="DM319" s="749"/>
      <c r="DN319" s="143"/>
      <c r="DO319" s="143"/>
    </row>
    <row r="320" ht="26.25" customHeight="1" spans="1:119">
      <c r="A320" s="590"/>
      <c r="B320" s="599"/>
      <c r="C320" s="591"/>
      <c r="D320" s="608"/>
      <c r="E320" s="608"/>
      <c r="F320" s="599"/>
      <c r="G320" s="123"/>
      <c r="H320" s="143"/>
      <c r="I320" s="143"/>
      <c r="J320" s="143"/>
      <c r="K320" s="143"/>
      <c r="L320" s="621"/>
      <c r="M320" s="622"/>
      <c r="N320" s="623"/>
      <c r="O320" s="623"/>
      <c r="P320" s="624"/>
      <c r="Q320" s="623"/>
      <c r="R320" s="623"/>
      <c r="S320" s="623"/>
      <c r="T320" s="623"/>
      <c r="U320" s="624"/>
      <c r="V320" s="765"/>
      <c r="W320" s="771"/>
      <c r="X320" s="772"/>
      <c r="Y320" s="640"/>
      <c r="Z320" s="640"/>
      <c r="AA320" s="640"/>
      <c r="AB320" s="640"/>
      <c r="AC320" s="772"/>
      <c r="AD320" s="773"/>
      <c r="AE320" s="773"/>
      <c r="AF320" s="773"/>
      <c r="AG320" s="773"/>
      <c r="AH320" s="768"/>
      <c r="AI320" s="768"/>
      <c r="AJ320" s="768"/>
      <c r="AK320" s="768"/>
      <c r="AL320" s="768"/>
      <c r="AM320" s="768"/>
      <c r="AN320" s="768"/>
      <c r="AO320" s="768"/>
      <c r="AP320" s="768"/>
      <c r="AQ320" s="768"/>
      <c r="AR320" s="768"/>
      <c r="AS320" s="768"/>
      <c r="AT320" s="768"/>
      <c r="AU320" s="768"/>
      <c r="AV320" s="768"/>
      <c r="AW320" s="768"/>
      <c r="AX320" s="768"/>
      <c r="AY320" s="768"/>
      <c r="AZ320" s="768"/>
      <c r="BA320" s="768"/>
      <c r="BB320" s="768"/>
      <c r="BC320" s="768"/>
      <c r="BD320" s="768"/>
      <c r="BE320" s="765"/>
      <c r="BF320" s="765"/>
      <c r="BG320" s="765"/>
      <c r="BH320" s="765"/>
      <c r="BI320" s="107"/>
      <c r="BJ320" s="729"/>
      <c r="BK320" s="729"/>
      <c r="BL320" s="729"/>
      <c r="BM320" s="729"/>
      <c r="BN320" s="729"/>
      <c r="BO320" s="729"/>
      <c r="BP320" s="729"/>
      <c r="BQ320" s="729"/>
      <c r="BR320" s="729"/>
      <c r="BS320" s="729"/>
      <c r="BT320" s="729"/>
      <c r="BU320" s="729"/>
      <c r="BV320" s="729"/>
      <c r="BW320" s="729"/>
      <c r="BX320" s="729"/>
      <c r="BY320" s="729"/>
      <c r="BZ320" s="729"/>
      <c r="CA320" s="729"/>
      <c r="CB320" s="729"/>
      <c r="CC320" s="729"/>
      <c r="CD320" s="729"/>
      <c r="CE320" s="729"/>
      <c r="CF320" s="729"/>
      <c r="CG320" s="729"/>
      <c r="CH320" s="729"/>
      <c r="CI320" s="703"/>
      <c r="CJ320" s="703"/>
      <c r="CK320" s="703"/>
      <c r="CL320" s="703"/>
      <c r="CM320" s="703"/>
      <c r="CN320" s="703"/>
      <c r="CO320" s="703"/>
      <c r="CP320" s="703"/>
      <c r="CQ320" s="703"/>
      <c r="CR320" s="703"/>
      <c r="CS320" s="703"/>
      <c r="CT320" s="703"/>
      <c r="CU320" s="713"/>
      <c r="CV320" s="713"/>
      <c r="CW320" s="744"/>
      <c r="CX320" s="143"/>
      <c r="CY320" s="143"/>
      <c r="CZ320" s="143"/>
      <c r="DA320" s="143"/>
      <c r="DB320" s="143"/>
      <c r="DC320" s="143"/>
      <c r="DD320" s="143"/>
      <c r="DE320" s="583"/>
      <c r="DF320" s="583"/>
      <c r="DG320" s="583"/>
      <c r="DH320" s="583"/>
      <c r="DI320" s="583"/>
      <c r="DJ320" s="583"/>
      <c r="DK320" s="749"/>
      <c r="DL320" s="749"/>
      <c r="DM320" s="749"/>
      <c r="DN320" s="143"/>
      <c r="DO320" s="143"/>
    </row>
    <row r="321" ht="26.25" customHeight="1" spans="1:119">
      <c r="A321" s="590"/>
      <c r="B321" s="143"/>
      <c r="C321" s="591"/>
      <c r="D321" s="1"/>
      <c r="E321" s="1"/>
      <c r="F321" s="143"/>
      <c r="G321" s="143"/>
      <c r="H321" s="143"/>
      <c r="I321" s="143"/>
      <c r="J321" s="143"/>
      <c r="K321" s="143"/>
      <c r="L321" s="621"/>
      <c r="M321" s="622"/>
      <c r="N321" s="623"/>
      <c r="O321" s="623"/>
      <c r="P321" s="624"/>
      <c r="Q321" s="623"/>
      <c r="R321" s="623"/>
      <c r="S321" s="623"/>
      <c r="T321" s="623"/>
      <c r="U321" s="624"/>
      <c r="V321" s="765"/>
      <c r="W321" s="771"/>
      <c r="X321" s="772"/>
      <c r="Y321" s="640"/>
      <c r="Z321" s="640"/>
      <c r="AA321" s="640"/>
      <c r="AB321" s="640"/>
      <c r="AC321" s="772"/>
      <c r="AD321" s="773"/>
      <c r="AE321" s="773"/>
      <c r="AF321" s="773"/>
      <c r="AG321" s="773"/>
      <c r="AH321" s="768"/>
      <c r="AI321" s="768"/>
      <c r="AJ321" s="768"/>
      <c r="AK321" s="768"/>
      <c r="AL321" s="768"/>
      <c r="AM321" s="768"/>
      <c r="AN321" s="768"/>
      <c r="AO321" s="768"/>
      <c r="AP321" s="768"/>
      <c r="AQ321" s="768"/>
      <c r="AR321" s="768"/>
      <c r="AS321" s="768"/>
      <c r="AT321" s="768"/>
      <c r="AU321" s="768"/>
      <c r="AV321" s="768"/>
      <c r="AW321" s="768"/>
      <c r="AX321" s="768"/>
      <c r="AY321" s="768"/>
      <c r="AZ321" s="768"/>
      <c r="BA321" s="768"/>
      <c r="BB321" s="768"/>
      <c r="BC321" s="768"/>
      <c r="BD321" s="768"/>
      <c r="BE321" s="765"/>
      <c r="BF321" s="765"/>
      <c r="BG321" s="765"/>
      <c r="BH321" s="765"/>
      <c r="BI321" s="107"/>
      <c r="BJ321" s="729"/>
      <c r="BK321" s="729"/>
      <c r="BL321" s="729"/>
      <c r="BM321" s="729"/>
      <c r="BN321" s="729"/>
      <c r="BO321" s="729"/>
      <c r="BP321" s="729"/>
      <c r="BQ321" s="729"/>
      <c r="BR321" s="729"/>
      <c r="BS321" s="729"/>
      <c r="BT321" s="729"/>
      <c r="BU321" s="729"/>
      <c r="BV321" s="729"/>
      <c r="BW321" s="729"/>
      <c r="BX321" s="729"/>
      <c r="BY321" s="729"/>
      <c r="BZ321" s="729"/>
      <c r="CA321" s="729"/>
      <c r="CB321" s="729"/>
      <c r="CC321" s="729"/>
      <c r="CD321" s="729"/>
      <c r="CE321" s="729"/>
      <c r="CF321" s="729"/>
      <c r="CG321" s="729"/>
      <c r="CH321" s="729"/>
      <c r="CI321" s="703"/>
      <c r="CJ321" s="703"/>
      <c r="CK321" s="703"/>
      <c r="CL321" s="703"/>
      <c r="CM321" s="703"/>
      <c r="CN321" s="703"/>
      <c r="CO321" s="703"/>
      <c r="CP321" s="703"/>
      <c r="CQ321" s="703"/>
      <c r="CR321" s="703"/>
      <c r="CS321" s="703"/>
      <c r="CT321" s="703"/>
      <c r="CU321" s="713"/>
      <c r="CV321" s="713"/>
      <c r="CW321" s="744"/>
      <c r="CX321" s="143"/>
      <c r="CY321" s="143"/>
      <c r="CZ321" s="143"/>
      <c r="DA321" s="143"/>
      <c r="DB321" s="143"/>
      <c r="DC321" s="143"/>
      <c r="DD321" s="143"/>
      <c r="DE321" s="583"/>
      <c r="DF321" s="583"/>
      <c r="DG321" s="583"/>
      <c r="DH321" s="583"/>
      <c r="DI321" s="583"/>
      <c r="DJ321" s="583"/>
      <c r="DK321" s="749"/>
      <c r="DL321" s="749"/>
      <c r="DM321" s="749"/>
      <c r="DN321" s="143"/>
      <c r="DO321" s="143"/>
    </row>
    <row r="322" ht="26.25" customHeight="1" spans="5:119">
      <c r="E322" s="774"/>
      <c r="G322" s="581" t="s">
        <v>505</v>
      </c>
      <c r="H322" s="581">
        <f>SUM(H4:H321)</f>
        <v>5960</v>
      </c>
      <c r="L322" s="776"/>
      <c r="M322" s="777">
        <f>SUM(M4:M146)*7.75</f>
        <v>0</v>
      </c>
      <c r="N322" s="775"/>
      <c r="O322" s="775"/>
      <c r="Q322" s="775"/>
      <c r="R322" s="775"/>
      <c r="S322" s="775"/>
      <c r="T322" s="775"/>
      <c r="U322" s="567"/>
      <c r="V322" s="778">
        <f t="shared" ref="V322:AX322" si="2">SUM(V4:V321)</f>
        <v>3092</v>
      </c>
      <c r="W322" s="779">
        <f t="shared" si="2"/>
        <v>204</v>
      </c>
      <c r="X322" s="780">
        <f t="shared" si="2"/>
        <v>162</v>
      </c>
      <c r="Y322" s="778">
        <f t="shared" si="2"/>
        <v>2370</v>
      </c>
      <c r="Z322" s="778">
        <f t="shared" si="2"/>
        <v>807</v>
      </c>
      <c r="AA322" s="778">
        <f t="shared" si="2"/>
        <v>26</v>
      </c>
      <c r="AB322" s="778">
        <f t="shared" si="2"/>
        <v>124</v>
      </c>
      <c r="AC322" s="778">
        <f t="shared" si="2"/>
        <v>131</v>
      </c>
      <c r="AD322" s="778">
        <f t="shared" si="2"/>
        <v>0</v>
      </c>
      <c r="AE322" s="778">
        <f t="shared" si="2"/>
        <v>459</v>
      </c>
      <c r="AF322" s="778">
        <f t="shared" si="2"/>
        <v>13</v>
      </c>
      <c r="AG322" s="778">
        <f t="shared" si="2"/>
        <v>10</v>
      </c>
      <c r="AH322" s="778">
        <f t="shared" si="2"/>
        <v>316</v>
      </c>
      <c r="AI322" s="778">
        <f t="shared" si="2"/>
        <v>111</v>
      </c>
      <c r="AJ322" s="778">
        <f t="shared" si="2"/>
        <v>0</v>
      </c>
      <c r="AK322" s="778">
        <f t="shared" si="2"/>
        <v>13</v>
      </c>
      <c r="AL322" s="778">
        <f t="shared" si="2"/>
        <v>42</v>
      </c>
      <c r="AM322" s="778">
        <f t="shared" si="2"/>
        <v>0</v>
      </c>
      <c r="AN322" s="571">
        <f t="shared" si="2"/>
        <v>120</v>
      </c>
      <c r="AO322" s="571">
        <f t="shared" si="2"/>
        <v>126</v>
      </c>
      <c r="AP322" s="571">
        <f t="shared" si="2"/>
        <v>101</v>
      </c>
      <c r="AQ322" s="571">
        <f t="shared" si="2"/>
        <v>94</v>
      </c>
      <c r="AR322" s="571">
        <f t="shared" si="2"/>
        <v>25</v>
      </c>
      <c r="AS322" s="571">
        <f t="shared" si="2"/>
        <v>25</v>
      </c>
      <c r="AT322" s="571">
        <f t="shared" si="2"/>
        <v>48</v>
      </c>
      <c r="AU322" s="571">
        <f t="shared" si="2"/>
        <v>3</v>
      </c>
      <c r="AV322" s="571">
        <f t="shared" si="2"/>
        <v>28</v>
      </c>
      <c r="AW322" s="572">
        <f t="shared" si="2"/>
        <v>88</v>
      </c>
      <c r="AX322" s="572">
        <f t="shared" si="2"/>
        <v>199</v>
      </c>
      <c r="AY322" s="572">
        <f t="shared" ref="AY322:BH322" si="3">SUM(AY4:AY321)</f>
        <v>277</v>
      </c>
      <c r="AZ322" s="572">
        <f t="shared" si="3"/>
        <v>0</v>
      </c>
      <c r="BA322" s="572">
        <f t="shared" si="3"/>
        <v>0</v>
      </c>
      <c r="BB322" s="572">
        <f t="shared" si="3"/>
        <v>0</v>
      </c>
      <c r="BC322" s="572">
        <f t="shared" si="3"/>
        <v>9</v>
      </c>
      <c r="BD322" s="572">
        <f t="shared" si="3"/>
        <v>11</v>
      </c>
      <c r="BE322" s="571">
        <f t="shared" si="3"/>
        <v>127</v>
      </c>
      <c r="BF322" s="571">
        <f t="shared" si="3"/>
        <v>106</v>
      </c>
      <c r="BG322" s="571">
        <f t="shared" si="3"/>
        <v>31</v>
      </c>
      <c r="BH322" s="571">
        <f t="shared" si="3"/>
        <v>30</v>
      </c>
      <c r="BJ322" s="571">
        <f>SUM(BJ4:BJ321)</f>
        <v>307.5</v>
      </c>
      <c r="BK322" s="571">
        <f t="shared" ref="BK322:BU322" si="4">SUM(BK4:BK321)</f>
        <v>303.5</v>
      </c>
      <c r="BL322" s="571">
        <f t="shared" si="4"/>
        <v>323</v>
      </c>
      <c r="BM322" s="571">
        <f t="shared" si="4"/>
        <v>316</v>
      </c>
      <c r="BN322" s="571">
        <f t="shared" si="4"/>
        <v>328.5</v>
      </c>
      <c r="BO322" s="571">
        <f t="shared" si="4"/>
        <v>322.5</v>
      </c>
      <c r="BP322" s="571">
        <f t="shared" si="4"/>
        <v>331.5</v>
      </c>
      <c r="BQ322" s="571">
        <f t="shared" si="4"/>
        <v>332.5</v>
      </c>
      <c r="BR322" s="571">
        <f t="shared" si="4"/>
        <v>313</v>
      </c>
      <c r="BS322" s="571">
        <f t="shared" si="4"/>
        <v>313</v>
      </c>
      <c r="BT322" s="571">
        <f t="shared" si="4"/>
        <v>311.5</v>
      </c>
      <c r="BU322" s="571">
        <f t="shared" si="4"/>
        <v>299.5</v>
      </c>
      <c r="BV322" s="783">
        <f>SUM(BV60:BV321)</f>
        <v>52</v>
      </c>
      <c r="BW322" s="783">
        <f t="shared" ref="BW322:CN322" si="5">SUM(BW60:BW321)</f>
        <v>43</v>
      </c>
      <c r="BX322" s="783">
        <f t="shared" si="5"/>
        <v>46</v>
      </c>
      <c r="BY322" s="783">
        <f t="shared" si="5"/>
        <v>48</v>
      </c>
      <c r="BZ322" s="783">
        <f t="shared" si="5"/>
        <v>44</v>
      </c>
      <c r="CA322" s="783">
        <f t="shared" si="5"/>
        <v>35</v>
      </c>
      <c r="CB322" s="783">
        <f t="shared" si="5"/>
        <v>30</v>
      </c>
      <c r="CC322" s="783">
        <f t="shared" si="5"/>
        <v>29</v>
      </c>
      <c r="CD322" s="783">
        <f t="shared" si="5"/>
        <v>26</v>
      </c>
      <c r="CE322" s="783">
        <f t="shared" si="5"/>
        <v>51</v>
      </c>
      <c r="CF322" s="783">
        <f t="shared" si="5"/>
        <v>43</v>
      </c>
      <c r="CG322" s="783">
        <f t="shared" si="5"/>
        <v>43</v>
      </c>
      <c r="CH322" s="783">
        <f t="shared" si="5"/>
        <v>49</v>
      </c>
      <c r="CI322" s="571">
        <f t="shared" si="5"/>
        <v>44</v>
      </c>
      <c r="CJ322" s="571">
        <f t="shared" si="5"/>
        <v>43</v>
      </c>
      <c r="CK322" s="571">
        <f t="shared" si="5"/>
        <v>43</v>
      </c>
      <c r="CL322" s="571">
        <f t="shared" si="5"/>
        <v>44</v>
      </c>
      <c r="CM322" s="571">
        <f t="shared" si="5"/>
        <v>42</v>
      </c>
      <c r="CN322" s="571">
        <f t="shared" si="5"/>
        <v>44</v>
      </c>
      <c r="CO322" s="572">
        <f t="shared" ref="CO322:CT322" si="6">SUM(CO4:CO321)</f>
        <v>63</v>
      </c>
      <c r="CP322" s="572">
        <f t="shared" si="6"/>
        <v>63</v>
      </c>
      <c r="CQ322" s="572">
        <f t="shared" si="6"/>
        <v>64</v>
      </c>
      <c r="CR322" s="572">
        <f t="shared" si="6"/>
        <v>62</v>
      </c>
      <c r="CS322" s="572">
        <f t="shared" si="6"/>
        <v>61</v>
      </c>
      <c r="CT322" s="572">
        <f t="shared" si="6"/>
        <v>62</v>
      </c>
      <c r="CU322" s="571">
        <f>SUM(CU60:CU321)</f>
        <v>51</v>
      </c>
      <c r="CV322" s="571">
        <f>SUM(CV60:CV321)</f>
        <v>56</v>
      </c>
      <c r="CW322" s="571">
        <f>SUM(CW60:CW321)</f>
        <v>58</v>
      </c>
      <c r="CX322" s="572">
        <f>SUM(CX60:CX321)</f>
        <v>31</v>
      </c>
      <c r="CY322" s="572">
        <f t="shared" ref="CY322:DD322" si="7">SUM(CY60:CY321)</f>
        <v>56</v>
      </c>
      <c r="CZ322" s="572">
        <f t="shared" si="7"/>
        <v>54</v>
      </c>
      <c r="DA322" s="572">
        <f t="shared" si="7"/>
        <v>55</v>
      </c>
      <c r="DB322" s="572">
        <f t="shared" si="7"/>
        <v>58</v>
      </c>
      <c r="DC322" s="572">
        <f t="shared" si="7"/>
        <v>47</v>
      </c>
      <c r="DD322" s="572">
        <f t="shared" si="7"/>
        <v>58</v>
      </c>
      <c r="DE322" s="572">
        <f t="shared" ref="DE322:DO322" si="8">SUM(DE60:DE321)</f>
        <v>23</v>
      </c>
      <c r="DF322" s="572">
        <f t="shared" si="8"/>
        <v>37</v>
      </c>
      <c r="DG322" s="572">
        <f t="shared" si="8"/>
        <v>40</v>
      </c>
      <c r="DH322" s="572">
        <f t="shared" si="8"/>
        <v>38</v>
      </c>
      <c r="DI322" s="572">
        <f t="shared" si="8"/>
        <v>42</v>
      </c>
      <c r="DJ322" s="572">
        <f t="shared" si="8"/>
        <v>29</v>
      </c>
      <c r="DK322" s="572">
        <f t="shared" si="8"/>
        <v>14</v>
      </c>
      <c r="DL322" s="572">
        <f t="shared" si="8"/>
        <v>12</v>
      </c>
      <c r="DM322" s="572">
        <f t="shared" si="8"/>
        <v>13</v>
      </c>
      <c r="DN322" s="572">
        <f t="shared" si="8"/>
        <v>44</v>
      </c>
      <c r="DO322" s="572">
        <f t="shared" si="8"/>
        <v>50</v>
      </c>
    </row>
    <row r="323" ht="26.25" customHeight="1" spans="1:103">
      <c r="A323" s="775"/>
      <c r="L323" s="776"/>
      <c r="N323" s="775"/>
      <c r="O323" s="775"/>
      <c r="Q323" s="775"/>
      <c r="R323" s="775"/>
      <c r="S323" s="775"/>
      <c r="T323" s="775"/>
      <c r="U323" s="567"/>
      <c r="V323" s="781"/>
      <c r="W323" s="781"/>
      <c r="X323" s="782"/>
      <c r="BE323" s="781"/>
      <c r="BF323" s="781"/>
      <c r="BG323" s="781"/>
      <c r="BH323" s="781"/>
      <c r="CX323" s="6"/>
      <c r="CY323" s="6"/>
    </row>
    <row r="324" ht="26.25" customHeight="1" spans="1:103">
      <c r="A324" s="775"/>
      <c r="L324" s="776"/>
      <c r="N324" s="775"/>
      <c r="O324" s="775"/>
      <c r="Q324" s="775"/>
      <c r="R324" s="775"/>
      <c r="S324" s="775"/>
      <c r="T324" s="775"/>
      <c r="U324" s="567"/>
      <c r="V324" s="781"/>
      <c r="W324" s="781"/>
      <c r="X324" s="782"/>
      <c r="BE324" s="781"/>
      <c r="BF324" s="781"/>
      <c r="BG324" s="781"/>
      <c r="BH324" s="781"/>
      <c r="CX324" s="6"/>
      <c r="CY324" s="6"/>
    </row>
    <row r="325" ht="26.25" customHeight="1" spans="1:103">
      <c r="A325" s="775"/>
      <c r="L325" s="776"/>
      <c r="N325" s="775"/>
      <c r="O325" s="775"/>
      <c r="Q325" s="775"/>
      <c r="R325" s="775"/>
      <c r="S325" s="775"/>
      <c r="T325" s="775"/>
      <c r="U325" s="567"/>
      <c r="V325" s="781"/>
      <c r="W325" s="781"/>
      <c r="X325" s="782"/>
      <c r="BE325" s="781"/>
      <c r="BF325" s="781"/>
      <c r="BG325" s="781"/>
      <c r="BH325" s="781"/>
      <c r="CX325" s="6"/>
      <c r="CY325" s="6"/>
    </row>
    <row r="326" ht="26.25" customHeight="1" spans="1:103">
      <c r="A326" s="775"/>
      <c r="L326" s="776"/>
      <c r="N326" s="775"/>
      <c r="O326" s="775"/>
      <c r="Q326" s="775"/>
      <c r="R326" s="775"/>
      <c r="S326" s="775"/>
      <c r="T326" s="775"/>
      <c r="U326" s="567"/>
      <c r="V326" s="781"/>
      <c r="W326" s="781"/>
      <c r="X326" s="782"/>
      <c r="BE326" s="781"/>
      <c r="BF326" s="781"/>
      <c r="BG326" s="781"/>
      <c r="BH326" s="781"/>
      <c r="CX326" s="6"/>
      <c r="CY326" s="6"/>
    </row>
    <row r="327" ht="26.25" customHeight="1" spans="1:103">
      <c r="A327" s="775"/>
      <c r="L327" s="776"/>
      <c r="N327" s="775"/>
      <c r="O327" s="775"/>
      <c r="Q327" s="775"/>
      <c r="R327" s="775"/>
      <c r="S327" s="775"/>
      <c r="T327" s="775"/>
      <c r="U327" s="567"/>
      <c r="V327" s="781"/>
      <c r="W327" s="781"/>
      <c r="X327" s="782"/>
      <c r="BE327" s="781"/>
      <c r="BF327" s="781"/>
      <c r="BG327" s="781"/>
      <c r="BH327" s="781"/>
      <c r="CX327" s="6"/>
      <c r="CY327" s="6"/>
    </row>
    <row r="328" ht="26.25" customHeight="1" spans="1:103">
      <c r="A328" s="775"/>
      <c r="L328" s="776"/>
      <c r="N328" s="775"/>
      <c r="O328" s="775"/>
      <c r="Q328" s="775"/>
      <c r="R328" s="775"/>
      <c r="S328" s="775"/>
      <c r="T328" s="775"/>
      <c r="U328" s="567"/>
      <c r="V328" s="781"/>
      <c r="W328" s="781"/>
      <c r="X328" s="782"/>
      <c r="BE328" s="781"/>
      <c r="BF328" s="781"/>
      <c r="BG328" s="781"/>
      <c r="BH328" s="781"/>
      <c r="CX328" s="6"/>
      <c r="CY328" s="6"/>
    </row>
    <row r="329" ht="26.25" customHeight="1" spans="1:103">
      <c r="A329" s="775"/>
      <c r="L329" s="776"/>
      <c r="N329" s="775"/>
      <c r="O329" s="775"/>
      <c r="Q329" s="775"/>
      <c r="R329" s="775"/>
      <c r="S329" s="775"/>
      <c r="T329" s="775"/>
      <c r="U329" s="567"/>
      <c r="V329" s="781"/>
      <c r="W329" s="781"/>
      <c r="X329" s="782"/>
      <c r="BE329" s="781"/>
      <c r="BF329" s="781"/>
      <c r="BG329" s="781"/>
      <c r="BH329" s="781"/>
      <c r="CX329" s="6"/>
      <c r="CY329" s="6"/>
    </row>
    <row r="330" ht="26.25" customHeight="1" spans="1:103">
      <c r="A330" s="775"/>
      <c r="L330" s="776"/>
      <c r="N330" s="775"/>
      <c r="O330" s="775"/>
      <c r="Q330" s="775"/>
      <c r="R330" s="775"/>
      <c r="S330" s="775"/>
      <c r="T330" s="775"/>
      <c r="U330" s="567"/>
      <c r="V330" s="781"/>
      <c r="W330" s="781"/>
      <c r="X330" s="782"/>
      <c r="BE330" s="781"/>
      <c r="BF330" s="781"/>
      <c r="BG330" s="781"/>
      <c r="BH330" s="781"/>
      <c r="CX330" s="6"/>
      <c r="CY330" s="6"/>
    </row>
    <row r="331" ht="26.25" customHeight="1" spans="1:103">
      <c r="A331" s="775"/>
      <c r="L331" s="776"/>
      <c r="N331" s="775"/>
      <c r="O331" s="775"/>
      <c r="Q331" s="775"/>
      <c r="R331" s="775"/>
      <c r="S331" s="775"/>
      <c r="T331" s="775"/>
      <c r="U331" s="567"/>
      <c r="V331" s="781"/>
      <c r="W331" s="781"/>
      <c r="X331" s="782"/>
      <c r="BE331" s="781"/>
      <c r="BF331" s="781"/>
      <c r="BG331" s="781"/>
      <c r="BH331" s="781"/>
      <c r="CX331" s="6"/>
      <c r="CY331" s="6"/>
    </row>
    <row r="332" ht="26.25" customHeight="1" spans="1:103">
      <c r="A332" s="775"/>
      <c r="L332" s="776"/>
      <c r="N332" s="775"/>
      <c r="O332" s="775"/>
      <c r="Q332" s="775"/>
      <c r="R332" s="775"/>
      <c r="S332" s="775"/>
      <c r="T332" s="775"/>
      <c r="U332" s="567"/>
      <c r="V332" s="781"/>
      <c r="W332" s="781"/>
      <c r="X332" s="782"/>
      <c r="BE332" s="781"/>
      <c r="BF332" s="781"/>
      <c r="BG332" s="781"/>
      <c r="BH332" s="781"/>
      <c r="CX332" s="6"/>
      <c r="CY332" s="6"/>
    </row>
    <row r="333" ht="26.25" customHeight="1" spans="1:103">
      <c r="A333" s="775"/>
      <c r="L333" s="776"/>
      <c r="N333" s="775"/>
      <c r="O333" s="775"/>
      <c r="Q333" s="775"/>
      <c r="R333" s="775"/>
      <c r="S333" s="775"/>
      <c r="T333" s="775"/>
      <c r="U333" s="567"/>
      <c r="V333" s="781"/>
      <c r="W333" s="781"/>
      <c r="X333" s="782"/>
      <c r="BE333" s="781"/>
      <c r="BF333" s="781"/>
      <c r="BG333" s="781"/>
      <c r="BH333" s="781"/>
      <c r="CX333" s="6"/>
      <c r="CY333" s="6"/>
    </row>
    <row r="334" ht="26.25" customHeight="1" spans="1:103">
      <c r="A334" s="775"/>
      <c r="L334" s="776"/>
      <c r="N334" s="775"/>
      <c r="O334" s="775"/>
      <c r="Q334" s="775"/>
      <c r="R334" s="775"/>
      <c r="S334" s="775"/>
      <c r="T334" s="775"/>
      <c r="U334" s="567"/>
      <c r="V334" s="781"/>
      <c r="W334" s="781"/>
      <c r="X334" s="782"/>
      <c r="BE334" s="781"/>
      <c r="BF334" s="781"/>
      <c r="BG334" s="781"/>
      <c r="BH334" s="781"/>
      <c r="CX334" s="6"/>
      <c r="CY334" s="6"/>
    </row>
    <row r="335" ht="26.25" customHeight="1" spans="1:103">
      <c r="A335" s="775"/>
      <c r="L335" s="776"/>
      <c r="N335" s="775"/>
      <c r="O335" s="775"/>
      <c r="Q335" s="775"/>
      <c r="R335" s="775"/>
      <c r="S335" s="775"/>
      <c r="T335" s="775"/>
      <c r="U335" s="567"/>
      <c r="V335" s="781"/>
      <c r="W335" s="781"/>
      <c r="X335" s="782"/>
      <c r="BE335" s="781"/>
      <c r="BF335" s="781"/>
      <c r="BG335" s="781"/>
      <c r="BH335" s="781"/>
      <c r="CX335" s="6"/>
      <c r="CY335" s="6"/>
    </row>
    <row r="336" ht="26.25" customHeight="1" spans="1:103">
      <c r="A336" s="775"/>
      <c r="L336" s="776"/>
      <c r="N336" s="775"/>
      <c r="O336" s="775"/>
      <c r="Q336" s="775"/>
      <c r="R336" s="775"/>
      <c r="S336" s="775"/>
      <c r="T336" s="775"/>
      <c r="U336" s="567"/>
      <c r="V336" s="781"/>
      <c r="W336" s="781"/>
      <c r="X336" s="782"/>
      <c r="BE336" s="781"/>
      <c r="BF336" s="781"/>
      <c r="BG336" s="781"/>
      <c r="BH336" s="781"/>
      <c r="CX336" s="6"/>
      <c r="CY336" s="6"/>
    </row>
    <row r="337" ht="26.25" customHeight="1" spans="1:103">
      <c r="A337" s="775"/>
      <c r="L337" s="776"/>
      <c r="N337" s="775"/>
      <c r="O337" s="775"/>
      <c r="Q337" s="775"/>
      <c r="R337" s="775"/>
      <c r="S337" s="775"/>
      <c r="T337" s="775"/>
      <c r="U337" s="567"/>
      <c r="V337" s="781"/>
      <c r="W337" s="781"/>
      <c r="X337" s="782"/>
      <c r="BE337" s="781"/>
      <c r="BF337" s="781"/>
      <c r="BG337" s="781"/>
      <c r="BH337" s="781"/>
      <c r="CX337" s="6"/>
      <c r="CY337" s="6"/>
    </row>
    <row r="338" ht="26.25" customHeight="1" spans="1:103">
      <c r="A338" s="775"/>
      <c r="L338" s="776"/>
      <c r="N338" s="775"/>
      <c r="O338" s="775"/>
      <c r="Q338" s="775"/>
      <c r="R338" s="775"/>
      <c r="S338" s="775"/>
      <c r="T338" s="775"/>
      <c r="U338" s="567"/>
      <c r="V338" s="781"/>
      <c r="W338" s="781"/>
      <c r="X338" s="782"/>
      <c r="BE338" s="781"/>
      <c r="BF338" s="781"/>
      <c r="BG338" s="781"/>
      <c r="BH338" s="781"/>
      <c r="CX338" s="6"/>
      <c r="CY338" s="6"/>
    </row>
    <row r="339" ht="26.25" customHeight="1" spans="1:103">
      <c r="A339" s="775"/>
      <c r="L339" s="776"/>
      <c r="N339" s="775"/>
      <c r="O339" s="775"/>
      <c r="Q339" s="775"/>
      <c r="R339" s="775"/>
      <c r="S339" s="775"/>
      <c r="T339" s="775"/>
      <c r="U339" s="567"/>
      <c r="V339" s="781"/>
      <c r="W339" s="781"/>
      <c r="X339" s="782"/>
      <c r="BE339" s="781"/>
      <c r="BF339" s="781"/>
      <c r="BG339" s="781"/>
      <c r="BH339" s="781"/>
      <c r="CX339" s="6"/>
      <c r="CY339" s="6"/>
    </row>
    <row r="340" ht="26.25" customHeight="1" spans="1:103">
      <c r="A340" s="775"/>
      <c r="L340" s="776"/>
      <c r="N340" s="775"/>
      <c r="O340" s="775"/>
      <c r="Q340" s="775"/>
      <c r="R340" s="775"/>
      <c r="S340" s="775"/>
      <c r="T340" s="775"/>
      <c r="U340" s="567"/>
      <c r="V340" s="781"/>
      <c r="W340" s="781"/>
      <c r="X340" s="782"/>
      <c r="BE340" s="781"/>
      <c r="BF340" s="781"/>
      <c r="BG340" s="781"/>
      <c r="BH340" s="781"/>
      <c r="CX340" s="6"/>
      <c r="CY340" s="6"/>
    </row>
    <row r="341" ht="26.25" customHeight="1" spans="1:103">
      <c r="A341" s="775"/>
      <c r="L341" s="776"/>
      <c r="N341" s="775"/>
      <c r="O341" s="775"/>
      <c r="Q341" s="775"/>
      <c r="R341" s="775"/>
      <c r="S341" s="775"/>
      <c r="T341" s="775"/>
      <c r="U341" s="567"/>
      <c r="V341" s="781"/>
      <c r="W341" s="781"/>
      <c r="X341" s="782"/>
      <c r="BE341" s="781"/>
      <c r="BF341" s="781"/>
      <c r="BG341" s="781"/>
      <c r="BH341" s="781"/>
      <c r="CX341" s="6"/>
      <c r="CY341" s="6"/>
    </row>
    <row r="342" ht="26.25" customHeight="1" spans="1:103">
      <c r="A342" s="775"/>
      <c r="L342" s="776"/>
      <c r="N342" s="775"/>
      <c r="O342" s="775"/>
      <c r="Q342" s="775"/>
      <c r="R342" s="775"/>
      <c r="S342" s="775"/>
      <c r="T342" s="775"/>
      <c r="U342" s="567"/>
      <c r="V342" s="781"/>
      <c r="W342" s="781"/>
      <c r="X342" s="782"/>
      <c r="BE342" s="781"/>
      <c r="BF342" s="781"/>
      <c r="BG342" s="781"/>
      <c r="BH342" s="781"/>
      <c r="CX342" s="6"/>
      <c r="CY342" s="6"/>
    </row>
    <row r="343" ht="26.25" customHeight="1" spans="1:103">
      <c r="A343" s="775"/>
      <c r="L343" s="776"/>
      <c r="N343" s="775"/>
      <c r="O343" s="775"/>
      <c r="Q343" s="775"/>
      <c r="R343" s="775"/>
      <c r="S343" s="775"/>
      <c r="T343" s="775"/>
      <c r="U343" s="567"/>
      <c r="V343" s="781"/>
      <c r="W343" s="781"/>
      <c r="X343" s="782"/>
      <c r="BE343" s="781"/>
      <c r="BF343" s="781"/>
      <c r="BG343" s="781"/>
      <c r="BH343" s="781"/>
      <c r="CX343" s="6"/>
      <c r="CY343" s="6"/>
    </row>
    <row r="344" ht="26.25" customHeight="1" spans="1:103">
      <c r="A344" s="775"/>
      <c r="L344" s="776"/>
      <c r="N344" s="775"/>
      <c r="O344" s="775"/>
      <c r="Q344" s="775"/>
      <c r="R344" s="775"/>
      <c r="S344" s="775"/>
      <c r="T344" s="775"/>
      <c r="U344" s="567"/>
      <c r="V344" s="781"/>
      <c r="W344" s="781"/>
      <c r="X344" s="782"/>
      <c r="BE344" s="781"/>
      <c r="BF344" s="781"/>
      <c r="BG344" s="781"/>
      <c r="BH344" s="781"/>
      <c r="CX344" s="6"/>
      <c r="CY344" s="6"/>
    </row>
    <row r="345" ht="26.25" customHeight="1" spans="1:103">
      <c r="A345" s="775"/>
      <c r="L345" s="776"/>
      <c r="N345" s="775"/>
      <c r="O345" s="775"/>
      <c r="Q345" s="775"/>
      <c r="R345" s="775"/>
      <c r="S345" s="775"/>
      <c r="T345" s="775"/>
      <c r="U345" s="567"/>
      <c r="V345" s="781"/>
      <c r="W345" s="781"/>
      <c r="X345" s="782"/>
      <c r="BE345" s="781"/>
      <c r="BF345" s="781"/>
      <c r="BG345" s="781"/>
      <c r="BH345" s="781"/>
      <c r="CX345" s="6"/>
      <c r="CY345" s="6"/>
    </row>
    <row r="346" ht="26.25" customHeight="1" spans="1:103">
      <c r="A346" s="775"/>
      <c r="L346" s="776"/>
      <c r="N346" s="775"/>
      <c r="O346" s="775"/>
      <c r="Q346" s="775"/>
      <c r="R346" s="775"/>
      <c r="S346" s="775"/>
      <c r="T346" s="775"/>
      <c r="U346" s="567"/>
      <c r="V346" s="781"/>
      <c r="W346" s="781"/>
      <c r="X346" s="782"/>
      <c r="BE346" s="781"/>
      <c r="BF346" s="781"/>
      <c r="BG346" s="781"/>
      <c r="BH346" s="781"/>
      <c r="CX346" s="6"/>
      <c r="CY346" s="6"/>
    </row>
    <row r="347" ht="26.25" customHeight="1" spans="1:103">
      <c r="A347" s="775"/>
      <c r="L347" s="776"/>
      <c r="N347" s="775"/>
      <c r="O347" s="775"/>
      <c r="Q347" s="775"/>
      <c r="R347" s="775"/>
      <c r="S347" s="775"/>
      <c r="T347" s="775"/>
      <c r="U347" s="567"/>
      <c r="V347" s="781"/>
      <c r="W347" s="781"/>
      <c r="X347" s="782"/>
      <c r="BE347" s="781"/>
      <c r="BF347" s="781"/>
      <c r="BG347" s="781"/>
      <c r="BH347" s="781"/>
      <c r="CX347" s="6"/>
      <c r="CY347" s="6"/>
    </row>
    <row r="348" ht="26.25" customHeight="1" spans="1:103">
      <c r="A348" s="775"/>
      <c r="L348" s="776"/>
      <c r="N348" s="775"/>
      <c r="O348" s="775"/>
      <c r="Q348" s="775"/>
      <c r="R348" s="775"/>
      <c r="S348" s="775"/>
      <c r="T348" s="775"/>
      <c r="U348" s="567"/>
      <c r="V348" s="781"/>
      <c r="W348" s="781"/>
      <c r="X348" s="782"/>
      <c r="BE348" s="781"/>
      <c r="BF348" s="781"/>
      <c r="BG348" s="781"/>
      <c r="BH348" s="781"/>
      <c r="CX348" s="6"/>
      <c r="CY348" s="6"/>
    </row>
    <row r="349" ht="26.25" customHeight="1" spans="1:103">
      <c r="A349" s="775"/>
      <c r="L349" s="776"/>
      <c r="N349" s="775"/>
      <c r="O349" s="775"/>
      <c r="Q349" s="775"/>
      <c r="R349" s="775"/>
      <c r="S349" s="775"/>
      <c r="T349" s="775"/>
      <c r="U349" s="567"/>
      <c r="V349" s="781"/>
      <c r="W349" s="781"/>
      <c r="X349" s="782"/>
      <c r="BE349" s="781"/>
      <c r="BF349" s="781"/>
      <c r="BG349" s="781"/>
      <c r="BH349" s="781"/>
      <c r="CX349" s="6"/>
      <c r="CY349" s="6"/>
    </row>
    <row r="350" ht="26.25" customHeight="1" spans="1:103">
      <c r="A350" s="775"/>
      <c r="L350" s="776"/>
      <c r="N350" s="775"/>
      <c r="O350" s="775"/>
      <c r="Q350" s="775"/>
      <c r="R350" s="775"/>
      <c r="S350" s="775"/>
      <c r="T350" s="775"/>
      <c r="U350" s="567"/>
      <c r="V350" s="781"/>
      <c r="W350" s="781"/>
      <c r="X350" s="782"/>
      <c r="BE350" s="781"/>
      <c r="BF350" s="781"/>
      <c r="BG350" s="781"/>
      <c r="BH350" s="781"/>
      <c r="CX350" s="6"/>
      <c r="CY350" s="6"/>
    </row>
    <row r="351" ht="26.25" customHeight="1" spans="1:103">
      <c r="A351" s="775"/>
      <c r="L351" s="776"/>
      <c r="N351" s="775"/>
      <c r="O351" s="775"/>
      <c r="Q351" s="775"/>
      <c r="R351" s="775"/>
      <c r="S351" s="775"/>
      <c r="T351" s="775"/>
      <c r="U351" s="567"/>
      <c r="V351" s="781"/>
      <c r="W351" s="781"/>
      <c r="X351" s="782"/>
      <c r="BE351" s="781"/>
      <c r="BF351" s="781"/>
      <c r="BG351" s="781"/>
      <c r="BH351" s="781"/>
      <c r="CX351" s="6"/>
      <c r="CY351" s="6"/>
    </row>
    <row r="352" ht="26.25" customHeight="1" spans="1:103">
      <c r="A352" s="775"/>
      <c r="L352" s="776"/>
      <c r="N352" s="775"/>
      <c r="O352" s="775"/>
      <c r="Q352" s="775"/>
      <c r="R352" s="775"/>
      <c r="S352" s="775"/>
      <c r="T352" s="775"/>
      <c r="U352" s="567"/>
      <c r="V352" s="781"/>
      <c r="W352" s="781"/>
      <c r="X352" s="782"/>
      <c r="BE352" s="781"/>
      <c r="BF352" s="781"/>
      <c r="BG352" s="781"/>
      <c r="BH352" s="781"/>
      <c r="CX352" s="6"/>
      <c r="CY352" s="6"/>
    </row>
    <row r="353" ht="26.25" customHeight="1" spans="1:103">
      <c r="A353" s="775"/>
      <c r="L353" s="776"/>
      <c r="N353" s="775"/>
      <c r="O353" s="775"/>
      <c r="Q353" s="775"/>
      <c r="R353" s="775"/>
      <c r="S353" s="775"/>
      <c r="T353" s="775"/>
      <c r="U353" s="567"/>
      <c r="V353" s="781"/>
      <c r="W353" s="781"/>
      <c r="X353" s="782"/>
      <c r="BE353" s="781"/>
      <c r="BF353" s="781"/>
      <c r="BG353" s="781"/>
      <c r="BH353" s="781"/>
      <c r="CX353" s="6"/>
      <c r="CY353" s="6"/>
    </row>
    <row r="354" ht="26.25" customHeight="1" spans="1:103">
      <c r="A354" s="775"/>
      <c r="L354" s="776"/>
      <c r="N354" s="775"/>
      <c r="O354" s="775"/>
      <c r="Q354" s="775"/>
      <c r="R354" s="775"/>
      <c r="S354" s="775"/>
      <c r="T354" s="775"/>
      <c r="U354" s="567"/>
      <c r="V354" s="781"/>
      <c r="W354" s="781"/>
      <c r="X354" s="782"/>
      <c r="BE354" s="781"/>
      <c r="BF354" s="781"/>
      <c r="BG354" s="781"/>
      <c r="BH354" s="781"/>
      <c r="CX354" s="6"/>
      <c r="CY354" s="6"/>
    </row>
    <row r="355" ht="26.25" customHeight="1" spans="1:103">
      <c r="A355" s="775"/>
      <c r="L355" s="776"/>
      <c r="N355" s="775"/>
      <c r="O355" s="775"/>
      <c r="Q355" s="775"/>
      <c r="R355" s="775"/>
      <c r="S355" s="775"/>
      <c r="T355" s="775"/>
      <c r="U355" s="567"/>
      <c r="V355" s="781"/>
      <c r="W355" s="781"/>
      <c r="X355" s="782"/>
      <c r="BE355" s="781"/>
      <c r="BF355" s="781"/>
      <c r="BG355" s="781"/>
      <c r="BH355" s="781"/>
      <c r="CX355" s="6"/>
      <c r="CY355" s="6"/>
    </row>
    <row r="356" ht="26.25" customHeight="1" spans="1:103">
      <c r="A356" s="775"/>
      <c r="L356" s="776"/>
      <c r="N356" s="775"/>
      <c r="O356" s="775"/>
      <c r="Q356" s="775"/>
      <c r="R356" s="775"/>
      <c r="S356" s="775"/>
      <c r="T356" s="775"/>
      <c r="U356" s="567"/>
      <c r="V356" s="781"/>
      <c r="W356" s="781"/>
      <c r="X356" s="782"/>
      <c r="BE356" s="781"/>
      <c r="BF356" s="781"/>
      <c r="BG356" s="781"/>
      <c r="BH356" s="781"/>
      <c r="CX356" s="6"/>
      <c r="CY356" s="6"/>
    </row>
    <row r="357" ht="26.25" customHeight="1" spans="1:103">
      <c r="A357" s="775"/>
      <c r="L357" s="776"/>
      <c r="N357" s="775"/>
      <c r="O357" s="775"/>
      <c r="Q357" s="775"/>
      <c r="R357" s="775"/>
      <c r="S357" s="775"/>
      <c r="T357" s="775"/>
      <c r="U357" s="567"/>
      <c r="V357" s="781"/>
      <c r="W357" s="781"/>
      <c r="X357" s="782"/>
      <c r="BE357" s="781"/>
      <c r="BF357" s="781"/>
      <c r="BG357" s="781"/>
      <c r="BH357" s="781"/>
      <c r="CX357" s="6"/>
      <c r="CY357" s="6"/>
    </row>
    <row r="358" ht="26.25" customHeight="1" spans="1:103">
      <c r="A358" s="775"/>
      <c r="L358" s="776"/>
      <c r="N358" s="775"/>
      <c r="O358" s="775"/>
      <c r="Q358" s="775"/>
      <c r="R358" s="775"/>
      <c r="S358" s="775"/>
      <c r="T358" s="775"/>
      <c r="U358" s="567"/>
      <c r="V358" s="781"/>
      <c r="W358" s="781"/>
      <c r="X358" s="782"/>
      <c r="BE358" s="781"/>
      <c r="BF358" s="781"/>
      <c r="BG358" s="781"/>
      <c r="BH358" s="781"/>
      <c r="CX358" s="6"/>
      <c r="CY358" s="6"/>
    </row>
    <row r="359" ht="26.25" customHeight="1" spans="1:103">
      <c r="A359" s="775"/>
      <c r="L359" s="776"/>
      <c r="N359" s="775"/>
      <c r="O359" s="775"/>
      <c r="Q359" s="775"/>
      <c r="R359" s="775"/>
      <c r="S359" s="775"/>
      <c r="T359" s="775"/>
      <c r="U359" s="567"/>
      <c r="V359" s="781"/>
      <c r="W359" s="781"/>
      <c r="X359" s="782"/>
      <c r="BE359" s="781"/>
      <c r="BF359" s="781"/>
      <c r="BG359" s="781"/>
      <c r="BH359" s="781"/>
      <c r="CX359" s="6"/>
      <c r="CY359" s="6"/>
    </row>
    <row r="360" ht="26.25" customHeight="1" spans="1:103">
      <c r="A360" s="775"/>
      <c r="L360" s="776"/>
      <c r="N360" s="775"/>
      <c r="O360" s="775"/>
      <c r="Q360" s="775"/>
      <c r="R360" s="775"/>
      <c r="S360" s="775"/>
      <c r="T360" s="775"/>
      <c r="U360" s="567"/>
      <c r="V360" s="781"/>
      <c r="W360" s="781"/>
      <c r="X360" s="782"/>
      <c r="BE360" s="781"/>
      <c r="BF360" s="781"/>
      <c r="BG360" s="781"/>
      <c r="BH360" s="781"/>
      <c r="CX360" s="6"/>
      <c r="CY360" s="6"/>
    </row>
    <row r="361" ht="26.25" customHeight="1" spans="1:103">
      <c r="A361" s="775"/>
      <c r="L361" s="776"/>
      <c r="N361" s="775"/>
      <c r="O361" s="775"/>
      <c r="Q361" s="775"/>
      <c r="R361" s="775"/>
      <c r="S361" s="775"/>
      <c r="T361" s="775"/>
      <c r="U361" s="567"/>
      <c r="V361" s="781"/>
      <c r="W361" s="781"/>
      <c r="X361" s="782"/>
      <c r="BE361" s="781"/>
      <c r="BF361" s="781"/>
      <c r="BG361" s="781"/>
      <c r="BH361" s="781"/>
      <c r="CX361" s="6"/>
      <c r="CY361" s="6"/>
    </row>
    <row r="362" ht="26.25" customHeight="1" spans="1:103">
      <c r="A362" s="775"/>
      <c r="L362" s="776"/>
      <c r="N362" s="775"/>
      <c r="O362" s="775"/>
      <c r="Q362" s="775"/>
      <c r="R362" s="775"/>
      <c r="S362" s="775"/>
      <c r="T362" s="775"/>
      <c r="U362" s="567"/>
      <c r="V362" s="781"/>
      <c r="W362" s="781"/>
      <c r="X362" s="782"/>
      <c r="BE362" s="781"/>
      <c r="BF362" s="781"/>
      <c r="BG362" s="781"/>
      <c r="BH362" s="781"/>
      <c r="CX362" s="6"/>
      <c r="CY362" s="6"/>
    </row>
    <row r="363" ht="26.25" customHeight="1" spans="1:103">
      <c r="A363" s="775"/>
      <c r="L363" s="776"/>
      <c r="N363" s="775"/>
      <c r="O363" s="775"/>
      <c r="Q363" s="775"/>
      <c r="R363" s="775"/>
      <c r="S363" s="775"/>
      <c r="T363" s="775"/>
      <c r="U363" s="567"/>
      <c r="V363" s="781"/>
      <c r="W363" s="781"/>
      <c r="X363" s="782"/>
      <c r="BE363" s="781"/>
      <c r="BF363" s="781"/>
      <c r="BG363" s="781"/>
      <c r="BH363" s="781"/>
      <c r="CX363" s="6"/>
      <c r="CY363" s="6"/>
    </row>
    <row r="364" ht="26.25" customHeight="1" spans="1:103">
      <c r="A364" s="775"/>
      <c r="L364" s="776"/>
      <c r="N364" s="775"/>
      <c r="O364" s="775"/>
      <c r="Q364" s="775"/>
      <c r="R364" s="775"/>
      <c r="S364" s="775"/>
      <c r="T364" s="775"/>
      <c r="U364" s="567"/>
      <c r="V364" s="781"/>
      <c r="W364" s="781"/>
      <c r="X364" s="782"/>
      <c r="BE364" s="781"/>
      <c r="BF364" s="781"/>
      <c r="BG364" s="781"/>
      <c r="BH364" s="781"/>
      <c r="CX364" s="6"/>
      <c r="CY364" s="6"/>
    </row>
    <row r="365" ht="26.25" customHeight="1" spans="1:103">
      <c r="A365" s="775"/>
      <c r="L365" s="776"/>
      <c r="N365" s="775"/>
      <c r="O365" s="775"/>
      <c r="Q365" s="775"/>
      <c r="R365" s="775"/>
      <c r="S365" s="775"/>
      <c r="T365" s="775"/>
      <c r="U365" s="567"/>
      <c r="V365" s="781"/>
      <c r="W365" s="781"/>
      <c r="X365" s="782"/>
      <c r="BE365" s="781"/>
      <c r="BF365" s="781"/>
      <c r="BG365" s="781"/>
      <c r="BH365" s="781"/>
      <c r="CX365" s="6"/>
      <c r="CY365" s="6"/>
    </row>
    <row r="366" ht="26.25" customHeight="1" spans="1:103">
      <c r="A366" s="775"/>
      <c r="L366" s="776"/>
      <c r="N366" s="775"/>
      <c r="O366" s="775"/>
      <c r="Q366" s="775"/>
      <c r="R366" s="775"/>
      <c r="S366" s="775"/>
      <c r="T366" s="775"/>
      <c r="U366" s="567"/>
      <c r="V366" s="781"/>
      <c r="W366" s="781"/>
      <c r="X366" s="782"/>
      <c r="BE366" s="781"/>
      <c r="BF366" s="781"/>
      <c r="BG366" s="781"/>
      <c r="BH366" s="781"/>
      <c r="CX366" s="6"/>
      <c r="CY366" s="6"/>
    </row>
    <row r="367" ht="26.25" customHeight="1" spans="1:103">
      <c r="A367" s="775"/>
      <c r="L367" s="776"/>
      <c r="N367" s="775"/>
      <c r="O367" s="775"/>
      <c r="Q367" s="775"/>
      <c r="R367" s="775"/>
      <c r="S367" s="775"/>
      <c r="T367" s="775"/>
      <c r="U367" s="567"/>
      <c r="V367" s="781"/>
      <c r="W367" s="781"/>
      <c r="X367" s="782"/>
      <c r="BE367" s="781"/>
      <c r="BF367" s="781"/>
      <c r="BG367" s="781"/>
      <c r="BH367" s="781"/>
      <c r="CX367" s="6"/>
      <c r="CY367" s="6"/>
    </row>
    <row r="368" ht="26.25" customHeight="1" spans="1:103">
      <c r="A368" s="775"/>
      <c r="L368" s="776"/>
      <c r="N368" s="775"/>
      <c r="O368" s="775"/>
      <c r="Q368" s="775"/>
      <c r="R368" s="775"/>
      <c r="S368" s="775"/>
      <c r="T368" s="775"/>
      <c r="U368" s="567"/>
      <c r="V368" s="781"/>
      <c r="W368" s="781"/>
      <c r="X368" s="782"/>
      <c r="BE368" s="781"/>
      <c r="BF368" s="781"/>
      <c r="BG368" s="781"/>
      <c r="BH368" s="781"/>
      <c r="CX368" s="6"/>
      <c r="CY368" s="6"/>
    </row>
    <row r="369" ht="26.25" customHeight="1" spans="1:103">
      <c r="A369" s="775"/>
      <c r="L369" s="776"/>
      <c r="N369" s="775"/>
      <c r="O369" s="775"/>
      <c r="Q369" s="775"/>
      <c r="R369" s="775"/>
      <c r="S369" s="775"/>
      <c r="T369" s="775"/>
      <c r="U369" s="567"/>
      <c r="V369" s="781"/>
      <c r="W369" s="781"/>
      <c r="X369" s="782"/>
      <c r="BE369" s="781"/>
      <c r="BF369" s="781"/>
      <c r="BG369" s="781"/>
      <c r="BH369" s="781"/>
      <c r="CX369" s="6"/>
      <c r="CY369" s="6"/>
    </row>
    <row r="370" ht="26.25" customHeight="1" spans="1:103">
      <c r="A370" s="775"/>
      <c r="N370" s="775"/>
      <c r="O370" s="775"/>
      <c r="Q370" s="775"/>
      <c r="R370" s="775"/>
      <c r="S370" s="775"/>
      <c r="T370" s="775"/>
      <c r="U370" s="567"/>
      <c r="V370" s="781"/>
      <c r="W370" s="781"/>
      <c r="X370" s="782"/>
      <c r="BE370" s="781"/>
      <c r="BF370" s="781"/>
      <c r="BG370" s="781"/>
      <c r="BH370" s="781"/>
      <c r="CX370" s="6"/>
      <c r="CY370" s="6"/>
    </row>
    <row r="371" ht="26.25" customHeight="1" spans="1:103">
      <c r="A371" s="775"/>
      <c r="N371" s="775"/>
      <c r="O371" s="775"/>
      <c r="Q371" s="775"/>
      <c r="R371" s="775"/>
      <c r="S371" s="775"/>
      <c r="T371" s="775"/>
      <c r="U371" s="567"/>
      <c r="V371" s="781"/>
      <c r="W371" s="781"/>
      <c r="X371" s="782"/>
      <c r="BE371" s="781"/>
      <c r="BF371" s="781"/>
      <c r="BG371" s="781"/>
      <c r="BH371" s="781"/>
      <c r="CX371" s="6"/>
      <c r="CY371" s="6"/>
    </row>
    <row r="372" ht="26.25" customHeight="1" spans="1:103">
      <c r="A372" s="775"/>
      <c r="N372" s="775"/>
      <c r="O372" s="775"/>
      <c r="Q372" s="775"/>
      <c r="R372" s="775"/>
      <c r="S372" s="775"/>
      <c r="T372" s="775"/>
      <c r="U372" s="567"/>
      <c r="V372" s="781"/>
      <c r="W372" s="781"/>
      <c r="X372" s="782"/>
      <c r="BE372" s="781"/>
      <c r="BF372" s="781"/>
      <c r="BG372" s="781"/>
      <c r="BH372" s="781"/>
      <c r="CX372" s="6"/>
      <c r="CY372" s="6"/>
    </row>
    <row r="373" ht="26.25" customHeight="1" spans="1:103">
      <c r="A373" s="775"/>
      <c r="N373" s="775"/>
      <c r="O373" s="775"/>
      <c r="Q373" s="775"/>
      <c r="R373" s="775"/>
      <c r="BE373" s="781"/>
      <c r="BF373" s="781"/>
      <c r="BG373" s="781"/>
      <c r="BH373" s="781"/>
      <c r="CX373" s="6"/>
      <c r="CY373" s="6"/>
    </row>
    <row r="374" ht="26.25" customHeight="1" spans="1:103">
      <c r="A374" s="775"/>
      <c r="N374" s="775"/>
      <c r="O374" s="775"/>
      <c r="Q374" s="775"/>
      <c r="R374" s="775"/>
      <c r="BE374" s="781"/>
      <c r="BF374" s="781"/>
      <c r="BG374" s="781"/>
      <c r="BH374" s="781"/>
      <c r="CX374" s="6"/>
      <c r="CY374" s="6"/>
    </row>
    <row r="375" ht="26.25" customHeight="1" spans="1:103">
      <c r="A375" s="775"/>
      <c r="N375" s="775"/>
      <c r="O375" s="775"/>
      <c r="Q375" s="775"/>
      <c r="R375" s="775"/>
      <c r="BE375" s="781"/>
      <c r="BF375" s="781"/>
      <c r="BG375" s="781"/>
      <c r="BH375" s="781"/>
      <c r="CX375" s="6"/>
      <c r="CY375" s="6"/>
    </row>
    <row r="376" ht="26.25" customHeight="1" spans="1:103">
      <c r="A376" s="775"/>
      <c r="N376" s="775"/>
      <c r="O376" s="775"/>
      <c r="Q376" s="775"/>
      <c r="R376" s="775"/>
      <c r="BE376" s="781"/>
      <c r="BF376" s="781"/>
      <c r="BG376" s="781"/>
      <c r="BH376" s="781"/>
      <c r="CX376" s="6"/>
      <c r="CY376" s="6"/>
    </row>
    <row r="377" ht="26.25" customHeight="1" spans="1:103">
      <c r="A377" s="775"/>
      <c r="N377" s="775"/>
      <c r="O377" s="775"/>
      <c r="Q377" s="775"/>
      <c r="R377" s="775"/>
      <c r="BE377" s="781"/>
      <c r="BF377" s="781"/>
      <c r="BG377" s="781"/>
      <c r="BH377" s="781"/>
      <c r="CX377" s="6"/>
      <c r="CY377" s="6"/>
    </row>
    <row r="378" ht="26.25" customHeight="1" spans="1:103">
      <c r="A378" s="775"/>
      <c r="N378" s="775"/>
      <c r="O378" s="775"/>
      <c r="Q378" s="775"/>
      <c r="R378" s="775"/>
      <c r="BE378" s="781"/>
      <c r="BF378" s="781"/>
      <c r="BG378" s="781"/>
      <c r="BH378" s="781"/>
      <c r="CX378" s="6"/>
      <c r="CY378" s="6"/>
    </row>
    <row r="379" ht="26.25" customHeight="1" spans="1:103">
      <c r="A379" s="775"/>
      <c r="N379" s="775"/>
      <c r="O379" s="775"/>
      <c r="Q379" s="775"/>
      <c r="R379" s="775"/>
      <c r="BE379" s="781"/>
      <c r="BF379" s="781"/>
      <c r="BG379" s="781"/>
      <c r="BH379" s="781"/>
      <c r="CX379" s="6"/>
      <c r="CY379" s="6"/>
    </row>
    <row r="380" ht="26.25" customHeight="1" spans="1:103">
      <c r="A380" s="775"/>
      <c r="N380" s="775"/>
      <c r="O380" s="775"/>
      <c r="Q380" s="775"/>
      <c r="R380" s="775"/>
      <c r="BE380" s="781"/>
      <c r="BF380" s="781"/>
      <c r="BG380" s="781"/>
      <c r="BH380" s="781"/>
      <c r="CX380" s="6"/>
      <c r="CY380" s="6"/>
    </row>
    <row r="381" ht="26.25" customHeight="1" spans="1:103">
      <c r="A381" s="775"/>
      <c r="N381" s="775"/>
      <c r="O381" s="775"/>
      <c r="Q381" s="775"/>
      <c r="R381" s="775"/>
      <c r="BE381" s="781"/>
      <c r="BF381" s="781"/>
      <c r="BG381" s="781"/>
      <c r="BH381" s="781"/>
      <c r="CX381" s="6"/>
      <c r="CY381" s="6"/>
    </row>
    <row r="382" ht="26.25" customHeight="1" spans="1:103">
      <c r="A382" s="775"/>
      <c r="N382" s="775"/>
      <c r="O382" s="775"/>
      <c r="Q382" s="775"/>
      <c r="R382" s="775"/>
      <c r="BE382" s="781"/>
      <c r="BF382" s="781"/>
      <c r="BG382" s="781"/>
      <c r="BH382" s="781"/>
      <c r="CX382" s="6"/>
      <c r="CY382" s="6"/>
    </row>
    <row r="383" ht="26.25" customHeight="1" spans="1:103">
      <c r="A383" s="775"/>
      <c r="N383" s="775"/>
      <c r="O383" s="775"/>
      <c r="Q383" s="775"/>
      <c r="R383" s="775"/>
      <c r="BE383" s="781"/>
      <c r="BF383" s="781"/>
      <c r="BG383" s="781"/>
      <c r="BH383" s="781"/>
      <c r="CX383" s="6"/>
      <c r="CY383" s="6"/>
    </row>
    <row r="384" ht="26.25" customHeight="1" spans="1:103">
      <c r="A384" s="775"/>
      <c r="N384" s="775"/>
      <c r="O384" s="775"/>
      <c r="Q384" s="775"/>
      <c r="R384" s="775"/>
      <c r="BE384" s="781"/>
      <c r="BF384" s="781"/>
      <c r="BG384" s="781"/>
      <c r="BH384" s="781"/>
      <c r="CX384" s="6"/>
      <c r="CY384" s="6"/>
    </row>
    <row r="385" ht="26.25" customHeight="1" spans="1:103">
      <c r="A385" s="775"/>
      <c r="N385" s="775"/>
      <c r="O385" s="775"/>
      <c r="CX385" s="6"/>
      <c r="CY385" s="6"/>
    </row>
    <row r="386" ht="26.25" customHeight="1" spans="1:103">
      <c r="A386" s="775"/>
      <c r="N386" s="775"/>
      <c r="O386" s="775"/>
      <c r="CX386" s="6"/>
      <c r="CY386" s="6"/>
    </row>
    <row r="387" ht="26.25" customHeight="1" spans="1:103">
      <c r="A387" s="775"/>
      <c r="N387" s="775"/>
      <c r="O387" s="775"/>
      <c r="CX387" s="6"/>
      <c r="CY387" s="6"/>
    </row>
    <row r="388" ht="26.25" customHeight="1" spans="1:103">
      <c r="A388" s="775"/>
      <c r="N388" s="775"/>
      <c r="O388" s="775"/>
      <c r="CX388" s="6"/>
      <c r="CY388" s="6"/>
    </row>
    <row r="389" ht="26.25" customHeight="1" spans="1:103">
      <c r="A389" s="775"/>
      <c r="N389" s="775"/>
      <c r="O389" s="775"/>
      <c r="CX389" s="6"/>
      <c r="CY389" s="6"/>
    </row>
    <row r="390" ht="26.25" customHeight="1" spans="1:103">
      <c r="A390" s="775"/>
      <c r="N390" s="775"/>
      <c r="O390" s="775"/>
      <c r="CX390" s="6"/>
      <c r="CY390" s="6"/>
    </row>
    <row r="391" ht="26.25" customHeight="1" spans="1:103">
      <c r="A391" s="775"/>
      <c r="N391" s="775"/>
      <c r="O391" s="775"/>
      <c r="CX391" s="6"/>
      <c r="CY391" s="6"/>
    </row>
    <row r="392" ht="26.25" customHeight="1" spans="1:103">
      <c r="A392" s="775"/>
      <c r="N392" s="775"/>
      <c r="O392" s="775"/>
      <c r="CX392" s="6"/>
      <c r="CY392" s="6"/>
    </row>
    <row r="393" ht="26.25" customHeight="1" spans="1:103">
      <c r="A393" s="775"/>
      <c r="N393" s="775"/>
      <c r="O393" s="775"/>
      <c r="CX393" s="6"/>
      <c r="CY393" s="6"/>
    </row>
    <row r="394" ht="26.25" customHeight="1" spans="1:103">
      <c r="A394" s="775"/>
      <c r="N394" s="775"/>
      <c r="O394" s="775"/>
      <c r="CX394" s="6"/>
      <c r="CY394" s="6"/>
    </row>
    <row r="395" ht="26.25" customHeight="1" spans="1:103">
      <c r="A395" s="775"/>
      <c r="N395" s="775"/>
      <c r="O395" s="775"/>
      <c r="CX395" s="6"/>
      <c r="CY395" s="6"/>
    </row>
    <row r="396" ht="26.25" customHeight="1" spans="1:103">
      <c r="A396" s="775"/>
      <c r="N396" s="775"/>
      <c r="O396" s="775"/>
      <c r="CX396" s="6"/>
      <c r="CY396" s="6"/>
    </row>
    <row r="397" ht="26.25" customHeight="1" spans="1:103">
      <c r="A397" s="775"/>
      <c r="N397" s="775"/>
      <c r="O397" s="775"/>
      <c r="CX397" s="6"/>
      <c r="CY397" s="6"/>
    </row>
    <row r="398" ht="26.25" customHeight="1" spans="1:103">
      <c r="A398" s="775"/>
      <c r="N398" s="775"/>
      <c r="O398" s="775"/>
      <c r="CX398" s="6"/>
      <c r="CY398" s="6"/>
    </row>
    <row r="399" ht="26.25" customHeight="1" spans="1:103">
      <c r="A399" s="775"/>
      <c r="N399" s="775"/>
      <c r="O399" s="775"/>
      <c r="CX399" s="6"/>
      <c r="CY399" s="6"/>
    </row>
    <row r="400" ht="26.25" customHeight="1" spans="1:103">
      <c r="A400" s="775"/>
      <c r="N400" s="775"/>
      <c r="O400" s="775"/>
      <c r="CX400" s="6"/>
      <c r="CY400" s="6"/>
    </row>
    <row r="401" ht="26.25" customHeight="1" spans="1:103">
      <c r="A401" s="775"/>
      <c r="N401" s="775"/>
      <c r="O401" s="775"/>
      <c r="CX401" s="6"/>
      <c r="CY401" s="6"/>
    </row>
    <row r="402" ht="26.25" customHeight="1" spans="1:103">
      <c r="A402" s="775"/>
      <c r="N402" s="775"/>
      <c r="O402" s="775"/>
      <c r="CX402" s="6"/>
      <c r="CY402" s="6"/>
    </row>
    <row r="403" ht="26.25" customHeight="1" spans="1:103">
      <c r="A403" s="775"/>
      <c r="N403" s="775"/>
      <c r="O403" s="775"/>
      <c r="CX403" s="6"/>
      <c r="CY403" s="6"/>
    </row>
    <row r="404" ht="26.25" customHeight="1" spans="1:103">
      <c r="A404" s="775"/>
      <c r="N404" s="775"/>
      <c r="O404" s="775"/>
      <c r="CX404" s="6"/>
      <c r="CY404" s="6"/>
    </row>
    <row r="405" ht="26.25" customHeight="1" spans="1:103">
      <c r="A405" s="775"/>
      <c r="N405" s="775"/>
      <c r="O405" s="775"/>
      <c r="CX405" s="6"/>
      <c r="CY405" s="6"/>
    </row>
    <row r="406" ht="26.25" customHeight="1" spans="1:103">
      <c r="A406" s="775"/>
      <c r="N406" s="775"/>
      <c r="O406" s="775"/>
      <c r="CX406" s="6"/>
      <c r="CY406" s="6"/>
    </row>
    <row r="407" ht="26.25" customHeight="1" spans="1:103">
      <c r="A407" s="775"/>
      <c r="N407" s="775"/>
      <c r="O407" s="775"/>
      <c r="CX407" s="6"/>
      <c r="CY407" s="6"/>
    </row>
    <row r="408" ht="26.25" customHeight="1" spans="1:103">
      <c r="A408" s="775"/>
      <c r="N408" s="775"/>
      <c r="O408" s="775"/>
      <c r="CX408" s="6"/>
      <c r="CY408" s="6"/>
    </row>
    <row r="409" ht="26.25" customHeight="1" spans="1:103">
      <c r="A409" s="775"/>
      <c r="N409" s="775"/>
      <c r="O409" s="775"/>
      <c r="CX409" s="6"/>
      <c r="CY409" s="6"/>
    </row>
    <row r="410" ht="26.25" customHeight="1" spans="1:103">
      <c r="A410" s="775"/>
      <c r="N410" s="775"/>
      <c r="O410" s="775"/>
      <c r="CX410" s="6"/>
      <c r="CY410" s="6"/>
    </row>
    <row r="411" ht="26.25" customHeight="1" spans="1:103">
      <c r="A411" s="775"/>
      <c r="N411" s="775"/>
      <c r="O411" s="775"/>
      <c r="CX411" s="6"/>
      <c r="CY411" s="6"/>
    </row>
    <row r="412" ht="26.25" customHeight="1" spans="1:103">
      <c r="A412" s="775"/>
      <c r="N412" s="775"/>
      <c r="O412" s="775"/>
      <c r="CX412" s="6"/>
      <c r="CY412" s="6"/>
    </row>
    <row r="413" ht="26.25" customHeight="1" spans="1:103">
      <c r="A413" s="775"/>
      <c r="N413" s="775"/>
      <c r="O413" s="775"/>
      <c r="CX413" s="6"/>
      <c r="CY413" s="6"/>
    </row>
    <row r="414" ht="26.25" customHeight="1" spans="1:103">
      <c r="A414" s="775"/>
      <c r="N414" s="775"/>
      <c r="O414" s="775"/>
      <c r="CX414" s="6"/>
      <c r="CY414" s="6"/>
    </row>
    <row r="415" ht="26.25" customHeight="1" spans="1:103">
      <c r="A415" s="775"/>
      <c r="N415" s="775"/>
      <c r="O415" s="775"/>
      <c r="CX415" s="6"/>
      <c r="CY415" s="6"/>
    </row>
    <row r="416" ht="26.25" customHeight="1" spans="1:103">
      <c r="A416" s="775"/>
      <c r="N416" s="775"/>
      <c r="O416" s="775"/>
      <c r="CX416" s="6"/>
      <c r="CY416" s="6"/>
    </row>
    <row r="417" ht="26.25" customHeight="1" spans="1:103">
      <c r="A417" s="775"/>
      <c r="N417" s="775"/>
      <c r="O417" s="775"/>
      <c r="CX417" s="6"/>
      <c r="CY417" s="6"/>
    </row>
    <row r="418" ht="26.25" customHeight="1" spans="1:103">
      <c r="A418" s="775"/>
      <c r="N418" s="775"/>
      <c r="O418" s="775"/>
      <c r="CX418" s="6"/>
      <c r="CY418" s="6"/>
    </row>
    <row r="419" ht="26.25" customHeight="1" spans="1:103">
      <c r="A419" s="775"/>
      <c r="N419" s="775"/>
      <c r="O419" s="775"/>
      <c r="CX419" s="6"/>
      <c r="CY419" s="6"/>
    </row>
    <row r="420" ht="26.25" customHeight="1" spans="1:103">
      <c r="A420" s="775"/>
      <c r="N420" s="775"/>
      <c r="O420" s="775"/>
      <c r="CX420" s="6"/>
      <c r="CY420" s="6"/>
    </row>
    <row r="421" ht="26.25" customHeight="1" spans="1:103">
      <c r="A421" s="775"/>
      <c r="N421" s="775"/>
      <c r="O421" s="775"/>
      <c r="CX421" s="6"/>
      <c r="CY421" s="6"/>
    </row>
    <row r="422" ht="26.25" customHeight="1" spans="1:103">
      <c r="A422" s="775"/>
      <c r="N422" s="775"/>
      <c r="O422" s="775"/>
      <c r="CX422" s="6"/>
      <c r="CY422" s="6"/>
    </row>
    <row r="423" ht="26.25" customHeight="1" spans="1:103">
      <c r="A423" s="775"/>
      <c r="N423" s="775"/>
      <c r="O423" s="775"/>
      <c r="CX423" s="6"/>
      <c r="CY423" s="6"/>
    </row>
    <row r="424" ht="26.25" customHeight="1" spans="1:103">
      <c r="A424" s="775"/>
      <c r="N424" s="775"/>
      <c r="O424" s="775"/>
      <c r="CX424" s="6"/>
      <c r="CY424" s="6"/>
    </row>
    <row r="425" ht="26.25" customHeight="1" spans="1:103">
      <c r="A425" s="775"/>
      <c r="N425" s="775"/>
      <c r="O425" s="775"/>
      <c r="CX425" s="6"/>
      <c r="CY425" s="6"/>
    </row>
    <row r="426" ht="26.25" customHeight="1" spans="1:103">
      <c r="A426" s="775"/>
      <c r="N426" s="775"/>
      <c r="O426" s="775"/>
      <c r="CX426" s="6"/>
      <c r="CY426" s="6"/>
    </row>
    <row r="427" ht="26.25" customHeight="1" spans="1:103">
      <c r="A427" s="775"/>
      <c r="N427" s="775"/>
      <c r="O427" s="775"/>
      <c r="CX427" s="6"/>
      <c r="CY427" s="6"/>
    </row>
    <row r="428" ht="26.25" customHeight="1" spans="1:103">
      <c r="A428" s="775"/>
      <c r="N428" s="775"/>
      <c r="O428" s="775"/>
      <c r="CX428" s="6"/>
      <c r="CY428" s="6"/>
    </row>
    <row r="429" ht="26.25" customHeight="1" spans="1:103">
      <c r="A429" s="775"/>
      <c r="N429" s="775"/>
      <c r="O429" s="775"/>
      <c r="CX429" s="6"/>
      <c r="CY429" s="6"/>
    </row>
    <row r="430" ht="26.25" customHeight="1" spans="1:103">
      <c r="A430" s="775"/>
      <c r="N430" s="775"/>
      <c r="O430" s="775"/>
      <c r="CX430" s="6"/>
      <c r="CY430" s="6"/>
    </row>
    <row r="431" ht="26.25" customHeight="1" spans="1:103">
      <c r="A431" s="775"/>
      <c r="N431" s="775"/>
      <c r="O431" s="775"/>
      <c r="CX431" s="6"/>
      <c r="CY431" s="6"/>
    </row>
    <row r="432" ht="26.25" customHeight="1" spans="1:103">
      <c r="A432" s="775"/>
      <c r="N432" s="775"/>
      <c r="O432" s="775"/>
      <c r="CX432" s="6"/>
      <c r="CY432" s="6"/>
    </row>
    <row r="433" ht="26.25" customHeight="1" spans="1:103">
      <c r="A433" s="775"/>
      <c r="N433" s="775"/>
      <c r="O433" s="775"/>
      <c r="CX433" s="6"/>
      <c r="CY433" s="6"/>
    </row>
    <row r="434" ht="26.25" customHeight="1" spans="1:103">
      <c r="A434" s="775"/>
      <c r="N434" s="775"/>
      <c r="O434" s="775"/>
      <c r="CX434" s="6"/>
      <c r="CY434" s="6"/>
    </row>
    <row r="435" ht="26.25" customHeight="1" spans="1:103">
      <c r="A435" s="775"/>
      <c r="N435" s="775"/>
      <c r="O435" s="775"/>
      <c r="CX435" s="6"/>
      <c r="CY435" s="6"/>
    </row>
    <row r="436" ht="26.25" customHeight="1" spans="1:103">
      <c r="A436" s="775"/>
      <c r="N436" s="775"/>
      <c r="O436" s="775"/>
      <c r="CX436" s="6"/>
      <c r="CY436" s="6"/>
    </row>
    <row r="437" ht="26.25" customHeight="1" spans="1:103">
      <c r="A437" s="775"/>
      <c r="N437" s="775"/>
      <c r="O437" s="775"/>
      <c r="CX437" s="6"/>
      <c r="CY437" s="6"/>
    </row>
    <row r="438" ht="26.25" customHeight="1" spans="1:103">
      <c r="A438" s="775"/>
      <c r="N438" s="775"/>
      <c r="O438" s="775"/>
      <c r="CX438" s="6"/>
      <c r="CY438" s="6"/>
    </row>
    <row r="439" ht="26.25" customHeight="1" spans="1:103">
      <c r="A439" s="775"/>
      <c r="N439" s="775"/>
      <c r="O439" s="775"/>
      <c r="CX439" s="6"/>
      <c r="CY439" s="6"/>
    </row>
    <row r="440" ht="26.25" customHeight="1" spans="1:103">
      <c r="A440" s="775"/>
      <c r="N440" s="775"/>
      <c r="O440" s="775"/>
      <c r="CX440" s="6"/>
      <c r="CY440" s="6"/>
    </row>
    <row r="441" ht="26.25" customHeight="1" spans="1:103">
      <c r="A441" s="775"/>
      <c r="N441" s="775"/>
      <c r="O441" s="775"/>
      <c r="CX441" s="6"/>
      <c r="CY441" s="6"/>
    </row>
    <row r="442" ht="26.25" customHeight="1" spans="1:103">
      <c r="A442" s="775"/>
      <c r="N442" s="775"/>
      <c r="O442" s="775"/>
      <c r="CX442" s="6"/>
      <c r="CY442" s="6"/>
    </row>
    <row r="443" ht="26.25" customHeight="1" spans="1:103">
      <c r="A443" s="775"/>
      <c r="N443" s="775"/>
      <c r="O443" s="775"/>
      <c r="CX443" s="6"/>
      <c r="CY443" s="6"/>
    </row>
    <row r="444" ht="26.25" customHeight="1" spans="1:103">
      <c r="A444" s="775"/>
      <c r="N444" s="775"/>
      <c r="O444" s="775"/>
      <c r="CX444" s="6"/>
      <c r="CY444" s="6"/>
    </row>
    <row r="445" ht="26.25" customHeight="1" spans="1:103">
      <c r="A445" s="775"/>
      <c r="N445" s="775"/>
      <c r="O445" s="775"/>
      <c r="CX445" s="6"/>
      <c r="CY445" s="6"/>
    </row>
    <row r="446" ht="26.25" customHeight="1" spans="1:103">
      <c r="A446" s="775"/>
      <c r="N446" s="775"/>
      <c r="O446" s="775"/>
      <c r="CX446" s="6"/>
      <c r="CY446" s="6"/>
    </row>
    <row r="447" ht="26.25" customHeight="1" spans="1:103">
      <c r="A447" s="775"/>
      <c r="N447" s="775"/>
      <c r="O447" s="775"/>
      <c r="CX447" s="6"/>
      <c r="CY447" s="6"/>
    </row>
    <row r="448" ht="26.25" customHeight="1" spans="1:103">
      <c r="A448" s="775"/>
      <c r="N448" s="775"/>
      <c r="O448" s="775"/>
      <c r="CX448" s="6"/>
      <c r="CY448" s="6"/>
    </row>
    <row r="449" ht="26.25" customHeight="1" spans="1:103">
      <c r="A449" s="775"/>
      <c r="N449" s="775"/>
      <c r="O449" s="775"/>
      <c r="CX449" s="6"/>
      <c r="CY449" s="6"/>
    </row>
    <row r="450" ht="26.25" customHeight="1" spans="1:103">
      <c r="A450" s="775"/>
      <c r="N450" s="775"/>
      <c r="O450" s="775"/>
      <c r="CX450" s="6"/>
      <c r="CY450" s="6"/>
    </row>
    <row r="451" ht="26.25" customHeight="1" spans="1:103">
      <c r="A451" s="775"/>
      <c r="N451" s="775"/>
      <c r="O451" s="775"/>
      <c r="CX451" s="6"/>
      <c r="CY451" s="6"/>
    </row>
    <row r="452" ht="26.25" customHeight="1" spans="1:103">
      <c r="A452" s="775"/>
      <c r="N452" s="775"/>
      <c r="O452" s="775"/>
      <c r="CX452" s="6"/>
      <c r="CY452" s="6"/>
    </row>
    <row r="453" ht="26.25" customHeight="1" spans="1:103">
      <c r="A453" s="775"/>
      <c r="N453" s="775"/>
      <c r="O453" s="775"/>
      <c r="CX453" s="6"/>
      <c r="CY453" s="6"/>
    </row>
    <row r="454" ht="26.25" customHeight="1" spans="1:103">
      <c r="A454" s="775"/>
      <c r="N454" s="775"/>
      <c r="O454" s="775"/>
      <c r="CX454" s="6"/>
      <c r="CY454" s="6"/>
    </row>
    <row r="455" ht="26.25" customHeight="1" spans="1:103">
      <c r="A455" s="775"/>
      <c r="N455" s="775"/>
      <c r="O455" s="775"/>
      <c r="CX455" s="6"/>
      <c r="CY455" s="6"/>
    </row>
    <row r="456" ht="26.25" customHeight="1" spans="1:103">
      <c r="A456" s="775"/>
      <c r="N456" s="775"/>
      <c r="O456" s="775"/>
      <c r="CX456" s="6"/>
      <c r="CY456" s="6"/>
    </row>
    <row r="457" ht="26.25" customHeight="1" spans="1:103">
      <c r="A457" s="775"/>
      <c r="N457" s="775"/>
      <c r="O457" s="775"/>
      <c r="CX457" s="6"/>
      <c r="CY457" s="6"/>
    </row>
    <row r="458" ht="26.25" customHeight="1" spans="1:103">
      <c r="A458" s="775"/>
      <c r="N458" s="775"/>
      <c r="O458" s="775"/>
      <c r="CX458" s="6"/>
      <c r="CY458" s="6"/>
    </row>
    <row r="459" ht="26.25" customHeight="1" spans="1:103">
      <c r="A459" s="775"/>
      <c r="N459" s="775"/>
      <c r="O459" s="775"/>
      <c r="CX459" s="6"/>
      <c r="CY459" s="6"/>
    </row>
    <row r="460" ht="26.25" customHeight="1" spans="1:103">
      <c r="A460" s="775"/>
      <c r="N460" s="775"/>
      <c r="O460" s="775"/>
      <c r="CX460" s="6"/>
      <c r="CY460" s="6"/>
    </row>
    <row r="461" ht="26.25" customHeight="1" spans="1:103">
      <c r="A461" s="775"/>
      <c r="N461" s="775"/>
      <c r="O461" s="775"/>
      <c r="CX461" s="6"/>
      <c r="CY461" s="6"/>
    </row>
    <row r="462" ht="26.25" customHeight="1" spans="1:103">
      <c r="A462" s="775"/>
      <c r="N462" s="775"/>
      <c r="O462" s="775"/>
      <c r="CX462" s="6"/>
      <c r="CY462" s="6"/>
    </row>
    <row r="463" ht="26.25" customHeight="1" spans="1:103">
      <c r="A463" s="775"/>
      <c r="N463" s="775"/>
      <c r="O463" s="775"/>
      <c r="CX463" s="6"/>
      <c r="CY463" s="6"/>
    </row>
    <row r="464" ht="26.25" customHeight="1" spans="1:103">
      <c r="A464" s="775"/>
      <c r="N464" s="775"/>
      <c r="O464" s="775"/>
      <c r="CX464" s="6"/>
      <c r="CY464" s="6"/>
    </row>
    <row r="465" ht="26.25" customHeight="1" spans="1:103">
      <c r="A465" s="775"/>
      <c r="N465" s="775"/>
      <c r="O465" s="775"/>
      <c r="CX465" s="6"/>
      <c r="CY465" s="6"/>
    </row>
    <row r="466" ht="26.25" customHeight="1" spans="1:103">
      <c r="A466" s="775"/>
      <c r="N466" s="775"/>
      <c r="O466" s="775"/>
      <c r="CX466" s="6"/>
      <c r="CY466" s="6"/>
    </row>
    <row r="467" ht="26.25" customHeight="1" spans="1:103">
      <c r="A467" s="775"/>
      <c r="N467" s="775"/>
      <c r="O467" s="775"/>
      <c r="CX467" s="6"/>
      <c r="CY467" s="6"/>
    </row>
    <row r="468" ht="26.25" customHeight="1" spans="1:103">
      <c r="A468" s="775"/>
      <c r="N468" s="775"/>
      <c r="O468" s="775"/>
      <c r="CX468" s="6"/>
      <c r="CY468" s="6"/>
    </row>
    <row r="469" ht="26.25" customHeight="1" spans="1:103">
      <c r="A469" s="775"/>
      <c r="N469" s="775"/>
      <c r="O469" s="775"/>
      <c r="CX469" s="6"/>
      <c r="CY469" s="6"/>
    </row>
    <row r="470" ht="26.25" customHeight="1" spans="1:103">
      <c r="A470" s="775"/>
      <c r="N470" s="775"/>
      <c r="O470" s="775"/>
      <c r="CX470" s="6"/>
      <c r="CY470" s="6"/>
    </row>
    <row r="471" ht="26.25" customHeight="1" spans="1:103">
      <c r="A471" s="775"/>
      <c r="N471" s="775"/>
      <c r="O471" s="775"/>
      <c r="CX471" s="6"/>
      <c r="CY471" s="6"/>
    </row>
    <row r="472" ht="26.25" customHeight="1" spans="1:103">
      <c r="A472" s="775"/>
      <c r="N472" s="775"/>
      <c r="O472" s="775"/>
      <c r="CX472" s="6"/>
      <c r="CY472" s="6"/>
    </row>
    <row r="473" ht="26.25" customHeight="1" spans="1:103">
      <c r="A473" s="775"/>
      <c r="N473" s="775"/>
      <c r="O473" s="775"/>
      <c r="CX473" s="6"/>
      <c r="CY473" s="6"/>
    </row>
    <row r="474" ht="26.25" customHeight="1" spans="1:103">
      <c r="A474" s="775"/>
      <c r="N474" s="775"/>
      <c r="O474" s="775"/>
      <c r="CX474" s="6"/>
      <c r="CY474" s="6"/>
    </row>
    <row r="475" ht="26.25" customHeight="1" spans="1:103">
      <c r="A475" s="775"/>
      <c r="N475" s="775"/>
      <c r="O475" s="775"/>
      <c r="CX475" s="6"/>
      <c r="CY475" s="6"/>
    </row>
    <row r="476" ht="26.25" customHeight="1" spans="1:103">
      <c r="A476" s="775"/>
      <c r="N476" s="775"/>
      <c r="O476" s="775"/>
      <c r="CX476" s="6"/>
      <c r="CY476" s="6"/>
    </row>
    <row r="477" ht="26.25" customHeight="1" spans="1:103">
      <c r="A477" s="775"/>
      <c r="N477" s="775"/>
      <c r="O477" s="775"/>
      <c r="CX477" s="6"/>
      <c r="CY477" s="6"/>
    </row>
    <row r="478" ht="26.25" customHeight="1" spans="1:103">
      <c r="A478" s="775"/>
      <c r="N478" s="775"/>
      <c r="O478" s="775"/>
      <c r="CX478" s="6"/>
      <c r="CY478" s="6"/>
    </row>
    <row r="479" ht="26.25" customHeight="1" spans="1:103">
      <c r="A479" s="775"/>
      <c r="N479" s="775"/>
      <c r="O479" s="775"/>
      <c r="CX479" s="6"/>
      <c r="CY479" s="6"/>
    </row>
    <row r="480" ht="26.25" customHeight="1" spans="1:103">
      <c r="A480" s="775"/>
      <c r="N480" s="775"/>
      <c r="O480" s="775"/>
      <c r="CX480" s="6"/>
      <c r="CY480" s="6"/>
    </row>
    <row r="481" ht="26.25" customHeight="1" spans="1:103">
      <c r="A481" s="775"/>
      <c r="N481" s="775"/>
      <c r="O481" s="775"/>
      <c r="CX481" s="6"/>
      <c r="CY481" s="6"/>
    </row>
    <row r="482" ht="26.25" customHeight="1" spans="1:103">
      <c r="A482" s="775"/>
      <c r="N482" s="775"/>
      <c r="O482" s="775"/>
      <c r="CX482" s="6"/>
      <c r="CY482" s="6"/>
    </row>
    <row r="483" ht="26.25" customHeight="1" spans="1:103">
      <c r="A483" s="775"/>
      <c r="N483" s="775"/>
      <c r="O483" s="775"/>
      <c r="CX483" s="6"/>
      <c r="CY483" s="6"/>
    </row>
    <row r="484" ht="26.25" customHeight="1" spans="14:103">
      <c r="N484" s="775"/>
      <c r="O484" s="775"/>
      <c r="CX484" s="6"/>
      <c r="CY484" s="6"/>
    </row>
    <row r="485" ht="26.25" customHeight="1" spans="14:103">
      <c r="N485" s="775"/>
      <c r="O485" s="775"/>
      <c r="CX485" s="6"/>
      <c r="CY485" s="6"/>
    </row>
    <row r="486" ht="26.25" customHeight="1" spans="14:103">
      <c r="N486" s="775"/>
      <c r="O486" s="775"/>
      <c r="CX486" s="6"/>
      <c r="CY486" s="6"/>
    </row>
    <row r="487" ht="26.25" customHeight="1" spans="14:103">
      <c r="N487" s="775"/>
      <c r="O487" s="775"/>
      <c r="CX487" s="6"/>
      <c r="CY487" s="6"/>
    </row>
    <row r="488" ht="26.25" customHeight="1" spans="14:103">
      <c r="N488" s="775"/>
      <c r="O488" s="775"/>
      <c r="CX488" s="6"/>
      <c r="CY488" s="6"/>
    </row>
    <row r="489" ht="26.25" customHeight="1" spans="14:103">
      <c r="N489" s="775"/>
      <c r="O489" s="775"/>
      <c r="CX489" s="6"/>
      <c r="CY489" s="6"/>
    </row>
    <row r="490" ht="26.25" customHeight="1" spans="14:103">
      <c r="N490" s="775"/>
      <c r="O490" s="775"/>
      <c r="CX490" s="6"/>
      <c r="CY490" s="6"/>
    </row>
    <row r="491" ht="26.25" customHeight="1" spans="14:103">
      <c r="N491" s="775"/>
      <c r="O491" s="775"/>
      <c r="CX491" s="6"/>
      <c r="CY491" s="6"/>
    </row>
    <row r="492" ht="26.25" customHeight="1" spans="14:103">
      <c r="N492" s="775"/>
      <c r="O492" s="775"/>
      <c r="CX492" s="6"/>
      <c r="CY492" s="6"/>
    </row>
    <row r="493" ht="26.25" customHeight="1" spans="14:103">
      <c r="N493" s="775"/>
      <c r="O493" s="775"/>
      <c r="CX493" s="6"/>
      <c r="CY493" s="6"/>
    </row>
    <row r="494" ht="26.25" customHeight="1" spans="14:103">
      <c r="N494" s="775"/>
      <c r="O494" s="775"/>
      <c r="CX494" s="6"/>
      <c r="CY494" s="6"/>
    </row>
    <row r="495" ht="26.25" customHeight="1" spans="14:103">
      <c r="N495" s="775"/>
      <c r="O495" s="775"/>
      <c r="CX495" s="6"/>
      <c r="CY495" s="6"/>
    </row>
    <row r="496" ht="26.25" customHeight="1" spans="14:103">
      <c r="N496" s="775"/>
      <c r="O496" s="775"/>
      <c r="CX496" s="6"/>
      <c r="CY496" s="6"/>
    </row>
    <row r="497" ht="26.25" customHeight="1" spans="14:103">
      <c r="N497" s="775"/>
      <c r="O497" s="775"/>
      <c r="CX497" s="6"/>
      <c r="CY497" s="6"/>
    </row>
    <row r="498" ht="26.25" customHeight="1" spans="14:103">
      <c r="N498" s="775"/>
      <c r="O498" s="775"/>
      <c r="CX498" s="6"/>
      <c r="CY498" s="6"/>
    </row>
    <row r="499" ht="26.25" customHeight="1" spans="14:103">
      <c r="N499" s="775"/>
      <c r="O499" s="775"/>
      <c r="CX499" s="6"/>
      <c r="CY499" s="6"/>
    </row>
    <row r="500" ht="26.25" customHeight="1" spans="14:103">
      <c r="N500" s="775"/>
      <c r="O500" s="775"/>
      <c r="CX500" s="6"/>
      <c r="CY500" s="6"/>
    </row>
    <row r="501" ht="26.25" customHeight="1" spans="14:103">
      <c r="N501" s="775"/>
      <c r="O501" s="775"/>
      <c r="CX501" s="6"/>
      <c r="CY501" s="6"/>
    </row>
    <row r="502" ht="26.25" customHeight="1" spans="102:103">
      <c r="CX502" s="6"/>
      <c r="CY502" s="6"/>
    </row>
    <row r="503" ht="26.25" customHeight="1" spans="102:103">
      <c r="CX503" s="6"/>
      <c r="CY503" s="6"/>
    </row>
    <row r="504" ht="26.25" customHeight="1" spans="102:103">
      <c r="CX504" s="6"/>
      <c r="CY504" s="6"/>
    </row>
    <row r="505" ht="26.25" customHeight="1" spans="102:103">
      <c r="CX505" s="6"/>
      <c r="CY505" s="6"/>
    </row>
    <row r="506" ht="26.25" customHeight="1" spans="102:103">
      <c r="CX506" s="6"/>
      <c r="CY506" s="6"/>
    </row>
    <row r="507" ht="26.25" customHeight="1" spans="102:103">
      <c r="CX507" s="6"/>
      <c r="CY507" s="6"/>
    </row>
    <row r="508" ht="26.25" customHeight="1" spans="102:103">
      <c r="CX508" s="6"/>
      <c r="CY508" s="6"/>
    </row>
    <row r="509" ht="26.25" customHeight="1" spans="102:103">
      <c r="CX509" s="6"/>
      <c r="CY509" s="6"/>
    </row>
    <row r="510" ht="26.25" customHeight="1" spans="102:103">
      <c r="CX510" s="6"/>
      <c r="CY510" s="6"/>
    </row>
    <row r="511" ht="26.25" customHeight="1" spans="102:103">
      <c r="CX511" s="6"/>
      <c r="CY511" s="6"/>
    </row>
    <row r="512" ht="26.25" customHeight="1" spans="102:103">
      <c r="CX512" s="6"/>
      <c r="CY512" s="6"/>
    </row>
    <row r="513" ht="26.25" customHeight="1" spans="102:103">
      <c r="CX513" s="6"/>
      <c r="CY513" s="6"/>
    </row>
    <row r="514" ht="26.25" customHeight="1" spans="102:103">
      <c r="CX514" s="6"/>
      <c r="CY514" s="6"/>
    </row>
    <row r="515" ht="26.25" customHeight="1" spans="102:103">
      <c r="CX515" s="6"/>
      <c r="CY515" s="6"/>
    </row>
    <row r="516" ht="26.25" customHeight="1" spans="102:103">
      <c r="CX516" s="6"/>
      <c r="CY516" s="6"/>
    </row>
    <row r="517" ht="26.25" customHeight="1" spans="102:103">
      <c r="CX517" s="6"/>
      <c r="CY517" s="6"/>
    </row>
    <row r="518" ht="26.25" customHeight="1" spans="102:103">
      <c r="CX518" s="6"/>
      <c r="CY518" s="6"/>
    </row>
    <row r="519" ht="26.25" customHeight="1" spans="102:103">
      <c r="CX519" s="6"/>
      <c r="CY519" s="6"/>
    </row>
    <row r="520" ht="26.25" customHeight="1" spans="102:103">
      <c r="CX520" s="6"/>
      <c r="CY520" s="6"/>
    </row>
    <row r="521" ht="26.25" customHeight="1" spans="102:103">
      <c r="CX521" s="6"/>
      <c r="CY521" s="6"/>
    </row>
    <row r="522" ht="26.25" customHeight="1" spans="102:103">
      <c r="CX522" s="6"/>
      <c r="CY522" s="6"/>
    </row>
    <row r="523" ht="26.25" customHeight="1" spans="102:103">
      <c r="CX523" s="6"/>
      <c r="CY523" s="6"/>
    </row>
    <row r="524" ht="26.25" customHeight="1" spans="102:103">
      <c r="CX524" s="6"/>
      <c r="CY524" s="6"/>
    </row>
    <row r="525" ht="26.25" customHeight="1" spans="102:103">
      <c r="CX525" s="6"/>
      <c r="CY525" s="6"/>
    </row>
    <row r="526" ht="26.25" customHeight="1" spans="102:103">
      <c r="CX526" s="6"/>
      <c r="CY526" s="6"/>
    </row>
    <row r="527" ht="26.25" customHeight="1" spans="102:103">
      <c r="CX527" s="6"/>
      <c r="CY527" s="6"/>
    </row>
    <row r="528" ht="26.25" customHeight="1" spans="102:103">
      <c r="CX528" s="6"/>
      <c r="CY528" s="6"/>
    </row>
    <row r="529" ht="26.25" customHeight="1" spans="102:103">
      <c r="CX529" s="6"/>
      <c r="CY529" s="6"/>
    </row>
    <row r="530" ht="26.25" customHeight="1" spans="102:103">
      <c r="CX530" s="6"/>
      <c r="CY530" s="6"/>
    </row>
    <row r="531" ht="26.25" customHeight="1" spans="102:103">
      <c r="CX531" s="6"/>
      <c r="CY531" s="6"/>
    </row>
    <row r="532" ht="26.25" customHeight="1" spans="102:103">
      <c r="CX532" s="6"/>
      <c r="CY532" s="6"/>
    </row>
    <row r="533" ht="26.25" customHeight="1" spans="102:103">
      <c r="CX533" s="6"/>
      <c r="CY533" s="6"/>
    </row>
    <row r="534" ht="26.25" customHeight="1" spans="102:103">
      <c r="CX534" s="6"/>
      <c r="CY534" s="6"/>
    </row>
    <row r="535" ht="26.25" customHeight="1" spans="102:103">
      <c r="CX535" s="6"/>
      <c r="CY535" s="6"/>
    </row>
    <row r="536" ht="26.25" customHeight="1" spans="102:103">
      <c r="CX536" s="6"/>
      <c r="CY536" s="6"/>
    </row>
    <row r="537" ht="26.25" customHeight="1" spans="102:103">
      <c r="CX537" s="6"/>
      <c r="CY537" s="6"/>
    </row>
    <row r="538" ht="26.25" customHeight="1" spans="102:103">
      <c r="CX538" s="6"/>
      <c r="CY538" s="6"/>
    </row>
    <row r="539" ht="26.25" customHeight="1" spans="102:103">
      <c r="CX539" s="6"/>
      <c r="CY539" s="6"/>
    </row>
    <row r="540" ht="26.25" customHeight="1" spans="102:103">
      <c r="CX540" s="6"/>
      <c r="CY540" s="6"/>
    </row>
    <row r="541" ht="26.25" customHeight="1" spans="102:103">
      <c r="CX541" s="6"/>
      <c r="CY541" s="6"/>
    </row>
    <row r="542" ht="26.25" customHeight="1" spans="102:103">
      <c r="CX542" s="6"/>
      <c r="CY542" s="6"/>
    </row>
    <row r="543" ht="26.25" customHeight="1" spans="102:103">
      <c r="CX543" s="6"/>
      <c r="CY543" s="6"/>
    </row>
    <row r="544" ht="26.25" customHeight="1" spans="102:103">
      <c r="CX544" s="6"/>
      <c r="CY544" s="6"/>
    </row>
    <row r="545" ht="26.25" customHeight="1" spans="102:103">
      <c r="CX545" s="6"/>
      <c r="CY545" s="6"/>
    </row>
    <row r="546" ht="26.25" customHeight="1" spans="102:103">
      <c r="CX546" s="6"/>
      <c r="CY546" s="6"/>
    </row>
    <row r="547" ht="26.25" customHeight="1" spans="102:103">
      <c r="CX547" s="6"/>
      <c r="CY547" s="6"/>
    </row>
    <row r="548" ht="26.25" customHeight="1" spans="102:103">
      <c r="CX548" s="6"/>
      <c r="CY548" s="6"/>
    </row>
    <row r="549" ht="26.25" customHeight="1" spans="102:103">
      <c r="CX549" s="6"/>
      <c r="CY549" s="6"/>
    </row>
    <row r="550" ht="26.25" customHeight="1" spans="102:103">
      <c r="CX550" s="6"/>
      <c r="CY550" s="6"/>
    </row>
    <row r="551" ht="26.25" customHeight="1" spans="102:103">
      <c r="CX551" s="6"/>
      <c r="CY551" s="6"/>
    </row>
    <row r="552" ht="26.25" customHeight="1" spans="102:103">
      <c r="CX552" s="6"/>
      <c r="CY552" s="6"/>
    </row>
    <row r="553" ht="26.25" customHeight="1" spans="102:103">
      <c r="CX553" s="6"/>
      <c r="CY553" s="6"/>
    </row>
    <row r="554" ht="26.25" customHeight="1" spans="102:103">
      <c r="CX554" s="6"/>
      <c r="CY554" s="6"/>
    </row>
    <row r="555" ht="26.25" customHeight="1" spans="102:103">
      <c r="CX555" s="6"/>
      <c r="CY555" s="6"/>
    </row>
    <row r="556" ht="26.25" customHeight="1" spans="102:103">
      <c r="CX556" s="6"/>
      <c r="CY556" s="6"/>
    </row>
    <row r="557" ht="26.25" customHeight="1" spans="102:103">
      <c r="CX557" s="6"/>
      <c r="CY557" s="6"/>
    </row>
    <row r="558" ht="26.25" customHeight="1" spans="102:103">
      <c r="CX558" s="6"/>
      <c r="CY558" s="6"/>
    </row>
    <row r="559" ht="26.25" customHeight="1" spans="102:103">
      <c r="CX559" s="6"/>
      <c r="CY559" s="6"/>
    </row>
    <row r="560" ht="26.25" customHeight="1" spans="102:103">
      <c r="CX560" s="6"/>
      <c r="CY560" s="6"/>
    </row>
    <row r="561" ht="26.25" customHeight="1" spans="102:103">
      <c r="CX561" s="6"/>
      <c r="CY561" s="6"/>
    </row>
    <row r="562" ht="26.25" customHeight="1" spans="102:103">
      <c r="CX562" s="6"/>
      <c r="CY562" s="6"/>
    </row>
    <row r="563" ht="26.25" customHeight="1" spans="102:103">
      <c r="CX563" s="6"/>
      <c r="CY563" s="6"/>
    </row>
    <row r="564" ht="26.25" customHeight="1" spans="102:103">
      <c r="CX564" s="6"/>
      <c r="CY564" s="6"/>
    </row>
    <row r="565" ht="26.25" customHeight="1" spans="102:103">
      <c r="CX565" s="6"/>
      <c r="CY565" s="6"/>
    </row>
    <row r="566" ht="26.25" customHeight="1" spans="102:103">
      <c r="CX566" s="6"/>
      <c r="CY566" s="6"/>
    </row>
    <row r="567" ht="26.25" customHeight="1" spans="102:103">
      <c r="CX567" s="6"/>
      <c r="CY567" s="6"/>
    </row>
    <row r="568" ht="26.25" customHeight="1" spans="102:103">
      <c r="CX568" s="6"/>
      <c r="CY568" s="6"/>
    </row>
    <row r="569" ht="26.25" customHeight="1" spans="102:103">
      <c r="CX569" s="6"/>
      <c r="CY569" s="6"/>
    </row>
    <row r="570" ht="26.25" customHeight="1" spans="102:103">
      <c r="CX570" s="6"/>
      <c r="CY570" s="6"/>
    </row>
    <row r="571" ht="26.25" customHeight="1" spans="102:103">
      <c r="CX571" s="6"/>
      <c r="CY571" s="6"/>
    </row>
    <row r="572" ht="26.25" customHeight="1" spans="102:103">
      <c r="CX572" s="6"/>
      <c r="CY572" s="6"/>
    </row>
    <row r="573" ht="26.25" customHeight="1" spans="102:103">
      <c r="CX573" s="6"/>
      <c r="CY573" s="6"/>
    </row>
    <row r="574" ht="26.25" customHeight="1" spans="102:103">
      <c r="CX574" s="6"/>
      <c r="CY574" s="6"/>
    </row>
    <row r="575" ht="26.25" customHeight="1" spans="102:103">
      <c r="CX575" s="6"/>
      <c r="CY575" s="6"/>
    </row>
    <row r="576" ht="26.25" customHeight="1" spans="102:103">
      <c r="CX576" s="6"/>
      <c r="CY576" s="6"/>
    </row>
    <row r="577" ht="26.25" customHeight="1" spans="102:103">
      <c r="CX577" s="6"/>
      <c r="CY577" s="6"/>
    </row>
    <row r="578" ht="26.25" customHeight="1" spans="102:103">
      <c r="CX578" s="6"/>
      <c r="CY578" s="6"/>
    </row>
    <row r="579" ht="26.25" customHeight="1" spans="102:103">
      <c r="CX579" s="6"/>
      <c r="CY579" s="6"/>
    </row>
    <row r="580" ht="26.25" customHeight="1" spans="102:103">
      <c r="CX580" s="6"/>
      <c r="CY580" s="6"/>
    </row>
    <row r="581" ht="26.25" customHeight="1" spans="102:103">
      <c r="CX581" s="6"/>
      <c r="CY581" s="6"/>
    </row>
    <row r="582" ht="26.25" customHeight="1" spans="102:103">
      <c r="CX582" s="6"/>
      <c r="CY582" s="6"/>
    </row>
    <row r="583" ht="26.25" customHeight="1" spans="102:103">
      <c r="CX583" s="6"/>
      <c r="CY583" s="6"/>
    </row>
    <row r="584" ht="26.25" customHeight="1" spans="102:103">
      <c r="CX584" s="6"/>
      <c r="CY584" s="6"/>
    </row>
    <row r="585" ht="26.25" customHeight="1" spans="102:103">
      <c r="CX585" s="6"/>
      <c r="CY585" s="6"/>
    </row>
    <row r="586" ht="26.25" customHeight="1" spans="102:103">
      <c r="CX586" s="6"/>
      <c r="CY586" s="6"/>
    </row>
    <row r="587" ht="26.25" customHeight="1" spans="102:103">
      <c r="CX587" s="6"/>
      <c r="CY587" s="6"/>
    </row>
    <row r="588" ht="26.25" customHeight="1" spans="102:103">
      <c r="CX588" s="6"/>
      <c r="CY588" s="6"/>
    </row>
    <row r="589" ht="26.25" customHeight="1" spans="102:103">
      <c r="CX589" s="6"/>
      <c r="CY589" s="6"/>
    </row>
    <row r="590" ht="26.25" customHeight="1" spans="102:103">
      <c r="CX590" s="6"/>
      <c r="CY590" s="6"/>
    </row>
    <row r="591" ht="26.25" customHeight="1" spans="102:103">
      <c r="CX591" s="6"/>
      <c r="CY591" s="6"/>
    </row>
    <row r="592" ht="26.25" customHeight="1" spans="102:103">
      <c r="CX592" s="6"/>
      <c r="CY592" s="6"/>
    </row>
    <row r="593" ht="26.25" customHeight="1" spans="102:103">
      <c r="CX593" s="6"/>
      <c r="CY593" s="6"/>
    </row>
    <row r="594" ht="26.25" customHeight="1" spans="102:103">
      <c r="CX594" s="6"/>
      <c r="CY594" s="6"/>
    </row>
    <row r="595" ht="26.25" customHeight="1" spans="102:103">
      <c r="CX595" s="6"/>
      <c r="CY595" s="6"/>
    </row>
    <row r="596" ht="26.25" customHeight="1" spans="102:103">
      <c r="CX596" s="6"/>
      <c r="CY596" s="6"/>
    </row>
    <row r="597" ht="26.25" customHeight="1" spans="102:103">
      <c r="CX597" s="6"/>
      <c r="CY597" s="6"/>
    </row>
    <row r="598" ht="26.25" customHeight="1" spans="102:103">
      <c r="CX598" s="6"/>
      <c r="CY598" s="6"/>
    </row>
    <row r="599" ht="26.25" customHeight="1" spans="102:103">
      <c r="CX599" s="6"/>
      <c r="CY599" s="6"/>
    </row>
    <row r="600" ht="26.25" customHeight="1" spans="102:103">
      <c r="CX600" s="6"/>
      <c r="CY600" s="6"/>
    </row>
    <row r="601" ht="26.25" customHeight="1" spans="102:103">
      <c r="CX601" s="6"/>
      <c r="CY601" s="6"/>
    </row>
    <row r="602" ht="26.25" customHeight="1" spans="102:103">
      <c r="CX602" s="6"/>
      <c r="CY602" s="6"/>
    </row>
    <row r="603" ht="26.25" customHeight="1" spans="102:103">
      <c r="CX603" s="6"/>
      <c r="CY603" s="6"/>
    </row>
    <row r="604" ht="26.25" customHeight="1" spans="102:103">
      <c r="CX604" s="6"/>
      <c r="CY604" s="6"/>
    </row>
    <row r="605" ht="26.25" customHeight="1" spans="102:103">
      <c r="CX605" s="6"/>
      <c r="CY605" s="6"/>
    </row>
    <row r="606" ht="26.25" customHeight="1" spans="102:103">
      <c r="CX606" s="6"/>
      <c r="CY606" s="6"/>
    </row>
    <row r="607" ht="26.25" customHeight="1" spans="102:103">
      <c r="CX607" s="6"/>
      <c r="CY607" s="6"/>
    </row>
    <row r="608" ht="26.25" customHeight="1" spans="102:103">
      <c r="CX608" s="6"/>
      <c r="CY608" s="6"/>
    </row>
    <row r="609" ht="26.25" customHeight="1" spans="102:103">
      <c r="CX609" s="6"/>
      <c r="CY609" s="6"/>
    </row>
    <row r="610" ht="26.25" customHeight="1" spans="102:103">
      <c r="CX610" s="6"/>
      <c r="CY610" s="6"/>
    </row>
    <row r="611" ht="26.25" customHeight="1" spans="102:103">
      <c r="CX611" s="6"/>
      <c r="CY611" s="6"/>
    </row>
    <row r="612" ht="26.25" customHeight="1" spans="102:103">
      <c r="CX612" s="6"/>
      <c r="CY612" s="6"/>
    </row>
    <row r="613" ht="26.25" customHeight="1" spans="102:103">
      <c r="CX613" s="6"/>
      <c r="CY613" s="6"/>
    </row>
    <row r="614" ht="26.25" customHeight="1" spans="102:103">
      <c r="CX614" s="6"/>
      <c r="CY614" s="6"/>
    </row>
    <row r="615" ht="26.25" customHeight="1" spans="102:103">
      <c r="CX615" s="6"/>
      <c r="CY615" s="6"/>
    </row>
    <row r="616" ht="26.25" customHeight="1" spans="102:103">
      <c r="CX616" s="6"/>
      <c r="CY616" s="6"/>
    </row>
    <row r="617" ht="26.25" customHeight="1" spans="102:103">
      <c r="CX617" s="6"/>
      <c r="CY617" s="6"/>
    </row>
    <row r="618" ht="26.25" customHeight="1" spans="102:103">
      <c r="CX618" s="6"/>
      <c r="CY618" s="6"/>
    </row>
    <row r="619" ht="26.25" customHeight="1" spans="102:103">
      <c r="CX619" s="6"/>
      <c r="CY619" s="6"/>
    </row>
    <row r="620" ht="26.25" customHeight="1" spans="102:103">
      <c r="CX620" s="6"/>
      <c r="CY620" s="6"/>
    </row>
    <row r="621" ht="26.25" customHeight="1" spans="102:103">
      <c r="CX621" s="6"/>
      <c r="CY621" s="6"/>
    </row>
    <row r="622" ht="26.25" customHeight="1" spans="102:103">
      <c r="CX622" s="6"/>
      <c r="CY622" s="6"/>
    </row>
    <row r="623" ht="26.25" customHeight="1" spans="102:103">
      <c r="CX623" s="6"/>
      <c r="CY623" s="6"/>
    </row>
    <row r="624" ht="26.25" customHeight="1" spans="102:103">
      <c r="CX624" s="6"/>
      <c r="CY624" s="6"/>
    </row>
    <row r="625" ht="26.25" customHeight="1" spans="102:103">
      <c r="CX625" s="6"/>
      <c r="CY625" s="6"/>
    </row>
    <row r="626" ht="26.25" customHeight="1" spans="102:103">
      <c r="CX626" s="6"/>
      <c r="CY626" s="6"/>
    </row>
    <row r="627" ht="26.25" customHeight="1" spans="102:103">
      <c r="CX627" s="6"/>
      <c r="CY627" s="6"/>
    </row>
    <row r="628" ht="26.25" customHeight="1" spans="102:103">
      <c r="CX628" s="6"/>
      <c r="CY628" s="6"/>
    </row>
    <row r="629" ht="26.25" customHeight="1" spans="102:103">
      <c r="CX629" s="6"/>
      <c r="CY629" s="6"/>
    </row>
    <row r="630" ht="26.25" customHeight="1" spans="102:103">
      <c r="CX630" s="6"/>
      <c r="CY630" s="6"/>
    </row>
    <row r="631" ht="26.25" customHeight="1" spans="102:103">
      <c r="CX631" s="6"/>
      <c r="CY631" s="6"/>
    </row>
    <row r="632" ht="26.25" customHeight="1" spans="102:103">
      <c r="CX632" s="6"/>
      <c r="CY632" s="6"/>
    </row>
    <row r="633" ht="26.25" customHeight="1" spans="102:103">
      <c r="CX633" s="6"/>
      <c r="CY633" s="6"/>
    </row>
    <row r="634" ht="26.25" customHeight="1" spans="102:103">
      <c r="CX634" s="6"/>
      <c r="CY634" s="6"/>
    </row>
    <row r="635" ht="26.25" customHeight="1" spans="102:103">
      <c r="CX635" s="6"/>
      <c r="CY635" s="6"/>
    </row>
    <row r="636" ht="26.25" customHeight="1" spans="102:103">
      <c r="CX636" s="6"/>
      <c r="CY636" s="6"/>
    </row>
    <row r="637" ht="26.25" customHeight="1" spans="102:103">
      <c r="CX637" s="6"/>
      <c r="CY637" s="6"/>
    </row>
    <row r="638" ht="26.25" customHeight="1" spans="102:103">
      <c r="CX638" s="6"/>
      <c r="CY638" s="6"/>
    </row>
    <row r="639" ht="26.25" customHeight="1" spans="102:103">
      <c r="CX639" s="6"/>
      <c r="CY639" s="6"/>
    </row>
    <row r="640" ht="26.25" customHeight="1" spans="102:103">
      <c r="CX640" s="6"/>
      <c r="CY640" s="6"/>
    </row>
    <row r="641" ht="26.25" customHeight="1" spans="102:103">
      <c r="CX641" s="6"/>
      <c r="CY641" s="6"/>
    </row>
    <row r="642" ht="26.25" customHeight="1" spans="102:103">
      <c r="CX642" s="6"/>
      <c r="CY642" s="6"/>
    </row>
    <row r="643" ht="26.25" customHeight="1" spans="102:103">
      <c r="CX643" s="6"/>
      <c r="CY643" s="6"/>
    </row>
    <row r="644" ht="26.25" customHeight="1" spans="102:103">
      <c r="CX644" s="6"/>
      <c r="CY644" s="6"/>
    </row>
    <row r="645" ht="26.25" customHeight="1" spans="102:103">
      <c r="CX645" s="6"/>
      <c r="CY645" s="6"/>
    </row>
    <row r="646" ht="26.25" customHeight="1" spans="102:103">
      <c r="CX646" s="6"/>
      <c r="CY646" s="6"/>
    </row>
    <row r="647" ht="26.25" customHeight="1" spans="102:103">
      <c r="CX647" s="6"/>
      <c r="CY647" s="6"/>
    </row>
    <row r="648" ht="26.25" customHeight="1" spans="102:103">
      <c r="CX648" s="6"/>
      <c r="CY648" s="6"/>
    </row>
    <row r="649" ht="26.25" customHeight="1" spans="102:103">
      <c r="CX649" s="6"/>
      <c r="CY649" s="6"/>
    </row>
    <row r="650" ht="26.25" customHeight="1" spans="102:103">
      <c r="CX650" s="6"/>
      <c r="CY650" s="6"/>
    </row>
    <row r="651" ht="26.25" customHeight="1" spans="102:103">
      <c r="CX651" s="6"/>
      <c r="CY651" s="6"/>
    </row>
    <row r="652" ht="26.25" customHeight="1" spans="102:103">
      <c r="CX652" s="6"/>
      <c r="CY652" s="6"/>
    </row>
    <row r="653" ht="26.25" customHeight="1" spans="102:103">
      <c r="CX653" s="6"/>
      <c r="CY653" s="6"/>
    </row>
    <row r="654" ht="26.25" customHeight="1" spans="102:103">
      <c r="CX654" s="6"/>
      <c r="CY654" s="6"/>
    </row>
    <row r="655" ht="26.25" customHeight="1" spans="102:103">
      <c r="CX655" s="6"/>
      <c r="CY655" s="6"/>
    </row>
    <row r="656" ht="26.25" customHeight="1" spans="102:103">
      <c r="CX656" s="6"/>
      <c r="CY656" s="6"/>
    </row>
    <row r="657" ht="26.25" customHeight="1" spans="102:103">
      <c r="CX657" s="6"/>
      <c r="CY657" s="6"/>
    </row>
    <row r="658" ht="26.25" customHeight="1" spans="102:103">
      <c r="CX658" s="6"/>
      <c r="CY658" s="6"/>
    </row>
    <row r="659" ht="26.25" customHeight="1" spans="102:103">
      <c r="CX659" s="6"/>
      <c r="CY659" s="6"/>
    </row>
    <row r="660" ht="26.25" customHeight="1" spans="102:103">
      <c r="CX660" s="6"/>
      <c r="CY660" s="6"/>
    </row>
    <row r="661" ht="26.25" customHeight="1" spans="102:103">
      <c r="CX661" s="6"/>
      <c r="CY661" s="6"/>
    </row>
    <row r="662" ht="26.25" customHeight="1" spans="102:103">
      <c r="CX662" s="6"/>
      <c r="CY662" s="6"/>
    </row>
    <row r="663" ht="26.25" customHeight="1" spans="102:103">
      <c r="CX663" s="6"/>
      <c r="CY663" s="6"/>
    </row>
    <row r="664" ht="26.25" customHeight="1" spans="102:103">
      <c r="CX664" s="6"/>
      <c r="CY664" s="6"/>
    </row>
    <row r="665" ht="26.25" customHeight="1" spans="102:103">
      <c r="CX665" s="6"/>
      <c r="CY665" s="6"/>
    </row>
    <row r="666" ht="26.25" customHeight="1" spans="102:103">
      <c r="CX666" s="6"/>
      <c r="CY666" s="6"/>
    </row>
    <row r="667" ht="26.25" customHeight="1" spans="102:103">
      <c r="CX667" s="6"/>
      <c r="CY667" s="6"/>
    </row>
    <row r="668" ht="26.25" customHeight="1" spans="102:103">
      <c r="CX668" s="6"/>
      <c r="CY668" s="6"/>
    </row>
    <row r="669" ht="26.25" customHeight="1" spans="102:103">
      <c r="CX669" s="6"/>
      <c r="CY669" s="6"/>
    </row>
    <row r="670" ht="26.25" customHeight="1" spans="102:103">
      <c r="CX670" s="6"/>
      <c r="CY670" s="6"/>
    </row>
    <row r="671" ht="26.25" customHeight="1" spans="102:103">
      <c r="CX671" s="6"/>
      <c r="CY671" s="6"/>
    </row>
    <row r="672" ht="26.25" customHeight="1" spans="102:103">
      <c r="CX672" s="6"/>
      <c r="CY672" s="6"/>
    </row>
    <row r="673" ht="26.25" customHeight="1" spans="102:103">
      <c r="CX673" s="6"/>
      <c r="CY673" s="6"/>
    </row>
    <row r="674" ht="26.25" customHeight="1" spans="102:103">
      <c r="CX674" s="6"/>
      <c r="CY674" s="6"/>
    </row>
    <row r="675" ht="26.25" customHeight="1" spans="102:103">
      <c r="CX675" s="6"/>
      <c r="CY675" s="6"/>
    </row>
    <row r="676" ht="26.25" customHeight="1" spans="102:103">
      <c r="CX676" s="6"/>
      <c r="CY676" s="6"/>
    </row>
    <row r="677" ht="26.25" customHeight="1" spans="102:103">
      <c r="CX677" s="6"/>
      <c r="CY677" s="6"/>
    </row>
    <row r="678" ht="26.25" customHeight="1" spans="102:103">
      <c r="CX678" s="6"/>
      <c r="CY678" s="6"/>
    </row>
    <row r="679" ht="26.25" customHeight="1" spans="102:103">
      <c r="CX679" s="6"/>
      <c r="CY679" s="6"/>
    </row>
    <row r="680" ht="26.25" customHeight="1" spans="102:103">
      <c r="CX680" s="6"/>
      <c r="CY680" s="6"/>
    </row>
    <row r="681" ht="26.25" customHeight="1" spans="102:103">
      <c r="CX681" s="6"/>
      <c r="CY681" s="6"/>
    </row>
    <row r="682" ht="26.25" customHeight="1" spans="102:103">
      <c r="CX682" s="6"/>
      <c r="CY682" s="6"/>
    </row>
    <row r="683" ht="26.25" customHeight="1" spans="102:103">
      <c r="CX683" s="6"/>
      <c r="CY683" s="6"/>
    </row>
    <row r="684" ht="26.25" customHeight="1" spans="102:103">
      <c r="CX684" s="6"/>
      <c r="CY684" s="6"/>
    </row>
    <row r="685" ht="26.25" customHeight="1" spans="102:103">
      <c r="CX685" s="6"/>
      <c r="CY685" s="6"/>
    </row>
    <row r="686" ht="26.25" customHeight="1" spans="102:103">
      <c r="CX686" s="6"/>
      <c r="CY686" s="6"/>
    </row>
    <row r="687" ht="26.25" customHeight="1" spans="102:103">
      <c r="CX687" s="6"/>
      <c r="CY687" s="6"/>
    </row>
    <row r="688" ht="26.25" customHeight="1" spans="102:103">
      <c r="CX688" s="6"/>
      <c r="CY688" s="6"/>
    </row>
    <row r="689" ht="26.25" customHeight="1" spans="102:103">
      <c r="CX689" s="6"/>
      <c r="CY689" s="6"/>
    </row>
    <row r="690" ht="26.25" customHeight="1" spans="102:103">
      <c r="CX690" s="6"/>
      <c r="CY690" s="6"/>
    </row>
    <row r="691" ht="26.25" customHeight="1" spans="102:103">
      <c r="CX691" s="6"/>
      <c r="CY691" s="6"/>
    </row>
    <row r="692" ht="26.25" customHeight="1" spans="102:103">
      <c r="CX692" s="6"/>
      <c r="CY692" s="6"/>
    </row>
    <row r="693" ht="26.25" customHeight="1" spans="102:103">
      <c r="CX693" s="6"/>
      <c r="CY693" s="6"/>
    </row>
    <row r="694" ht="26.25" customHeight="1" spans="102:103">
      <c r="CX694" s="6"/>
      <c r="CY694" s="6"/>
    </row>
    <row r="695" ht="26.25" customHeight="1" spans="102:103">
      <c r="CX695" s="6"/>
      <c r="CY695" s="6"/>
    </row>
    <row r="696" ht="26.25" customHeight="1" spans="102:103">
      <c r="CX696" s="6"/>
      <c r="CY696" s="6"/>
    </row>
    <row r="697" ht="26.25" customHeight="1" spans="102:103">
      <c r="CX697" s="6"/>
      <c r="CY697" s="6"/>
    </row>
    <row r="698" ht="26.25" customHeight="1" spans="102:103">
      <c r="CX698" s="6"/>
      <c r="CY698" s="6"/>
    </row>
    <row r="699" ht="26.25" customHeight="1" spans="102:103">
      <c r="CX699" s="6"/>
      <c r="CY699" s="6"/>
    </row>
    <row r="700" ht="26.25" customHeight="1" spans="102:103">
      <c r="CX700" s="6"/>
      <c r="CY700" s="6"/>
    </row>
    <row r="701" ht="26.25" customHeight="1" spans="102:103">
      <c r="CX701" s="6"/>
      <c r="CY701" s="6"/>
    </row>
    <row r="702" ht="26.25" customHeight="1" spans="102:103">
      <c r="CX702" s="6"/>
      <c r="CY702" s="6"/>
    </row>
    <row r="703" ht="26.25" customHeight="1" spans="102:103">
      <c r="CX703" s="6"/>
      <c r="CY703" s="6"/>
    </row>
    <row r="704" ht="26.25" customHeight="1" spans="102:103">
      <c r="CX704" s="6"/>
      <c r="CY704" s="6"/>
    </row>
    <row r="705" ht="26.25" customHeight="1" spans="102:103">
      <c r="CX705" s="6"/>
      <c r="CY705" s="6"/>
    </row>
    <row r="706" ht="26.25" customHeight="1" spans="102:103">
      <c r="CX706" s="6"/>
      <c r="CY706" s="6"/>
    </row>
    <row r="707" ht="26.25" customHeight="1" spans="102:103">
      <c r="CX707" s="6"/>
      <c r="CY707" s="6"/>
    </row>
    <row r="708" ht="26.25" customHeight="1" spans="102:103">
      <c r="CX708" s="6"/>
      <c r="CY708" s="6"/>
    </row>
    <row r="709" ht="26.25" customHeight="1" spans="102:103">
      <c r="CX709" s="6"/>
      <c r="CY709" s="6"/>
    </row>
    <row r="710" ht="26.25" customHeight="1" spans="102:103">
      <c r="CX710" s="6"/>
      <c r="CY710" s="6"/>
    </row>
    <row r="711" ht="26.25" customHeight="1" spans="102:103">
      <c r="CX711" s="6"/>
      <c r="CY711" s="6"/>
    </row>
    <row r="712" ht="26.25" customHeight="1" spans="102:103">
      <c r="CX712" s="6"/>
      <c r="CY712" s="6"/>
    </row>
    <row r="713" ht="26.25" customHeight="1" spans="102:103">
      <c r="CX713" s="6"/>
      <c r="CY713" s="6"/>
    </row>
    <row r="714" ht="26.25" customHeight="1" spans="102:103">
      <c r="CX714" s="6"/>
      <c r="CY714" s="6"/>
    </row>
    <row r="715" ht="26.25" customHeight="1" spans="102:103">
      <c r="CX715" s="6"/>
      <c r="CY715" s="6"/>
    </row>
    <row r="716" ht="26.25" customHeight="1" spans="102:103">
      <c r="CX716" s="6"/>
      <c r="CY716" s="6"/>
    </row>
    <row r="717" ht="26.25" customHeight="1" spans="102:103">
      <c r="CX717" s="6"/>
      <c r="CY717" s="6"/>
    </row>
    <row r="718" ht="26.25" customHeight="1" spans="102:103">
      <c r="CX718" s="6"/>
      <c r="CY718" s="6"/>
    </row>
    <row r="719" ht="26.25" customHeight="1" spans="102:103">
      <c r="CX719" s="6"/>
      <c r="CY719" s="6"/>
    </row>
    <row r="720" ht="26.25" customHeight="1" spans="102:103">
      <c r="CX720" s="6"/>
      <c r="CY720" s="6"/>
    </row>
    <row r="721" ht="26.25" customHeight="1" spans="102:103">
      <c r="CX721" s="6"/>
      <c r="CY721" s="6"/>
    </row>
    <row r="722" ht="26.25" customHeight="1" spans="102:103">
      <c r="CX722" s="6"/>
      <c r="CY722" s="6"/>
    </row>
    <row r="723" ht="26.25" customHeight="1" spans="102:103">
      <c r="CX723" s="6"/>
      <c r="CY723" s="6"/>
    </row>
    <row r="724" ht="26.25" customHeight="1" spans="102:103">
      <c r="CX724" s="6"/>
      <c r="CY724" s="6"/>
    </row>
    <row r="725" ht="26.25" customHeight="1" spans="102:103">
      <c r="CX725" s="6"/>
      <c r="CY725" s="6"/>
    </row>
    <row r="726" ht="26.25" customHeight="1" spans="102:103">
      <c r="CX726" s="6"/>
      <c r="CY726" s="6"/>
    </row>
    <row r="727" ht="26.25" customHeight="1" spans="102:103">
      <c r="CX727" s="6"/>
      <c r="CY727" s="6"/>
    </row>
    <row r="728" ht="26.25" customHeight="1" spans="102:103">
      <c r="CX728" s="6"/>
      <c r="CY728" s="6"/>
    </row>
    <row r="729" ht="26.25" customHeight="1" spans="102:103">
      <c r="CX729" s="6"/>
      <c r="CY729" s="6"/>
    </row>
    <row r="730" ht="26.25" customHeight="1" spans="102:103">
      <c r="CX730" s="6"/>
      <c r="CY730" s="6"/>
    </row>
    <row r="731" ht="26.25" customHeight="1" spans="102:103">
      <c r="CX731" s="6"/>
      <c r="CY731" s="6"/>
    </row>
    <row r="732" ht="26.25" customHeight="1" spans="102:103">
      <c r="CX732" s="6"/>
      <c r="CY732" s="6"/>
    </row>
    <row r="733" ht="26.25" customHeight="1" spans="102:103">
      <c r="CX733" s="6"/>
      <c r="CY733" s="6"/>
    </row>
    <row r="734" ht="26.25" customHeight="1" spans="102:103">
      <c r="CX734" s="6"/>
      <c r="CY734" s="6"/>
    </row>
    <row r="735" ht="26.25" customHeight="1" spans="102:103">
      <c r="CX735" s="6"/>
      <c r="CY735" s="6"/>
    </row>
    <row r="736" ht="26.25" customHeight="1" spans="102:103">
      <c r="CX736" s="6"/>
      <c r="CY736" s="6"/>
    </row>
    <row r="737" ht="26.25" customHeight="1" spans="102:103">
      <c r="CX737" s="6"/>
      <c r="CY737" s="6"/>
    </row>
    <row r="738" ht="26.25" customHeight="1" spans="102:103">
      <c r="CX738" s="6"/>
      <c r="CY738" s="6"/>
    </row>
    <row r="739" ht="26.25" customHeight="1" spans="102:103">
      <c r="CX739" s="6"/>
      <c r="CY739" s="6"/>
    </row>
    <row r="740" ht="26.25" customHeight="1" spans="102:103">
      <c r="CX740" s="6"/>
      <c r="CY740" s="6"/>
    </row>
    <row r="741" ht="26.25" customHeight="1" spans="102:103">
      <c r="CX741" s="6"/>
      <c r="CY741" s="6"/>
    </row>
    <row r="742" ht="26.25" customHeight="1" spans="102:103">
      <c r="CX742" s="6"/>
      <c r="CY742" s="6"/>
    </row>
    <row r="743" ht="26.25" customHeight="1" spans="102:103">
      <c r="CX743" s="6"/>
      <c r="CY743" s="6"/>
    </row>
    <row r="744" ht="26.25" customHeight="1" spans="102:103">
      <c r="CX744" s="6"/>
      <c r="CY744" s="6"/>
    </row>
    <row r="745" ht="26.25" customHeight="1" spans="102:103">
      <c r="CX745" s="6"/>
      <c r="CY745" s="6"/>
    </row>
    <row r="746" ht="26.25" customHeight="1" spans="102:103">
      <c r="CX746" s="6"/>
      <c r="CY746" s="6"/>
    </row>
    <row r="747" ht="26.25" customHeight="1" spans="102:103">
      <c r="CX747" s="6"/>
      <c r="CY747" s="6"/>
    </row>
    <row r="748" ht="26.25" customHeight="1" spans="102:103">
      <c r="CX748" s="6"/>
      <c r="CY748" s="6"/>
    </row>
    <row r="749" ht="26.25" customHeight="1" spans="102:103">
      <c r="CX749" s="6"/>
      <c r="CY749" s="6"/>
    </row>
    <row r="750" ht="26.25" customHeight="1" spans="102:103">
      <c r="CX750" s="6"/>
      <c r="CY750" s="6"/>
    </row>
    <row r="751" ht="26.25" customHeight="1" spans="102:103">
      <c r="CX751" s="6"/>
      <c r="CY751" s="6"/>
    </row>
    <row r="752" ht="26.25" customHeight="1" spans="102:103">
      <c r="CX752" s="6"/>
      <c r="CY752" s="6"/>
    </row>
    <row r="753" ht="26.25" customHeight="1" spans="102:103">
      <c r="CX753" s="6"/>
      <c r="CY753" s="6"/>
    </row>
    <row r="754" ht="26.25" customHeight="1" spans="102:103">
      <c r="CX754" s="6"/>
      <c r="CY754" s="6"/>
    </row>
    <row r="755" ht="26.25" customHeight="1" spans="102:103">
      <c r="CX755" s="6"/>
      <c r="CY755" s="6"/>
    </row>
    <row r="756" ht="26.25" customHeight="1" spans="102:103">
      <c r="CX756" s="6"/>
      <c r="CY756" s="6"/>
    </row>
    <row r="757" ht="26.25" customHeight="1" spans="102:103">
      <c r="CX757" s="6"/>
      <c r="CY757" s="6"/>
    </row>
    <row r="758" ht="26.25" customHeight="1" spans="102:103">
      <c r="CX758" s="6"/>
      <c r="CY758" s="6"/>
    </row>
    <row r="759" ht="26.25" customHeight="1" spans="102:103">
      <c r="CX759" s="6"/>
      <c r="CY759" s="6"/>
    </row>
    <row r="760" ht="26.25" customHeight="1" spans="102:103">
      <c r="CX760" s="6"/>
      <c r="CY760" s="6"/>
    </row>
    <row r="761" ht="26.25" customHeight="1" spans="102:103">
      <c r="CX761" s="6"/>
      <c r="CY761" s="6"/>
    </row>
    <row r="762" ht="26.25" customHeight="1" spans="102:103">
      <c r="CX762" s="6"/>
      <c r="CY762" s="6"/>
    </row>
    <row r="763" ht="26.25" customHeight="1" spans="102:103">
      <c r="CX763" s="6"/>
      <c r="CY763" s="6"/>
    </row>
    <row r="764" ht="26.25" customHeight="1" spans="102:103">
      <c r="CX764" s="6"/>
      <c r="CY764" s="6"/>
    </row>
    <row r="765" ht="26.25" customHeight="1" spans="102:103">
      <c r="CX765" s="6"/>
      <c r="CY765" s="6"/>
    </row>
    <row r="766" ht="26.25" customHeight="1" spans="102:103">
      <c r="CX766" s="6"/>
      <c r="CY766" s="6"/>
    </row>
    <row r="767" ht="26.25" customHeight="1" spans="102:103">
      <c r="CX767" s="6"/>
      <c r="CY767" s="6"/>
    </row>
    <row r="768" ht="26.25" customHeight="1" spans="102:103">
      <c r="CX768" s="6"/>
      <c r="CY768" s="6"/>
    </row>
    <row r="769" ht="26.25" customHeight="1" spans="102:103">
      <c r="CX769" s="6"/>
      <c r="CY769" s="6"/>
    </row>
    <row r="770" ht="26.25" customHeight="1" spans="102:103">
      <c r="CX770" s="6"/>
      <c r="CY770" s="6"/>
    </row>
    <row r="771" ht="26.25" customHeight="1" spans="102:103">
      <c r="CX771" s="6"/>
      <c r="CY771" s="6"/>
    </row>
    <row r="772" ht="26.25" customHeight="1" spans="102:103">
      <c r="CX772" s="6"/>
      <c r="CY772" s="6"/>
    </row>
    <row r="773" ht="26.25" customHeight="1" spans="102:103">
      <c r="CX773" s="6"/>
      <c r="CY773" s="6"/>
    </row>
    <row r="774" ht="26.25" customHeight="1" spans="102:103">
      <c r="CX774" s="6"/>
      <c r="CY774" s="6"/>
    </row>
    <row r="775" ht="26.25" customHeight="1" spans="102:103">
      <c r="CX775" s="6"/>
      <c r="CY775" s="6"/>
    </row>
    <row r="776" ht="26.25" customHeight="1" spans="102:103">
      <c r="CX776" s="6"/>
      <c r="CY776" s="6"/>
    </row>
    <row r="777" ht="26.25" customHeight="1" spans="102:103">
      <c r="CX777" s="6"/>
      <c r="CY777" s="6"/>
    </row>
    <row r="778" ht="26.25" customHeight="1" spans="102:103">
      <c r="CX778" s="6"/>
      <c r="CY778" s="6"/>
    </row>
    <row r="779" ht="26.25" customHeight="1" spans="102:103">
      <c r="CX779" s="6"/>
      <c r="CY779" s="6"/>
    </row>
    <row r="780" ht="26.25" customHeight="1" spans="102:103">
      <c r="CX780" s="6"/>
      <c r="CY780" s="6"/>
    </row>
    <row r="781" ht="26.25" customHeight="1" spans="102:103">
      <c r="CX781" s="6"/>
      <c r="CY781" s="6"/>
    </row>
    <row r="782" ht="26.25" customHeight="1" spans="102:103">
      <c r="CX782" s="6"/>
      <c r="CY782" s="6"/>
    </row>
    <row r="783" ht="26.25" customHeight="1" spans="102:103">
      <c r="CX783" s="6"/>
      <c r="CY783" s="6"/>
    </row>
    <row r="784" ht="26.25" customHeight="1" spans="102:103">
      <c r="CX784" s="6"/>
      <c r="CY784" s="6"/>
    </row>
    <row r="785" ht="26.25" customHeight="1" spans="102:103">
      <c r="CX785" s="6"/>
      <c r="CY785" s="6"/>
    </row>
    <row r="786" ht="26.25" customHeight="1" spans="102:103">
      <c r="CX786" s="6"/>
      <c r="CY786" s="6"/>
    </row>
    <row r="787" ht="26.25" customHeight="1" spans="102:103">
      <c r="CX787" s="6"/>
      <c r="CY787" s="6"/>
    </row>
    <row r="788" ht="26.25" customHeight="1" spans="102:103">
      <c r="CX788" s="6"/>
      <c r="CY788" s="6"/>
    </row>
    <row r="789" ht="26.25" customHeight="1" spans="102:103">
      <c r="CX789" s="6"/>
      <c r="CY789" s="6"/>
    </row>
    <row r="790" ht="26.25" customHeight="1" spans="102:103">
      <c r="CX790" s="6"/>
      <c r="CY790" s="6"/>
    </row>
    <row r="791" ht="26.25" customHeight="1" spans="102:103">
      <c r="CX791" s="6"/>
      <c r="CY791" s="6"/>
    </row>
    <row r="792" ht="26.25" customHeight="1" spans="102:103">
      <c r="CX792" s="6"/>
      <c r="CY792" s="6"/>
    </row>
    <row r="793" ht="26.25" customHeight="1" spans="102:103">
      <c r="CX793" s="6"/>
      <c r="CY793" s="6"/>
    </row>
    <row r="794" ht="26.25" customHeight="1" spans="102:103">
      <c r="CX794" s="6"/>
      <c r="CY794" s="6"/>
    </row>
    <row r="795" ht="26.25" customHeight="1" spans="102:103">
      <c r="CX795" s="6"/>
      <c r="CY795" s="6"/>
    </row>
    <row r="796" ht="26.25" customHeight="1" spans="102:103">
      <c r="CX796" s="6"/>
      <c r="CY796" s="6"/>
    </row>
    <row r="797" ht="26.25" customHeight="1" spans="102:103">
      <c r="CX797" s="6"/>
      <c r="CY797" s="6"/>
    </row>
    <row r="798" ht="26.25" customHeight="1" spans="102:103">
      <c r="CX798" s="6"/>
      <c r="CY798" s="6"/>
    </row>
    <row r="799" ht="26.25" customHeight="1" spans="102:103">
      <c r="CX799" s="6"/>
      <c r="CY799" s="6"/>
    </row>
    <row r="800" ht="26.25" customHeight="1" spans="102:103">
      <c r="CX800" s="6"/>
      <c r="CY800" s="6"/>
    </row>
    <row r="801" ht="26.25" customHeight="1" spans="102:103">
      <c r="CX801" s="6"/>
      <c r="CY801" s="6"/>
    </row>
    <row r="802" ht="26.25" customHeight="1" spans="102:103">
      <c r="CX802" s="6"/>
      <c r="CY802" s="6"/>
    </row>
    <row r="803" ht="26.25" customHeight="1" spans="102:103">
      <c r="CX803" s="6"/>
      <c r="CY803" s="6"/>
    </row>
    <row r="804" ht="26.25" customHeight="1" spans="102:103">
      <c r="CX804" s="6"/>
      <c r="CY804" s="6"/>
    </row>
    <row r="805" ht="26.25" customHeight="1" spans="102:103">
      <c r="CX805" s="6"/>
      <c r="CY805" s="6"/>
    </row>
    <row r="806" ht="26.25" customHeight="1" spans="102:103">
      <c r="CX806" s="6"/>
      <c r="CY806" s="6"/>
    </row>
    <row r="807" ht="26.25" customHeight="1" spans="102:103">
      <c r="CX807" s="6"/>
      <c r="CY807" s="6"/>
    </row>
    <row r="808" ht="26.25" customHeight="1" spans="102:103">
      <c r="CX808" s="6"/>
      <c r="CY808" s="6"/>
    </row>
    <row r="809" ht="26.25" customHeight="1" spans="102:103">
      <c r="CX809" s="6"/>
      <c r="CY809" s="6"/>
    </row>
    <row r="810" ht="26.25" customHeight="1" spans="102:103">
      <c r="CX810" s="6"/>
      <c r="CY810" s="6"/>
    </row>
    <row r="811" ht="26.25" customHeight="1" spans="102:103">
      <c r="CX811" s="6"/>
      <c r="CY811" s="6"/>
    </row>
    <row r="812" ht="26.25" customHeight="1" spans="102:103">
      <c r="CX812" s="6"/>
      <c r="CY812" s="6"/>
    </row>
    <row r="813" ht="26.25" customHeight="1" spans="102:103">
      <c r="CX813" s="6"/>
      <c r="CY813" s="6"/>
    </row>
    <row r="814" ht="26.25" customHeight="1" spans="102:103">
      <c r="CX814" s="6"/>
      <c r="CY814" s="6"/>
    </row>
    <row r="815" ht="26.25" customHeight="1" spans="102:103">
      <c r="CX815" s="6"/>
      <c r="CY815" s="6"/>
    </row>
    <row r="816" ht="26.25" customHeight="1" spans="102:103">
      <c r="CX816" s="6"/>
      <c r="CY816" s="6"/>
    </row>
    <row r="817" ht="26.25" customHeight="1" spans="102:103">
      <c r="CX817" s="6"/>
      <c r="CY817" s="6"/>
    </row>
    <row r="818" ht="26.25" customHeight="1" spans="102:103">
      <c r="CX818" s="6"/>
      <c r="CY818" s="6"/>
    </row>
    <row r="819" ht="26.25" customHeight="1" spans="102:103">
      <c r="CX819" s="6"/>
      <c r="CY819" s="6"/>
    </row>
    <row r="820" ht="26.25" customHeight="1" spans="102:103">
      <c r="CX820" s="6"/>
      <c r="CY820" s="6"/>
    </row>
    <row r="821" ht="26.25" customHeight="1" spans="102:103">
      <c r="CX821" s="6"/>
      <c r="CY821" s="6"/>
    </row>
    <row r="822" ht="26.25" customHeight="1" spans="102:103">
      <c r="CX822" s="6"/>
      <c r="CY822" s="6"/>
    </row>
    <row r="823" ht="26.25" customHeight="1" spans="102:103">
      <c r="CX823" s="6"/>
      <c r="CY823" s="6"/>
    </row>
    <row r="824" ht="26.25" customHeight="1" spans="102:103">
      <c r="CX824" s="6"/>
      <c r="CY824" s="6"/>
    </row>
    <row r="825" ht="26.25" customHeight="1" spans="102:103">
      <c r="CX825" s="6"/>
      <c r="CY825" s="6"/>
    </row>
    <row r="826" ht="26.25" customHeight="1" spans="102:103">
      <c r="CX826" s="6"/>
      <c r="CY826" s="6"/>
    </row>
    <row r="827" ht="26.25" customHeight="1" spans="102:103">
      <c r="CX827" s="6"/>
      <c r="CY827" s="6"/>
    </row>
    <row r="828" ht="26.25" customHeight="1" spans="102:103">
      <c r="CX828" s="6"/>
      <c r="CY828" s="6"/>
    </row>
    <row r="829" ht="26.25" customHeight="1" spans="102:103">
      <c r="CX829" s="6"/>
      <c r="CY829" s="6"/>
    </row>
    <row r="830" ht="26.25" customHeight="1" spans="102:103">
      <c r="CX830" s="6"/>
      <c r="CY830" s="6"/>
    </row>
    <row r="831" ht="26.25" customHeight="1" spans="102:103">
      <c r="CX831" s="6"/>
      <c r="CY831" s="6"/>
    </row>
    <row r="832" ht="26.25" customHeight="1" spans="102:103">
      <c r="CX832" s="6"/>
      <c r="CY832" s="6"/>
    </row>
    <row r="833" ht="26.25" customHeight="1" spans="102:103">
      <c r="CX833" s="6"/>
      <c r="CY833" s="6"/>
    </row>
    <row r="834" ht="26.25" customHeight="1" spans="102:103">
      <c r="CX834" s="6"/>
      <c r="CY834" s="6"/>
    </row>
    <row r="835" ht="26.25" customHeight="1" spans="102:103">
      <c r="CX835" s="6"/>
      <c r="CY835" s="6"/>
    </row>
    <row r="836" ht="26.25" customHeight="1" spans="102:103">
      <c r="CX836" s="6"/>
      <c r="CY836" s="6"/>
    </row>
    <row r="837" ht="26.25" customHeight="1" spans="102:103">
      <c r="CX837" s="6"/>
      <c r="CY837" s="6"/>
    </row>
    <row r="838" ht="26.25" customHeight="1" spans="102:103">
      <c r="CX838" s="6"/>
      <c r="CY838" s="6"/>
    </row>
    <row r="839" ht="26.25" customHeight="1" spans="102:103">
      <c r="CX839" s="6"/>
      <c r="CY839" s="6"/>
    </row>
    <row r="840" ht="26.25" customHeight="1" spans="102:103">
      <c r="CX840" s="6"/>
      <c r="CY840" s="6"/>
    </row>
    <row r="841" ht="26.25" customHeight="1" spans="102:103">
      <c r="CX841" s="6"/>
      <c r="CY841" s="6"/>
    </row>
    <row r="842" ht="26.25" customHeight="1" spans="102:103">
      <c r="CX842" s="6"/>
      <c r="CY842" s="6"/>
    </row>
    <row r="843" ht="26.25" customHeight="1" spans="102:103">
      <c r="CX843" s="6"/>
      <c r="CY843" s="6"/>
    </row>
    <row r="844" ht="26.25" customHeight="1" spans="102:103">
      <c r="CX844" s="6"/>
      <c r="CY844" s="6"/>
    </row>
    <row r="845" ht="26.25" customHeight="1" spans="102:103">
      <c r="CX845" s="6"/>
      <c r="CY845" s="6"/>
    </row>
    <row r="846" ht="26.25" customHeight="1" spans="102:103">
      <c r="CX846" s="6"/>
      <c r="CY846" s="6"/>
    </row>
    <row r="847" ht="26.25" customHeight="1" spans="102:103">
      <c r="CX847" s="6"/>
      <c r="CY847" s="6"/>
    </row>
    <row r="848" ht="26.25" customHeight="1" spans="102:103">
      <c r="CX848" s="6"/>
      <c r="CY848" s="6"/>
    </row>
    <row r="849" ht="26.25" customHeight="1" spans="102:103">
      <c r="CX849" s="6"/>
      <c r="CY849" s="6"/>
    </row>
    <row r="850" ht="26.25" customHeight="1" spans="102:103">
      <c r="CX850" s="6"/>
      <c r="CY850" s="6"/>
    </row>
    <row r="851" ht="26.25" customHeight="1" spans="102:103">
      <c r="CX851" s="6"/>
      <c r="CY851" s="6"/>
    </row>
    <row r="852" ht="26.25" customHeight="1" spans="102:103">
      <c r="CX852" s="6"/>
      <c r="CY852" s="6"/>
    </row>
    <row r="853" ht="26.25" customHeight="1" spans="102:103">
      <c r="CX853" s="6"/>
      <c r="CY853" s="6"/>
    </row>
    <row r="854" ht="26.25" customHeight="1" spans="102:103">
      <c r="CX854" s="6"/>
      <c r="CY854" s="6"/>
    </row>
    <row r="855" ht="26.25" customHeight="1" spans="102:103">
      <c r="CX855" s="6"/>
      <c r="CY855" s="6"/>
    </row>
    <row r="856" ht="26.25" customHeight="1" spans="102:103">
      <c r="CX856" s="6"/>
      <c r="CY856" s="6"/>
    </row>
    <row r="857" ht="26.25" customHeight="1" spans="102:103">
      <c r="CX857" s="6"/>
      <c r="CY857" s="6"/>
    </row>
    <row r="858" ht="26.25" customHeight="1" spans="102:103">
      <c r="CX858" s="6"/>
      <c r="CY858" s="6"/>
    </row>
    <row r="859" ht="26.25" customHeight="1" spans="102:103">
      <c r="CX859" s="6"/>
      <c r="CY859" s="6"/>
    </row>
    <row r="860" ht="26.25" customHeight="1" spans="102:103">
      <c r="CX860" s="6"/>
      <c r="CY860" s="6"/>
    </row>
    <row r="861" ht="26.25" customHeight="1" spans="102:103">
      <c r="CX861" s="6"/>
      <c r="CY861" s="6"/>
    </row>
    <row r="862" ht="26.25" customHeight="1" spans="102:103">
      <c r="CX862" s="6"/>
      <c r="CY862" s="6"/>
    </row>
    <row r="863" ht="26.25" customHeight="1" spans="102:103">
      <c r="CX863" s="6"/>
      <c r="CY863" s="6"/>
    </row>
    <row r="864" ht="26.25" customHeight="1" spans="102:103">
      <c r="CX864" s="6"/>
      <c r="CY864" s="6"/>
    </row>
    <row r="865" ht="26.25" customHeight="1" spans="102:103">
      <c r="CX865" s="6"/>
      <c r="CY865" s="6"/>
    </row>
    <row r="866" ht="26.25" customHeight="1" spans="102:103">
      <c r="CX866" s="6"/>
      <c r="CY866" s="6"/>
    </row>
    <row r="867" ht="26.25" customHeight="1" spans="102:103">
      <c r="CX867" s="6"/>
      <c r="CY867" s="6"/>
    </row>
    <row r="868" ht="26.25" customHeight="1" spans="102:103">
      <c r="CX868" s="6"/>
      <c r="CY868" s="6"/>
    </row>
    <row r="869" ht="26.25" customHeight="1" spans="102:103">
      <c r="CX869" s="6"/>
      <c r="CY869" s="6"/>
    </row>
    <row r="870" ht="26.25" customHeight="1" spans="102:103">
      <c r="CX870" s="6"/>
      <c r="CY870" s="6"/>
    </row>
    <row r="871" ht="26.25" customHeight="1" spans="102:103">
      <c r="CX871" s="6"/>
      <c r="CY871" s="6"/>
    </row>
    <row r="872" ht="26.25" customHeight="1" spans="102:103">
      <c r="CX872" s="6"/>
      <c r="CY872" s="6"/>
    </row>
    <row r="873" ht="26.25" customHeight="1" spans="102:103">
      <c r="CX873" s="6"/>
      <c r="CY873" s="6"/>
    </row>
    <row r="874" ht="26.25" customHeight="1" spans="102:103">
      <c r="CX874" s="6"/>
      <c r="CY874" s="6"/>
    </row>
    <row r="875" ht="26.25" customHeight="1" spans="102:103">
      <c r="CX875" s="6"/>
      <c r="CY875" s="6"/>
    </row>
    <row r="876" ht="26.25" customHeight="1" spans="102:103">
      <c r="CX876" s="6"/>
      <c r="CY876" s="6"/>
    </row>
    <row r="877" ht="26.25" customHeight="1" spans="102:103">
      <c r="CX877" s="6"/>
      <c r="CY877" s="6"/>
    </row>
    <row r="878" ht="26.25" customHeight="1" spans="102:103">
      <c r="CX878" s="6"/>
      <c r="CY878" s="6"/>
    </row>
    <row r="879" ht="26.25" customHeight="1" spans="102:103">
      <c r="CX879" s="6"/>
      <c r="CY879" s="6"/>
    </row>
    <row r="880" ht="26.25" customHeight="1" spans="102:103">
      <c r="CX880" s="6"/>
      <c r="CY880" s="6"/>
    </row>
    <row r="881" ht="26.25" customHeight="1" spans="102:103">
      <c r="CX881" s="6"/>
      <c r="CY881" s="6"/>
    </row>
    <row r="882" ht="26.25" customHeight="1" spans="102:103">
      <c r="CX882" s="6"/>
      <c r="CY882" s="6"/>
    </row>
    <row r="883" ht="26.25" customHeight="1" spans="102:103">
      <c r="CX883" s="6"/>
      <c r="CY883" s="6"/>
    </row>
    <row r="884" ht="26.25" customHeight="1" spans="102:103">
      <c r="CX884" s="6"/>
      <c r="CY884" s="6"/>
    </row>
    <row r="885" ht="26.25" customHeight="1" spans="102:103">
      <c r="CX885" s="6"/>
      <c r="CY885" s="6"/>
    </row>
    <row r="886" ht="26.25" customHeight="1" spans="102:103">
      <c r="CX886" s="6"/>
      <c r="CY886" s="6"/>
    </row>
    <row r="887" ht="26.25" customHeight="1" spans="102:103">
      <c r="CX887" s="6"/>
      <c r="CY887" s="6"/>
    </row>
    <row r="888" ht="26.25" customHeight="1" spans="102:103">
      <c r="CX888" s="6"/>
      <c r="CY888" s="6"/>
    </row>
    <row r="889" ht="26.25" customHeight="1" spans="102:103">
      <c r="CX889" s="6"/>
      <c r="CY889" s="6"/>
    </row>
    <row r="890" ht="26.25" customHeight="1" spans="102:103">
      <c r="CX890" s="6"/>
      <c r="CY890" s="6"/>
    </row>
    <row r="891" ht="26.25" customHeight="1" spans="102:103">
      <c r="CX891" s="6"/>
      <c r="CY891" s="6"/>
    </row>
    <row r="892" ht="26.25" customHeight="1" spans="102:103">
      <c r="CX892" s="6"/>
      <c r="CY892" s="6"/>
    </row>
    <row r="893" ht="26.25" customHeight="1" spans="102:103">
      <c r="CX893" s="6"/>
      <c r="CY893" s="6"/>
    </row>
    <row r="894" ht="26.25" customHeight="1" spans="102:103">
      <c r="CX894" s="6"/>
      <c r="CY894" s="6"/>
    </row>
    <row r="895" ht="26.25" customHeight="1" spans="102:103">
      <c r="CX895" s="6"/>
      <c r="CY895" s="6"/>
    </row>
    <row r="896" ht="26.25" customHeight="1" spans="102:103">
      <c r="CX896" s="6"/>
      <c r="CY896" s="6"/>
    </row>
    <row r="897" ht="26.25" customHeight="1" spans="102:103">
      <c r="CX897" s="6"/>
      <c r="CY897" s="6"/>
    </row>
    <row r="898" ht="26.25" customHeight="1" spans="102:103">
      <c r="CX898" s="6"/>
      <c r="CY898" s="6"/>
    </row>
    <row r="899" ht="26.25" customHeight="1" spans="102:103">
      <c r="CX899" s="6"/>
      <c r="CY899" s="6"/>
    </row>
    <row r="900" ht="26.25" customHeight="1" spans="102:103">
      <c r="CX900" s="6"/>
      <c r="CY900" s="6"/>
    </row>
    <row r="901" ht="26.25" customHeight="1" spans="102:103">
      <c r="CX901" s="6"/>
      <c r="CY901" s="6"/>
    </row>
    <row r="902" ht="26.25" customHeight="1" spans="102:103">
      <c r="CX902" s="6"/>
      <c r="CY902" s="6"/>
    </row>
    <row r="903" ht="26.25" customHeight="1" spans="102:103">
      <c r="CX903" s="6"/>
      <c r="CY903" s="6"/>
    </row>
    <row r="904" ht="26.25" customHeight="1" spans="102:103">
      <c r="CX904" s="6"/>
      <c r="CY904" s="6"/>
    </row>
    <row r="905" ht="26.25" customHeight="1" spans="102:103">
      <c r="CX905" s="6"/>
      <c r="CY905" s="6"/>
    </row>
    <row r="906" ht="26.25" customHeight="1" spans="102:103">
      <c r="CX906" s="6"/>
      <c r="CY906" s="6"/>
    </row>
    <row r="907" ht="26.25" customHeight="1" spans="102:103">
      <c r="CX907" s="6"/>
      <c r="CY907" s="6"/>
    </row>
    <row r="908" ht="26.25" customHeight="1" spans="102:103">
      <c r="CX908" s="6"/>
      <c r="CY908" s="6"/>
    </row>
    <row r="909" ht="26.25" customHeight="1" spans="102:103">
      <c r="CX909" s="6"/>
      <c r="CY909" s="6"/>
    </row>
    <row r="910" ht="26.25" customHeight="1" spans="102:103">
      <c r="CX910" s="6"/>
      <c r="CY910" s="6"/>
    </row>
    <row r="911" ht="26.25" customHeight="1" spans="102:103">
      <c r="CX911" s="6"/>
      <c r="CY911" s="6"/>
    </row>
    <row r="912" ht="26.25" customHeight="1" spans="102:103">
      <c r="CX912" s="6"/>
      <c r="CY912" s="6"/>
    </row>
    <row r="913" ht="26.25" customHeight="1" spans="102:103">
      <c r="CX913" s="6"/>
      <c r="CY913" s="6"/>
    </row>
    <row r="914" ht="26.25" customHeight="1" spans="102:103">
      <c r="CX914" s="6"/>
      <c r="CY914" s="6"/>
    </row>
    <row r="915" ht="26.25" customHeight="1" spans="102:103">
      <c r="CX915" s="6"/>
      <c r="CY915" s="6"/>
    </row>
    <row r="916" ht="26.25" customHeight="1" spans="102:103">
      <c r="CX916" s="6"/>
      <c r="CY916" s="6"/>
    </row>
    <row r="917" ht="26.25" customHeight="1" spans="102:103">
      <c r="CX917" s="6"/>
      <c r="CY917" s="6"/>
    </row>
    <row r="918" ht="26.25" customHeight="1" spans="102:103">
      <c r="CX918" s="6"/>
      <c r="CY918" s="6"/>
    </row>
    <row r="919" ht="26.25" customHeight="1" spans="102:103">
      <c r="CX919" s="6"/>
      <c r="CY919" s="6"/>
    </row>
    <row r="920" ht="26.25" customHeight="1" spans="102:103">
      <c r="CX920" s="6"/>
      <c r="CY920" s="6"/>
    </row>
    <row r="921" ht="26.25" customHeight="1" spans="102:103">
      <c r="CX921" s="6"/>
      <c r="CY921" s="6"/>
    </row>
    <row r="922" ht="26.25" customHeight="1" spans="102:103">
      <c r="CX922" s="6"/>
      <c r="CY922" s="6"/>
    </row>
    <row r="923" ht="26.25" customHeight="1" spans="102:103">
      <c r="CX923" s="6"/>
      <c r="CY923" s="6"/>
    </row>
    <row r="924" ht="26.25" customHeight="1" spans="102:103">
      <c r="CX924" s="6"/>
      <c r="CY924" s="6"/>
    </row>
    <row r="925" ht="26.25" customHeight="1" spans="102:103">
      <c r="CX925" s="6"/>
      <c r="CY925" s="6"/>
    </row>
    <row r="926" ht="26.25" customHeight="1" spans="102:103">
      <c r="CX926" s="6"/>
      <c r="CY926" s="6"/>
    </row>
    <row r="927" ht="26.25" customHeight="1" spans="102:103">
      <c r="CX927" s="6"/>
      <c r="CY927" s="6"/>
    </row>
    <row r="928" ht="26.25" customHeight="1" spans="102:103">
      <c r="CX928" s="6"/>
      <c r="CY928" s="6"/>
    </row>
    <row r="929" ht="26.25" customHeight="1" spans="102:103">
      <c r="CX929" s="6"/>
      <c r="CY929" s="6"/>
    </row>
    <row r="930" ht="26.25" customHeight="1" spans="102:103">
      <c r="CX930" s="6"/>
      <c r="CY930" s="6"/>
    </row>
    <row r="931" ht="26.25" customHeight="1" spans="102:103">
      <c r="CX931" s="6"/>
      <c r="CY931" s="6"/>
    </row>
    <row r="932" ht="26.25" customHeight="1" spans="102:103">
      <c r="CX932" s="6"/>
      <c r="CY932" s="6"/>
    </row>
    <row r="933" ht="26.25" customHeight="1" spans="102:103">
      <c r="CX933" s="6"/>
      <c r="CY933" s="6"/>
    </row>
    <row r="934" ht="26.25" customHeight="1" spans="102:103">
      <c r="CX934" s="6"/>
      <c r="CY934" s="6"/>
    </row>
    <row r="935" ht="26.25" customHeight="1" spans="102:103">
      <c r="CX935" s="6"/>
      <c r="CY935" s="6"/>
    </row>
    <row r="936" ht="26.25" customHeight="1" spans="102:103">
      <c r="CX936" s="6"/>
      <c r="CY936" s="6"/>
    </row>
    <row r="937" ht="26.25" customHeight="1" spans="102:103">
      <c r="CX937" s="6"/>
      <c r="CY937" s="6"/>
    </row>
    <row r="938" ht="26.25" customHeight="1" spans="102:103">
      <c r="CX938" s="6"/>
      <c r="CY938" s="6"/>
    </row>
    <row r="939" ht="26.25" customHeight="1" spans="102:103">
      <c r="CX939" s="6"/>
      <c r="CY939" s="6"/>
    </row>
    <row r="940" ht="26.25" customHeight="1" spans="102:103">
      <c r="CX940" s="6"/>
      <c r="CY940" s="6"/>
    </row>
    <row r="941" ht="26.25" customHeight="1" spans="102:103">
      <c r="CX941" s="6"/>
      <c r="CY941" s="6"/>
    </row>
    <row r="942" ht="26.25" customHeight="1" spans="102:103">
      <c r="CX942" s="6"/>
      <c r="CY942" s="6"/>
    </row>
    <row r="943" ht="26.25" customHeight="1" spans="102:103">
      <c r="CX943" s="6"/>
      <c r="CY943" s="6"/>
    </row>
    <row r="944" ht="26.25" customHeight="1" spans="102:103">
      <c r="CX944" s="6"/>
      <c r="CY944" s="6"/>
    </row>
    <row r="945" ht="26.25" customHeight="1" spans="102:103">
      <c r="CX945" s="6"/>
      <c r="CY945" s="6"/>
    </row>
    <row r="946" ht="26.25" customHeight="1" spans="102:103">
      <c r="CX946" s="6"/>
      <c r="CY946" s="6"/>
    </row>
    <row r="947" ht="26.25" customHeight="1" spans="102:103">
      <c r="CX947" s="6"/>
      <c r="CY947" s="6"/>
    </row>
    <row r="948" ht="26.25" customHeight="1" spans="102:103">
      <c r="CX948" s="6"/>
      <c r="CY948" s="6"/>
    </row>
    <row r="949" ht="26.25" customHeight="1" spans="102:103">
      <c r="CX949" s="6"/>
      <c r="CY949" s="6"/>
    </row>
    <row r="950" ht="26.25" customHeight="1" spans="102:103">
      <c r="CX950" s="6"/>
      <c r="CY950" s="6"/>
    </row>
    <row r="951" ht="26.25" customHeight="1" spans="102:103">
      <c r="CX951" s="6"/>
      <c r="CY951" s="6"/>
    </row>
    <row r="952" ht="26.25" customHeight="1" spans="102:103">
      <c r="CX952" s="6"/>
      <c r="CY952" s="6"/>
    </row>
    <row r="953" ht="26.25" customHeight="1" spans="102:103">
      <c r="CX953" s="6"/>
      <c r="CY953" s="6"/>
    </row>
    <row r="954" ht="26.25" customHeight="1" spans="102:103">
      <c r="CX954" s="6"/>
      <c r="CY954" s="6"/>
    </row>
    <row r="955" ht="26.25" customHeight="1" spans="102:103">
      <c r="CX955" s="6"/>
      <c r="CY955" s="6"/>
    </row>
    <row r="956" ht="26.25" customHeight="1" spans="102:103">
      <c r="CX956" s="6"/>
      <c r="CY956" s="6"/>
    </row>
    <row r="957" ht="26.25" customHeight="1" spans="102:103">
      <c r="CX957" s="6"/>
      <c r="CY957" s="6"/>
    </row>
    <row r="958" ht="26.25" customHeight="1" spans="102:103">
      <c r="CX958" s="6"/>
      <c r="CY958" s="6"/>
    </row>
    <row r="959" ht="26.25" customHeight="1" spans="102:103">
      <c r="CX959" s="6"/>
      <c r="CY959" s="6"/>
    </row>
    <row r="960" ht="26.25" customHeight="1" spans="102:103">
      <c r="CX960" s="6"/>
      <c r="CY960" s="6"/>
    </row>
    <row r="961" ht="26.25" customHeight="1" spans="102:103">
      <c r="CX961" s="6"/>
      <c r="CY961" s="6"/>
    </row>
    <row r="962" ht="26.25" customHeight="1" spans="102:103">
      <c r="CX962" s="6"/>
      <c r="CY962" s="6"/>
    </row>
    <row r="963" ht="26.25" customHeight="1" spans="102:103">
      <c r="CX963" s="6"/>
      <c r="CY963" s="6"/>
    </row>
    <row r="964" ht="26.25" customHeight="1" spans="102:103">
      <c r="CX964" s="6"/>
      <c r="CY964" s="6"/>
    </row>
    <row r="965" ht="26.25" customHeight="1" spans="102:103">
      <c r="CX965" s="6"/>
      <c r="CY965" s="6"/>
    </row>
    <row r="966" ht="26.25" customHeight="1" spans="102:103">
      <c r="CX966" s="6"/>
      <c r="CY966" s="6"/>
    </row>
    <row r="967" ht="26.25" customHeight="1" spans="102:103">
      <c r="CX967" s="6"/>
      <c r="CY967" s="6"/>
    </row>
    <row r="968" ht="26.25" customHeight="1" spans="102:103">
      <c r="CX968" s="6"/>
      <c r="CY968" s="6"/>
    </row>
    <row r="969" ht="26.25" customHeight="1" spans="102:103">
      <c r="CX969" s="6"/>
      <c r="CY969" s="6"/>
    </row>
    <row r="970" ht="26.25" customHeight="1" spans="102:103">
      <c r="CX970" s="6"/>
      <c r="CY970" s="6"/>
    </row>
    <row r="971" ht="26.25" customHeight="1" spans="102:103">
      <c r="CX971" s="6"/>
      <c r="CY971" s="6"/>
    </row>
    <row r="972" ht="26.25" customHeight="1" spans="102:103">
      <c r="CX972" s="6"/>
      <c r="CY972" s="6"/>
    </row>
    <row r="973" ht="26.25" customHeight="1" spans="102:103">
      <c r="CX973" s="6"/>
      <c r="CY973" s="6"/>
    </row>
    <row r="974" ht="26.25" customHeight="1" spans="102:103">
      <c r="CX974" s="6"/>
      <c r="CY974" s="6"/>
    </row>
    <row r="975" ht="26.25" customHeight="1" spans="102:103">
      <c r="CX975" s="6"/>
      <c r="CY975" s="6"/>
    </row>
    <row r="976" ht="26.25" customHeight="1" spans="102:103">
      <c r="CX976" s="6"/>
      <c r="CY976" s="6"/>
    </row>
    <row r="977" ht="26.25" customHeight="1" spans="102:103">
      <c r="CX977" s="6"/>
      <c r="CY977" s="6"/>
    </row>
    <row r="978" ht="26.25" customHeight="1" spans="102:103">
      <c r="CX978" s="6"/>
      <c r="CY978" s="6"/>
    </row>
    <row r="979" ht="26.25" customHeight="1" spans="102:103">
      <c r="CX979" s="6"/>
      <c r="CY979" s="6"/>
    </row>
    <row r="980" ht="26.25" customHeight="1" spans="102:103">
      <c r="CX980" s="6"/>
      <c r="CY980" s="6"/>
    </row>
    <row r="981" ht="26.25" customHeight="1" spans="102:103">
      <c r="CX981" s="6"/>
      <c r="CY981" s="6"/>
    </row>
    <row r="982" ht="26.25" customHeight="1" spans="102:103">
      <c r="CX982" s="6"/>
      <c r="CY982" s="6"/>
    </row>
    <row r="983" ht="26.25" customHeight="1" spans="102:103">
      <c r="CX983" s="6"/>
      <c r="CY983" s="6"/>
    </row>
    <row r="984" ht="26.25" customHeight="1" spans="102:103">
      <c r="CX984" s="6"/>
      <c r="CY984" s="6"/>
    </row>
    <row r="985" ht="26.25" customHeight="1" spans="102:103">
      <c r="CX985" s="6"/>
      <c r="CY985" s="6"/>
    </row>
    <row r="986" ht="26.25" customHeight="1" spans="102:103">
      <c r="CX986" s="6"/>
      <c r="CY986" s="6"/>
    </row>
    <row r="987" ht="26.25" customHeight="1" spans="102:103">
      <c r="CX987" s="6"/>
      <c r="CY987" s="6"/>
    </row>
    <row r="988" ht="26.25" customHeight="1" spans="102:103">
      <c r="CX988" s="6"/>
      <c r="CY988" s="6"/>
    </row>
    <row r="989" ht="26.25" customHeight="1" spans="102:103">
      <c r="CX989" s="6"/>
      <c r="CY989" s="6"/>
    </row>
    <row r="990" ht="26.25" customHeight="1" spans="102:103">
      <c r="CX990" s="6"/>
      <c r="CY990" s="6"/>
    </row>
    <row r="991" ht="26.25" customHeight="1" spans="102:103">
      <c r="CX991" s="6"/>
      <c r="CY991" s="6"/>
    </row>
    <row r="992" ht="26.25" customHeight="1" spans="102:103">
      <c r="CX992" s="6"/>
      <c r="CY992" s="6"/>
    </row>
    <row r="993" ht="26.25" customHeight="1" spans="102:103">
      <c r="CX993" s="6"/>
      <c r="CY993" s="6"/>
    </row>
    <row r="994" ht="26.25" customHeight="1" spans="102:103">
      <c r="CX994" s="6"/>
      <c r="CY994" s="6"/>
    </row>
    <row r="995" ht="26.25" customHeight="1" spans="102:103">
      <c r="CX995" s="6"/>
      <c r="CY995" s="6"/>
    </row>
    <row r="996" ht="26.25" customHeight="1" spans="102:103">
      <c r="CX996" s="6"/>
      <c r="CY996" s="6"/>
    </row>
    <row r="997" ht="26.25" customHeight="1" spans="102:103">
      <c r="CX997" s="6"/>
      <c r="CY997" s="6"/>
    </row>
    <row r="998" ht="26.25" customHeight="1" spans="102:103">
      <c r="CX998" s="6"/>
      <c r="CY998" s="6"/>
    </row>
    <row r="999" ht="26.25" customHeight="1" spans="102:103">
      <c r="CX999" s="6"/>
      <c r="CY999" s="6"/>
    </row>
    <row r="1000" ht="26.25" customHeight="1" spans="102:103">
      <c r="CX1000" s="6"/>
      <c r="CY1000" s="6"/>
    </row>
    <row r="1001" ht="26.25" customHeight="1" spans="102:103">
      <c r="CX1001" s="6"/>
      <c r="CY1001" s="6"/>
    </row>
    <row r="1002" ht="26.25" customHeight="1" spans="102:103">
      <c r="CX1002" s="6"/>
      <c r="CY1002" s="6"/>
    </row>
    <row r="1003" ht="26.25" customHeight="1" spans="102:103">
      <c r="CX1003" s="6"/>
      <c r="CY1003" s="6"/>
    </row>
    <row r="1004" ht="26.25" customHeight="1" spans="102:103">
      <c r="CX1004" s="6"/>
      <c r="CY1004" s="6"/>
    </row>
    <row r="1005" ht="26.25" customHeight="1" spans="102:103">
      <c r="CX1005" s="6"/>
      <c r="CY1005" s="6"/>
    </row>
    <row r="1006" ht="26.25" customHeight="1" spans="102:103">
      <c r="CX1006" s="6"/>
      <c r="CY1006" s="6"/>
    </row>
    <row r="1007" ht="26.25" customHeight="1" spans="102:103">
      <c r="CX1007" s="6"/>
      <c r="CY1007" s="6"/>
    </row>
    <row r="1008" ht="26.25" customHeight="1" spans="102:103">
      <c r="CX1008" s="6"/>
      <c r="CY1008" s="6"/>
    </row>
    <row r="1009" ht="26.25" customHeight="1" spans="102:103">
      <c r="CX1009" s="6"/>
      <c r="CY1009" s="6"/>
    </row>
    <row r="1010" ht="26.25" customHeight="1" spans="102:103">
      <c r="CX1010" s="6"/>
      <c r="CY1010" s="6"/>
    </row>
    <row r="1011" ht="26.25" customHeight="1" spans="102:103">
      <c r="CX1011" s="6"/>
      <c r="CY1011" s="6"/>
    </row>
    <row r="1012" ht="26.25" customHeight="1" spans="102:103">
      <c r="CX1012" s="6"/>
      <c r="CY1012" s="6"/>
    </row>
    <row r="1013" ht="26.25" customHeight="1" spans="102:103">
      <c r="CX1013" s="6"/>
      <c r="CY1013" s="6"/>
    </row>
    <row r="1014" ht="26.25" customHeight="1" spans="102:103">
      <c r="CX1014" s="6"/>
      <c r="CY1014" s="6"/>
    </row>
    <row r="1015" ht="26.25" customHeight="1" spans="102:103">
      <c r="CX1015" s="6"/>
      <c r="CY1015" s="6"/>
    </row>
    <row r="1016" ht="26.25" customHeight="1" spans="102:103">
      <c r="CX1016" s="6"/>
      <c r="CY1016" s="6"/>
    </row>
    <row r="1017" ht="26.25" customHeight="1" spans="102:103">
      <c r="CX1017" s="6"/>
      <c r="CY1017" s="6"/>
    </row>
    <row r="1018" ht="26.25" customHeight="1" spans="102:103">
      <c r="CX1018" s="6"/>
      <c r="CY1018" s="6"/>
    </row>
    <row r="1019" ht="26.25" customHeight="1" spans="102:103">
      <c r="CX1019" s="6"/>
      <c r="CY1019" s="6"/>
    </row>
    <row r="1020" ht="26.25" customHeight="1" spans="102:103">
      <c r="CX1020" s="6"/>
      <c r="CY1020" s="6"/>
    </row>
    <row r="1021" ht="26.25" customHeight="1" spans="102:103">
      <c r="CX1021" s="6"/>
      <c r="CY1021" s="6"/>
    </row>
    <row r="1022" ht="26.25" customHeight="1" spans="102:103">
      <c r="CX1022" s="6"/>
      <c r="CY1022" s="6"/>
    </row>
    <row r="1023" ht="26.25" customHeight="1" spans="102:103">
      <c r="CX1023" s="6"/>
      <c r="CY1023" s="6"/>
    </row>
    <row r="1024" ht="26.25" customHeight="1" spans="102:103">
      <c r="CX1024" s="6"/>
      <c r="CY1024" s="6"/>
    </row>
    <row r="1025" ht="26.25" customHeight="1" spans="102:103">
      <c r="CX1025" s="6"/>
      <c r="CY1025" s="6"/>
    </row>
    <row r="1026" ht="26.25" customHeight="1" spans="102:103">
      <c r="CX1026" s="6"/>
      <c r="CY1026" s="6"/>
    </row>
    <row r="1027" ht="26.25" customHeight="1" spans="102:103">
      <c r="CX1027" s="6"/>
      <c r="CY1027" s="6"/>
    </row>
    <row r="1028" ht="26.25" customHeight="1" spans="102:103">
      <c r="CX1028" s="6"/>
      <c r="CY1028" s="6"/>
    </row>
    <row r="1029" ht="26.25" customHeight="1" spans="102:103">
      <c r="CX1029" s="6"/>
      <c r="CY1029" s="6"/>
    </row>
    <row r="1030" ht="26.25" customHeight="1" spans="102:103">
      <c r="CX1030" s="6"/>
      <c r="CY1030" s="6"/>
    </row>
    <row r="1031" ht="26.25" customHeight="1" spans="102:103">
      <c r="CX1031" s="6"/>
      <c r="CY1031" s="6"/>
    </row>
    <row r="1032" ht="26.25" customHeight="1" spans="102:103">
      <c r="CX1032" s="6"/>
      <c r="CY1032" s="6"/>
    </row>
    <row r="1033" ht="26.25" customHeight="1" spans="102:103">
      <c r="CX1033" s="6"/>
      <c r="CY1033" s="6"/>
    </row>
    <row r="1034" ht="26.25" customHeight="1" spans="102:103">
      <c r="CX1034" s="6"/>
      <c r="CY1034" s="6"/>
    </row>
    <row r="1035" ht="26.25" customHeight="1" spans="102:103">
      <c r="CX1035" s="6"/>
      <c r="CY1035" s="6"/>
    </row>
    <row r="1036" ht="26.25" customHeight="1" spans="102:103">
      <c r="CX1036" s="6"/>
      <c r="CY1036" s="6"/>
    </row>
    <row r="1037" ht="26.25" customHeight="1" spans="102:103">
      <c r="CX1037" s="6"/>
      <c r="CY1037" s="6"/>
    </row>
    <row r="1038" ht="26.25" customHeight="1" spans="102:103">
      <c r="CX1038" s="6"/>
      <c r="CY1038" s="6"/>
    </row>
    <row r="1039" ht="26.25" customHeight="1" spans="102:103">
      <c r="CX1039" s="6"/>
      <c r="CY1039" s="6"/>
    </row>
    <row r="1040" ht="26.25" customHeight="1" spans="102:103">
      <c r="CX1040" s="6"/>
      <c r="CY1040" s="6"/>
    </row>
    <row r="1041" ht="26.25" customHeight="1" spans="102:103">
      <c r="CX1041" s="6"/>
      <c r="CY1041" s="6"/>
    </row>
    <row r="1042" ht="26.25" customHeight="1" spans="102:103">
      <c r="CX1042" s="6"/>
      <c r="CY1042" s="6"/>
    </row>
    <row r="1043" ht="26.25" customHeight="1" spans="102:103">
      <c r="CX1043" s="6"/>
      <c r="CY1043" s="6"/>
    </row>
    <row r="1044" ht="26.25" customHeight="1" spans="102:103">
      <c r="CX1044" s="6"/>
      <c r="CY1044" s="6"/>
    </row>
    <row r="1045" ht="26.25" customHeight="1" spans="102:103">
      <c r="CX1045" s="6"/>
      <c r="CY1045" s="6"/>
    </row>
    <row r="1046" ht="26.25" customHeight="1" spans="102:103">
      <c r="CX1046" s="6"/>
      <c r="CY1046" s="6"/>
    </row>
    <row r="1047" ht="26.25" customHeight="1" spans="102:103">
      <c r="CX1047" s="6"/>
      <c r="CY1047" s="6"/>
    </row>
    <row r="1048" ht="26.25" customHeight="1" spans="102:103">
      <c r="CX1048" s="6"/>
      <c r="CY1048" s="6"/>
    </row>
    <row r="1049" ht="26.25" customHeight="1" spans="102:103">
      <c r="CX1049" s="6"/>
      <c r="CY1049" s="6"/>
    </row>
    <row r="1050" ht="26.25" customHeight="1" spans="102:103">
      <c r="CX1050" s="6"/>
      <c r="CY1050" s="6"/>
    </row>
    <row r="1051" ht="26.25" customHeight="1" spans="102:103">
      <c r="CX1051" s="6"/>
      <c r="CY1051" s="6"/>
    </row>
    <row r="1052" ht="26.25" customHeight="1" spans="102:103">
      <c r="CX1052" s="6"/>
      <c r="CY1052" s="6"/>
    </row>
    <row r="1053" ht="26.25" customHeight="1" spans="102:103">
      <c r="CX1053" s="6"/>
      <c r="CY1053" s="6"/>
    </row>
    <row r="1054" ht="26.25" customHeight="1" spans="102:103">
      <c r="CX1054" s="6"/>
      <c r="CY1054" s="6"/>
    </row>
    <row r="1055" ht="26.25" customHeight="1" spans="102:103">
      <c r="CX1055" s="6"/>
      <c r="CY1055" s="6"/>
    </row>
    <row r="1056" ht="26.25" customHeight="1" spans="102:103">
      <c r="CX1056" s="6"/>
      <c r="CY1056" s="6"/>
    </row>
    <row r="1057" ht="26.25" customHeight="1" spans="102:103">
      <c r="CX1057" s="6"/>
      <c r="CY1057" s="6"/>
    </row>
    <row r="1058" ht="26.25" customHeight="1" spans="102:103">
      <c r="CX1058" s="6"/>
      <c r="CY1058" s="6"/>
    </row>
    <row r="1059" ht="26.25" customHeight="1" spans="102:103">
      <c r="CX1059" s="6"/>
      <c r="CY1059" s="6"/>
    </row>
    <row r="1060" ht="26.25" customHeight="1" spans="102:103">
      <c r="CX1060" s="6"/>
      <c r="CY1060" s="6"/>
    </row>
    <row r="1061" ht="26.25" customHeight="1" spans="102:103">
      <c r="CX1061" s="6"/>
      <c r="CY1061" s="6"/>
    </row>
    <row r="1062" ht="26.25" customHeight="1" spans="102:103">
      <c r="CX1062" s="6"/>
      <c r="CY1062" s="6"/>
    </row>
    <row r="1063" ht="26.25" customHeight="1" spans="102:103">
      <c r="CX1063" s="6"/>
      <c r="CY1063" s="6"/>
    </row>
    <row r="1064" ht="26.25" customHeight="1" spans="102:103">
      <c r="CX1064" s="6"/>
      <c r="CY1064" s="6"/>
    </row>
    <row r="1065" ht="26.25" customHeight="1" spans="102:103">
      <c r="CX1065" s="6"/>
      <c r="CY1065" s="6"/>
    </row>
    <row r="1066" ht="26.25" customHeight="1" spans="102:103">
      <c r="CX1066" s="6"/>
      <c r="CY1066" s="6"/>
    </row>
    <row r="1067" ht="26.25" customHeight="1" spans="102:103">
      <c r="CX1067" s="6"/>
      <c r="CY1067" s="6"/>
    </row>
    <row r="1068" ht="26.25" customHeight="1" spans="102:103">
      <c r="CX1068" s="6"/>
      <c r="CY1068" s="6"/>
    </row>
    <row r="1069" ht="26.25" customHeight="1" spans="102:103">
      <c r="CX1069" s="6"/>
      <c r="CY1069" s="6"/>
    </row>
    <row r="1070" ht="26.25" customHeight="1" spans="102:103">
      <c r="CX1070" s="6"/>
      <c r="CY1070" s="6"/>
    </row>
    <row r="1071" ht="26.25" customHeight="1" spans="102:103">
      <c r="CX1071" s="6"/>
      <c r="CY1071" s="6"/>
    </row>
    <row r="1072" ht="26.25" customHeight="1" spans="102:103">
      <c r="CX1072" s="6"/>
      <c r="CY1072" s="6"/>
    </row>
    <row r="1073" ht="26.25" customHeight="1" spans="102:103">
      <c r="CX1073" s="6"/>
      <c r="CY1073" s="6"/>
    </row>
    <row r="1074" ht="26.25" customHeight="1" spans="102:103">
      <c r="CX1074" s="6"/>
      <c r="CY1074" s="6"/>
    </row>
    <row r="1075" ht="26.25" customHeight="1" spans="102:103">
      <c r="CX1075" s="6"/>
      <c r="CY1075" s="6"/>
    </row>
    <row r="1076" ht="26.25" customHeight="1" spans="102:103">
      <c r="CX1076" s="6"/>
      <c r="CY1076" s="6"/>
    </row>
    <row r="1077" ht="26.25" customHeight="1" spans="102:103">
      <c r="CX1077" s="6"/>
      <c r="CY1077" s="6"/>
    </row>
    <row r="1078" ht="26.25" customHeight="1" spans="102:103">
      <c r="CX1078" s="6"/>
      <c r="CY1078" s="6"/>
    </row>
    <row r="1079" ht="26.25" customHeight="1" spans="102:103">
      <c r="CX1079" s="6"/>
      <c r="CY1079" s="6"/>
    </row>
    <row r="1080" ht="26.25" customHeight="1" spans="102:103">
      <c r="CX1080" s="6"/>
      <c r="CY1080" s="6"/>
    </row>
    <row r="1081" ht="26.25" customHeight="1" spans="102:103">
      <c r="CX1081" s="6"/>
      <c r="CY1081" s="6"/>
    </row>
    <row r="1082" ht="26.25" customHeight="1" spans="102:103">
      <c r="CX1082" s="6"/>
      <c r="CY1082" s="6"/>
    </row>
    <row r="1083" ht="26.25" customHeight="1" spans="102:103">
      <c r="CX1083" s="6"/>
      <c r="CY1083" s="6"/>
    </row>
    <row r="1084" ht="26.25" customHeight="1" spans="102:103">
      <c r="CX1084" s="6"/>
      <c r="CY1084" s="6"/>
    </row>
    <row r="1085" ht="26.25" customHeight="1" spans="102:103">
      <c r="CX1085" s="6"/>
      <c r="CY1085" s="6"/>
    </row>
    <row r="1086" ht="26.25" customHeight="1" spans="102:103">
      <c r="CX1086" s="6"/>
      <c r="CY1086" s="6"/>
    </row>
    <row r="1087" ht="26.25" customHeight="1" spans="102:103">
      <c r="CX1087" s="6"/>
      <c r="CY1087" s="6"/>
    </row>
    <row r="1088" ht="26.25" customHeight="1" spans="102:103">
      <c r="CX1088" s="6"/>
      <c r="CY1088" s="6"/>
    </row>
    <row r="1089" ht="26.25" customHeight="1" spans="102:103">
      <c r="CX1089" s="6"/>
      <c r="CY1089" s="6"/>
    </row>
    <row r="1090" ht="26.25" customHeight="1" spans="102:103">
      <c r="CX1090" s="6"/>
      <c r="CY1090" s="6"/>
    </row>
    <row r="1091" ht="26.25" customHeight="1" spans="102:103">
      <c r="CX1091" s="6"/>
      <c r="CY1091" s="6"/>
    </row>
    <row r="1092" ht="26.25" customHeight="1" spans="102:103">
      <c r="CX1092" s="6"/>
      <c r="CY1092" s="6"/>
    </row>
    <row r="1093" ht="26.25" customHeight="1" spans="102:103">
      <c r="CX1093" s="6"/>
      <c r="CY1093" s="6"/>
    </row>
    <row r="1094" ht="26.25" customHeight="1" spans="102:103">
      <c r="CX1094" s="6"/>
      <c r="CY1094" s="6"/>
    </row>
    <row r="1095" ht="26.25" customHeight="1" spans="102:103">
      <c r="CX1095" s="6"/>
      <c r="CY1095" s="6"/>
    </row>
    <row r="1096" ht="26.25" customHeight="1" spans="102:103">
      <c r="CX1096" s="6"/>
      <c r="CY1096" s="6"/>
    </row>
    <row r="1097" ht="26.25" customHeight="1" spans="102:103">
      <c r="CX1097" s="6"/>
      <c r="CY1097" s="6"/>
    </row>
    <row r="1098" ht="26.25" customHeight="1" spans="102:103">
      <c r="CX1098" s="6"/>
      <c r="CY1098" s="6"/>
    </row>
    <row r="1099" ht="26.25" customHeight="1" spans="102:103">
      <c r="CX1099" s="6"/>
      <c r="CY1099" s="6"/>
    </row>
    <row r="1100" ht="26.25" customHeight="1" spans="102:103">
      <c r="CX1100" s="6"/>
      <c r="CY1100" s="6"/>
    </row>
    <row r="1101" ht="26.25" customHeight="1" spans="102:103">
      <c r="CX1101" s="6"/>
      <c r="CY1101" s="6"/>
    </row>
    <row r="1102" ht="26.25" customHeight="1" spans="102:103">
      <c r="CX1102" s="6"/>
      <c r="CY1102" s="6"/>
    </row>
    <row r="1103" ht="26.25" customHeight="1" spans="102:103">
      <c r="CX1103" s="6"/>
      <c r="CY1103" s="6"/>
    </row>
    <row r="1104" ht="26.25" customHeight="1" spans="102:103">
      <c r="CX1104" s="6"/>
      <c r="CY1104" s="6"/>
    </row>
    <row r="1105" ht="26.25" customHeight="1" spans="102:103">
      <c r="CX1105" s="6"/>
      <c r="CY1105" s="6"/>
    </row>
    <row r="1106" ht="26.25" customHeight="1" spans="102:103">
      <c r="CX1106" s="6"/>
      <c r="CY1106" s="6"/>
    </row>
    <row r="1107" ht="26.25" customHeight="1" spans="102:103">
      <c r="CX1107" s="6"/>
      <c r="CY1107" s="6"/>
    </row>
    <row r="1108" ht="26.25" customHeight="1" spans="102:103">
      <c r="CX1108" s="6"/>
      <c r="CY1108" s="6"/>
    </row>
    <row r="1109" ht="26.25" customHeight="1" spans="102:103">
      <c r="CX1109" s="6"/>
      <c r="CY1109" s="6"/>
    </row>
    <row r="1110" ht="26.25" customHeight="1" spans="102:103">
      <c r="CX1110" s="6"/>
      <c r="CY1110" s="6"/>
    </row>
    <row r="1111" ht="26.25" customHeight="1" spans="102:103">
      <c r="CX1111" s="6"/>
      <c r="CY1111" s="6"/>
    </row>
    <row r="1112" ht="26.25" customHeight="1" spans="102:103">
      <c r="CX1112" s="6"/>
      <c r="CY1112" s="6"/>
    </row>
    <row r="1113" ht="26.25" customHeight="1" spans="102:103">
      <c r="CX1113" s="6"/>
      <c r="CY1113" s="6"/>
    </row>
    <row r="1114" ht="26.25" customHeight="1" spans="102:103">
      <c r="CX1114" s="6"/>
      <c r="CY1114" s="6"/>
    </row>
    <row r="1115" ht="26.25" customHeight="1" spans="102:103">
      <c r="CX1115" s="6"/>
      <c r="CY1115" s="6"/>
    </row>
    <row r="1116" ht="26.25" customHeight="1" spans="102:103">
      <c r="CX1116" s="6"/>
      <c r="CY1116" s="6"/>
    </row>
    <row r="1117" ht="26.25" customHeight="1" spans="102:103">
      <c r="CX1117" s="6"/>
      <c r="CY1117" s="6"/>
    </row>
    <row r="1118" ht="26.25" customHeight="1" spans="102:103">
      <c r="CX1118" s="6"/>
      <c r="CY1118" s="6"/>
    </row>
    <row r="1119" ht="26.25" customHeight="1" spans="102:103">
      <c r="CX1119" s="6"/>
      <c r="CY1119" s="6"/>
    </row>
    <row r="1120" ht="26.25" customHeight="1" spans="102:103">
      <c r="CX1120" s="6"/>
      <c r="CY1120" s="6"/>
    </row>
    <row r="1121" ht="26.25" customHeight="1" spans="102:103">
      <c r="CX1121" s="6"/>
      <c r="CY1121" s="6"/>
    </row>
    <row r="1122" ht="26.25" customHeight="1" spans="102:103">
      <c r="CX1122" s="6"/>
      <c r="CY1122" s="6"/>
    </row>
    <row r="1123" ht="26.25" customHeight="1" spans="102:103">
      <c r="CX1123" s="6"/>
      <c r="CY1123" s="6"/>
    </row>
    <row r="1124" ht="26.25" customHeight="1" spans="102:103">
      <c r="CX1124" s="6"/>
      <c r="CY1124" s="6"/>
    </row>
    <row r="1125" ht="26.25" customHeight="1" spans="102:103">
      <c r="CX1125" s="6"/>
      <c r="CY1125" s="6"/>
    </row>
    <row r="1126" ht="26.25" customHeight="1" spans="102:103">
      <c r="CX1126" s="6"/>
      <c r="CY1126" s="6"/>
    </row>
    <row r="1127" ht="26.25" customHeight="1" spans="102:103">
      <c r="CX1127" s="6"/>
      <c r="CY1127" s="6"/>
    </row>
    <row r="1128" ht="26.25" customHeight="1" spans="102:103">
      <c r="CX1128" s="6"/>
      <c r="CY1128" s="6"/>
    </row>
    <row r="1129" ht="26.25" customHeight="1" spans="102:103">
      <c r="CX1129" s="6"/>
      <c r="CY1129" s="6"/>
    </row>
    <row r="1130" ht="26.25" customHeight="1" spans="102:103">
      <c r="CX1130" s="6"/>
      <c r="CY1130" s="6"/>
    </row>
    <row r="1131" ht="26.25" customHeight="1" spans="102:103">
      <c r="CX1131" s="6"/>
      <c r="CY1131" s="6"/>
    </row>
    <row r="1132" ht="26.25" customHeight="1" spans="102:103">
      <c r="CX1132" s="6"/>
      <c r="CY1132" s="6"/>
    </row>
    <row r="1133" ht="26.25" customHeight="1" spans="102:103">
      <c r="CX1133" s="6"/>
      <c r="CY1133" s="6"/>
    </row>
    <row r="1134" ht="26.25" customHeight="1" spans="102:103">
      <c r="CX1134" s="6"/>
      <c r="CY1134" s="6"/>
    </row>
    <row r="1135" ht="26.25" customHeight="1" spans="102:103">
      <c r="CX1135" s="6"/>
      <c r="CY1135" s="6"/>
    </row>
    <row r="1136" ht="26.25" customHeight="1" spans="102:103">
      <c r="CX1136" s="6"/>
      <c r="CY1136" s="6"/>
    </row>
    <row r="1137" ht="26.25" customHeight="1" spans="102:103">
      <c r="CX1137" s="6"/>
      <c r="CY1137" s="6"/>
    </row>
    <row r="1138" ht="26.25" customHeight="1" spans="102:103">
      <c r="CX1138" s="6"/>
      <c r="CY1138" s="6"/>
    </row>
    <row r="1139" ht="26.25" customHeight="1" spans="102:103">
      <c r="CX1139" s="6"/>
      <c r="CY1139" s="6"/>
    </row>
    <row r="1140" ht="26.25" customHeight="1" spans="102:103">
      <c r="CX1140" s="6"/>
      <c r="CY1140" s="6"/>
    </row>
    <row r="1141" ht="26.25" customHeight="1" spans="102:103">
      <c r="CX1141" s="6"/>
      <c r="CY1141" s="6"/>
    </row>
    <row r="1142" ht="26.25" customHeight="1" spans="102:103">
      <c r="CX1142" s="6"/>
      <c r="CY1142" s="6"/>
    </row>
    <row r="1143" ht="26.25" customHeight="1" spans="102:103">
      <c r="CX1143" s="6"/>
      <c r="CY1143" s="6"/>
    </row>
    <row r="1144" ht="26.25" customHeight="1" spans="102:103">
      <c r="CX1144" s="6"/>
      <c r="CY1144" s="6"/>
    </row>
    <row r="1145" ht="26.25" customHeight="1" spans="102:103">
      <c r="CX1145" s="6"/>
      <c r="CY1145" s="6"/>
    </row>
    <row r="1146" ht="26.25" customHeight="1" spans="102:103">
      <c r="CX1146" s="6"/>
      <c r="CY1146" s="6"/>
    </row>
    <row r="1147" ht="26.25" customHeight="1" spans="102:103">
      <c r="CX1147" s="6"/>
      <c r="CY1147" s="6"/>
    </row>
    <row r="1148" ht="26.25" customHeight="1" spans="102:103">
      <c r="CX1148" s="6"/>
      <c r="CY1148" s="6"/>
    </row>
    <row r="1149" ht="26.25" customHeight="1" spans="102:103">
      <c r="CX1149" s="6"/>
      <c r="CY1149" s="6"/>
    </row>
    <row r="1150" ht="26.25" customHeight="1" spans="102:103">
      <c r="CX1150" s="6"/>
      <c r="CY1150" s="6"/>
    </row>
    <row r="1151" ht="26.25" customHeight="1" spans="102:103">
      <c r="CX1151" s="6"/>
      <c r="CY1151" s="6"/>
    </row>
    <row r="1152" ht="26.25" customHeight="1" spans="102:103">
      <c r="CX1152" s="6"/>
      <c r="CY1152" s="6"/>
    </row>
    <row r="1153" ht="26.25" customHeight="1" spans="102:103">
      <c r="CX1153" s="6"/>
      <c r="CY1153" s="6"/>
    </row>
    <row r="1154" ht="26.25" customHeight="1" spans="102:103">
      <c r="CX1154" s="6"/>
      <c r="CY1154" s="6"/>
    </row>
    <row r="1155" ht="26.25" customHeight="1" spans="102:103">
      <c r="CX1155" s="6"/>
      <c r="CY1155" s="6"/>
    </row>
    <row r="1156" ht="26.25" customHeight="1" spans="102:103">
      <c r="CX1156" s="6"/>
      <c r="CY1156" s="6"/>
    </row>
    <row r="1157" ht="26.25" customHeight="1" spans="102:103">
      <c r="CX1157" s="6"/>
      <c r="CY1157" s="6"/>
    </row>
    <row r="1158" ht="26.25" customHeight="1" spans="102:103">
      <c r="CX1158" s="6"/>
      <c r="CY1158" s="6"/>
    </row>
    <row r="1159" ht="26.25" customHeight="1" spans="102:103">
      <c r="CX1159" s="6"/>
      <c r="CY1159" s="6"/>
    </row>
    <row r="1160" ht="26.25" customHeight="1" spans="102:103">
      <c r="CX1160" s="6"/>
      <c r="CY1160" s="6"/>
    </row>
    <row r="1161" ht="26.25" customHeight="1" spans="102:103">
      <c r="CX1161" s="6"/>
      <c r="CY1161" s="6"/>
    </row>
    <row r="1162" ht="26.25" customHeight="1" spans="102:103">
      <c r="CX1162" s="6"/>
      <c r="CY1162" s="6"/>
    </row>
    <row r="1163" ht="26.25" customHeight="1" spans="102:103">
      <c r="CX1163" s="6"/>
      <c r="CY1163" s="6"/>
    </row>
    <row r="1164" ht="26.25" customHeight="1" spans="102:103">
      <c r="CX1164" s="6"/>
      <c r="CY1164" s="6"/>
    </row>
    <row r="1165" ht="26.25" customHeight="1" spans="102:103">
      <c r="CX1165" s="6"/>
      <c r="CY1165" s="6"/>
    </row>
    <row r="1166" ht="26.25" customHeight="1" spans="102:103">
      <c r="CX1166" s="6"/>
      <c r="CY1166" s="6"/>
    </row>
    <row r="1167" ht="26.25" customHeight="1" spans="102:103">
      <c r="CX1167" s="6"/>
      <c r="CY1167" s="6"/>
    </row>
    <row r="1168" ht="26.25" customHeight="1" spans="102:103">
      <c r="CX1168" s="6"/>
      <c r="CY1168" s="6"/>
    </row>
    <row r="1169" ht="26.25" customHeight="1" spans="102:103">
      <c r="CX1169" s="6"/>
      <c r="CY1169" s="6"/>
    </row>
    <row r="1170" ht="26.25" customHeight="1" spans="102:103">
      <c r="CX1170" s="6"/>
      <c r="CY1170" s="6"/>
    </row>
    <row r="1171" ht="26.25" customHeight="1" spans="102:103">
      <c r="CX1171" s="6"/>
      <c r="CY1171" s="6"/>
    </row>
    <row r="1172" ht="26.25" customHeight="1" spans="102:103">
      <c r="CX1172" s="6"/>
      <c r="CY1172" s="6"/>
    </row>
    <row r="1173" ht="26.25" customHeight="1" spans="102:103">
      <c r="CX1173" s="6"/>
      <c r="CY1173" s="6"/>
    </row>
    <row r="1174" ht="26.25" customHeight="1" spans="102:103">
      <c r="CX1174" s="6"/>
      <c r="CY1174" s="6"/>
    </row>
    <row r="1175" ht="26.25" customHeight="1" spans="102:103">
      <c r="CX1175" s="6"/>
      <c r="CY1175" s="6"/>
    </row>
    <row r="1176" ht="26.25" customHeight="1" spans="102:103">
      <c r="CX1176" s="6"/>
      <c r="CY1176" s="6"/>
    </row>
    <row r="1177" ht="26.25" customHeight="1" spans="102:103">
      <c r="CX1177" s="6"/>
      <c r="CY1177" s="6"/>
    </row>
    <row r="1178" ht="26.25" customHeight="1" spans="102:103">
      <c r="CX1178" s="6"/>
      <c r="CY1178" s="6"/>
    </row>
    <row r="1179" ht="26.25" customHeight="1" spans="102:103">
      <c r="CX1179" s="6"/>
      <c r="CY1179" s="6"/>
    </row>
    <row r="1180" ht="26.25" customHeight="1" spans="102:103">
      <c r="CX1180" s="6"/>
      <c r="CY1180" s="6"/>
    </row>
    <row r="1181" ht="26.25" customHeight="1" spans="102:103">
      <c r="CX1181" s="6"/>
      <c r="CY1181" s="6"/>
    </row>
    <row r="1182" ht="26.25" customHeight="1" spans="102:103">
      <c r="CX1182" s="6"/>
      <c r="CY1182" s="6"/>
    </row>
    <row r="1183" ht="26.25" customHeight="1" spans="102:103">
      <c r="CX1183" s="6"/>
      <c r="CY1183" s="6"/>
    </row>
    <row r="1184" ht="26.25" customHeight="1" spans="102:103">
      <c r="CX1184" s="6"/>
      <c r="CY1184" s="6"/>
    </row>
    <row r="1185" ht="26.25" customHeight="1" spans="102:103">
      <c r="CX1185" s="6"/>
      <c r="CY1185" s="6"/>
    </row>
    <row r="1186" ht="26.25" customHeight="1" spans="102:103">
      <c r="CX1186" s="6"/>
      <c r="CY1186" s="6"/>
    </row>
    <row r="1187" ht="26.25" customHeight="1" spans="102:103">
      <c r="CX1187" s="6"/>
      <c r="CY1187" s="6"/>
    </row>
    <row r="1188" ht="26.25" customHeight="1" spans="102:103">
      <c r="CX1188" s="6"/>
      <c r="CY1188" s="6"/>
    </row>
    <row r="1189" ht="26.25" customHeight="1" spans="102:103">
      <c r="CX1189" s="6"/>
      <c r="CY1189" s="6"/>
    </row>
    <row r="1190" ht="26.25" customHeight="1" spans="102:103">
      <c r="CX1190" s="6"/>
      <c r="CY1190" s="6"/>
    </row>
    <row r="1191" ht="26.25" customHeight="1" spans="102:103">
      <c r="CX1191" s="6"/>
      <c r="CY1191" s="6"/>
    </row>
    <row r="1192" ht="26.25" customHeight="1" spans="102:103">
      <c r="CX1192" s="6"/>
      <c r="CY1192" s="6"/>
    </row>
    <row r="1193" ht="26.25" customHeight="1" spans="102:103">
      <c r="CX1193" s="6"/>
      <c r="CY1193" s="6"/>
    </row>
    <row r="1194" ht="26.25" customHeight="1" spans="102:103">
      <c r="CX1194" s="6"/>
      <c r="CY1194" s="6"/>
    </row>
    <row r="1195" ht="26.25" customHeight="1" spans="102:103">
      <c r="CX1195" s="6"/>
      <c r="CY1195" s="6"/>
    </row>
    <row r="1196" ht="26.25" customHeight="1" spans="102:103">
      <c r="CX1196" s="6"/>
      <c r="CY1196" s="6"/>
    </row>
    <row r="1197" ht="26.25" customHeight="1" spans="102:103">
      <c r="CX1197" s="6"/>
      <c r="CY1197" s="6"/>
    </row>
    <row r="1198" ht="26.25" customHeight="1" spans="102:103">
      <c r="CX1198" s="6"/>
      <c r="CY1198" s="6"/>
    </row>
    <row r="1199" ht="26.25" customHeight="1" spans="102:103">
      <c r="CX1199" s="6"/>
      <c r="CY1199" s="6"/>
    </row>
    <row r="1200" ht="26.25" customHeight="1" spans="102:103">
      <c r="CX1200" s="6"/>
      <c r="CY1200" s="6"/>
    </row>
    <row r="1201" ht="26.25" customHeight="1" spans="102:103">
      <c r="CX1201" s="6"/>
      <c r="CY1201" s="6"/>
    </row>
    <row r="1202" ht="26.25" customHeight="1" spans="102:103">
      <c r="CX1202" s="6"/>
      <c r="CY1202" s="6"/>
    </row>
    <row r="1203" ht="26.25" customHeight="1" spans="102:103">
      <c r="CX1203" s="6"/>
      <c r="CY1203" s="6"/>
    </row>
    <row r="1204" ht="26.25" customHeight="1" spans="102:103">
      <c r="CX1204" s="6"/>
      <c r="CY1204" s="6"/>
    </row>
    <row r="1205" ht="26.25" customHeight="1" spans="102:103">
      <c r="CX1205" s="6"/>
      <c r="CY1205" s="6"/>
    </row>
    <row r="1206" ht="26.25" customHeight="1" spans="102:103">
      <c r="CX1206" s="6"/>
      <c r="CY1206" s="6"/>
    </row>
    <row r="1207" ht="26.25" customHeight="1" spans="102:103">
      <c r="CX1207" s="6"/>
      <c r="CY1207" s="6"/>
    </row>
    <row r="1208" ht="26.25" customHeight="1" spans="102:103">
      <c r="CX1208" s="6"/>
      <c r="CY1208" s="6"/>
    </row>
    <row r="1209" ht="26.25" customHeight="1" spans="102:103">
      <c r="CX1209" s="6"/>
      <c r="CY1209" s="6"/>
    </row>
    <row r="1210" ht="26.25" customHeight="1" spans="102:103">
      <c r="CX1210" s="6"/>
      <c r="CY1210" s="6"/>
    </row>
    <row r="1211" ht="26.25" customHeight="1" spans="102:103">
      <c r="CX1211" s="6"/>
      <c r="CY1211" s="6"/>
    </row>
    <row r="1212" ht="26.25" customHeight="1" spans="102:103">
      <c r="CX1212" s="6"/>
      <c r="CY1212" s="6"/>
    </row>
    <row r="1213" ht="26.25" customHeight="1" spans="102:103">
      <c r="CX1213" s="6"/>
      <c r="CY1213" s="6"/>
    </row>
    <row r="1214" ht="26.25" customHeight="1" spans="102:103">
      <c r="CX1214" s="6"/>
      <c r="CY1214" s="6"/>
    </row>
    <row r="1215" ht="26.25" customHeight="1" spans="102:103">
      <c r="CX1215" s="6"/>
      <c r="CY1215" s="6"/>
    </row>
    <row r="1216" ht="26.25" customHeight="1" spans="102:103">
      <c r="CX1216" s="6"/>
      <c r="CY1216" s="6"/>
    </row>
    <row r="1217" ht="26.25" customHeight="1" spans="102:103">
      <c r="CX1217" s="6"/>
      <c r="CY1217" s="6"/>
    </row>
    <row r="1218" ht="26.25" customHeight="1" spans="102:103">
      <c r="CX1218" s="6"/>
      <c r="CY1218" s="6"/>
    </row>
    <row r="1219" ht="26.25" customHeight="1" spans="102:103">
      <c r="CX1219" s="6"/>
      <c r="CY1219" s="6"/>
    </row>
    <row r="1220" ht="26.25" customHeight="1" spans="102:103">
      <c r="CX1220" s="6"/>
      <c r="CY1220" s="6"/>
    </row>
    <row r="1221" ht="26.25" customHeight="1" spans="102:103">
      <c r="CX1221" s="6"/>
      <c r="CY1221" s="6"/>
    </row>
    <row r="1222" ht="26.25" customHeight="1" spans="102:103">
      <c r="CX1222" s="6"/>
      <c r="CY1222" s="6"/>
    </row>
    <row r="1223" ht="26.25" customHeight="1" spans="102:103">
      <c r="CX1223" s="6"/>
      <c r="CY1223" s="6"/>
    </row>
    <row r="1224" ht="26.25" customHeight="1" spans="102:103">
      <c r="CX1224" s="6"/>
      <c r="CY1224" s="6"/>
    </row>
    <row r="1225" ht="26.25" customHeight="1" spans="102:103">
      <c r="CX1225" s="6"/>
      <c r="CY1225" s="6"/>
    </row>
    <row r="1226" ht="26.25" customHeight="1" spans="102:103">
      <c r="CX1226" s="6"/>
      <c r="CY1226" s="6"/>
    </row>
    <row r="1227" ht="26.25" customHeight="1" spans="102:103">
      <c r="CX1227" s="6"/>
      <c r="CY1227" s="6"/>
    </row>
    <row r="1228" ht="26.25" customHeight="1" spans="102:103">
      <c r="CX1228" s="6"/>
      <c r="CY1228" s="6"/>
    </row>
    <row r="1229" ht="26.25" customHeight="1" spans="102:103">
      <c r="CX1229" s="6"/>
      <c r="CY1229" s="6"/>
    </row>
    <row r="1230" ht="26.25" customHeight="1" spans="102:103">
      <c r="CX1230" s="6"/>
      <c r="CY1230" s="6"/>
    </row>
    <row r="1231" ht="26.25" customHeight="1" spans="102:103">
      <c r="CX1231" s="6"/>
      <c r="CY1231" s="6"/>
    </row>
    <row r="1232" ht="26.25" customHeight="1" spans="102:103">
      <c r="CX1232" s="6"/>
      <c r="CY1232" s="6"/>
    </row>
    <row r="1233" ht="26.25" customHeight="1" spans="102:103">
      <c r="CX1233" s="6"/>
      <c r="CY1233" s="6"/>
    </row>
    <row r="1234" ht="26.25" customHeight="1" spans="102:103">
      <c r="CX1234" s="6"/>
      <c r="CY1234" s="6"/>
    </row>
    <row r="1235" ht="26.25" customHeight="1" spans="102:103">
      <c r="CX1235" s="6"/>
      <c r="CY1235" s="6"/>
    </row>
    <row r="1236" ht="26.25" customHeight="1" spans="102:103">
      <c r="CX1236" s="6"/>
      <c r="CY1236" s="6"/>
    </row>
    <row r="1237" ht="26.25" customHeight="1" spans="102:103">
      <c r="CX1237" s="6"/>
      <c r="CY1237" s="6"/>
    </row>
    <row r="1238" ht="26.25" customHeight="1" spans="102:103">
      <c r="CX1238" s="6"/>
      <c r="CY1238" s="6"/>
    </row>
    <row r="1239" ht="26.25" customHeight="1" spans="102:103">
      <c r="CX1239" s="6"/>
      <c r="CY1239" s="6"/>
    </row>
    <row r="1240" ht="26.25" customHeight="1" spans="102:103">
      <c r="CX1240" s="6"/>
      <c r="CY1240" s="6"/>
    </row>
    <row r="1241" ht="26.25" customHeight="1" spans="102:103">
      <c r="CX1241" s="6"/>
      <c r="CY1241" s="6"/>
    </row>
    <row r="1242" ht="26.25" customHeight="1" spans="102:103">
      <c r="CX1242" s="6"/>
      <c r="CY1242" s="6"/>
    </row>
    <row r="1243" ht="26.25" customHeight="1" spans="102:103">
      <c r="CX1243" s="6"/>
      <c r="CY1243" s="6"/>
    </row>
    <row r="1244" ht="26.25" customHeight="1" spans="102:103">
      <c r="CX1244" s="6"/>
      <c r="CY1244" s="6"/>
    </row>
    <row r="1245" ht="26.25" customHeight="1" spans="102:103">
      <c r="CX1245" s="6"/>
      <c r="CY1245" s="6"/>
    </row>
    <row r="1246" ht="26.25" customHeight="1" spans="102:103">
      <c r="CX1246" s="6"/>
      <c r="CY1246" s="6"/>
    </row>
    <row r="1247" ht="26.25" customHeight="1" spans="102:103">
      <c r="CX1247" s="6"/>
      <c r="CY1247" s="6"/>
    </row>
    <row r="1248" ht="26.25" customHeight="1" spans="102:103">
      <c r="CX1248" s="6"/>
      <c r="CY1248" s="6"/>
    </row>
    <row r="1249" ht="26.25" customHeight="1" spans="102:103">
      <c r="CX1249" s="6"/>
      <c r="CY1249" s="6"/>
    </row>
    <row r="1250" ht="26.25" customHeight="1" spans="102:103">
      <c r="CX1250" s="6"/>
      <c r="CY1250" s="6"/>
    </row>
    <row r="1251" ht="26.25" customHeight="1" spans="102:103">
      <c r="CX1251" s="6"/>
      <c r="CY1251" s="6"/>
    </row>
    <row r="1252" ht="26.25" customHeight="1" spans="102:103">
      <c r="CX1252" s="6"/>
      <c r="CY1252" s="6"/>
    </row>
    <row r="1253" ht="26.25" customHeight="1" spans="102:103">
      <c r="CX1253" s="6"/>
      <c r="CY1253" s="6"/>
    </row>
    <row r="1254" ht="26.25" customHeight="1" spans="102:103">
      <c r="CX1254" s="6"/>
      <c r="CY1254" s="6"/>
    </row>
    <row r="1255" ht="26.25" customHeight="1" spans="102:103">
      <c r="CX1255" s="6"/>
      <c r="CY1255" s="6"/>
    </row>
    <row r="1256" ht="26.25" customHeight="1" spans="102:103">
      <c r="CX1256" s="6"/>
      <c r="CY1256" s="6"/>
    </row>
    <row r="1257" ht="26.25" customHeight="1" spans="102:103">
      <c r="CX1257" s="6"/>
      <c r="CY1257" s="6"/>
    </row>
    <row r="1258" ht="26.25" customHeight="1" spans="102:103">
      <c r="CX1258" s="6"/>
      <c r="CY1258" s="6"/>
    </row>
    <row r="1259" ht="26.25" customHeight="1" spans="102:103">
      <c r="CX1259" s="6"/>
      <c r="CY1259" s="6"/>
    </row>
    <row r="1260" ht="26.25" customHeight="1" spans="102:103">
      <c r="CX1260" s="6"/>
      <c r="CY1260" s="6"/>
    </row>
    <row r="1261" ht="26.25" customHeight="1" spans="102:103">
      <c r="CX1261" s="6"/>
      <c r="CY1261" s="6"/>
    </row>
    <row r="1262" ht="26.25" customHeight="1" spans="102:103">
      <c r="CX1262" s="6"/>
      <c r="CY1262" s="6"/>
    </row>
    <row r="1263" ht="26.25" customHeight="1" spans="102:103">
      <c r="CX1263" s="6"/>
      <c r="CY1263" s="6"/>
    </row>
    <row r="1264" ht="26.25" customHeight="1" spans="102:103">
      <c r="CX1264" s="6"/>
      <c r="CY1264" s="6"/>
    </row>
    <row r="1265" ht="26.25" customHeight="1" spans="102:103">
      <c r="CX1265" s="6"/>
      <c r="CY1265" s="6"/>
    </row>
    <row r="1266" ht="26.25" customHeight="1" spans="102:103">
      <c r="CX1266" s="6"/>
      <c r="CY1266" s="6"/>
    </row>
    <row r="1267" ht="26.25" customHeight="1" spans="102:103">
      <c r="CX1267" s="6"/>
      <c r="CY1267" s="6"/>
    </row>
    <row r="1268" ht="26.25" customHeight="1" spans="102:103">
      <c r="CX1268" s="6"/>
      <c r="CY1268" s="6"/>
    </row>
    <row r="1269" ht="26.25" customHeight="1" spans="102:103">
      <c r="CX1269" s="6"/>
      <c r="CY1269" s="6"/>
    </row>
    <row r="1270" ht="26.25" customHeight="1" spans="102:103">
      <c r="CX1270" s="6"/>
      <c r="CY1270" s="6"/>
    </row>
    <row r="1271" ht="26.25" customHeight="1" spans="102:103">
      <c r="CX1271" s="6"/>
      <c r="CY1271" s="6"/>
    </row>
    <row r="1272" ht="26.25" customHeight="1" spans="102:103">
      <c r="CX1272" s="6"/>
      <c r="CY1272" s="6"/>
    </row>
    <row r="1273" ht="26.25" customHeight="1" spans="102:103">
      <c r="CX1273" s="6"/>
      <c r="CY1273" s="6"/>
    </row>
    <row r="1274" ht="26.25" customHeight="1" spans="102:103">
      <c r="CX1274" s="6"/>
      <c r="CY1274" s="6"/>
    </row>
    <row r="1275" ht="26.25" customHeight="1" spans="102:103">
      <c r="CX1275" s="6"/>
      <c r="CY1275" s="6"/>
    </row>
    <row r="1276" ht="26.25" customHeight="1" spans="102:103">
      <c r="CX1276" s="6"/>
      <c r="CY1276" s="6"/>
    </row>
    <row r="1277" ht="26.25" customHeight="1" spans="102:103">
      <c r="CX1277" s="6"/>
      <c r="CY1277" s="6"/>
    </row>
    <row r="1278" ht="26.25" customHeight="1" spans="102:103">
      <c r="CX1278" s="6"/>
      <c r="CY1278" s="6"/>
    </row>
    <row r="1279" ht="26.25" customHeight="1" spans="102:103">
      <c r="CX1279" s="6"/>
      <c r="CY1279" s="6"/>
    </row>
    <row r="1280" ht="26.25" customHeight="1" spans="102:103">
      <c r="CX1280" s="6"/>
      <c r="CY1280" s="6"/>
    </row>
    <row r="1281" ht="26.25" customHeight="1" spans="102:103">
      <c r="CX1281" s="6"/>
      <c r="CY1281" s="6"/>
    </row>
    <row r="1282" ht="26.25" customHeight="1" spans="102:103">
      <c r="CX1282" s="6"/>
      <c r="CY1282" s="6"/>
    </row>
    <row r="1283" ht="26.25" customHeight="1" spans="102:103">
      <c r="CX1283" s="6"/>
      <c r="CY1283" s="6"/>
    </row>
    <row r="1284" ht="26.25" customHeight="1" spans="102:103">
      <c r="CX1284" s="6"/>
      <c r="CY1284" s="6"/>
    </row>
    <row r="1285" ht="26.25" customHeight="1" spans="102:103">
      <c r="CX1285" s="6"/>
      <c r="CY1285" s="6"/>
    </row>
    <row r="1286" ht="26.25" customHeight="1" spans="102:103">
      <c r="CX1286" s="6"/>
      <c r="CY1286" s="6"/>
    </row>
    <row r="1287" ht="26.25" customHeight="1" spans="102:103">
      <c r="CX1287" s="6"/>
      <c r="CY1287" s="6"/>
    </row>
    <row r="1288" ht="26.25" customHeight="1" spans="102:103">
      <c r="CX1288" s="6"/>
      <c r="CY1288" s="6"/>
    </row>
    <row r="1289" ht="26.25" customHeight="1" spans="102:103">
      <c r="CX1289" s="6"/>
      <c r="CY1289" s="6"/>
    </row>
    <row r="1290" ht="26.25" customHeight="1" spans="102:103">
      <c r="CX1290" s="6"/>
      <c r="CY1290" s="6"/>
    </row>
    <row r="1291" ht="26.25" customHeight="1" spans="102:103">
      <c r="CX1291" s="6"/>
      <c r="CY1291" s="6"/>
    </row>
    <row r="1292" ht="26.25" customHeight="1" spans="102:103">
      <c r="CX1292" s="6"/>
      <c r="CY1292" s="6"/>
    </row>
    <row r="1293" ht="26.25" customHeight="1" spans="102:103">
      <c r="CX1293" s="6"/>
      <c r="CY1293" s="6"/>
    </row>
    <row r="1294" ht="26.25" customHeight="1" spans="102:103">
      <c r="CX1294" s="6"/>
      <c r="CY1294" s="6"/>
    </row>
    <row r="1295" ht="26.25" customHeight="1" spans="102:103">
      <c r="CX1295" s="6"/>
      <c r="CY1295" s="6"/>
    </row>
    <row r="1296" ht="26.25" customHeight="1" spans="102:103">
      <c r="CX1296" s="6"/>
      <c r="CY1296" s="6"/>
    </row>
    <row r="1297" ht="26.25" customHeight="1" spans="102:103">
      <c r="CX1297" s="6"/>
      <c r="CY1297" s="6"/>
    </row>
    <row r="1298" ht="26.25" customHeight="1" spans="102:103">
      <c r="CX1298" s="6"/>
      <c r="CY1298" s="6"/>
    </row>
    <row r="1299" ht="26.25" customHeight="1" spans="102:103">
      <c r="CX1299" s="6"/>
      <c r="CY1299" s="6"/>
    </row>
    <row r="1300" ht="26.25" customHeight="1" spans="102:103">
      <c r="CX1300" s="6"/>
      <c r="CY1300" s="6"/>
    </row>
    <row r="1301" ht="26.25" customHeight="1" spans="102:103">
      <c r="CX1301" s="6"/>
      <c r="CY1301" s="6"/>
    </row>
    <row r="1302" ht="26.25" customHeight="1" spans="102:103">
      <c r="CX1302" s="6"/>
      <c r="CY1302" s="6"/>
    </row>
    <row r="1303" ht="26.25" customHeight="1" spans="102:103">
      <c r="CX1303" s="6"/>
      <c r="CY1303" s="6"/>
    </row>
    <row r="1304" ht="26.25" customHeight="1" spans="102:103">
      <c r="CX1304" s="6"/>
      <c r="CY1304" s="6"/>
    </row>
    <row r="1305" ht="26.25" customHeight="1" spans="102:103">
      <c r="CX1305" s="6"/>
      <c r="CY1305" s="6"/>
    </row>
    <row r="1306" ht="26.25" customHeight="1" spans="102:103">
      <c r="CX1306" s="6"/>
      <c r="CY1306" s="6"/>
    </row>
    <row r="1307" ht="26.25" customHeight="1" spans="102:103">
      <c r="CX1307" s="6"/>
      <c r="CY1307" s="6"/>
    </row>
    <row r="1308" ht="26.25" customHeight="1" spans="102:103">
      <c r="CX1308" s="6"/>
      <c r="CY1308" s="6"/>
    </row>
    <row r="1309" ht="26.25" customHeight="1" spans="102:103">
      <c r="CX1309" s="6"/>
      <c r="CY1309" s="6"/>
    </row>
    <row r="1310" ht="26.25" customHeight="1" spans="102:103">
      <c r="CX1310" s="6"/>
      <c r="CY1310" s="6"/>
    </row>
    <row r="1311" ht="26.25" customHeight="1" spans="102:103">
      <c r="CX1311" s="6"/>
      <c r="CY1311" s="6"/>
    </row>
    <row r="1312" ht="26.25" customHeight="1" spans="102:103">
      <c r="CX1312" s="6"/>
      <c r="CY1312" s="6"/>
    </row>
    <row r="1313" ht="26.25" customHeight="1" spans="102:103">
      <c r="CX1313" s="6"/>
      <c r="CY1313" s="6"/>
    </row>
    <row r="1314" ht="26.25" customHeight="1" spans="102:103">
      <c r="CX1314" s="6"/>
      <c r="CY1314" s="6"/>
    </row>
    <row r="1315" ht="26.25" customHeight="1" spans="102:103">
      <c r="CX1315" s="6"/>
      <c r="CY1315" s="6"/>
    </row>
    <row r="1316" ht="26.25" customHeight="1" spans="102:103">
      <c r="CX1316" s="6"/>
      <c r="CY1316" s="6"/>
    </row>
    <row r="1317" ht="26.25" customHeight="1" spans="102:103">
      <c r="CX1317" s="6"/>
      <c r="CY1317" s="6"/>
    </row>
    <row r="1318" ht="26.25" customHeight="1" spans="102:103">
      <c r="CX1318" s="6"/>
      <c r="CY1318" s="6"/>
    </row>
    <row r="1319" ht="26.25" customHeight="1" spans="102:103">
      <c r="CX1319" s="6"/>
      <c r="CY1319" s="6"/>
    </row>
    <row r="1320" ht="26.25" customHeight="1" spans="102:103">
      <c r="CX1320" s="6"/>
      <c r="CY1320" s="6"/>
    </row>
    <row r="1321" ht="26.25" customHeight="1" spans="102:103">
      <c r="CX1321" s="6"/>
      <c r="CY1321" s="6"/>
    </row>
    <row r="1322" ht="26.25" customHeight="1" spans="102:103">
      <c r="CX1322" s="6"/>
      <c r="CY1322" s="6"/>
    </row>
    <row r="1323" ht="26.25" customHeight="1" spans="102:103">
      <c r="CX1323" s="6"/>
      <c r="CY1323" s="6"/>
    </row>
    <row r="1324" ht="26.25" customHeight="1" spans="102:103">
      <c r="CX1324" s="6"/>
      <c r="CY1324" s="6"/>
    </row>
    <row r="1325" ht="26.25" customHeight="1" spans="102:103">
      <c r="CX1325" s="6"/>
      <c r="CY1325" s="6"/>
    </row>
    <row r="1326" ht="26.25" customHeight="1" spans="102:103">
      <c r="CX1326" s="6"/>
      <c r="CY1326" s="6"/>
    </row>
    <row r="1327" ht="26.25" customHeight="1" spans="102:103">
      <c r="CX1327" s="6"/>
      <c r="CY1327" s="6"/>
    </row>
    <row r="1328" ht="26.25" customHeight="1" spans="102:103">
      <c r="CX1328" s="6"/>
      <c r="CY1328" s="6"/>
    </row>
    <row r="1329" ht="26.25" customHeight="1" spans="102:103">
      <c r="CX1329" s="6"/>
      <c r="CY1329" s="6"/>
    </row>
    <row r="1330" ht="26.25" customHeight="1" spans="102:103">
      <c r="CX1330" s="6"/>
      <c r="CY1330" s="6"/>
    </row>
    <row r="1331" ht="26.25" customHeight="1" spans="102:103">
      <c r="CX1331" s="6"/>
      <c r="CY1331" s="6"/>
    </row>
    <row r="1332" ht="26.25" customHeight="1" spans="102:103">
      <c r="CX1332" s="6"/>
      <c r="CY1332" s="6"/>
    </row>
    <row r="1333" ht="26.25" customHeight="1" spans="102:103">
      <c r="CX1333" s="6"/>
      <c r="CY1333" s="6"/>
    </row>
    <row r="1334" ht="26.25" customHeight="1" spans="102:103">
      <c r="CX1334" s="6"/>
      <c r="CY1334" s="6"/>
    </row>
    <row r="1335" ht="26.25" customHeight="1" spans="102:103">
      <c r="CX1335" s="6"/>
      <c r="CY1335" s="6"/>
    </row>
    <row r="1336" ht="26.25" customHeight="1" spans="102:103">
      <c r="CX1336" s="6"/>
      <c r="CY1336" s="6"/>
    </row>
    <row r="1337" ht="26.25" customHeight="1" spans="102:103">
      <c r="CX1337" s="6"/>
      <c r="CY1337" s="6"/>
    </row>
    <row r="1338" ht="26.25" customHeight="1" spans="102:103">
      <c r="CX1338" s="6"/>
      <c r="CY1338" s="6"/>
    </row>
    <row r="1339" ht="26.25" customHeight="1" spans="102:103">
      <c r="CX1339" s="6"/>
      <c r="CY1339" s="6"/>
    </row>
    <row r="1340" ht="26.25" customHeight="1" spans="102:103">
      <c r="CX1340" s="6"/>
      <c r="CY1340" s="6"/>
    </row>
    <row r="1341" ht="26.25" customHeight="1" spans="102:103">
      <c r="CX1341" s="6"/>
      <c r="CY1341" s="6"/>
    </row>
    <row r="1342" ht="26.25" customHeight="1" spans="102:103">
      <c r="CX1342" s="6"/>
      <c r="CY1342" s="6"/>
    </row>
    <row r="1343" ht="26.25" customHeight="1" spans="102:103">
      <c r="CX1343" s="6"/>
      <c r="CY1343" s="6"/>
    </row>
    <row r="1344" ht="26.25" customHeight="1" spans="102:103">
      <c r="CX1344" s="6"/>
      <c r="CY1344" s="6"/>
    </row>
    <row r="1345" ht="26.25" customHeight="1" spans="102:103">
      <c r="CX1345" s="6"/>
      <c r="CY1345" s="6"/>
    </row>
    <row r="1346" ht="26.25" customHeight="1" spans="102:103">
      <c r="CX1346" s="6"/>
      <c r="CY1346" s="6"/>
    </row>
    <row r="1347" ht="26.25" customHeight="1" spans="102:103">
      <c r="CX1347" s="6"/>
      <c r="CY1347" s="6"/>
    </row>
    <row r="1348" ht="26.25" customHeight="1" spans="102:103">
      <c r="CX1348" s="6"/>
      <c r="CY1348" s="6"/>
    </row>
    <row r="1349" ht="26.25" customHeight="1" spans="102:103">
      <c r="CX1349" s="6"/>
      <c r="CY1349" s="6"/>
    </row>
    <row r="1350" ht="26.25" customHeight="1" spans="102:103">
      <c r="CX1350" s="6"/>
      <c r="CY1350" s="6"/>
    </row>
    <row r="1351" ht="26.25" customHeight="1" spans="102:103">
      <c r="CX1351" s="6"/>
      <c r="CY1351" s="6"/>
    </row>
    <row r="1352" ht="26.25" customHeight="1" spans="102:103">
      <c r="CX1352" s="6"/>
      <c r="CY1352" s="6"/>
    </row>
    <row r="1353" ht="26.25" customHeight="1" spans="102:103">
      <c r="CX1353" s="6"/>
      <c r="CY1353" s="6"/>
    </row>
    <row r="1354" ht="26.25" customHeight="1" spans="102:103">
      <c r="CX1354" s="6"/>
      <c r="CY1354" s="6"/>
    </row>
    <row r="1355" ht="26.25" customHeight="1" spans="102:103">
      <c r="CX1355" s="6"/>
      <c r="CY1355" s="6"/>
    </row>
    <row r="1356" ht="26.25" customHeight="1" spans="102:103">
      <c r="CX1356" s="6"/>
      <c r="CY1356" s="6"/>
    </row>
    <row r="1357" ht="26.25" customHeight="1" spans="102:103">
      <c r="CX1357" s="6"/>
      <c r="CY1357" s="6"/>
    </row>
    <row r="1358" ht="26.25" customHeight="1" spans="102:103">
      <c r="CX1358" s="6"/>
      <c r="CY1358" s="6"/>
    </row>
    <row r="1359" ht="26.25" customHeight="1" spans="102:103">
      <c r="CX1359" s="6"/>
      <c r="CY1359" s="6"/>
    </row>
    <row r="1360" ht="26.25" customHeight="1" spans="102:103">
      <c r="CX1360" s="6"/>
      <c r="CY1360" s="6"/>
    </row>
    <row r="1361" ht="26.25" customHeight="1" spans="102:103">
      <c r="CX1361" s="6"/>
      <c r="CY1361" s="6"/>
    </row>
    <row r="1362" ht="26.25" customHeight="1" spans="102:103">
      <c r="CX1362" s="6"/>
      <c r="CY1362" s="6"/>
    </row>
    <row r="1363" ht="26.25" customHeight="1" spans="102:103">
      <c r="CX1363" s="6"/>
      <c r="CY1363" s="6"/>
    </row>
    <row r="1364" ht="26.25" customHeight="1" spans="102:103">
      <c r="CX1364" s="6"/>
      <c r="CY1364" s="6"/>
    </row>
    <row r="1365" ht="26.25" customHeight="1" spans="102:103">
      <c r="CX1365" s="6"/>
      <c r="CY1365" s="6"/>
    </row>
    <row r="1366" ht="26.25" customHeight="1" spans="102:103">
      <c r="CX1366" s="6"/>
      <c r="CY1366" s="6"/>
    </row>
    <row r="1367" ht="26.25" customHeight="1" spans="102:103">
      <c r="CX1367" s="6"/>
      <c r="CY1367" s="6"/>
    </row>
    <row r="1368" ht="26.25" customHeight="1" spans="102:103">
      <c r="CX1368" s="6"/>
      <c r="CY1368" s="6"/>
    </row>
    <row r="1369" ht="26.25" customHeight="1" spans="102:103">
      <c r="CX1369" s="6"/>
      <c r="CY1369" s="6"/>
    </row>
    <row r="1370" ht="26.25" customHeight="1" spans="102:103">
      <c r="CX1370" s="6"/>
      <c r="CY1370" s="6"/>
    </row>
    <row r="1371" ht="26.25" customHeight="1" spans="102:103">
      <c r="CX1371" s="6"/>
      <c r="CY1371" s="6"/>
    </row>
    <row r="1372" ht="26.25" customHeight="1" spans="102:103">
      <c r="CX1372" s="6"/>
      <c r="CY1372" s="6"/>
    </row>
    <row r="1373" ht="26.25" customHeight="1" spans="102:103">
      <c r="CX1373" s="6"/>
      <c r="CY1373" s="6"/>
    </row>
    <row r="1374" ht="26.25" customHeight="1" spans="102:103">
      <c r="CX1374" s="6"/>
      <c r="CY1374" s="6"/>
    </row>
    <row r="1375" ht="26.25" customHeight="1" spans="102:103">
      <c r="CX1375" s="6"/>
      <c r="CY1375" s="6"/>
    </row>
    <row r="1376" ht="26.25" customHeight="1" spans="102:103">
      <c r="CX1376" s="6"/>
      <c r="CY1376" s="6"/>
    </row>
    <row r="1377" ht="26.25" customHeight="1" spans="102:103">
      <c r="CX1377" s="6"/>
      <c r="CY1377" s="6"/>
    </row>
    <row r="1378" ht="26.25" customHeight="1" spans="102:103">
      <c r="CX1378" s="6"/>
      <c r="CY1378" s="6"/>
    </row>
    <row r="1379" ht="26.25" customHeight="1" spans="102:103">
      <c r="CX1379" s="6"/>
      <c r="CY1379" s="6"/>
    </row>
    <row r="1380" ht="26.25" customHeight="1" spans="102:103">
      <c r="CX1380" s="6"/>
      <c r="CY1380" s="6"/>
    </row>
    <row r="1381" ht="26.25" customHeight="1" spans="102:103">
      <c r="CX1381" s="6"/>
      <c r="CY1381" s="6"/>
    </row>
    <row r="1382" ht="26.25" customHeight="1" spans="102:103">
      <c r="CX1382" s="6"/>
      <c r="CY1382" s="6"/>
    </row>
    <row r="1383" ht="26.25" customHeight="1" spans="102:103">
      <c r="CX1383" s="6"/>
      <c r="CY1383" s="6"/>
    </row>
    <row r="1384" ht="26.25" customHeight="1" spans="102:103">
      <c r="CX1384" s="6"/>
      <c r="CY1384" s="6"/>
    </row>
    <row r="1385" ht="26.25" customHeight="1" spans="102:103">
      <c r="CX1385" s="6"/>
      <c r="CY1385" s="6"/>
    </row>
    <row r="1386" ht="26.25" customHeight="1" spans="102:103">
      <c r="CX1386" s="6"/>
      <c r="CY1386" s="6"/>
    </row>
    <row r="1387" ht="26.25" customHeight="1" spans="102:103">
      <c r="CX1387" s="6"/>
      <c r="CY1387" s="6"/>
    </row>
    <row r="1388" ht="26.25" customHeight="1" spans="102:103">
      <c r="CX1388" s="6"/>
      <c r="CY1388" s="6"/>
    </row>
    <row r="1389" ht="26.25" customHeight="1" spans="102:103">
      <c r="CX1389" s="6"/>
      <c r="CY1389" s="6"/>
    </row>
    <row r="1390" ht="26.25" customHeight="1" spans="102:103">
      <c r="CX1390" s="6"/>
      <c r="CY1390" s="6"/>
    </row>
    <row r="1391" ht="26.25" customHeight="1" spans="102:103">
      <c r="CX1391" s="6"/>
      <c r="CY1391" s="6"/>
    </row>
    <row r="1392" ht="26.25" customHeight="1" spans="102:103">
      <c r="CX1392" s="6"/>
      <c r="CY1392" s="6"/>
    </row>
    <row r="1393" ht="26.25" customHeight="1" spans="102:103">
      <c r="CX1393" s="6"/>
      <c r="CY1393" s="6"/>
    </row>
    <row r="1394" ht="26.25" customHeight="1" spans="102:103">
      <c r="CX1394" s="6"/>
      <c r="CY1394" s="6"/>
    </row>
    <row r="1395" ht="26.25" customHeight="1" spans="102:103">
      <c r="CX1395" s="6"/>
      <c r="CY1395" s="6"/>
    </row>
    <row r="1396" ht="26.25" customHeight="1" spans="102:103">
      <c r="CX1396" s="6"/>
      <c r="CY1396" s="6"/>
    </row>
    <row r="1397" ht="26.25" customHeight="1" spans="102:103">
      <c r="CX1397" s="6"/>
      <c r="CY1397" s="6"/>
    </row>
    <row r="1398" ht="26.25" customHeight="1" spans="102:103">
      <c r="CX1398" s="6"/>
      <c r="CY1398" s="6"/>
    </row>
    <row r="1399" ht="26.25" customHeight="1" spans="102:103">
      <c r="CX1399" s="6"/>
      <c r="CY1399" s="6"/>
    </row>
    <row r="1400" ht="26.25" customHeight="1" spans="102:103">
      <c r="CX1400" s="6"/>
      <c r="CY1400" s="6"/>
    </row>
    <row r="1401" ht="26.25" customHeight="1" spans="102:103">
      <c r="CX1401" s="6"/>
      <c r="CY1401" s="6"/>
    </row>
    <row r="1402" ht="26.25" customHeight="1" spans="102:103">
      <c r="CX1402" s="6"/>
      <c r="CY1402" s="6"/>
    </row>
    <row r="1403" ht="26.25" customHeight="1" spans="102:103">
      <c r="CX1403" s="6"/>
      <c r="CY1403" s="6"/>
    </row>
    <row r="1404" ht="26.25" customHeight="1" spans="102:103">
      <c r="CX1404" s="6"/>
      <c r="CY1404" s="6"/>
    </row>
    <row r="1405" ht="26.25" customHeight="1" spans="102:103">
      <c r="CX1405" s="6"/>
      <c r="CY1405" s="6"/>
    </row>
    <row r="1406" ht="26.25" customHeight="1" spans="102:103">
      <c r="CX1406" s="6"/>
      <c r="CY1406" s="6"/>
    </row>
    <row r="1407" ht="26.25" customHeight="1" spans="102:103">
      <c r="CX1407" s="6"/>
      <c r="CY1407" s="6"/>
    </row>
    <row r="1408" ht="26.25" customHeight="1" spans="102:103">
      <c r="CX1408" s="6"/>
      <c r="CY1408" s="6"/>
    </row>
    <row r="1409" ht="26.25" customHeight="1" spans="102:103">
      <c r="CX1409" s="6"/>
      <c r="CY1409" s="6"/>
    </row>
    <row r="1410" ht="26.25" customHeight="1" spans="102:103">
      <c r="CX1410" s="6"/>
      <c r="CY1410" s="6"/>
    </row>
    <row r="1411" ht="26.25" customHeight="1" spans="102:103">
      <c r="CX1411" s="6"/>
      <c r="CY1411" s="6"/>
    </row>
    <row r="1412" ht="26.25" customHeight="1" spans="102:103">
      <c r="CX1412" s="6"/>
      <c r="CY1412" s="6"/>
    </row>
    <row r="1413" ht="26.25" customHeight="1" spans="102:103">
      <c r="CX1413" s="6"/>
      <c r="CY1413" s="6"/>
    </row>
    <row r="1414" ht="26.25" customHeight="1" spans="102:103">
      <c r="CX1414" s="6"/>
      <c r="CY1414" s="6"/>
    </row>
    <row r="1415" ht="26.25" customHeight="1" spans="102:103">
      <c r="CX1415" s="6"/>
      <c r="CY1415" s="6"/>
    </row>
    <row r="1416" ht="26.25" customHeight="1" spans="102:103">
      <c r="CX1416" s="6"/>
      <c r="CY1416" s="6"/>
    </row>
    <row r="1417" ht="26.25" customHeight="1" spans="102:103">
      <c r="CX1417" s="6"/>
      <c r="CY1417" s="6"/>
    </row>
    <row r="1418" ht="26.25" customHeight="1" spans="102:103">
      <c r="CX1418" s="6"/>
      <c r="CY1418" s="6"/>
    </row>
    <row r="1419" ht="26.25" customHeight="1" spans="102:103">
      <c r="CX1419" s="6"/>
      <c r="CY1419" s="6"/>
    </row>
    <row r="1420" ht="26.25" customHeight="1" spans="102:103">
      <c r="CX1420" s="6"/>
      <c r="CY1420" s="6"/>
    </row>
    <row r="1421" ht="26.25" customHeight="1" spans="102:103">
      <c r="CX1421" s="6"/>
      <c r="CY1421" s="6"/>
    </row>
    <row r="1422" ht="26.25" customHeight="1" spans="102:103">
      <c r="CX1422" s="6"/>
      <c r="CY1422" s="6"/>
    </row>
    <row r="1423" ht="26.25" customHeight="1" spans="102:103">
      <c r="CX1423" s="6"/>
      <c r="CY1423" s="6"/>
    </row>
    <row r="1424" ht="26.25" customHeight="1" spans="102:103">
      <c r="CX1424" s="6"/>
      <c r="CY1424" s="6"/>
    </row>
    <row r="1425" ht="26.25" customHeight="1" spans="102:103">
      <c r="CX1425" s="6"/>
      <c r="CY1425" s="6"/>
    </row>
    <row r="1426" ht="26.25" customHeight="1" spans="102:103">
      <c r="CX1426" s="6"/>
      <c r="CY1426" s="6"/>
    </row>
    <row r="1427" ht="26.25" customHeight="1" spans="102:103">
      <c r="CX1427" s="6"/>
      <c r="CY1427" s="6"/>
    </row>
    <row r="1428" ht="26.25" customHeight="1" spans="102:103">
      <c r="CX1428" s="6"/>
      <c r="CY1428" s="6"/>
    </row>
    <row r="1429" ht="26.25" customHeight="1" spans="102:103">
      <c r="CX1429" s="6"/>
      <c r="CY1429" s="6"/>
    </row>
    <row r="1430" ht="26.25" customHeight="1" spans="102:103">
      <c r="CX1430" s="6"/>
      <c r="CY1430" s="6"/>
    </row>
    <row r="1431" ht="26.25" customHeight="1" spans="102:103">
      <c r="CX1431" s="6"/>
      <c r="CY1431" s="6"/>
    </row>
    <row r="1432" ht="26.25" customHeight="1" spans="102:103">
      <c r="CX1432" s="6"/>
      <c r="CY1432" s="6"/>
    </row>
    <row r="1433" ht="26.25" customHeight="1" spans="102:103">
      <c r="CX1433" s="6"/>
      <c r="CY1433" s="6"/>
    </row>
    <row r="1434" ht="26.25" customHeight="1" spans="102:103">
      <c r="CX1434" s="6"/>
      <c r="CY1434" s="6"/>
    </row>
    <row r="1435" ht="26.25" customHeight="1" spans="102:103">
      <c r="CX1435" s="6"/>
      <c r="CY1435" s="6"/>
    </row>
    <row r="1436" ht="26.25" customHeight="1" spans="102:103">
      <c r="CX1436" s="6"/>
      <c r="CY1436" s="6"/>
    </row>
    <row r="1437" ht="26.25" customHeight="1" spans="102:103">
      <c r="CX1437" s="6"/>
      <c r="CY1437" s="6"/>
    </row>
    <row r="1438" ht="26.25" customHeight="1" spans="102:103">
      <c r="CX1438" s="6"/>
      <c r="CY1438" s="6"/>
    </row>
    <row r="1439" ht="26.25" customHeight="1" spans="102:103">
      <c r="CX1439" s="6"/>
      <c r="CY1439" s="6"/>
    </row>
    <row r="1440" ht="26.25" customHeight="1" spans="102:103">
      <c r="CX1440" s="6"/>
      <c r="CY1440" s="6"/>
    </row>
    <row r="1441" ht="26.25" customHeight="1" spans="102:103">
      <c r="CX1441" s="6"/>
      <c r="CY1441" s="6"/>
    </row>
    <row r="1442" ht="26.25" customHeight="1" spans="102:103">
      <c r="CX1442" s="6"/>
      <c r="CY1442" s="6"/>
    </row>
    <row r="1443" ht="26.25" customHeight="1" spans="102:103">
      <c r="CX1443" s="6"/>
      <c r="CY1443" s="6"/>
    </row>
    <row r="1444" ht="26.25" customHeight="1" spans="102:103">
      <c r="CX1444" s="6"/>
      <c r="CY1444" s="6"/>
    </row>
    <row r="1445" ht="26.25" customHeight="1" spans="102:103">
      <c r="CX1445" s="6"/>
      <c r="CY1445" s="6"/>
    </row>
    <row r="1446" ht="26.25" customHeight="1" spans="102:103">
      <c r="CX1446" s="6"/>
      <c r="CY1446" s="6"/>
    </row>
    <row r="1447" ht="26.25" customHeight="1" spans="102:103">
      <c r="CX1447" s="6"/>
      <c r="CY1447" s="6"/>
    </row>
    <row r="1448" ht="26.25" customHeight="1" spans="102:103">
      <c r="CX1448" s="6"/>
      <c r="CY1448" s="6"/>
    </row>
    <row r="1449" ht="26.25" customHeight="1" spans="102:103">
      <c r="CX1449" s="6"/>
      <c r="CY1449" s="6"/>
    </row>
    <row r="1450" ht="26.25" customHeight="1" spans="102:103">
      <c r="CX1450" s="6"/>
      <c r="CY1450" s="6"/>
    </row>
    <row r="1451" ht="26.25" customHeight="1" spans="102:103">
      <c r="CX1451" s="6"/>
      <c r="CY1451" s="6"/>
    </row>
    <row r="1452" ht="26.25" customHeight="1" spans="102:103">
      <c r="CX1452" s="6"/>
      <c r="CY1452" s="6"/>
    </row>
    <row r="1453" ht="26.25" customHeight="1" spans="102:103">
      <c r="CX1453" s="6"/>
      <c r="CY1453" s="6"/>
    </row>
    <row r="1454" ht="26.25" customHeight="1" spans="102:103">
      <c r="CX1454" s="6"/>
      <c r="CY1454" s="6"/>
    </row>
    <row r="1455" ht="26.25" customHeight="1" spans="102:103">
      <c r="CX1455" s="6"/>
      <c r="CY1455" s="6"/>
    </row>
    <row r="1456" ht="26.25" customHeight="1" spans="102:103">
      <c r="CX1456" s="6"/>
      <c r="CY1456" s="6"/>
    </row>
    <row r="1457" ht="26.25" customHeight="1" spans="102:103">
      <c r="CX1457" s="6"/>
      <c r="CY1457" s="6"/>
    </row>
    <row r="1458" ht="26.25" customHeight="1" spans="102:103">
      <c r="CX1458" s="6"/>
      <c r="CY1458" s="6"/>
    </row>
    <row r="1459" ht="26.25" customHeight="1" spans="102:103">
      <c r="CX1459" s="6"/>
      <c r="CY1459" s="6"/>
    </row>
    <row r="1460" ht="26.25" customHeight="1" spans="102:103">
      <c r="CX1460" s="6"/>
      <c r="CY1460" s="6"/>
    </row>
    <row r="1461" ht="26.25" customHeight="1" spans="102:103">
      <c r="CX1461" s="6"/>
      <c r="CY1461" s="6"/>
    </row>
    <row r="1462" ht="26.25" customHeight="1" spans="102:103">
      <c r="CX1462" s="6"/>
      <c r="CY1462" s="6"/>
    </row>
    <row r="1463" ht="26.25" customHeight="1" spans="102:103">
      <c r="CX1463" s="6"/>
      <c r="CY1463" s="6"/>
    </row>
    <row r="1464" ht="26.25" customHeight="1" spans="102:103">
      <c r="CX1464" s="6"/>
      <c r="CY1464" s="6"/>
    </row>
    <row r="1465" ht="26.25" customHeight="1" spans="102:103">
      <c r="CX1465" s="6"/>
      <c r="CY1465" s="6"/>
    </row>
    <row r="1466" ht="26.25" customHeight="1" spans="102:103">
      <c r="CX1466" s="6"/>
      <c r="CY1466" s="6"/>
    </row>
    <row r="1467" ht="26.25" customHeight="1" spans="102:103">
      <c r="CX1467" s="6"/>
      <c r="CY1467" s="6"/>
    </row>
    <row r="1468" ht="26.25" customHeight="1" spans="102:103">
      <c r="CX1468" s="6"/>
      <c r="CY1468" s="6"/>
    </row>
    <row r="1469" ht="26.25" customHeight="1" spans="102:103">
      <c r="CX1469" s="6"/>
      <c r="CY1469" s="6"/>
    </row>
    <row r="1470" ht="26.25" customHeight="1" spans="102:103">
      <c r="CX1470" s="6"/>
      <c r="CY1470" s="6"/>
    </row>
    <row r="1471" ht="26.25" customHeight="1" spans="102:103">
      <c r="CX1471" s="6"/>
      <c r="CY1471" s="6"/>
    </row>
    <row r="1472" ht="26.25" customHeight="1" spans="102:103">
      <c r="CX1472" s="6"/>
      <c r="CY1472" s="6"/>
    </row>
    <row r="1473" ht="26.25" customHeight="1" spans="102:103">
      <c r="CX1473" s="6"/>
      <c r="CY1473" s="6"/>
    </row>
    <row r="1474" ht="26.25" customHeight="1" spans="102:103">
      <c r="CX1474" s="6"/>
      <c r="CY1474" s="6"/>
    </row>
    <row r="1475" ht="26.25" customHeight="1" spans="102:103">
      <c r="CX1475" s="6"/>
      <c r="CY1475" s="6"/>
    </row>
    <row r="1476" ht="26.25" customHeight="1" spans="102:103">
      <c r="CX1476" s="6"/>
      <c r="CY1476" s="6"/>
    </row>
    <row r="1477" ht="26.25" customHeight="1" spans="102:103">
      <c r="CX1477" s="6"/>
      <c r="CY1477" s="6"/>
    </row>
    <row r="1478" ht="26.25" customHeight="1" spans="102:103">
      <c r="CX1478" s="6"/>
      <c r="CY1478" s="6"/>
    </row>
    <row r="1479" ht="26.25" customHeight="1" spans="102:103">
      <c r="CX1479" s="6"/>
      <c r="CY1479" s="6"/>
    </row>
    <row r="1480" ht="26.25" customHeight="1" spans="102:103">
      <c r="CX1480" s="6"/>
      <c r="CY1480" s="6"/>
    </row>
    <row r="1481" ht="26.25" customHeight="1" spans="102:103">
      <c r="CX1481" s="6"/>
      <c r="CY1481" s="6"/>
    </row>
    <row r="1482" ht="26.25" customHeight="1" spans="102:103">
      <c r="CX1482" s="6"/>
      <c r="CY1482" s="6"/>
    </row>
    <row r="1483" ht="26.25" customHeight="1" spans="102:103">
      <c r="CX1483" s="6"/>
      <c r="CY1483" s="6"/>
    </row>
    <row r="1484" ht="26.25" customHeight="1" spans="102:103">
      <c r="CX1484" s="6"/>
      <c r="CY1484" s="6"/>
    </row>
    <row r="1485" ht="26.25" customHeight="1" spans="102:103">
      <c r="CX1485" s="6"/>
      <c r="CY1485" s="6"/>
    </row>
    <row r="1486" ht="26.25" customHeight="1" spans="102:103">
      <c r="CX1486" s="6"/>
      <c r="CY1486" s="6"/>
    </row>
    <row r="1487" ht="26.25" customHeight="1" spans="102:103">
      <c r="CX1487" s="6"/>
      <c r="CY1487" s="6"/>
    </row>
    <row r="1488" ht="26.25" customHeight="1" spans="102:103">
      <c r="CX1488" s="6"/>
      <c r="CY1488" s="6"/>
    </row>
    <row r="1489" ht="26.25" customHeight="1" spans="102:103">
      <c r="CX1489" s="6"/>
      <c r="CY1489" s="6"/>
    </row>
    <row r="1490" ht="26.25" customHeight="1" spans="102:103">
      <c r="CX1490" s="6"/>
      <c r="CY1490" s="6"/>
    </row>
    <row r="1491" ht="26.25" customHeight="1" spans="102:103">
      <c r="CX1491" s="6"/>
      <c r="CY1491" s="6"/>
    </row>
    <row r="1492" ht="26.25" customHeight="1" spans="102:103">
      <c r="CX1492" s="6"/>
      <c r="CY1492" s="6"/>
    </row>
    <row r="1493" ht="26.25" customHeight="1" spans="102:103">
      <c r="CX1493" s="6"/>
      <c r="CY1493" s="6"/>
    </row>
    <row r="1494" ht="26.25" customHeight="1" spans="102:103">
      <c r="CX1494" s="6"/>
      <c r="CY1494" s="6"/>
    </row>
    <row r="1495" ht="26.25" customHeight="1" spans="102:103">
      <c r="CX1495" s="6"/>
      <c r="CY1495" s="6"/>
    </row>
    <row r="1496" ht="26.25" customHeight="1" spans="102:103">
      <c r="CX1496" s="6"/>
      <c r="CY1496" s="6"/>
    </row>
    <row r="1497" ht="26.25" customHeight="1" spans="102:103">
      <c r="CX1497" s="6"/>
      <c r="CY1497" s="6"/>
    </row>
    <row r="1498" ht="26.25" customHeight="1" spans="102:103">
      <c r="CX1498" s="6"/>
      <c r="CY1498" s="6"/>
    </row>
    <row r="1499" ht="26.25" customHeight="1" spans="102:103">
      <c r="CX1499" s="6"/>
      <c r="CY1499" s="6"/>
    </row>
    <row r="1500" ht="26.25" customHeight="1" spans="102:103">
      <c r="CX1500" s="6"/>
      <c r="CY1500" s="6"/>
    </row>
    <row r="1501" ht="26.25" customHeight="1" spans="102:103">
      <c r="CX1501" s="6"/>
      <c r="CY1501" s="6"/>
    </row>
    <row r="1502" ht="26.25" customHeight="1" spans="102:103">
      <c r="CX1502" s="6"/>
      <c r="CY1502" s="6"/>
    </row>
    <row r="1503" ht="26.25" customHeight="1" spans="102:103">
      <c r="CX1503" s="6"/>
      <c r="CY1503" s="6"/>
    </row>
    <row r="1504" ht="26.25" customHeight="1" spans="102:103">
      <c r="CX1504" s="6"/>
      <c r="CY1504" s="6"/>
    </row>
    <row r="1505" ht="26.25" customHeight="1" spans="102:103">
      <c r="CX1505" s="6"/>
      <c r="CY1505" s="6"/>
    </row>
    <row r="1506" ht="26.25" customHeight="1" spans="102:103">
      <c r="CX1506" s="6"/>
      <c r="CY1506" s="6"/>
    </row>
    <row r="1507" ht="26.25" customHeight="1" spans="102:103">
      <c r="CX1507" s="6"/>
      <c r="CY1507" s="6"/>
    </row>
    <row r="1508" ht="26.25" customHeight="1" spans="102:103">
      <c r="CX1508" s="6"/>
      <c r="CY1508" s="6"/>
    </row>
    <row r="1509" ht="26.25" customHeight="1" spans="102:103">
      <c r="CX1509" s="6"/>
      <c r="CY1509" s="6"/>
    </row>
    <row r="1510" ht="26.25" customHeight="1" spans="102:103">
      <c r="CX1510" s="6"/>
      <c r="CY1510" s="6"/>
    </row>
    <row r="1511" ht="26.25" customHeight="1" spans="102:103">
      <c r="CX1511" s="6"/>
      <c r="CY1511" s="6"/>
    </row>
    <row r="1512" ht="26.25" customHeight="1" spans="102:103">
      <c r="CX1512" s="6"/>
      <c r="CY1512" s="6"/>
    </row>
    <row r="1513" ht="26.25" customHeight="1" spans="102:103">
      <c r="CX1513" s="6"/>
      <c r="CY1513" s="6"/>
    </row>
    <row r="1514" ht="26.25" customHeight="1" spans="102:103">
      <c r="CX1514" s="6"/>
      <c r="CY1514" s="6"/>
    </row>
    <row r="1515" ht="26.25" customHeight="1" spans="102:103">
      <c r="CX1515" s="6"/>
      <c r="CY1515" s="6"/>
    </row>
    <row r="1516" ht="26.25" customHeight="1" spans="102:103">
      <c r="CX1516" s="6"/>
      <c r="CY1516" s="6"/>
    </row>
    <row r="1517" ht="26.25" customHeight="1" spans="102:103">
      <c r="CX1517" s="6"/>
      <c r="CY1517" s="6"/>
    </row>
    <row r="1518" ht="26.25" customHeight="1" spans="102:103">
      <c r="CX1518" s="6"/>
      <c r="CY1518" s="6"/>
    </row>
    <row r="1519" ht="26.25" customHeight="1" spans="102:103">
      <c r="CX1519" s="6"/>
      <c r="CY1519" s="6"/>
    </row>
    <row r="1520" ht="26.25" customHeight="1" spans="102:103">
      <c r="CX1520" s="6"/>
      <c r="CY1520" s="6"/>
    </row>
    <row r="1521" ht="26.25" customHeight="1" spans="102:103">
      <c r="CX1521" s="6"/>
      <c r="CY1521" s="6"/>
    </row>
    <row r="1522" ht="26.25" customHeight="1" spans="102:103">
      <c r="CX1522" s="6"/>
      <c r="CY1522" s="6"/>
    </row>
    <row r="1523" ht="26.25" customHeight="1" spans="102:103">
      <c r="CX1523" s="6"/>
      <c r="CY1523" s="6"/>
    </row>
    <row r="1524" ht="26.25" customHeight="1" spans="102:103">
      <c r="CX1524" s="6"/>
      <c r="CY1524" s="6"/>
    </row>
    <row r="1525" ht="26.25" customHeight="1" spans="102:103">
      <c r="CX1525" s="6"/>
      <c r="CY1525" s="6"/>
    </row>
    <row r="1526" ht="26.25" customHeight="1" spans="102:103">
      <c r="CX1526" s="6"/>
      <c r="CY1526" s="6"/>
    </row>
    <row r="1527" ht="26.25" customHeight="1" spans="102:103">
      <c r="CX1527" s="6"/>
      <c r="CY1527" s="6"/>
    </row>
    <row r="1528" ht="26.25" customHeight="1" spans="102:103">
      <c r="CX1528" s="6"/>
      <c r="CY1528" s="6"/>
    </row>
    <row r="1529" ht="26.25" customHeight="1" spans="102:103">
      <c r="CX1529" s="6"/>
      <c r="CY1529" s="6"/>
    </row>
    <row r="1530" ht="26.25" customHeight="1" spans="102:103">
      <c r="CX1530" s="6"/>
      <c r="CY1530" s="6"/>
    </row>
    <row r="1531" ht="26.25" customHeight="1" spans="102:103">
      <c r="CX1531" s="6"/>
      <c r="CY1531" s="6"/>
    </row>
    <row r="1532" ht="26.25" customHeight="1" spans="102:103">
      <c r="CX1532" s="6"/>
      <c r="CY1532" s="6"/>
    </row>
    <row r="1533" ht="26.25" customHeight="1" spans="102:103">
      <c r="CX1533" s="6"/>
      <c r="CY1533" s="6"/>
    </row>
    <row r="1534" ht="26.25" customHeight="1" spans="102:103">
      <c r="CX1534" s="6"/>
      <c r="CY1534" s="6"/>
    </row>
    <row r="1535" ht="26.25" customHeight="1" spans="102:103">
      <c r="CX1535" s="6"/>
      <c r="CY1535" s="6"/>
    </row>
    <row r="1536" ht="26.25" customHeight="1" spans="102:103">
      <c r="CX1536" s="6"/>
      <c r="CY1536" s="6"/>
    </row>
    <row r="1537" ht="26.25" customHeight="1" spans="102:103">
      <c r="CX1537" s="6"/>
      <c r="CY1537" s="6"/>
    </row>
    <row r="1538" ht="26.25" customHeight="1" spans="102:103">
      <c r="CX1538" s="6"/>
      <c r="CY1538" s="6"/>
    </row>
    <row r="1539" ht="26.25" customHeight="1" spans="102:103">
      <c r="CX1539" s="6"/>
      <c r="CY1539" s="6"/>
    </row>
    <row r="1540" ht="26.25" customHeight="1" spans="102:103">
      <c r="CX1540" s="6"/>
      <c r="CY1540" s="6"/>
    </row>
    <row r="1541" ht="26.25" customHeight="1" spans="102:103">
      <c r="CX1541" s="6"/>
      <c r="CY1541" s="6"/>
    </row>
    <row r="1542" ht="26.25" customHeight="1" spans="102:103">
      <c r="CX1542" s="6"/>
      <c r="CY1542" s="6"/>
    </row>
    <row r="1543" ht="26.25" customHeight="1" spans="102:103">
      <c r="CX1543" s="6"/>
      <c r="CY1543" s="6"/>
    </row>
    <row r="1544" ht="26.25" customHeight="1" spans="102:103">
      <c r="CX1544" s="6"/>
      <c r="CY1544" s="6"/>
    </row>
    <row r="1545" ht="26.25" customHeight="1" spans="102:103">
      <c r="CX1545" s="6"/>
      <c r="CY1545" s="6"/>
    </row>
    <row r="1546" ht="26.25" customHeight="1" spans="102:103">
      <c r="CX1546" s="6"/>
      <c r="CY1546" s="6"/>
    </row>
    <row r="1547" ht="26.25" customHeight="1" spans="102:103">
      <c r="CX1547" s="6"/>
      <c r="CY1547" s="6"/>
    </row>
    <row r="1548" ht="26.25" customHeight="1" spans="102:103">
      <c r="CX1548" s="6"/>
      <c r="CY1548" s="6"/>
    </row>
    <row r="1549" ht="26.25" customHeight="1" spans="102:103">
      <c r="CX1549" s="6"/>
      <c r="CY1549" s="6"/>
    </row>
    <row r="1550" ht="26.25" customHeight="1" spans="102:103">
      <c r="CX1550" s="6"/>
      <c r="CY1550" s="6"/>
    </row>
    <row r="1551" ht="26.25" customHeight="1" spans="102:103">
      <c r="CX1551" s="6"/>
      <c r="CY1551" s="6"/>
    </row>
    <row r="1552" ht="26.25" customHeight="1" spans="102:103">
      <c r="CX1552" s="6"/>
      <c r="CY1552" s="6"/>
    </row>
    <row r="1553" ht="26.25" customHeight="1" spans="102:103">
      <c r="CX1553" s="6"/>
      <c r="CY1553" s="6"/>
    </row>
    <row r="1554" ht="26.25" customHeight="1" spans="102:103">
      <c r="CX1554" s="6"/>
      <c r="CY1554" s="6"/>
    </row>
    <row r="1555" ht="26.25" customHeight="1" spans="102:103">
      <c r="CX1555" s="6"/>
      <c r="CY1555" s="6"/>
    </row>
    <row r="1556" ht="26.25" customHeight="1" spans="102:103">
      <c r="CX1556" s="6"/>
      <c r="CY1556" s="6"/>
    </row>
    <row r="1557" ht="26.25" customHeight="1" spans="102:103">
      <c r="CX1557" s="6"/>
      <c r="CY1557" s="6"/>
    </row>
    <row r="1558" ht="26.25" customHeight="1" spans="102:103">
      <c r="CX1558" s="6"/>
      <c r="CY1558" s="6"/>
    </row>
    <row r="1559" ht="26.25" customHeight="1" spans="102:103">
      <c r="CX1559" s="6"/>
      <c r="CY1559" s="6"/>
    </row>
    <row r="1560" ht="26.25" customHeight="1" spans="102:103">
      <c r="CX1560" s="6"/>
      <c r="CY1560" s="6"/>
    </row>
    <row r="1561" ht="26.25" customHeight="1" spans="102:103">
      <c r="CX1561" s="6"/>
      <c r="CY1561" s="6"/>
    </row>
    <row r="1562" ht="26.25" customHeight="1" spans="102:103">
      <c r="CX1562" s="6"/>
      <c r="CY1562" s="6"/>
    </row>
    <row r="1563" ht="26.25" customHeight="1" spans="102:103">
      <c r="CX1563" s="6"/>
      <c r="CY1563" s="6"/>
    </row>
    <row r="1564" ht="26.25" customHeight="1" spans="102:103">
      <c r="CX1564" s="6"/>
      <c r="CY1564" s="6"/>
    </row>
    <row r="1565" ht="26.25" customHeight="1" spans="102:103">
      <c r="CX1565" s="6"/>
      <c r="CY1565" s="6"/>
    </row>
    <row r="1566" ht="26.25" customHeight="1" spans="102:103">
      <c r="CX1566" s="6"/>
      <c r="CY1566" s="6"/>
    </row>
    <row r="1567" ht="26.25" customHeight="1" spans="102:103">
      <c r="CX1567" s="6"/>
      <c r="CY1567" s="6"/>
    </row>
    <row r="1568" ht="26.25" customHeight="1" spans="102:103">
      <c r="CX1568" s="6"/>
      <c r="CY1568" s="6"/>
    </row>
    <row r="1569" ht="26.25" customHeight="1" spans="102:103">
      <c r="CX1569" s="6"/>
      <c r="CY1569" s="6"/>
    </row>
    <row r="1570" ht="26.25" customHeight="1" spans="102:103">
      <c r="CX1570" s="6"/>
      <c r="CY1570" s="6"/>
    </row>
    <row r="1571" ht="26.25" customHeight="1" spans="102:103">
      <c r="CX1571" s="6"/>
      <c r="CY1571" s="6"/>
    </row>
    <row r="1572" ht="26.25" customHeight="1" spans="102:103">
      <c r="CX1572" s="6"/>
      <c r="CY1572" s="6"/>
    </row>
    <row r="1573" ht="26.25" customHeight="1" spans="102:103">
      <c r="CX1573" s="6"/>
      <c r="CY1573" s="6"/>
    </row>
    <row r="1574" ht="26.25" customHeight="1" spans="102:103">
      <c r="CX1574" s="6"/>
      <c r="CY1574" s="6"/>
    </row>
    <row r="1575" ht="26.25" customHeight="1" spans="102:103">
      <c r="CX1575" s="6"/>
      <c r="CY1575" s="6"/>
    </row>
    <row r="1576" ht="26.25" customHeight="1" spans="102:103">
      <c r="CX1576" s="6"/>
      <c r="CY1576" s="6"/>
    </row>
    <row r="1577" ht="26.25" customHeight="1" spans="102:103">
      <c r="CX1577" s="6"/>
      <c r="CY1577" s="6"/>
    </row>
    <row r="1578" ht="26.25" customHeight="1" spans="102:103">
      <c r="CX1578" s="6"/>
      <c r="CY1578" s="6"/>
    </row>
    <row r="1579" ht="26.25" customHeight="1" spans="102:103">
      <c r="CX1579" s="6"/>
      <c r="CY1579" s="6"/>
    </row>
    <row r="1580" ht="26.25" customHeight="1" spans="102:103">
      <c r="CX1580" s="6"/>
      <c r="CY1580" s="6"/>
    </row>
    <row r="1581" ht="26.25" customHeight="1" spans="102:103">
      <c r="CX1581" s="6"/>
      <c r="CY1581" s="6"/>
    </row>
    <row r="1582" ht="26.25" customHeight="1" spans="102:103">
      <c r="CX1582" s="6"/>
      <c r="CY1582" s="6"/>
    </row>
    <row r="1583" ht="26.25" customHeight="1" spans="102:103">
      <c r="CX1583" s="6"/>
      <c r="CY1583" s="6"/>
    </row>
    <row r="1584" ht="26.25" customHeight="1" spans="102:103">
      <c r="CX1584" s="6"/>
      <c r="CY1584" s="6"/>
    </row>
    <row r="1585" ht="26.25" customHeight="1" spans="102:103">
      <c r="CX1585" s="6"/>
      <c r="CY1585" s="6"/>
    </row>
    <row r="1586" ht="26.25" customHeight="1" spans="102:103">
      <c r="CX1586" s="6"/>
      <c r="CY1586" s="6"/>
    </row>
    <row r="1587" ht="26.25" customHeight="1" spans="102:103">
      <c r="CX1587" s="6"/>
      <c r="CY1587" s="6"/>
    </row>
    <row r="1588" ht="26.25" customHeight="1" spans="102:103">
      <c r="CX1588" s="6"/>
      <c r="CY1588" s="6"/>
    </row>
    <row r="1589" ht="26.25" customHeight="1" spans="102:103">
      <c r="CX1589" s="6"/>
      <c r="CY1589" s="6"/>
    </row>
    <row r="1590" ht="26.25" customHeight="1" spans="102:103">
      <c r="CX1590" s="6"/>
      <c r="CY1590" s="6"/>
    </row>
    <row r="1591" ht="26.25" customHeight="1" spans="102:103">
      <c r="CX1591" s="6"/>
      <c r="CY1591" s="6"/>
    </row>
    <row r="1592" ht="26.25" customHeight="1" spans="102:103">
      <c r="CX1592" s="6"/>
      <c r="CY1592" s="6"/>
    </row>
    <row r="1593" ht="26.25" customHeight="1" spans="102:103">
      <c r="CX1593" s="6"/>
      <c r="CY1593" s="6"/>
    </row>
    <row r="1594" ht="26.25" customHeight="1" spans="102:103">
      <c r="CX1594" s="6"/>
      <c r="CY1594" s="6"/>
    </row>
    <row r="1595" ht="26.25" customHeight="1" spans="102:103">
      <c r="CX1595" s="6"/>
      <c r="CY1595" s="6"/>
    </row>
    <row r="1596" ht="26.25" customHeight="1" spans="102:103">
      <c r="CX1596" s="6"/>
      <c r="CY1596" s="6"/>
    </row>
    <row r="1597" ht="26.25" customHeight="1" spans="102:103">
      <c r="CX1597" s="6"/>
      <c r="CY1597" s="6"/>
    </row>
    <row r="1598" ht="26.25" customHeight="1" spans="102:103">
      <c r="CX1598" s="6"/>
      <c r="CY1598" s="6"/>
    </row>
    <row r="1599" ht="26.25" customHeight="1" spans="102:103">
      <c r="CX1599" s="6"/>
      <c r="CY1599" s="6"/>
    </row>
    <row r="1600" ht="26.25" customHeight="1" spans="102:103">
      <c r="CX1600" s="6"/>
      <c r="CY1600" s="6"/>
    </row>
    <row r="1601" ht="26.25" customHeight="1" spans="102:103">
      <c r="CX1601" s="6"/>
      <c r="CY1601" s="6"/>
    </row>
    <row r="1602" ht="26.25" customHeight="1" spans="102:103">
      <c r="CX1602" s="6"/>
      <c r="CY1602" s="6"/>
    </row>
    <row r="1603" ht="26.25" customHeight="1" spans="102:103">
      <c r="CX1603" s="6"/>
      <c r="CY1603" s="6"/>
    </row>
    <row r="1604" ht="26.25" customHeight="1" spans="102:103">
      <c r="CX1604" s="6"/>
      <c r="CY1604" s="6"/>
    </row>
    <row r="1605" ht="26.25" customHeight="1" spans="102:103">
      <c r="CX1605" s="6"/>
      <c r="CY1605" s="6"/>
    </row>
    <row r="1606" ht="26.25" customHeight="1" spans="102:103">
      <c r="CX1606" s="6"/>
      <c r="CY1606" s="6"/>
    </row>
    <row r="1607" ht="26.25" customHeight="1" spans="102:103">
      <c r="CX1607" s="6"/>
      <c r="CY1607" s="6"/>
    </row>
    <row r="1608" ht="26.25" customHeight="1" spans="102:103">
      <c r="CX1608" s="6"/>
      <c r="CY1608" s="6"/>
    </row>
    <row r="1609" ht="26.25" customHeight="1" spans="102:103">
      <c r="CX1609" s="6"/>
      <c r="CY1609" s="6"/>
    </row>
    <row r="1610" ht="26.25" customHeight="1" spans="102:103">
      <c r="CX1610" s="6"/>
      <c r="CY1610" s="6"/>
    </row>
    <row r="1611" ht="26.25" customHeight="1" spans="102:103">
      <c r="CX1611" s="6"/>
      <c r="CY1611" s="6"/>
    </row>
    <row r="1612" ht="26.25" customHeight="1" spans="102:103">
      <c r="CX1612" s="6"/>
      <c r="CY1612" s="6"/>
    </row>
    <row r="1613" ht="26.25" customHeight="1" spans="102:103">
      <c r="CX1613" s="6"/>
      <c r="CY1613" s="6"/>
    </row>
    <row r="1614" ht="26.25" customHeight="1" spans="102:103">
      <c r="CX1614" s="6"/>
      <c r="CY1614" s="6"/>
    </row>
    <row r="1615" ht="26.25" customHeight="1" spans="102:103">
      <c r="CX1615" s="6"/>
      <c r="CY1615" s="6"/>
    </row>
    <row r="1616" ht="26.25" customHeight="1" spans="102:103">
      <c r="CX1616" s="6"/>
      <c r="CY1616" s="6"/>
    </row>
    <row r="1617" ht="26.25" customHeight="1" spans="102:103">
      <c r="CX1617" s="6"/>
      <c r="CY1617" s="6"/>
    </row>
    <row r="1618" ht="26.25" customHeight="1" spans="102:103">
      <c r="CX1618" s="6"/>
      <c r="CY1618" s="6"/>
    </row>
    <row r="1619" ht="26.25" customHeight="1" spans="102:103">
      <c r="CX1619" s="6"/>
      <c r="CY1619" s="6"/>
    </row>
    <row r="1620" ht="26.25" customHeight="1" spans="102:103">
      <c r="CX1620" s="6"/>
      <c r="CY1620" s="6"/>
    </row>
    <row r="1621" ht="26.25" customHeight="1" spans="102:103">
      <c r="CX1621" s="6"/>
      <c r="CY1621" s="6"/>
    </row>
    <row r="1622" ht="26.25" customHeight="1" spans="102:103">
      <c r="CX1622" s="6"/>
      <c r="CY1622" s="6"/>
    </row>
    <row r="1623" ht="26.25" customHeight="1" spans="102:103">
      <c r="CX1623" s="6"/>
      <c r="CY1623" s="6"/>
    </row>
    <row r="1624" ht="26.25" customHeight="1" spans="102:103">
      <c r="CX1624" s="6"/>
      <c r="CY1624" s="6"/>
    </row>
    <row r="1625" ht="26.25" customHeight="1" spans="102:103">
      <c r="CX1625" s="6"/>
      <c r="CY1625" s="6"/>
    </row>
    <row r="1626" ht="26.25" customHeight="1" spans="102:103">
      <c r="CX1626" s="6"/>
      <c r="CY1626" s="6"/>
    </row>
    <row r="1627" ht="26.25" customHeight="1" spans="102:103">
      <c r="CX1627" s="6"/>
      <c r="CY1627" s="6"/>
    </row>
    <row r="1628" ht="26.25" customHeight="1" spans="102:103">
      <c r="CX1628" s="6"/>
      <c r="CY1628" s="6"/>
    </row>
    <row r="1629" ht="26.25" customHeight="1" spans="102:103">
      <c r="CX1629" s="6"/>
      <c r="CY1629" s="6"/>
    </row>
    <row r="1630" ht="26.25" customHeight="1" spans="102:103">
      <c r="CX1630" s="6"/>
      <c r="CY1630" s="6"/>
    </row>
    <row r="1631" ht="26.25" customHeight="1" spans="102:103">
      <c r="CX1631" s="6"/>
      <c r="CY1631" s="6"/>
    </row>
    <row r="1632" ht="26.25" customHeight="1" spans="102:103">
      <c r="CX1632" s="6"/>
      <c r="CY1632" s="6"/>
    </row>
    <row r="1633" ht="26.25" customHeight="1" spans="102:103">
      <c r="CX1633" s="6"/>
      <c r="CY1633" s="6"/>
    </row>
    <row r="1634" ht="26.25" customHeight="1" spans="102:103">
      <c r="CX1634" s="6"/>
      <c r="CY1634" s="6"/>
    </row>
    <row r="1635" ht="26.25" customHeight="1" spans="102:103">
      <c r="CX1635" s="6"/>
      <c r="CY1635" s="6"/>
    </row>
    <row r="1636" ht="26.25" customHeight="1" spans="102:103">
      <c r="CX1636" s="6"/>
      <c r="CY1636" s="6"/>
    </row>
    <row r="1637" ht="26.25" customHeight="1" spans="102:103">
      <c r="CX1637" s="6"/>
      <c r="CY1637" s="6"/>
    </row>
    <row r="1638" ht="26.25" customHeight="1" spans="102:103">
      <c r="CX1638" s="6"/>
      <c r="CY1638" s="6"/>
    </row>
    <row r="1639" ht="26.25" customHeight="1" spans="102:103">
      <c r="CX1639" s="6"/>
      <c r="CY1639" s="6"/>
    </row>
    <row r="1640" ht="26.25" customHeight="1" spans="102:103">
      <c r="CX1640" s="6"/>
      <c r="CY1640" s="6"/>
    </row>
    <row r="1641" ht="26.25" customHeight="1" spans="102:103">
      <c r="CX1641" s="6"/>
      <c r="CY1641" s="6"/>
    </row>
    <row r="1642" ht="26.25" customHeight="1" spans="102:103">
      <c r="CX1642" s="6"/>
      <c r="CY1642" s="6"/>
    </row>
    <row r="1643" ht="26.25" customHeight="1" spans="102:103">
      <c r="CX1643" s="6"/>
      <c r="CY1643" s="6"/>
    </row>
    <row r="1644" ht="26.25" customHeight="1" spans="102:103">
      <c r="CX1644" s="6"/>
      <c r="CY1644" s="6"/>
    </row>
    <row r="1645" ht="26.25" customHeight="1" spans="102:103">
      <c r="CX1645" s="6"/>
      <c r="CY1645" s="6"/>
    </row>
    <row r="1646" ht="26.25" customHeight="1" spans="102:103">
      <c r="CX1646" s="6"/>
      <c r="CY1646" s="6"/>
    </row>
    <row r="1647" ht="26.25" customHeight="1" spans="102:103">
      <c r="CX1647" s="6"/>
      <c r="CY1647" s="6"/>
    </row>
    <row r="1648" ht="26.25" customHeight="1" spans="102:103">
      <c r="CX1648" s="6"/>
      <c r="CY1648" s="6"/>
    </row>
    <row r="1649" ht="26.25" customHeight="1" spans="102:103">
      <c r="CX1649" s="6"/>
      <c r="CY1649" s="6"/>
    </row>
    <row r="1650" ht="26.25" customHeight="1" spans="102:103">
      <c r="CX1650" s="6"/>
      <c r="CY1650" s="6"/>
    </row>
    <row r="1651" ht="26.25" customHeight="1" spans="102:103">
      <c r="CX1651" s="6"/>
      <c r="CY1651" s="6"/>
    </row>
    <row r="1652" ht="26.25" customHeight="1" spans="102:103">
      <c r="CX1652" s="6"/>
      <c r="CY1652" s="6"/>
    </row>
    <row r="1653" ht="26.25" customHeight="1" spans="102:103">
      <c r="CX1653" s="6"/>
      <c r="CY1653" s="6"/>
    </row>
    <row r="1654" ht="26.25" customHeight="1" spans="102:103">
      <c r="CX1654" s="6"/>
      <c r="CY1654" s="6"/>
    </row>
    <row r="1655" ht="26.25" customHeight="1" spans="102:103">
      <c r="CX1655" s="6"/>
      <c r="CY1655" s="6"/>
    </row>
    <row r="1656" ht="26.25" customHeight="1" spans="102:103">
      <c r="CX1656" s="6"/>
      <c r="CY1656" s="6"/>
    </row>
    <row r="1657" ht="26.25" customHeight="1" spans="102:103">
      <c r="CX1657" s="6"/>
      <c r="CY1657" s="6"/>
    </row>
    <row r="1658" ht="26.25" customHeight="1" spans="102:103">
      <c r="CX1658" s="6"/>
      <c r="CY1658" s="6"/>
    </row>
    <row r="1659" ht="26.25" customHeight="1" spans="102:103">
      <c r="CX1659" s="6"/>
      <c r="CY1659" s="6"/>
    </row>
    <row r="1660" ht="26.25" customHeight="1" spans="102:103">
      <c r="CX1660" s="6"/>
      <c r="CY1660" s="6"/>
    </row>
    <row r="1661" ht="26.25" customHeight="1" spans="102:103">
      <c r="CX1661" s="6"/>
      <c r="CY1661" s="6"/>
    </row>
    <row r="1662" ht="26.25" customHeight="1" spans="102:103">
      <c r="CX1662" s="6"/>
      <c r="CY1662" s="6"/>
    </row>
    <row r="1663" ht="26.25" customHeight="1" spans="102:103">
      <c r="CX1663" s="6"/>
      <c r="CY1663" s="6"/>
    </row>
    <row r="1664" ht="26.25" customHeight="1" spans="102:103">
      <c r="CX1664" s="6"/>
      <c r="CY1664" s="6"/>
    </row>
    <row r="1665" ht="26.25" customHeight="1" spans="102:103">
      <c r="CX1665" s="6"/>
      <c r="CY1665" s="6"/>
    </row>
    <row r="1666" ht="26.25" customHeight="1" spans="102:103">
      <c r="CX1666" s="6"/>
      <c r="CY1666" s="6"/>
    </row>
    <row r="1667" ht="26.25" customHeight="1" spans="102:103">
      <c r="CX1667" s="6"/>
      <c r="CY1667" s="6"/>
    </row>
    <row r="1668" ht="26.25" customHeight="1" spans="102:103">
      <c r="CX1668" s="6"/>
      <c r="CY1668" s="6"/>
    </row>
    <row r="1669" ht="26.25" customHeight="1" spans="102:103">
      <c r="CX1669" s="6"/>
      <c r="CY1669" s="6"/>
    </row>
    <row r="1670" ht="26.25" customHeight="1" spans="102:103">
      <c r="CX1670" s="6"/>
      <c r="CY1670" s="6"/>
    </row>
    <row r="1671" ht="26.25" customHeight="1" spans="102:103">
      <c r="CX1671" s="6"/>
      <c r="CY1671" s="6"/>
    </row>
    <row r="1672" ht="26.25" customHeight="1" spans="102:103">
      <c r="CX1672" s="6"/>
      <c r="CY1672" s="6"/>
    </row>
    <row r="1673" ht="26.25" customHeight="1" spans="102:103">
      <c r="CX1673" s="6"/>
      <c r="CY1673" s="6"/>
    </row>
    <row r="1674" ht="26.25" customHeight="1" spans="102:103">
      <c r="CX1674" s="6"/>
      <c r="CY1674" s="6"/>
    </row>
    <row r="1675" ht="26.25" customHeight="1" spans="102:103">
      <c r="CX1675" s="6"/>
      <c r="CY1675" s="6"/>
    </row>
    <row r="1676" ht="26.25" customHeight="1" spans="102:103">
      <c r="CX1676" s="6"/>
      <c r="CY1676" s="6"/>
    </row>
    <row r="1677" ht="26.25" customHeight="1" spans="102:103">
      <c r="CX1677" s="6"/>
      <c r="CY1677" s="6"/>
    </row>
    <row r="1678" ht="26.25" customHeight="1" spans="102:103">
      <c r="CX1678" s="6"/>
      <c r="CY1678" s="6"/>
    </row>
    <row r="1679" ht="26.25" customHeight="1" spans="102:103">
      <c r="CX1679" s="6"/>
      <c r="CY1679" s="6"/>
    </row>
    <row r="1680" ht="26.25" customHeight="1" spans="102:103">
      <c r="CX1680" s="6"/>
      <c r="CY1680" s="6"/>
    </row>
    <row r="1681" ht="26.25" customHeight="1" spans="102:103">
      <c r="CX1681" s="6"/>
      <c r="CY1681" s="6"/>
    </row>
    <row r="1682" ht="26.25" customHeight="1" spans="102:103">
      <c r="CX1682" s="6"/>
      <c r="CY1682" s="6"/>
    </row>
    <row r="1683" ht="26.25" customHeight="1" spans="102:103">
      <c r="CX1683" s="6"/>
      <c r="CY1683" s="6"/>
    </row>
    <row r="1684" ht="26.25" customHeight="1" spans="102:103">
      <c r="CX1684" s="6"/>
      <c r="CY1684" s="6"/>
    </row>
    <row r="1685" ht="26.25" customHeight="1" spans="102:103">
      <c r="CX1685" s="6"/>
      <c r="CY1685" s="6"/>
    </row>
    <row r="1686" ht="26.25" customHeight="1" spans="102:103">
      <c r="CX1686" s="6"/>
      <c r="CY1686" s="6"/>
    </row>
    <row r="1687" ht="26.25" customHeight="1" spans="102:103">
      <c r="CX1687" s="6"/>
      <c r="CY1687" s="6"/>
    </row>
    <row r="1688" ht="26.25" customHeight="1" spans="102:103">
      <c r="CX1688" s="6"/>
      <c r="CY1688" s="6"/>
    </row>
    <row r="1689" ht="26.25" customHeight="1" spans="102:103">
      <c r="CX1689" s="6"/>
      <c r="CY1689" s="6"/>
    </row>
    <row r="1690" ht="26.25" customHeight="1" spans="102:103">
      <c r="CX1690" s="6"/>
      <c r="CY1690" s="6"/>
    </row>
    <row r="1691" ht="26.25" customHeight="1" spans="102:103">
      <c r="CX1691" s="6"/>
      <c r="CY1691" s="6"/>
    </row>
    <row r="1692" ht="26.25" customHeight="1" spans="102:103">
      <c r="CX1692" s="6"/>
      <c r="CY1692" s="6"/>
    </row>
    <row r="1693" ht="26.25" customHeight="1" spans="102:103">
      <c r="CX1693" s="6"/>
      <c r="CY1693" s="6"/>
    </row>
    <row r="1694" ht="26.25" customHeight="1" spans="102:103">
      <c r="CX1694" s="6"/>
      <c r="CY1694" s="6"/>
    </row>
    <row r="1695" ht="26.25" customHeight="1" spans="102:103">
      <c r="CX1695" s="6"/>
      <c r="CY1695" s="6"/>
    </row>
    <row r="1696" ht="26.25" customHeight="1" spans="102:103">
      <c r="CX1696" s="6"/>
      <c r="CY1696" s="6"/>
    </row>
    <row r="1697" ht="26.25" customHeight="1" spans="102:103">
      <c r="CX1697" s="6"/>
      <c r="CY1697" s="6"/>
    </row>
    <row r="1698" ht="26.25" customHeight="1" spans="102:103">
      <c r="CX1698" s="6"/>
      <c r="CY1698" s="6"/>
    </row>
    <row r="1699" ht="26.25" customHeight="1" spans="102:103">
      <c r="CX1699" s="6"/>
      <c r="CY1699" s="6"/>
    </row>
    <row r="1700" ht="26.25" customHeight="1" spans="102:103">
      <c r="CX1700" s="6"/>
      <c r="CY1700" s="6"/>
    </row>
    <row r="1701" ht="26.25" customHeight="1" spans="102:103">
      <c r="CX1701" s="6"/>
      <c r="CY1701" s="6"/>
    </row>
    <row r="1702" ht="26.25" customHeight="1" spans="102:103">
      <c r="CX1702" s="6"/>
      <c r="CY1702" s="6"/>
    </row>
    <row r="1703" ht="26.25" customHeight="1" spans="102:103">
      <c r="CX1703" s="6"/>
      <c r="CY1703" s="6"/>
    </row>
    <row r="1704" ht="26.25" customHeight="1" spans="102:103">
      <c r="CX1704" s="6"/>
      <c r="CY1704" s="6"/>
    </row>
    <row r="1705" ht="26.25" customHeight="1" spans="102:103">
      <c r="CX1705" s="6"/>
      <c r="CY1705" s="6"/>
    </row>
    <row r="1706" ht="26.25" customHeight="1" spans="102:103">
      <c r="CX1706" s="6"/>
      <c r="CY1706" s="6"/>
    </row>
    <row r="1707" ht="26.25" customHeight="1" spans="102:103">
      <c r="CX1707" s="6"/>
      <c r="CY1707" s="6"/>
    </row>
    <row r="1708" ht="26.25" customHeight="1" spans="102:103">
      <c r="CX1708" s="6"/>
      <c r="CY1708" s="6"/>
    </row>
    <row r="1709" ht="26.25" customHeight="1" spans="102:103">
      <c r="CX1709" s="6"/>
      <c r="CY1709" s="6"/>
    </row>
    <row r="1710" ht="26.25" customHeight="1" spans="102:103">
      <c r="CX1710" s="6"/>
      <c r="CY1710" s="6"/>
    </row>
    <row r="1711" ht="26.25" customHeight="1" spans="102:103">
      <c r="CX1711" s="6"/>
      <c r="CY1711" s="6"/>
    </row>
    <row r="1712" ht="26.25" customHeight="1" spans="102:103">
      <c r="CX1712" s="6"/>
      <c r="CY1712" s="6"/>
    </row>
    <row r="1713" ht="26.25" customHeight="1" spans="102:103">
      <c r="CX1713" s="6"/>
      <c r="CY1713" s="6"/>
    </row>
    <row r="1714" ht="26.25" customHeight="1" spans="102:103">
      <c r="CX1714" s="6"/>
      <c r="CY1714" s="6"/>
    </row>
    <row r="1715" ht="26.25" customHeight="1" spans="102:103">
      <c r="CX1715" s="6"/>
      <c r="CY1715" s="6"/>
    </row>
    <row r="1716" ht="26.25" customHeight="1" spans="102:103">
      <c r="CX1716" s="6"/>
      <c r="CY1716" s="6"/>
    </row>
    <row r="1717" ht="26.25" customHeight="1" spans="102:103">
      <c r="CX1717" s="6"/>
      <c r="CY1717" s="6"/>
    </row>
    <row r="1718" ht="26.25" customHeight="1" spans="102:103">
      <c r="CX1718" s="6"/>
      <c r="CY1718" s="6"/>
    </row>
    <row r="1719" ht="26.25" customHeight="1" spans="102:103">
      <c r="CX1719" s="6"/>
      <c r="CY1719" s="6"/>
    </row>
    <row r="1720" ht="26.25" customHeight="1" spans="102:103">
      <c r="CX1720" s="6"/>
      <c r="CY1720" s="6"/>
    </row>
    <row r="1721" ht="26.25" customHeight="1" spans="102:103">
      <c r="CX1721" s="6"/>
      <c r="CY1721" s="6"/>
    </row>
    <row r="1722" ht="26.25" customHeight="1" spans="102:103">
      <c r="CX1722" s="6"/>
      <c r="CY1722" s="6"/>
    </row>
    <row r="1723" ht="26.25" customHeight="1" spans="102:103">
      <c r="CX1723" s="6"/>
      <c r="CY1723" s="6"/>
    </row>
    <row r="1724" ht="26.25" customHeight="1" spans="102:103">
      <c r="CX1724" s="6"/>
      <c r="CY1724" s="6"/>
    </row>
    <row r="1725" ht="26.25" customHeight="1" spans="102:103">
      <c r="CX1725" s="6"/>
      <c r="CY1725" s="6"/>
    </row>
    <row r="1726" ht="26.25" customHeight="1" spans="102:103">
      <c r="CX1726" s="6"/>
      <c r="CY1726" s="6"/>
    </row>
    <row r="1727" ht="26.25" customHeight="1" spans="102:103">
      <c r="CX1727" s="6"/>
      <c r="CY1727" s="6"/>
    </row>
    <row r="1728" ht="26.25" customHeight="1" spans="102:103">
      <c r="CX1728" s="6"/>
      <c r="CY1728" s="6"/>
    </row>
    <row r="1729" ht="26.25" customHeight="1" spans="102:103">
      <c r="CX1729" s="6"/>
      <c r="CY1729" s="6"/>
    </row>
    <row r="1730" ht="26.25" customHeight="1" spans="102:103">
      <c r="CX1730" s="6"/>
      <c r="CY1730" s="6"/>
    </row>
    <row r="1731" ht="26.25" customHeight="1" spans="102:103">
      <c r="CX1731" s="6"/>
      <c r="CY1731" s="6"/>
    </row>
    <row r="1732" ht="26.25" customHeight="1" spans="102:103">
      <c r="CX1732" s="6"/>
      <c r="CY1732" s="6"/>
    </row>
    <row r="1733" ht="26.25" customHeight="1" spans="102:103">
      <c r="CX1733" s="6"/>
      <c r="CY1733" s="6"/>
    </row>
    <row r="1734" ht="26.25" customHeight="1" spans="102:103">
      <c r="CX1734" s="6"/>
      <c r="CY1734" s="6"/>
    </row>
    <row r="1735" ht="26.25" customHeight="1" spans="102:103">
      <c r="CX1735" s="6"/>
      <c r="CY1735" s="6"/>
    </row>
    <row r="1736" ht="26.25" customHeight="1" spans="102:103">
      <c r="CX1736" s="6"/>
      <c r="CY1736" s="6"/>
    </row>
    <row r="1737" ht="26.25" customHeight="1" spans="102:103">
      <c r="CX1737" s="6"/>
      <c r="CY1737" s="6"/>
    </row>
    <row r="1738" ht="26.25" customHeight="1" spans="102:103">
      <c r="CX1738" s="6"/>
      <c r="CY1738" s="6"/>
    </row>
    <row r="1739" ht="26.25" customHeight="1" spans="102:103">
      <c r="CX1739" s="6"/>
      <c r="CY1739" s="6"/>
    </row>
    <row r="1740" ht="26.25" customHeight="1" spans="102:103">
      <c r="CX1740" s="6"/>
      <c r="CY1740" s="6"/>
    </row>
    <row r="1741" ht="26.25" customHeight="1" spans="102:103">
      <c r="CX1741" s="6"/>
      <c r="CY1741" s="6"/>
    </row>
    <row r="1742" ht="26.25" customHeight="1" spans="102:103">
      <c r="CX1742" s="6"/>
      <c r="CY1742" s="6"/>
    </row>
    <row r="1743" ht="26.25" customHeight="1" spans="102:103">
      <c r="CX1743" s="6"/>
      <c r="CY1743" s="6"/>
    </row>
    <row r="1744" ht="26.25" customHeight="1" spans="102:103">
      <c r="CX1744" s="6"/>
      <c r="CY1744" s="6"/>
    </row>
    <row r="1745" ht="26.25" customHeight="1" spans="102:103">
      <c r="CX1745" s="6"/>
      <c r="CY1745" s="6"/>
    </row>
    <row r="1746" ht="26.25" customHeight="1" spans="102:103">
      <c r="CX1746" s="6"/>
      <c r="CY1746" s="6"/>
    </row>
    <row r="1747" ht="26.25" customHeight="1" spans="102:103">
      <c r="CX1747" s="6"/>
      <c r="CY1747" s="6"/>
    </row>
    <row r="1748" ht="26.25" customHeight="1" spans="102:103">
      <c r="CX1748" s="6"/>
      <c r="CY1748" s="6"/>
    </row>
    <row r="1749" ht="26.25" customHeight="1" spans="102:103">
      <c r="CX1749" s="6"/>
      <c r="CY1749" s="6"/>
    </row>
    <row r="1750" ht="26.25" customHeight="1" spans="102:103">
      <c r="CX1750" s="6"/>
      <c r="CY1750" s="6"/>
    </row>
    <row r="1751" ht="26.25" customHeight="1" spans="102:103">
      <c r="CX1751" s="6"/>
      <c r="CY1751" s="6"/>
    </row>
    <row r="1752" ht="26.25" customHeight="1" spans="102:103">
      <c r="CX1752" s="6"/>
      <c r="CY1752" s="6"/>
    </row>
    <row r="1753" ht="26.25" customHeight="1" spans="102:103">
      <c r="CX1753" s="6"/>
      <c r="CY1753" s="6"/>
    </row>
    <row r="1754" ht="26.25" customHeight="1" spans="102:103">
      <c r="CX1754" s="6"/>
      <c r="CY1754" s="6"/>
    </row>
    <row r="1755" ht="26.25" customHeight="1" spans="102:103">
      <c r="CX1755" s="6"/>
      <c r="CY1755" s="6"/>
    </row>
    <row r="1756" ht="26.25" customHeight="1" spans="102:103">
      <c r="CX1756" s="6"/>
      <c r="CY1756" s="6"/>
    </row>
    <row r="1757" ht="26.25" customHeight="1" spans="102:103">
      <c r="CX1757" s="6"/>
      <c r="CY1757" s="6"/>
    </row>
    <row r="1758" ht="26.25" customHeight="1" spans="102:103">
      <c r="CX1758" s="6"/>
      <c r="CY1758" s="6"/>
    </row>
    <row r="1759" ht="26.25" customHeight="1" spans="102:103">
      <c r="CX1759" s="6"/>
      <c r="CY1759" s="6"/>
    </row>
    <row r="1760" ht="26.25" customHeight="1" spans="102:103">
      <c r="CX1760" s="6"/>
      <c r="CY1760" s="6"/>
    </row>
    <row r="1761" ht="26.25" customHeight="1" spans="102:103">
      <c r="CX1761" s="6"/>
      <c r="CY1761" s="6"/>
    </row>
    <row r="1762" ht="26.25" customHeight="1" spans="102:103">
      <c r="CX1762" s="6"/>
      <c r="CY1762" s="6"/>
    </row>
    <row r="1763" ht="26.25" customHeight="1" spans="102:103">
      <c r="CX1763" s="6"/>
      <c r="CY1763" s="6"/>
    </row>
    <row r="1764" ht="26.25" customHeight="1" spans="102:103">
      <c r="CX1764" s="6"/>
      <c r="CY1764" s="6"/>
    </row>
    <row r="1765" ht="26.25" customHeight="1" spans="102:103">
      <c r="CX1765" s="6"/>
      <c r="CY1765" s="6"/>
    </row>
    <row r="1766" ht="26.25" customHeight="1" spans="102:103">
      <c r="CX1766" s="6"/>
      <c r="CY1766" s="6"/>
    </row>
    <row r="1767" ht="26.25" customHeight="1" spans="102:103">
      <c r="CX1767" s="6"/>
      <c r="CY1767" s="6"/>
    </row>
    <row r="1768" ht="26.25" customHeight="1" spans="102:103">
      <c r="CX1768" s="6"/>
      <c r="CY1768" s="6"/>
    </row>
    <row r="1769" ht="26.25" customHeight="1" spans="102:103">
      <c r="CX1769" s="6"/>
      <c r="CY1769" s="6"/>
    </row>
    <row r="1770" ht="26.25" customHeight="1" spans="102:103">
      <c r="CX1770" s="6"/>
      <c r="CY1770" s="6"/>
    </row>
    <row r="1771" ht="26.25" customHeight="1" spans="102:103">
      <c r="CX1771" s="6"/>
      <c r="CY1771" s="6"/>
    </row>
    <row r="1772" ht="26.25" customHeight="1" spans="102:103">
      <c r="CX1772" s="6"/>
      <c r="CY1772" s="6"/>
    </row>
    <row r="1773" ht="26.25" customHeight="1" spans="102:103">
      <c r="CX1773" s="6"/>
      <c r="CY1773" s="6"/>
    </row>
    <row r="1774" ht="26.25" customHeight="1" spans="102:103">
      <c r="CX1774" s="6"/>
      <c r="CY1774" s="6"/>
    </row>
    <row r="1775" ht="26.25" customHeight="1" spans="102:103">
      <c r="CX1775" s="6"/>
      <c r="CY1775" s="6"/>
    </row>
    <row r="1776" ht="26.25" customHeight="1" spans="102:103">
      <c r="CX1776" s="6"/>
      <c r="CY1776" s="6"/>
    </row>
    <row r="1777" ht="26.25" customHeight="1" spans="102:103">
      <c r="CX1777" s="6"/>
      <c r="CY1777" s="6"/>
    </row>
    <row r="1778" ht="26.25" customHeight="1" spans="102:103">
      <c r="CX1778" s="6"/>
      <c r="CY1778" s="6"/>
    </row>
    <row r="1779" ht="26.25" customHeight="1" spans="102:103">
      <c r="CX1779" s="6"/>
      <c r="CY1779" s="6"/>
    </row>
    <row r="1780" ht="26.25" customHeight="1" spans="102:103">
      <c r="CX1780" s="6"/>
      <c r="CY1780" s="6"/>
    </row>
    <row r="1781" ht="26.25" customHeight="1" spans="102:103">
      <c r="CX1781" s="6"/>
      <c r="CY1781" s="6"/>
    </row>
    <row r="1782" ht="26.25" customHeight="1" spans="102:103">
      <c r="CX1782" s="6"/>
      <c r="CY1782" s="6"/>
    </row>
    <row r="1783" ht="26.25" customHeight="1" spans="102:103">
      <c r="CX1783" s="6"/>
      <c r="CY1783" s="6"/>
    </row>
    <row r="1784" ht="26.25" customHeight="1" spans="102:103">
      <c r="CX1784" s="6"/>
      <c r="CY1784" s="6"/>
    </row>
    <row r="1785" ht="26.25" customHeight="1" spans="102:103">
      <c r="CX1785" s="6"/>
      <c r="CY1785" s="6"/>
    </row>
    <row r="1786" ht="26.25" customHeight="1" spans="102:103">
      <c r="CX1786" s="6"/>
      <c r="CY1786" s="6"/>
    </row>
    <row r="1787" ht="26.25" customHeight="1" spans="102:103">
      <c r="CX1787" s="6"/>
      <c r="CY1787" s="6"/>
    </row>
    <row r="1788" ht="26.25" customHeight="1" spans="102:103">
      <c r="CX1788" s="6"/>
      <c r="CY1788" s="6"/>
    </row>
    <row r="1789" ht="26.25" customHeight="1" spans="102:103">
      <c r="CX1789" s="6"/>
      <c r="CY1789" s="6"/>
    </row>
    <row r="1790" ht="26.25" customHeight="1" spans="102:103">
      <c r="CX1790" s="6"/>
      <c r="CY1790" s="6"/>
    </row>
    <row r="1791" ht="26.25" customHeight="1" spans="102:103">
      <c r="CX1791" s="6"/>
      <c r="CY1791" s="6"/>
    </row>
    <row r="1792" ht="26.25" customHeight="1" spans="102:103">
      <c r="CX1792" s="6"/>
      <c r="CY1792" s="6"/>
    </row>
    <row r="1793" ht="26.25" customHeight="1" spans="102:103">
      <c r="CX1793" s="6"/>
      <c r="CY1793" s="6"/>
    </row>
    <row r="1794" ht="26.25" customHeight="1" spans="102:103">
      <c r="CX1794" s="6"/>
      <c r="CY1794" s="6"/>
    </row>
    <row r="1795" ht="26.25" customHeight="1" spans="102:103">
      <c r="CX1795" s="6"/>
      <c r="CY1795" s="6"/>
    </row>
    <row r="1796" ht="26.25" customHeight="1" spans="102:103">
      <c r="CX1796" s="6"/>
      <c r="CY1796" s="6"/>
    </row>
    <row r="1797" ht="26.25" customHeight="1" spans="102:103">
      <c r="CX1797" s="6"/>
      <c r="CY1797" s="6"/>
    </row>
    <row r="1798" ht="26.25" customHeight="1" spans="102:103">
      <c r="CX1798" s="6"/>
      <c r="CY1798" s="6"/>
    </row>
    <row r="1799" ht="26.25" customHeight="1" spans="102:103">
      <c r="CX1799" s="6"/>
      <c r="CY1799" s="6"/>
    </row>
    <row r="1800" ht="26.25" customHeight="1" spans="102:103">
      <c r="CX1800" s="6"/>
      <c r="CY1800" s="6"/>
    </row>
    <row r="1801" ht="26.25" customHeight="1" spans="102:103">
      <c r="CX1801" s="6"/>
      <c r="CY1801" s="6"/>
    </row>
    <row r="1802" ht="26.25" customHeight="1" spans="102:103">
      <c r="CX1802" s="6"/>
      <c r="CY1802" s="6"/>
    </row>
    <row r="1803" ht="26.25" customHeight="1" spans="102:103">
      <c r="CX1803" s="6"/>
      <c r="CY1803" s="6"/>
    </row>
    <row r="1804" ht="26.25" customHeight="1" spans="102:103">
      <c r="CX1804" s="6"/>
      <c r="CY1804" s="6"/>
    </row>
    <row r="1805" ht="26.25" customHeight="1" spans="102:103">
      <c r="CX1805" s="6"/>
      <c r="CY1805" s="6"/>
    </row>
    <row r="1806" ht="26.25" customHeight="1" spans="102:103">
      <c r="CX1806" s="6"/>
      <c r="CY1806" s="6"/>
    </row>
    <row r="1807" ht="26.25" customHeight="1" spans="102:103">
      <c r="CX1807" s="6"/>
      <c r="CY1807" s="6"/>
    </row>
    <row r="1808" ht="26.25" customHeight="1" spans="102:103">
      <c r="CX1808" s="6"/>
      <c r="CY1808" s="6"/>
    </row>
    <row r="1809" ht="26.25" customHeight="1" spans="102:103">
      <c r="CX1809" s="6"/>
      <c r="CY1809" s="6"/>
    </row>
    <row r="1810" ht="26.25" customHeight="1" spans="102:103">
      <c r="CX1810" s="6"/>
      <c r="CY1810" s="6"/>
    </row>
    <row r="1811" ht="26.25" customHeight="1" spans="102:103">
      <c r="CX1811" s="6"/>
      <c r="CY1811" s="6"/>
    </row>
    <row r="1812" ht="26.25" customHeight="1" spans="102:103">
      <c r="CX1812" s="6"/>
      <c r="CY1812" s="6"/>
    </row>
    <row r="1813" ht="26.25" customHeight="1" spans="102:103">
      <c r="CX1813" s="6"/>
      <c r="CY1813" s="6"/>
    </row>
    <row r="1814" ht="26.25" customHeight="1" spans="102:103">
      <c r="CX1814" s="6"/>
      <c r="CY1814" s="6"/>
    </row>
    <row r="1815" ht="26.25" customHeight="1" spans="102:103">
      <c r="CX1815" s="6"/>
      <c r="CY1815" s="6"/>
    </row>
    <row r="1816" ht="26.25" customHeight="1" spans="102:103">
      <c r="CX1816" s="6"/>
      <c r="CY1816" s="6"/>
    </row>
    <row r="1817" ht="26.25" customHeight="1" spans="102:103">
      <c r="CX1817" s="6"/>
      <c r="CY1817" s="6"/>
    </row>
    <row r="1818" ht="26.25" customHeight="1" spans="102:103">
      <c r="CX1818" s="6"/>
      <c r="CY1818" s="6"/>
    </row>
    <row r="1819" ht="26.25" customHeight="1" spans="102:103">
      <c r="CX1819" s="6"/>
      <c r="CY1819" s="6"/>
    </row>
    <row r="1820" ht="26.25" customHeight="1" spans="102:103">
      <c r="CX1820" s="6"/>
      <c r="CY1820" s="6"/>
    </row>
    <row r="1821" ht="26.25" customHeight="1" spans="102:103">
      <c r="CX1821" s="6"/>
      <c r="CY1821" s="6"/>
    </row>
    <row r="1822" ht="26.25" customHeight="1" spans="102:103">
      <c r="CX1822" s="6"/>
      <c r="CY1822" s="6"/>
    </row>
    <row r="1823" ht="26.25" customHeight="1" spans="102:103">
      <c r="CX1823" s="6"/>
      <c r="CY1823" s="6"/>
    </row>
    <row r="1824" ht="26.25" customHeight="1" spans="102:103">
      <c r="CX1824" s="6"/>
      <c r="CY1824" s="6"/>
    </row>
    <row r="1825" ht="26.25" customHeight="1" spans="102:103">
      <c r="CX1825" s="6"/>
      <c r="CY1825" s="6"/>
    </row>
    <row r="1826" ht="26.25" customHeight="1" spans="102:103">
      <c r="CX1826" s="6"/>
      <c r="CY1826" s="6"/>
    </row>
    <row r="1827" ht="26.25" customHeight="1" spans="102:103">
      <c r="CX1827" s="6"/>
      <c r="CY1827" s="6"/>
    </row>
    <row r="1828" ht="26.25" customHeight="1" spans="102:103">
      <c r="CX1828" s="6"/>
      <c r="CY1828" s="6"/>
    </row>
    <row r="1829" ht="26.25" customHeight="1" spans="102:103">
      <c r="CX1829" s="6"/>
      <c r="CY1829" s="6"/>
    </row>
    <row r="1830" ht="26.25" customHeight="1" spans="102:103">
      <c r="CX1830" s="6"/>
      <c r="CY1830" s="6"/>
    </row>
    <row r="1831" ht="26.25" customHeight="1" spans="102:103">
      <c r="CX1831" s="6"/>
      <c r="CY1831" s="6"/>
    </row>
    <row r="1832" ht="26.25" customHeight="1" spans="102:103">
      <c r="CX1832" s="6"/>
      <c r="CY1832" s="6"/>
    </row>
    <row r="1833" ht="26.25" customHeight="1" spans="102:103">
      <c r="CX1833" s="6"/>
      <c r="CY1833" s="6"/>
    </row>
    <row r="1834" ht="26.25" customHeight="1" spans="102:103">
      <c r="CX1834" s="6"/>
      <c r="CY1834" s="6"/>
    </row>
    <row r="1835" ht="26.25" customHeight="1" spans="102:103">
      <c r="CX1835" s="6"/>
      <c r="CY1835" s="6"/>
    </row>
    <row r="1836" ht="26.25" customHeight="1" spans="102:103">
      <c r="CX1836" s="6"/>
      <c r="CY1836" s="6"/>
    </row>
    <row r="1837" ht="26.25" customHeight="1" spans="102:103">
      <c r="CX1837" s="6"/>
      <c r="CY1837" s="6"/>
    </row>
    <row r="1838" ht="26.25" customHeight="1" spans="102:103">
      <c r="CX1838" s="6"/>
      <c r="CY1838" s="6"/>
    </row>
    <row r="1839" ht="26.25" customHeight="1" spans="102:103">
      <c r="CX1839" s="6"/>
      <c r="CY1839" s="6"/>
    </row>
    <row r="1840" ht="26.25" customHeight="1" spans="102:103">
      <c r="CX1840" s="6"/>
      <c r="CY1840" s="6"/>
    </row>
    <row r="1841" ht="26.25" customHeight="1" spans="102:103">
      <c r="CX1841" s="6"/>
      <c r="CY1841" s="6"/>
    </row>
    <row r="1842" ht="26.25" customHeight="1" spans="102:103">
      <c r="CX1842" s="6"/>
      <c r="CY1842" s="6"/>
    </row>
    <row r="1843" ht="26.25" customHeight="1" spans="102:103">
      <c r="CX1843" s="6"/>
      <c r="CY1843" s="6"/>
    </row>
    <row r="1844" ht="26.25" customHeight="1" spans="102:103">
      <c r="CX1844" s="6"/>
      <c r="CY1844" s="6"/>
    </row>
    <row r="1845" ht="26.25" customHeight="1" spans="102:103">
      <c r="CX1845" s="6"/>
      <c r="CY1845" s="6"/>
    </row>
    <row r="1846" ht="26.25" customHeight="1" spans="102:103">
      <c r="CX1846" s="6"/>
      <c r="CY1846" s="6"/>
    </row>
    <row r="1847" ht="26.25" customHeight="1" spans="102:103">
      <c r="CX1847" s="6"/>
      <c r="CY1847" s="6"/>
    </row>
    <row r="1848" ht="26.25" customHeight="1" spans="102:103">
      <c r="CX1848" s="6"/>
      <c r="CY1848" s="6"/>
    </row>
    <row r="1849" ht="26.25" customHeight="1" spans="102:103">
      <c r="CX1849" s="6"/>
      <c r="CY1849" s="6"/>
    </row>
    <row r="1850" ht="26.25" customHeight="1" spans="102:103">
      <c r="CX1850" s="6"/>
      <c r="CY1850" s="6"/>
    </row>
    <row r="1851" ht="26.25" customHeight="1" spans="102:103">
      <c r="CX1851" s="6"/>
      <c r="CY1851" s="6"/>
    </row>
    <row r="1852" ht="26.25" customHeight="1" spans="102:103">
      <c r="CX1852" s="6"/>
      <c r="CY1852" s="6"/>
    </row>
    <row r="1853" ht="26.25" customHeight="1" spans="102:103">
      <c r="CX1853" s="6"/>
      <c r="CY1853" s="6"/>
    </row>
    <row r="1854" ht="26.25" customHeight="1" spans="102:103">
      <c r="CX1854" s="6"/>
      <c r="CY1854" s="6"/>
    </row>
    <row r="1855" ht="26.25" customHeight="1" spans="102:103">
      <c r="CX1855" s="6"/>
      <c r="CY1855" s="6"/>
    </row>
    <row r="1856" ht="26.25" customHeight="1" spans="102:103">
      <c r="CX1856" s="6"/>
      <c r="CY1856" s="6"/>
    </row>
    <row r="1857" ht="26.25" customHeight="1" spans="102:103">
      <c r="CX1857" s="6"/>
      <c r="CY1857" s="6"/>
    </row>
    <row r="1858" ht="26.25" customHeight="1" spans="102:103">
      <c r="CX1858" s="6"/>
      <c r="CY1858" s="6"/>
    </row>
    <row r="1859" ht="26.25" customHeight="1" spans="102:103">
      <c r="CX1859" s="6"/>
      <c r="CY1859" s="6"/>
    </row>
    <row r="1860" ht="26.25" customHeight="1" spans="102:103">
      <c r="CX1860" s="6"/>
      <c r="CY1860" s="6"/>
    </row>
    <row r="1861" ht="26.25" customHeight="1" spans="102:103">
      <c r="CX1861" s="6"/>
      <c r="CY1861" s="6"/>
    </row>
    <row r="1862" ht="26.25" customHeight="1" spans="102:103">
      <c r="CX1862" s="6"/>
      <c r="CY1862" s="6"/>
    </row>
    <row r="1863" ht="26.25" customHeight="1" spans="102:103">
      <c r="CX1863" s="6"/>
      <c r="CY1863" s="6"/>
    </row>
    <row r="1864" ht="26.25" customHeight="1" spans="102:103">
      <c r="CX1864" s="6"/>
      <c r="CY1864" s="6"/>
    </row>
    <row r="1865" ht="26.25" customHeight="1" spans="102:103">
      <c r="CX1865" s="6"/>
      <c r="CY1865" s="6"/>
    </row>
    <row r="1866" ht="26.25" customHeight="1" spans="102:103">
      <c r="CX1866" s="6"/>
      <c r="CY1866" s="6"/>
    </row>
    <row r="1867" ht="26.25" customHeight="1" spans="102:103">
      <c r="CX1867" s="6"/>
      <c r="CY1867" s="6"/>
    </row>
    <row r="1868" ht="26.25" customHeight="1" spans="102:103">
      <c r="CX1868" s="6"/>
      <c r="CY1868" s="6"/>
    </row>
    <row r="1869" ht="26.25" customHeight="1" spans="102:103">
      <c r="CX1869" s="6"/>
      <c r="CY1869" s="6"/>
    </row>
    <row r="1870" ht="26.25" customHeight="1" spans="102:103">
      <c r="CX1870" s="6"/>
      <c r="CY1870" s="6"/>
    </row>
    <row r="1871" ht="26.25" customHeight="1" spans="102:103">
      <c r="CX1871" s="6"/>
      <c r="CY1871" s="6"/>
    </row>
    <row r="1872" ht="26.25" customHeight="1" spans="102:103">
      <c r="CX1872" s="6"/>
      <c r="CY1872" s="6"/>
    </row>
    <row r="1873" ht="26.25" customHeight="1" spans="102:103">
      <c r="CX1873" s="6"/>
      <c r="CY1873" s="6"/>
    </row>
    <row r="1874" ht="26.25" customHeight="1" spans="102:103">
      <c r="CX1874" s="6"/>
      <c r="CY1874" s="6"/>
    </row>
    <row r="1875" ht="26.25" customHeight="1" spans="102:103">
      <c r="CX1875" s="6"/>
      <c r="CY1875" s="6"/>
    </row>
    <row r="1876" ht="26.25" customHeight="1" spans="102:103">
      <c r="CX1876" s="6"/>
      <c r="CY1876" s="6"/>
    </row>
    <row r="1877" ht="26.25" customHeight="1" spans="102:103">
      <c r="CX1877" s="6"/>
      <c r="CY1877" s="6"/>
    </row>
    <row r="1878" ht="26.25" customHeight="1" spans="102:103">
      <c r="CX1878" s="6"/>
      <c r="CY1878" s="6"/>
    </row>
    <row r="1879" ht="26.25" customHeight="1" spans="102:103">
      <c r="CX1879" s="6"/>
      <c r="CY1879" s="6"/>
    </row>
    <row r="1880" ht="26.25" customHeight="1" spans="102:103">
      <c r="CX1880" s="6"/>
      <c r="CY1880" s="6"/>
    </row>
    <row r="1881" ht="26.25" customHeight="1" spans="102:103">
      <c r="CX1881" s="6"/>
      <c r="CY1881" s="6"/>
    </row>
    <row r="1882" ht="26.25" customHeight="1" spans="102:103">
      <c r="CX1882" s="6"/>
      <c r="CY1882" s="6"/>
    </row>
    <row r="1883" ht="26.25" customHeight="1" spans="102:103">
      <c r="CX1883" s="6"/>
      <c r="CY1883" s="6"/>
    </row>
    <row r="1884" ht="26.25" customHeight="1" spans="102:103">
      <c r="CX1884" s="6"/>
      <c r="CY1884" s="6"/>
    </row>
    <row r="1885" ht="26.25" customHeight="1" spans="102:103">
      <c r="CX1885" s="6"/>
      <c r="CY1885" s="6"/>
    </row>
    <row r="1886" ht="26.25" customHeight="1" spans="102:103">
      <c r="CX1886" s="6"/>
      <c r="CY1886" s="6"/>
    </row>
    <row r="1887" ht="26.25" customHeight="1" spans="102:103">
      <c r="CX1887" s="6"/>
      <c r="CY1887" s="6"/>
    </row>
    <row r="1888" ht="26.25" customHeight="1" spans="102:103">
      <c r="CX1888" s="6"/>
      <c r="CY1888" s="6"/>
    </row>
    <row r="1889" ht="26.25" customHeight="1" spans="102:103">
      <c r="CX1889" s="6"/>
      <c r="CY1889" s="6"/>
    </row>
    <row r="1890" ht="26.25" customHeight="1" spans="102:103">
      <c r="CX1890" s="6"/>
      <c r="CY1890" s="6"/>
    </row>
    <row r="1891" ht="26.25" customHeight="1" spans="102:103">
      <c r="CX1891" s="6"/>
      <c r="CY1891" s="6"/>
    </row>
    <row r="1892" ht="26.25" customHeight="1" spans="102:103">
      <c r="CX1892" s="6"/>
      <c r="CY1892" s="6"/>
    </row>
    <row r="1893" ht="26.25" customHeight="1" spans="102:103">
      <c r="CX1893" s="6"/>
      <c r="CY1893" s="6"/>
    </row>
    <row r="1894" ht="26.25" customHeight="1" spans="102:103">
      <c r="CX1894" s="6"/>
      <c r="CY1894" s="6"/>
    </row>
    <row r="1895" ht="26.25" customHeight="1" spans="102:103">
      <c r="CX1895" s="6"/>
      <c r="CY1895" s="6"/>
    </row>
    <row r="1896" ht="26.25" customHeight="1" spans="102:103">
      <c r="CX1896" s="6"/>
      <c r="CY1896" s="6"/>
    </row>
    <row r="1897" ht="26.25" customHeight="1" spans="102:103">
      <c r="CX1897" s="6"/>
      <c r="CY1897" s="6"/>
    </row>
    <row r="1898" ht="26.25" customHeight="1" spans="102:103">
      <c r="CX1898" s="6"/>
      <c r="CY1898" s="6"/>
    </row>
    <row r="1899" ht="26.25" customHeight="1" spans="102:103">
      <c r="CX1899" s="6"/>
      <c r="CY1899" s="6"/>
    </row>
    <row r="1900" ht="26.25" customHeight="1" spans="102:103">
      <c r="CX1900" s="6"/>
      <c r="CY1900" s="6"/>
    </row>
    <row r="1901" ht="26.25" customHeight="1" spans="102:103">
      <c r="CX1901" s="6"/>
      <c r="CY1901" s="6"/>
    </row>
    <row r="1902" ht="26.25" customHeight="1" spans="102:103">
      <c r="CX1902" s="6"/>
      <c r="CY1902" s="6"/>
    </row>
    <row r="1903" ht="26.25" customHeight="1" spans="102:103">
      <c r="CX1903" s="6"/>
      <c r="CY1903" s="6"/>
    </row>
    <row r="1904" ht="26.25" customHeight="1" spans="102:103">
      <c r="CX1904" s="6"/>
      <c r="CY1904" s="6"/>
    </row>
    <row r="1905" ht="26.25" customHeight="1" spans="102:103">
      <c r="CX1905" s="6"/>
      <c r="CY1905" s="6"/>
    </row>
    <row r="1906" ht="26.25" customHeight="1" spans="102:103">
      <c r="CX1906" s="6"/>
      <c r="CY1906" s="6"/>
    </row>
    <row r="1907" ht="26.25" customHeight="1" spans="102:103">
      <c r="CX1907" s="6"/>
      <c r="CY1907" s="6"/>
    </row>
    <row r="1908" ht="26.25" customHeight="1" spans="102:103">
      <c r="CX1908" s="6"/>
      <c r="CY1908" s="6"/>
    </row>
    <row r="1909" ht="26.25" customHeight="1" spans="102:103">
      <c r="CX1909" s="6"/>
      <c r="CY1909" s="6"/>
    </row>
    <row r="1910" ht="26.25" customHeight="1" spans="102:103">
      <c r="CX1910" s="6"/>
      <c r="CY1910" s="6"/>
    </row>
    <row r="1911" ht="26.25" customHeight="1" spans="102:103">
      <c r="CX1911" s="6"/>
      <c r="CY1911" s="6"/>
    </row>
    <row r="1912" ht="26.25" customHeight="1" spans="102:103">
      <c r="CX1912" s="6"/>
      <c r="CY1912" s="6"/>
    </row>
    <row r="1913" ht="26.25" customHeight="1" spans="102:103">
      <c r="CX1913" s="6"/>
      <c r="CY1913" s="6"/>
    </row>
    <row r="1914" ht="26.25" customHeight="1" spans="102:103">
      <c r="CX1914" s="6"/>
      <c r="CY1914" s="6"/>
    </row>
    <row r="1915" ht="26.25" customHeight="1" spans="102:103">
      <c r="CX1915" s="6"/>
      <c r="CY1915" s="6"/>
    </row>
    <row r="1916" ht="26.25" customHeight="1" spans="102:103">
      <c r="CX1916" s="6"/>
      <c r="CY1916" s="6"/>
    </row>
    <row r="1917" ht="26.25" customHeight="1" spans="102:103">
      <c r="CX1917" s="6"/>
      <c r="CY1917" s="6"/>
    </row>
    <row r="1918" ht="26.25" customHeight="1" spans="102:103">
      <c r="CX1918" s="6"/>
      <c r="CY1918" s="6"/>
    </row>
    <row r="1919" ht="26.25" customHeight="1" spans="102:103">
      <c r="CX1919" s="6"/>
      <c r="CY1919" s="6"/>
    </row>
    <row r="1920" ht="26.25" customHeight="1" spans="102:103">
      <c r="CX1920" s="6"/>
      <c r="CY1920" s="6"/>
    </row>
    <row r="1921" ht="26.25" customHeight="1" spans="102:103">
      <c r="CX1921" s="6"/>
      <c r="CY1921" s="6"/>
    </row>
    <row r="1922" ht="26.25" customHeight="1" spans="102:103">
      <c r="CX1922" s="6"/>
      <c r="CY1922" s="6"/>
    </row>
    <row r="1923" ht="26.25" customHeight="1" spans="102:103">
      <c r="CX1923" s="6"/>
      <c r="CY1923" s="6"/>
    </row>
    <row r="1924" ht="26.25" customHeight="1" spans="102:103">
      <c r="CX1924" s="6"/>
      <c r="CY1924" s="6"/>
    </row>
    <row r="1925" ht="26.25" customHeight="1" spans="102:103">
      <c r="CX1925" s="6"/>
      <c r="CY1925" s="6"/>
    </row>
    <row r="1926" ht="26.25" customHeight="1" spans="102:103">
      <c r="CX1926" s="6"/>
      <c r="CY1926" s="6"/>
    </row>
    <row r="1927" ht="26.25" customHeight="1" spans="102:103">
      <c r="CX1927" s="6"/>
      <c r="CY1927" s="6"/>
    </row>
    <row r="1928" ht="26.25" customHeight="1" spans="102:103">
      <c r="CX1928" s="6"/>
      <c r="CY1928" s="6"/>
    </row>
    <row r="1929" ht="26.25" customHeight="1" spans="102:103">
      <c r="CX1929" s="6"/>
      <c r="CY1929" s="6"/>
    </row>
    <row r="1930" ht="26.25" customHeight="1" spans="102:103">
      <c r="CX1930" s="6"/>
      <c r="CY1930" s="6"/>
    </row>
    <row r="1931" ht="26.25" customHeight="1" spans="102:103">
      <c r="CX1931" s="6"/>
      <c r="CY1931" s="6"/>
    </row>
    <row r="1932" ht="26.25" customHeight="1" spans="102:103">
      <c r="CX1932" s="6"/>
      <c r="CY1932" s="6"/>
    </row>
    <row r="1933" ht="26.25" customHeight="1" spans="102:103">
      <c r="CX1933" s="6"/>
      <c r="CY1933" s="6"/>
    </row>
    <row r="1934" ht="26.25" customHeight="1" spans="102:103">
      <c r="CX1934" s="6"/>
      <c r="CY1934" s="6"/>
    </row>
    <row r="1935" ht="26.25" customHeight="1" spans="102:103">
      <c r="CX1935" s="6"/>
      <c r="CY1935" s="6"/>
    </row>
    <row r="1936" ht="26.25" customHeight="1" spans="102:103">
      <c r="CX1936" s="6"/>
      <c r="CY1936" s="6"/>
    </row>
    <row r="1937" ht="26.25" customHeight="1" spans="102:103">
      <c r="CX1937" s="6"/>
      <c r="CY1937" s="6"/>
    </row>
    <row r="1938" ht="26.25" customHeight="1" spans="102:103">
      <c r="CX1938" s="6"/>
      <c r="CY1938" s="6"/>
    </row>
    <row r="1939" ht="26.25" customHeight="1" spans="102:103">
      <c r="CX1939" s="6"/>
      <c r="CY1939" s="6"/>
    </row>
    <row r="1940" ht="26.25" customHeight="1" spans="102:103">
      <c r="CX1940" s="6"/>
      <c r="CY1940" s="6"/>
    </row>
    <row r="1941" ht="26.25" customHeight="1" spans="102:103">
      <c r="CX1941" s="6"/>
      <c r="CY1941" s="6"/>
    </row>
    <row r="1942" ht="26.25" customHeight="1" spans="102:103">
      <c r="CX1942" s="6"/>
      <c r="CY1942" s="6"/>
    </row>
    <row r="1943" ht="26.25" customHeight="1" spans="102:103">
      <c r="CX1943" s="6"/>
      <c r="CY1943" s="6"/>
    </row>
    <row r="1944" ht="26.25" customHeight="1" spans="102:103">
      <c r="CX1944" s="6"/>
      <c r="CY1944" s="6"/>
    </row>
    <row r="1945" ht="26.25" customHeight="1" spans="102:103">
      <c r="CX1945" s="6"/>
      <c r="CY1945" s="6"/>
    </row>
    <row r="1946" ht="26.25" customHeight="1" spans="102:103">
      <c r="CX1946" s="6"/>
      <c r="CY1946" s="6"/>
    </row>
    <row r="1947" ht="26.25" customHeight="1" spans="102:103">
      <c r="CX1947" s="6"/>
      <c r="CY1947" s="6"/>
    </row>
    <row r="1948" ht="26.25" customHeight="1" spans="102:103">
      <c r="CX1948" s="6"/>
      <c r="CY1948" s="6"/>
    </row>
    <row r="1949" ht="26.25" customHeight="1" spans="102:103">
      <c r="CX1949" s="6"/>
      <c r="CY1949" s="6"/>
    </row>
    <row r="1950" ht="26.25" customHeight="1" spans="102:103">
      <c r="CX1950" s="6"/>
      <c r="CY1950" s="6"/>
    </row>
    <row r="1951" ht="26.25" customHeight="1" spans="102:103">
      <c r="CX1951" s="6"/>
      <c r="CY1951" s="6"/>
    </row>
    <row r="1952" ht="26.25" customHeight="1" spans="102:103">
      <c r="CX1952" s="6"/>
      <c r="CY1952" s="6"/>
    </row>
    <row r="1953" ht="26.25" customHeight="1" spans="102:103">
      <c r="CX1953" s="6"/>
      <c r="CY1953" s="6"/>
    </row>
    <row r="1954" ht="26.25" customHeight="1" spans="102:103">
      <c r="CX1954" s="6"/>
      <c r="CY1954" s="6"/>
    </row>
    <row r="1955" ht="26.25" customHeight="1" spans="102:103">
      <c r="CX1955" s="6"/>
      <c r="CY1955" s="6"/>
    </row>
    <row r="1956" ht="26.25" customHeight="1" spans="102:103">
      <c r="CX1956" s="6"/>
      <c r="CY1956" s="6"/>
    </row>
    <row r="1957" ht="26.25" customHeight="1" spans="102:103">
      <c r="CX1957" s="6"/>
      <c r="CY1957" s="6"/>
    </row>
    <row r="1958" ht="26.25" customHeight="1" spans="102:103">
      <c r="CX1958" s="6"/>
      <c r="CY1958" s="6"/>
    </row>
    <row r="1959" ht="26.25" customHeight="1" spans="102:103">
      <c r="CX1959" s="6"/>
      <c r="CY1959" s="6"/>
    </row>
    <row r="1960" ht="26.25" customHeight="1" spans="102:103">
      <c r="CX1960" s="6"/>
      <c r="CY1960" s="6"/>
    </row>
    <row r="1961" ht="26.25" customHeight="1" spans="102:103">
      <c r="CX1961" s="6"/>
      <c r="CY1961" s="6"/>
    </row>
    <row r="1962" ht="26.25" customHeight="1" spans="102:103">
      <c r="CX1962" s="6"/>
      <c r="CY1962" s="6"/>
    </row>
    <row r="1963" ht="26.25" customHeight="1" spans="102:103">
      <c r="CX1963" s="6"/>
      <c r="CY1963" s="6"/>
    </row>
    <row r="1964" ht="26.25" customHeight="1" spans="102:103">
      <c r="CX1964" s="6"/>
      <c r="CY1964" s="6"/>
    </row>
    <row r="1965" ht="26.25" customHeight="1" spans="102:103">
      <c r="CX1965" s="6"/>
      <c r="CY1965" s="6"/>
    </row>
    <row r="1966" ht="26.25" customHeight="1" spans="102:103">
      <c r="CX1966" s="6"/>
      <c r="CY1966" s="6"/>
    </row>
    <row r="1967" ht="26.25" customHeight="1" spans="102:103">
      <c r="CX1967" s="6"/>
      <c r="CY1967" s="6"/>
    </row>
    <row r="1968" ht="26.25" customHeight="1" spans="102:103">
      <c r="CX1968" s="6"/>
      <c r="CY1968" s="6"/>
    </row>
    <row r="1969" ht="26.25" customHeight="1" spans="102:103">
      <c r="CX1969" s="6"/>
      <c r="CY1969" s="6"/>
    </row>
    <row r="1970" ht="26.25" customHeight="1" spans="102:103">
      <c r="CX1970" s="6"/>
      <c r="CY1970" s="6"/>
    </row>
    <row r="1971" ht="26.25" customHeight="1" spans="102:103">
      <c r="CX1971" s="6"/>
      <c r="CY1971" s="6"/>
    </row>
    <row r="1972" ht="26.25" customHeight="1" spans="102:103">
      <c r="CX1972" s="6"/>
      <c r="CY1972" s="6"/>
    </row>
    <row r="1973" ht="26.25" customHeight="1" spans="102:103">
      <c r="CX1973" s="6"/>
      <c r="CY1973" s="6"/>
    </row>
    <row r="1974" ht="26.25" customHeight="1" spans="102:103">
      <c r="CX1974" s="6"/>
      <c r="CY1974" s="6"/>
    </row>
    <row r="1975" ht="26.25" customHeight="1" spans="102:103">
      <c r="CX1975" s="6"/>
      <c r="CY1975" s="6"/>
    </row>
    <row r="1976" ht="26.25" customHeight="1" spans="102:103">
      <c r="CX1976" s="6"/>
      <c r="CY1976" s="6"/>
    </row>
    <row r="1977" ht="26.25" customHeight="1" spans="102:103">
      <c r="CX1977" s="6"/>
      <c r="CY1977" s="6"/>
    </row>
    <row r="1978" ht="26.25" customHeight="1" spans="102:103">
      <c r="CX1978" s="6"/>
      <c r="CY1978" s="6"/>
    </row>
    <row r="1979" ht="26.25" customHeight="1" spans="102:103">
      <c r="CX1979" s="6"/>
      <c r="CY1979" s="6"/>
    </row>
    <row r="1980" ht="26.25" customHeight="1" spans="102:103">
      <c r="CX1980" s="6"/>
      <c r="CY1980" s="6"/>
    </row>
    <row r="1981" ht="26.25" customHeight="1" spans="102:103">
      <c r="CX1981" s="6"/>
      <c r="CY1981" s="6"/>
    </row>
    <row r="1982" ht="26.25" customHeight="1" spans="102:103">
      <c r="CX1982" s="6"/>
      <c r="CY1982" s="6"/>
    </row>
    <row r="1983" ht="26.25" customHeight="1" spans="102:103">
      <c r="CX1983" s="6"/>
      <c r="CY1983" s="6"/>
    </row>
    <row r="1984" ht="26.25" customHeight="1" spans="102:103">
      <c r="CX1984" s="6"/>
      <c r="CY1984" s="6"/>
    </row>
    <row r="1985" ht="26.25" customHeight="1" spans="102:103">
      <c r="CX1985" s="6"/>
      <c r="CY1985" s="6"/>
    </row>
    <row r="1986" ht="26.25" customHeight="1" spans="102:103">
      <c r="CX1986" s="6"/>
      <c r="CY1986" s="6"/>
    </row>
    <row r="1987" ht="26.25" customHeight="1" spans="102:103">
      <c r="CX1987" s="6"/>
      <c r="CY1987" s="6"/>
    </row>
    <row r="1988" ht="26.25" customHeight="1" spans="102:103">
      <c r="CX1988" s="6"/>
      <c r="CY1988" s="6"/>
    </row>
    <row r="1989" ht="26.25" customHeight="1" spans="102:103">
      <c r="CX1989" s="6"/>
      <c r="CY1989" s="6"/>
    </row>
    <row r="1990" ht="26.25" customHeight="1" spans="102:103">
      <c r="CX1990" s="6"/>
      <c r="CY1990" s="6"/>
    </row>
    <row r="1991" ht="26.25" customHeight="1" spans="102:103">
      <c r="CX1991" s="6"/>
      <c r="CY1991" s="6"/>
    </row>
    <row r="1992" ht="26.25" customHeight="1" spans="102:103">
      <c r="CX1992" s="6"/>
      <c r="CY1992" s="6"/>
    </row>
    <row r="1993" ht="26.25" customHeight="1" spans="102:103">
      <c r="CX1993" s="6"/>
      <c r="CY1993" s="6"/>
    </row>
    <row r="1994" ht="26.25" customHeight="1" spans="102:103">
      <c r="CX1994" s="6"/>
      <c r="CY1994" s="6"/>
    </row>
    <row r="1995" ht="26.25" customHeight="1" spans="102:103">
      <c r="CX1995" s="6"/>
      <c r="CY1995" s="6"/>
    </row>
    <row r="1996" ht="26.25" customHeight="1" spans="102:103">
      <c r="CX1996" s="6"/>
      <c r="CY1996" s="6"/>
    </row>
    <row r="1997" ht="26.25" customHeight="1" spans="102:103">
      <c r="CX1997" s="6"/>
      <c r="CY1997" s="6"/>
    </row>
    <row r="1998" ht="26.25" customHeight="1" spans="102:103">
      <c r="CX1998" s="6"/>
      <c r="CY1998" s="6"/>
    </row>
    <row r="1999" ht="26.25" customHeight="1" spans="102:103">
      <c r="CX1999" s="6"/>
      <c r="CY1999" s="6"/>
    </row>
    <row r="2000" ht="26.25" customHeight="1" spans="102:103">
      <c r="CX2000" s="6"/>
      <c r="CY2000" s="6"/>
    </row>
    <row r="2001" ht="26.25" customHeight="1" spans="102:103">
      <c r="CX2001" s="6"/>
      <c r="CY2001" s="6"/>
    </row>
    <row r="2002" ht="26.25" customHeight="1" spans="102:103">
      <c r="CX2002" s="6"/>
      <c r="CY2002" s="6"/>
    </row>
    <row r="2003" ht="26.25" customHeight="1" spans="102:103">
      <c r="CX2003" s="6"/>
      <c r="CY2003" s="6"/>
    </row>
    <row r="2004" ht="26.25" customHeight="1" spans="102:103">
      <c r="CX2004" s="6"/>
      <c r="CY2004" s="6"/>
    </row>
    <row r="2005" ht="26.25" customHeight="1" spans="102:103">
      <c r="CX2005" s="6"/>
      <c r="CY2005" s="6"/>
    </row>
    <row r="2006" ht="26.25" customHeight="1" spans="102:103">
      <c r="CX2006" s="6"/>
      <c r="CY2006" s="6"/>
    </row>
    <row r="2007" ht="26.25" customHeight="1" spans="102:103">
      <c r="CX2007" s="6"/>
      <c r="CY2007" s="6"/>
    </row>
    <row r="2008" ht="26.25" customHeight="1" spans="102:103">
      <c r="CX2008" s="6"/>
      <c r="CY2008" s="6"/>
    </row>
    <row r="2009" ht="26.25" customHeight="1" spans="102:103">
      <c r="CX2009" s="6"/>
      <c r="CY2009" s="6"/>
    </row>
    <row r="2010" ht="26.25" customHeight="1" spans="102:103">
      <c r="CX2010" s="6"/>
      <c r="CY2010" s="6"/>
    </row>
    <row r="2011" ht="26.25" customHeight="1" spans="102:103">
      <c r="CX2011" s="6"/>
      <c r="CY2011" s="6"/>
    </row>
    <row r="2012" ht="26.25" customHeight="1" spans="102:103">
      <c r="CX2012" s="6"/>
      <c r="CY2012" s="6"/>
    </row>
    <row r="2013" ht="26.25" customHeight="1" spans="102:103">
      <c r="CX2013" s="6"/>
      <c r="CY2013" s="6"/>
    </row>
    <row r="2014" ht="26.25" customHeight="1" spans="102:103">
      <c r="CX2014" s="6"/>
      <c r="CY2014" s="6"/>
    </row>
    <row r="2015" ht="26.25" customHeight="1" spans="102:103">
      <c r="CX2015" s="6"/>
      <c r="CY2015" s="6"/>
    </row>
    <row r="2016" ht="26.25" customHeight="1" spans="102:103">
      <c r="CX2016" s="6"/>
      <c r="CY2016" s="6"/>
    </row>
    <row r="2017" ht="26.25" customHeight="1" spans="102:103">
      <c r="CX2017" s="6"/>
      <c r="CY2017" s="6"/>
    </row>
    <row r="2018" ht="26.25" customHeight="1" spans="102:103">
      <c r="CX2018" s="6"/>
      <c r="CY2018" s="6"/>
    </row>
    <row r="2019" ht="26.25" customHeight="1" spans="102:103">
      <c r="CX2019" s="6"/>
      <c r="CY2019" s="6"/>
    </row>
    <row r="2020" ht="26.25" customHeight="1" spans="102:103">
      <c r="CX2020" s="6"/>
      <c r="CY2020" s="6"/>
    </row>
    <row r="2021" ht="26.25" customHeight="1" spans="102:103">
      <c r="CX2021" s="6"/>
      <c r="CY2021" s="6"/>
    </row>
    <row r="2022" ht="26.25" customHeight="1" spans="102:103">
      <c r="CX2022" s="6"/>
      <c r="CY2022" s="6"/>
    </row>
    <row r="2023" ht="26.25" customHeight="1" spans="102:103">
      <c r="CX2023" s="6"/>
      <c r="CY2023" s="6"/>
    </row>
    <row r="2024" ht="26.25" customHeight="1" spans="102:103">
      <c r="CX2024" s="6"/>
      <c r="CY2024" s="6"/>
    </row>
    <row r="2025" ht="26.25" customHeight="1" spans="102:103">
      <c r="CX2025" s="6"/>
      <c r="CY2025" s="6"/>
    </row>
    <row r="2026" ht="26.25" customHeight="1" spans="102:103">
      <c r="CX2026" s="6"/>
      <c r="CY2026" s="6"/>
    </row>
    <row r="2027" ht="26.25" customHeight="1" spans="102:103">
      <c r="CX2027" s="6"/>
      <c r="CY2027" s="6"/>
    </row>
    <row r="2028" ht="26.25" customHeight="1" spans="102:103">
      <c r="CX2028" s="6"/>
      <c r="CY2028" s="6"/>
    </row>
    <row r="2029" ht="26.25" customHeight="1" spans="102:103">
      <c r="CX2029" s="6"/>
      <c r="CY2029" s="6"/>
    </row>
    <row r="2030" ht="26.25" customHeight="1" spans="102:103">
      <c r="CX2030" s="6"/>
      <c r="CY2030" s="6"/>
    </row>
    <row r="2031" ht="26.25" customHeight="1" spans="102:103">
      <c r="CX2031" s="6"/>
      <c r="CY2031" s="6"/>
    </row>
    <row r="2032" ht="26.25" customHeight="1" spans="102:103">
      <c r="CX2032" s="6"/>
      <c r="CY2032" s="6"/>
    </row>
    <row r="2033" ht="26.25" customHeight="1" spans="102:103">
      <c r="CX2033" s="6"/>
      <c r="CY2033" s="6"/>
    </row>
    <row r="2034" ht="26.25" customHeight="1" spans="102:103">
      <c r="CX2034" s="6"/>
      <c r="CY2034" s="6"/>
    </row>
    <row r="2035" ht="26.25" customHeight="1" spans="102:103">
      <c r="CX2035" s="6"/>
      <c r="CY2035" s="6"/>
    </row>
    <row r="2036" ht="26.25" customHeight="1" spans="102:103">
      <c r="CX2036" s="6"/>
      <c r="CY2036" s="6"/>
    </row>
    <row r="2037" ht="26.25" customHeight="1" spans="102:103">
      <c r="CX2037" s="6"/>
      <c r="CY2037" s="6"/>
    </row>
    <row r="2038" ht="26.25" customHeight="1" spans="102:103">
      <c r="CX2038" s="6"/>
      <c r="CY2038" s="6"/>
    </row>
    <row r="2039" ht="26.25" customHeight="1" spans="102:103">
      <c r="CX2039" s="6"/>
      <c r="CY2039" s="6"/>
    </row>
    <row r="2040" ht="26.25" customHeight="1" spans="102:103">
      <c r="CX2040" s="6"/>
      <c r="CY2040" s="6"/>
    </row>
    <row r="2041" ht="26.25" customHeight="1" spans="102:103">
      <c r="CX2041" s="6"/>
      <c r="CY2041" s="6"/>
    </row>
    <row r="2042" ht="26.25" customHeight="1" spans="102:103">
      <c r="CX2042" s="6"/>
      <c r="CY2042" s="6"/>
    </row>
    <row r="2043" ht="26.25" customHeight="1" spans="102:103">
      <c r="CX2043" s="6"/>
      <c r="CY2043" s="6"/>
    </row>
    <row r="2044" ht="26.25" customHeight="1" spans="102:103">
      <c r="CX2044" s="6"/>
      <c r="CY2044" s="6"/>
    </row>
    <row r="2045" ht="26.25" customHeight="1" spans="102:103">
      <c r="CX2045" s="6"/>
      <c r="CY2045" s="6"/>
    </row>
    <row r="2046" ht="26.25" customHeight="1" spans="102:103">
      <c r="CX2046" s="6"/>
      <c r="CY2046" s="6"/>
    </row>
    <row r="2047" ht="26.25" customHeight="1" spans="102:103">
      <c r="CX2047" s="6"/>
      <c r="CY2047" s="6"/>
    </row>
    <row r="2048" ht="26.25" customHeight="1" spans="102:103">
      <c r="CX2048" s="6"/>
      <c r="CY2048" s="6"/>
    </row>
    <row r="2049" ht="26.25" customHeight="1" spans="102:103">
      <c r="CX2049" s="6"/>
      <c r="CY2049" s="6"/>
    </row>
    <row r="2050" ht="26.25" customHeight="1" spans="102:103">
      <c r="CX2050" s="6"/>
      <c r="CY2050" s="6"/>
    </row>
    <row r="2051" ht="26.25" customHeight="1" spans="102:103">
      <c r="CX2051" s="6"/>
      <c r="CY2051" s="6"/>
    </row>
    <row r="2052" ht="26.25" customHeight="1" spans="102:103">
      <c r="CX2052" s="6"/>
      <c r="CY2052" s="6"/>
    </row>
    <row r="2053" ht="26.25" customHeight="1" spans="102:103">
      <c r="CX2053" s="6"/>
      <c r="CY2053" s="6"/>
    </row>
    <row r="2054" ht="26.25" customHeight="1" spans="102:103">
      <c r="CX2054" s="6"/>
      <c r="CY2054" s="6"/>
    </row>
    <row r="2055" ht="26.25" customHeight="1" spans="102:103">
      <c r="CX2055" s="6"/>
      <c r="CY2055" s="6"/>
    </row>
    <row r="2056" ht="26.25" customHeight="1" spans="102:103">
      <c r="CX2056" s="6"/>
      <c r="CY2056" s="6"/>
    </row>
    <row r="2057" ht="26.25" customHeight="1" spans="102:103">
      <c r="CX2057" s="6"/>
      <c r="CY2057" s="6"/>
    </row>
    <row r="2058" ht="26.25" customHeight="1" spans="102:103">
      <c r="CX2058" s="6"/>
      <c r="CY2058" s="6"/>
    </row>
    <row r="2059" ht="26.25" customHeight="1" spans="102:103">
      <c r="CX2059" s="6"/>
      <c r="CY2059" s="6"/>
    </row>
    <row r="2060" ht="26.25" customHeight="1" spans="102:103">
      <c r="CX2060" s="6"/>
      <c r="CY2060" s="6"/>
    </row>
    <row r="2061" ht="26.25" customHeight="1" spans="102:103">
      <c r="CX2061" s="6"/>
      <c r="CY2061" s="6"/>
    </row>
    <row r="2062" ht="26.25" customHeight="1" spans="102:103">
      <c r="CX2062" s="6"/>
      <c r="CY2062" s="6"/>
    </row>
    <row r="2063" ht="26.25" customHeight="1" spans="102:103">
      <c r="CX2063" s="6"/>
      <c r="CY2063" s="6"/>
    </row>
    <row r="2064" ht="26.25" customHeight="1" spans="102:103">
      <c r="CX2064" s="6"/>
      <c r="CY2064" s="6"/>
    </row>
    <row r="2065" ht="26.25" customHeight="1" spans="102:103">
      <c r="CX2065" s="6"/>
      <c r="CY2065" s="6"/>
    </row>
    <row r="2066" ht="26.25" customHeight="1" spans="102:103">
      <c r="CX2066" s="6"/>
      <c r="CY2066" s="6"/>
    </row>
    <row r="2067" ht="26.25" customHeight="1" spans="102:103">
      <c r="CX2067" s="6"/>
      <c r="CY2067" s="6"/>
    </row>
    <row r="2068" ht="26.25" customHeight="1" spans="102:103">
      <c r="CX2068" s="6"/>
      <c r="CY2068" s="6"/>
    </row>
    <row r="2069" ht="26.25" customHeight="1" spans="102:103">
      <c r="CX2069" s="6"/>
      <c r="CY2069" s="6"/>
    </row>
    <row r="2070" ht="26.25" customHeight="1" spans="102:103">
      <c r="CX2070" s="6"/>
      <c r="CY2070" s="6"/>
    </row>
    <row r="2071" ht="26.25" customHeight="1" spans="102:103">
      <c r="CX2071" s="6"/>
      <c r="CY2071" s="6"/>
    </row>
    <row r="2072" ht="26.25" customHeight="1" spans="102:103">
      <c r="CX2072" s="6"/>
      <c r="CY2072" s="6"/>
    </row>
    <row r="2073" ht="26.25" customHeight="1" spans="102:103">
      <c r="CX2073" s="6"/>
      <c r="CY2073" s="6"/>
    </row>
    <row r="2074" ht="26.25" customHeight="1" spans="102:103">
      <c r="CX2074" s="6"/>
      <c r="CY2074" s="6"/>
    </row>
    <row r="2075" ht="26.25" customHeight="1" spans="102:103">
      <c r="CX2075" s="6"/>
      <c r="CY2075" s="6"/>
    </row>
    <row r="2076" ht="26.25" customHeight="1" spans="102:103">
      <c r="CX2076" s="6"/>
      <c r="CY2076" s="6"/>
    </row>
    <row r="2077" ht="26.25" customHeight="1" spans="102:103">
      <c r="CX2077" s="6"/>
      <c r="CY2077" s="6"/>
    </row>
    <row r="2078" ht="26.25" customHeight="1" spans="102:103">
      <c r="CX2078" s="6"/>
      <c r="CY2078" s="6"/>
    </row>
    <row r="2079" ht="26.25" customHeight="1" spans="102:103">
      <c r="CX2079" s="6"/>
      <c r="CY2079" s="6"/>
    </row>
    <row r="2080" ht="26.25" customHeight="1" spans="102:103">
      <c r="CX2080" s="6"/>
      <c r="CY2080" s="6"/>
    </row>
    <row r="2081" ht="26.25" customHeight="1" spans="102:103">
      <c r="CX2081" s="6"/>
      <c r="CY2081" s="6"/>
    </row>
    <row r="2082" ht="26.25" customHeight="1" spans="102:103">
      <c r="CX2082" s="6"/>
      <c r="CY2082" s="6"/>
    </row>
    <row r="2083" ht="26.25" customHeight="1" spans="102:103">
      <c r="CX2083" s="6"/>
      <c r="CY2083" s="6"/>
    </row>
    <row r="2084" ht="26.25" customHeight="1" spans="102:103">
      <c r="CX2084" s="6"/>
      <c r="CY2084" s="6"/>
    </row>
    <row r="2085" ht="26.25" customHeight="1" spans="102:103">
      <c r="CX2085" s="6"/>
      <c r="CY2085" s="6"/>
    </row>
    <row r="2086" ht="26.25" customHeight="1" spans="102:103">
      <c r="CX2086" s="6"/>
      <c r="CY2086" s="6"/>
    </row>
    <row r="2087" ht="26.25" customHeight="1" spans="102:103">
      <c r="CX2087" s="6"/>
      <c r="CY2087" s="6"/>
    </row>
    <row r="2088" ht="26.25" customHeight="1" spans="102:103">
      <c r="CX2088" s="6"/>
      <c r="CY2088" s="6"/>
    </row>
    <row r="2089" ht="26.25" customHeight="1" spans="102:103">
      <c r="CX2089" s="6"/>
      <c r="CY2089" s="6"/>
    </row>
    <row r="2090" ht="26.25" customHeight="1" spans="102:103">
      <c r="CX2090" s="6"/>
      <c r="CY2090" s="6"/>
    </row>
    <row r="2091" ht="26.25" customHeight="1" spans="102:103">
      <c r="CX2091" s="6"/>
      <c r="CY2091" s="6"/>
    </row>
    <row r="2092" ht="26.25" customHeight="1" spans="102:103">
      <c r="CX2092" s="6"/>
      <c r="CY2092" s="6"/>
    </row>
    <row r="2093" ht="26.25" customHeight="1" spans="102:103">
      <c r="CX2093" s="6"/>
      <c r="CY2093" s="6"/>
    </row>
    <row r="2094" ht="26.25" customHeight="1" spans="102:103">
      <c r="CX2094" s="6"/>
      <c r="CY2094" s="6"/>
    </row>
    <row r="2095" ht="26.25" customHeight="1" spans="102:103">
      <c r="CX2095" s="6"/>
      <c r="CY2095" s="6"/>
    </row>
    <row r="2096" ht="26.25" customHeight="1" spans="102:103">
      <c r="CX2096" s="6"/>
      <c r="CY2096" s="6"/>
    </row>
    <row r="2097" ht="26.25" customHeight="1" spans="102:103">
      <c r="CX2097" s="6"/>
      <c r="CY2097" s="6"/>
    </row>
    <row r="2098" ht="26.25" customHeight="1" spans="102:103">
      <c r="CX2098" s="6"/>
      <c r="CY2098" s="6"/>
    </row>
    <row r="2099" ht="26.25" customHeight="1" spans="102:103">
      <c r="CX2099" s="6"/>
      <c r="CY2099" s="6"/>
    </row>
    <row r="2100" ht="26.25" customHeight="1" spans="102:103">
      <c r="CX2100" s="6"/>
      <c r="CY2100" s="6"/>
    </row>
    <row r="2101" ht="26.25" customHeight="1" spans="102:103">
      <c r="CX2101" s="6"/>
      <c r="CY2101" s="6"/>
    </row>
    <row r="2102" ht="26.25" customHeight="1" spans="102:103">
      <c r="CX2102" s="6"/>
      <c r="CY2102" s="6"/>
    </row>
    <row r="2103" ht="26.25" customHeight="1" spans="102:103">
      <c r="CX2103" s="6"/>
      <c r="CY2103" s="6"/>
    </row>
    <row r="2104" ht="26.25" customHeight="1" spans="102:103">
      <c r="CX2104" s="6"/>
      <c r="CY2104" s="6"/>
    </row>
    <row r="2105" ht="26.25" customHeight="1" spans="102:103">
      <c r="CX2105" s="6"/>
      <c r="CY2105" s="6"/>
    </row>
    <row r="2106" ht="26.25" customHeight="1" spans="102:103">
      <c r="CX2106" s="6"/>
      <c r="CY2106" s="6"/>
    </row>
    <row r="2107" ht="26.25" customHeight="1" spans="102:103">
      <c r="CX2107" s="6"/>
      <c r="CY2107" s="6"/>
    </row>
    <row r="2108" ht="26.25" customHeight="1" spans="102:103">
      <c r="CX2108" s="6"/>
      <c r="CY2108" s="6"/>
    </row>
    <row r="2109" ht="26.25" customHeight="1" spans="102:103">
      <c r="CX2109" s="6"/>
      <c r="CY2109" s="6"/>
    </row>
    <row r="2110" ht="26.25" customHeight="1" spans="102:103">
      <c r="CX2110" s="6"/>
      <c r="CY2110" s="6"/>
    </row>
    <row r="2111" ht="26.25" customHeight="1" spans="102:103">
      <c r="CX2111" s="6"/>
      <c r="CY2111" s="6"/>
    </row>
    <row r="2112" ht="26.25" customHeight="1" spans="102:103">
      <c r="CX2112" s="6"/>
      <c r="CY2112" s="6"/>
    </row>
    <row r="2113" ht="26.25" customHeight="1" spans="102:103">
      <c r="CX2113" s="6"/>
      <c r="CY2113" s="6"/>
    </row>
    <row r="2114" ht="26.25" customHeight="1" spans="102:103">
      <c r="CX2114" s="6"/>
      <c r="CY2114" s="6"/>
    </row>
    <row r="2115" ht="26.25" customHeight="1" spans="102:103">
      <c r="CX2115" s="6"/>
      <c r="CY2115" s="6"/>
    </row>
    <row r="2116" ht="26.25" customHeight="1" spans="102:103">
      <c r="CX2116" s="6"/>
      <c r="CY2116" s="6"/>
    </row>
    <row r="2117" ht="26.25" customHeight="1" spans="102:103">
      <c r="CX2117" s="6"/>
      <c r="CY2117" s="6"/>
    </row>
    <row r="2118" ht="26.25" customHeight="1" spans="102:103">
      <c r="CX2118" s="6"/>
      <c r="CY2118" s="6"/>
    </row>
    <row r="2119" ht="26.25" customHeight="1" spans="102:103">
      <c r="CX2119" s="6"/>
      <c r="CY2119" s="6"/>
    </row>
    <row r="2120" ht="26.25" customHeight="1" spans="102:103">
      <c r="CX2120" s="6"/>
      <c r="CY2120" s="6"/>
    </row>
    <row r="2121" ht="26.25" customHeight="1" spans="102:103">
      <c r="CX2121" s="6"/>
      <c r="CY2121" s="6"/>
    </row>
    <row r="2122" ht="26.25" customHeight="1" spans="102:103">
      <c r="CX2122" s="6"/>
      <c r="CY2122" s="6"/>
    </row>
    <row r="2123" ht="26.25" customHeight="1" spans="102:103">
      <c r="CX2123" s="6"/>
      <c r="CY2123" s="6"/>
    </row>
    <row r="2124" ht="26.25" customHeight="1" spans="102:103">
      <c r="CX2124" s="6"/>
      <c r="CY2124" s="6"/>
    </row>
    <row r="2125" ht="26.25" customHeight="1" spans="102:103">
      <c r="CX2125" s="6"/>
      <c r="CY2125" s="6"/>
    </row>
    <row r="2126" ht="26.25" customHeight="1" spans="102:103">
      <c r="CX2126" s="6"/>
      <c r="CY2126" s="6"/>
    </row>
    <row r="2127" ht="26.25" customHeight="1" spans="102:103">
      <c r="CX2127" s="6"/>
      <c r="CY2127" s="6"/>
    </row>
    <row r="2128" ht="26.25" customHeight="1" spans="102:103">
      <c r="CX2128" s="6"/>
      <c r="CY2128" s="6"/>
    </row>
    <row r="2129" ht="26.25" customHeight="1" spans="102:103">
      <c r="CX2129" s="6"/>
      <c r="CY2129" s="6"/>
    </row>
    <row r="2130" ht="26.25" customHeight="1" spans="102:103">
      <c r="CX2130" s="6"/>
      <c r="CY2130" s="6"/>
    </row>
    <row r="2131" ht="26.25" customHeight="1" spans="102:103">
      <c r="CX2131" s="6"/>
      <c r="CY2131" s="6"/>
    </row>
    <row r="2132" ht="26.25" customHeight="1" spans="102:103">
      <c r="CX2132" s="6"/>
      <c r="CY2132" s="6"/>
    </row>
    <row r="2133" ht="26.25" customHeight="1" spans="102:103">
      <c r="CX2133" s="6"/>
      <c r="CY2133" s="6"/>
    </row>
    <row r="2134" ht="26.25" customHeight="1" spans="102:103">
      <c r="CX2134" s="6"/>
      <c r="CY2134" s="6"/>
    </row>
    <row r="2135" ht="26.25" customHeight="1" spans="102:103">
      <c r="CX2135" s="6"/>
      <c r="CY2135" s="6"/>
    </row>
    <row r="2136" ht="26.25" customHeight="1" spans="102:103">
      <c r="CX2136" s="6"/>
      <c r="CY2136" s="6"/>
    </row>
    <row r="2137" ht="26.25" customHeight="1" spans="102:103">
      <c r="CX2137" s="6"/>
      <c r="CY2137" s="6"/>
    </row>
    <row r="2138" ht="26.25" customHeight="1" spans="102:103">
      <c r="CX2138" s="6"/>
      <c r="CY2138" s="6"/>
    </row>
    <row r="2139" ht="26.25" customHeight="1" spans="102:103">
      <c r="CX2139" s="6"/>
      <c r="CY2139" s="6"/>
    </row>
    <row r="2140" ht="26.25" customHeight="1" spans="102:103">
      <c r="CX2140" s="6"/>
      <c r="CY2140" s="6"/>
    </row>
    <row r="2141" ht="26.25" customHeight="1" spans="102:103">
      <c r="CX2141" s="6"/>
      <c r="CY2141" s="6"/>
    </row>
    <row r="2142" ht="26.25" customHeight="1" spans="102:103">
      <c r="CX2142" s="6"/>
      <c r="CY2142" s="6"/>
    </row>
    <row r="2143" ht="26.25" customHeight="1" spans="102:103">
      <c r="CX2143" s="6"/>
      <c r="CY2143" s="6"/>
    </row>
    <row r="2144" ht="26.25" customHeight="1" spans="102:103">
      <c r="CX2144" s="6"/>
      <c r="CY2144" s="6"/>
    </row>
    <row r="2145" ht="26.25" customHeight="1" spans="102:103">
      <c r="CX2145" s="6"/>
      <c r="CY2145" s="6"/>
    </row>
    <row r="2146" ht="26.25" customHeight="1" spans="102:103">
      <c r="CX2146" s="6"/>
      <c r="CY2146" s="6"/>
    </row>
    <row r="2147" ht="26.25" customHeight="1" spans="102:103">
      <c r="CX2147" s="6"/>
      <c r="CY2147" s="6"/>
    </row>
    <row r="2148" ht="26.25" customHeight="1" spans="102:103">
      <c r="CX2148" s="6"/>
      <c r="CY2148" s="6"/>
    </row>
    <row r="2149" ht="26.25" customHeight="1" spans="102:103">
      <c r="CX2149" s="6"/>
      <c r="CY2149" s="6"/>
    </row>
    <row r="2150" ht="26.25" customHeight="1" spans="102:103">
      <c r="CX2150" s="6"/>
      <c r="CY2150" s="6"/>
    </row>
    <row r="2151" ht="26.25" customHeight="1" spans="102:103">
      <c r="CX2151" s="6"/>
      <c r="CY2151" s="6"/>
    </row>
    <row r="2152" ht="26.25" customHeight="1" spans="102:103">
      <c r="CX2152" s="6"/>
      <c r="CY2152" s="6"/>
    </row>
    <row r="2153" ht="26.25" customHeight="1" spans="102:103">
      <c r="CX2153" s="6"/>
      <c r="CY2153" s="6"/>
    </row>
    <row r="2154" ht="26.25" customHeight="1" spans="102:103">
      <c r="CX2154" s="6"/>
      <c r="CY2154" s="6"/>
    </row>
    <row r="2155" ht="26.25" customHeight="1" spans="102:103">
      <c r="CX2155" s="6"/>
      <c r="CY2155" s="6"/>
    </row>
    <row r="2156" ht="26.25" customHeight="1" spans="102:103">
      <c r="CX2156" s="6"/>
      <c r="CY2156" s="6"/>
    </row>
    <row r="2157" ht="26.25" customHeight="1" spans="102:103">
      <c r="CX2157" s="6"/>
      <c r="CY2157" s="6"/>
    </row>
    <row r="2158" ht="26.25" customHeight="1" spans="102:103">
      <c r="CX2158" s="6"/>
      <c r="CY2158" s="6"/>
    </row>
    <row r="2159" ht="26.25" customHeight="1" spans="102:103">
      <c r="CX2159" s="6"/>
      <c r="CY2159" s="6"/>
    </row>
    <row r="2160" ht="26.25" customHeight="1" spans="102:103">
      <c r="CX2160" s="6"/>
      <c r="CY2160" s="6"/>
    </row>
    <row r="2161" ht="26.25" customHeight="1" spans="102:103">
      <c r="CX2161" s="6"/>
      <c r="CY2161" s="6"/>
    </row>
    <row r="2162" ht="26.25" customHeight="1" spans="102:103">
      <c r="CX2162" s="6"/>
      <c r="CY2162" s="6"/>
    </row>
    <row r="2163" ht="26.25" customHeight="1" spans="102:103">
      <c r="CX2163" s="6"/>
      <c r="CY2163" s="6"/>
    </row>
    <row r="2164" ht="26.25" customHeight="1" spans="102:103">
      <c r="CX2164" s="6"/>
      <c r="CY2164" s="6"/>
    </row>
    <row r="2165" ht="26.25" customHeight="1" spans="102:103">
      <c r="CX2165" s="6"/>
      <c r="CY2165" s="6"/>
    </row>
    <row r="2166" ht="26.25" customHeight="1" spans="102:103">
      <c r="CX2166" s="6"/>
      <c r="CY2166" s="6"/>
    </row>
    <row r="2167" ht="26.25" customHeight="1" spans="102:103">
      <c r="CX2167" s="6"/>
      <c r="CY2167" s="6"/>
    </row>
    <row r="2168" ht="26.25" customHeight="1" spans="102:103">
      <c r="CX2168" s="6"/>
      <c r="CY2168" s="6"/>
    </row>
    <row r="2169" ht="26.25" customHeight="1" spans="102:103">
      <c r="CX2169" s="6"/>
      <c r="CY2169" s="6"/>
    </row>
    <row r="2170" ht="26.25" customHeight="1" spans="102:103">
      <c r="CX2170" s="6"/>
      <c r="CY2170" s="6"/>
    </row>
    <row r="2171" ht="26.25" customHeight="1" spans="102:103">
      <c r="CX2171" s="6"/>
      <c r="CY2171" s="6"/>
    </row>
    <row r="2172" ht="26.25" customHeight="1" spans="102:103">
      <c r="CX2172" s="6"/>
      <c r="CY2172" s="6"/>
    </row>
    <row r="2173" ht="26.25" customHeight="1" spans="102:103">
      <c r="CX2173" s="6"/>
      <c r="CY2173" s="6"/>
    </row>
    <row r="2174" ht="26.25" customHeight="1" spans="102:103">
      <c r="CX2174" s="6"/>
      <c r="CY2174" s="6"/>
    </row>
    <row r="2175" ht="26.25" customHeight="1" spans="102:103">
      <c r="CX2175" s="6"/>
      <c r="CY2175" s="6"/>
    </row>
    <row r="2176" ht="26.25" customHeight="1" spans="102:103">
      <c r="CX2176" s="6"/>
      <c r="CY2176" s="6"/>
    </row>
    <row r="2177" ht="26.25" customHeight="1" spans="102:103">
      <c r="CX2177" s="6"/>
      <c r="CY2177" s="6"/>
    </row>
    <row r="2178" ht="26.25" customHeight="1" spans="102:103">
      <c r="CX2178" s="6"/>
      <c r="CY2178" s="6"/>
    </row>
    <row r="2179" ht="26.25" customHeight="1" spans="102:103">
      <c r="CX2179" s="6"/>
      <c r="CY2179" s="6"/>
    </row>
    <row r="2180" ht="26.25" customHeight="1" spans="102:103">
      <c r="CX2180" s="6"/>
      <c r="CY2180" s="6"/>
    </row>
    <row r="2181" ht="26.25" customHeight="1" spans="102:103">
      <c r="CX2181" s="6"/>
      <c r="CY2181" s="6"/>
    </row>
    <row r="2182" ht="26.25" customHeight="1" spans="102:103">
      <c r="CX2182" s="6"/>
      <c r="CY2182" s="6"/>
    </row>
    <row r="2183" ht="26.25" customHeight="1" spans="102:103">
      <c r="CX2183" s="6"/>
      <c r="CY2183" s="6"/>
    </row>
    <row r="2184" ht="26.25" customHeight="1" spans="102:103">
      <c r="CX2184" s="6"/>
      <c r="CY2184" s="6"/>
    </row>
    <row r="2185" ht="26.25" customHeight="1" spans="102:103">
      <c r="CX2185" s="6"/>
      <c r="CY2185" s="6"/>
    </row>
    <row r="2186" ht="26.25" customHeight="1" spans="102:103">
      <c r="CX2186" s="6"/>
      <c r="CY2186" s="6"/>
    </row>
    <row r="2187" ht="26.25" customHeight="1" spans="102:103">
      <c r="CX2187" s="6"/>
      <c r="CY2187" s="6"/>
    </row>
    <row r="2188" ht="26.25" customHeight="1" spans="102:103">
      <c r="CX2188" s="6"/>
      <c r="CY2188" s="6"/>
    </row>
    <row r="2189" ht="26.25" customHeight="1" spans="102:103">
      <c r="CX2189" s="6"/>
      <c r="CY2189" s="6"/>
    </row>
    <row r="2190" ht="26.25" customHeight="1" spans="102:103">
      <c r="CX2190" s="6"/>
      <c r="CY2190" s="6"/>
    </row>
    <row r="2191" ht="26.25" customHeight="1" spans="102:103">
      <c r="CX2191" s="6"/>
      <c r="CY2191" s="6"/>
    </row>
    <row r="2192" ht="26.25" customHeight="1" spans="102:103">
      <c r="CX2192" s="6"/>
      <c r="CY2192" s="6"/>
    </row>
    <row r="2193" ht="26.25" customHeight="1" spans="102:103">
      <c r="CX2193" s="6"/>
      <c r="CY2193" s="6"/>
    </row>
    <row r="2194" ht="26.25" customHeight="1" spans="102:103">
      <c r="CX2194" s="6"/>
      <c r="CY2194" s="6"/>
    </row>
    <row r="2195" ht="26.25" customHeight="1" spans="102:103">
      <c r="CX2195" s="6"/>
      <c r="CY2195" s="6"/>
    </row>
    <row r="2196" ht="26.25" customHeight="1" spans="102:103">
      <c r="CX2196" s="6"/>
      <c r="CY2196" s="6"/>
    </row>
    <row r="2197" ht="26.25" customHeight="1" spans="102:103">
      <c r="CX2197" s="6"/>
      <c r="CY2197" s="6"/>
    </row>
    <row r="2198" ht="26.25" customHeight="1" spans="102:103">
      <c r="CX2198" s="6"/>
      <c r="CY2198" s="6"/>
    </row>
    <row r="2199" ht="26.25" customHeight="1" spans="102:103">
      <c r="CX2199" s="6"/>
      <c r="CY2199" s="6"/>
    </row>
    <row r="2200" ht="26.25" customHeight="1" spans="102:103">
      <c r="CX2200" s="6"/>
      <c r="CY2200" s="6"/>
    </row>
    <row r="2201" ht="26.25" customHeight="1" spans="102:103">
      <c r="CX2201" s="6"/>
      <c r="CY2201" s="6"/>
    </row>
    <row r="2202" ht="26.25" customHeight="1" spans="102:103">
      <c r="CX2202" s="6"/>
      <c r="CY2202" s="6"/>
    </row>
    <row r="2203" ht="26.25" customHeight="1" spans="102:103">
      <c r="CX2203" s="6"/>
      <c r="CY2203" s="6"/>
    </row>
    <row r="2204" ht="26.25" customHeight="1" spans="102:103">
      <c r="CX2204" s="6"/>
      <c r="CY2204" s="6"/>
    </row>
    <row r="2205" ht="26.25" customHeight="1" spans="102:103">
      <c r="CX2205" s="6"/>
      <c r="CY2205" s="6"/>
    </row>
    <row r="2206" ht="26.25" customHeight="1" spans="102:103">
      <c r="CX2206" s="6"/>
      <c r="CY2206" s="6"/>
    </row>
    <row r="2207" ht="26.25" customHeight="1" spans="102:103">
      <c r="CX2207" s="6"/>
      <c r="CY2207" s="6"/>
    </row>
    <row r="2208" ht="26.25" customHeight="1" spans="102:103">
      <c r="CX2208" s="6"/>
      <c r="CY2208" s="6"/>
    </row>
    <row r="2209" ht="26.25" customHeight="1" spans="102:103">
      <c r="CX2209" s="6"/>
      <c r="CY2209" s="6"/>
    </row>
    <row r="2210" ht="26.25" customHeight="1" spans="102:103">
      <c r="CX2210" s="6"/>
      <c r="CY2210" s="6"/>
    </row>
    <row r="2211" ht="26.25" customHeight="1" spans="102:103">
      <c r="CX2211" s="6"/>
      <c r="CY2211" s="6"/>
    </row>
    <row r="2212" ht="26.25" customHeight="1" spans="102:103">
      <c r="CX2212" s="6"/>
      <c r="CY2212" s="6"/>
    </row>
    <row r="2213" ht="26.25" customHeight="1" spans="102:103">
      <c r="CX2213" s="6"/>
      <c r="CY2213" s="6"/>
    </row>
    <row r="2214" ht="26.25" customHeight="1" spans="102:103">
      <c r="CX2214" s="6"/>
      <c r="CY2214" s="6"/>
    </row>
    <row r="2215" ht="26.25" customHeight="1" spans="102:103">
      <c r="CX2215" s="6"/>
      <c r="CY2215" s="6"/>
    </row>
    <row r="2216" ht="26.25" customHeight="1" spans="102:103">
      <c r="CX2216" s="6"/>
      <c r="CY2216" s="6"/>
    </row>
    <row r="2217" ht="26.25" customHeight="1" spans="102:103">
      <c r="CX2217" s="6"/>
      <c r="CY2217" s="6"/>
    </row>
    <row r="2218" ht="26.25" customHeight="1" spans="102:103">
      <c r="CX2218" s="6"/>
      <c r="CY2218" s="6"/>
    </row>
    <row r="2219" ht="26.25" customHeight="1" spans="102:103">
      <c r="CX2219" s="6"/>
      <c r="CY2219" s="6"/>
    </row>
    <row r="2220" ht="26.25" customHeight="1" spans="102:103">
      <c r="CX2220" s="6"/>
      <c r="CY2220" s="6"/>
    </row>
    <row r="2221" ht="26.25" customHeight="1" spans="102:103">
      <c r="CX2221" s="6"/>
      <c r="CY2221" s="6"/>
    </row>
    <row r="2222" ht="26.25" customHeight="1" spans="102:103">
      <c r="CX2222" s="6"/>
      <c r="CY2222" s="6"/>
    </row>
    <row r="2223" ht="26.25" customHeight="1" spans="102:103">
      <c r="CX2223" s="6"/>
      <c r="CY2223" s="6"/>
    </row>
    <row r="2224" ht="26.25" customHeight="1" spans="102:103">
      <c r="CX2224" s="6"/>
      <c r="CY2224" s="6"/>
    </row>
    <row r="2225" ht="26.25" customHeight="1" spans="102:103">
      <c r="CX2225" s="6"/>
      <c r="CY2225" s="6"/>
    </row>
    <row r="2226" ht="26.25" customHeight="1" spans="102:103">
      <c r="CX2226" s="6"/>
      <c r="CY2226" s="6"/>
    </row>
    <row r="2227" ht="26.25" customHeight="1" spans="102:103">
      <c r="CX2227" s="6"/>
      <c r="CY2227" s="6"/>
    </row>
    <row r="2228" ht="26.25" customHeight="1" spans="102:103">
      <c r="CX2228" s="6"/>
      <c r="CY2228" s="6"/>
    </row>
    <row r="2229" ht="26.25" customHeight="1" spans="102:103">
      <c r="CX2229" s="6"/>
      <c r="CY2229" s="6"/>
    </row>
    <row r="2230" ht="26.25" customHeight="1" spans="102:103">
      <c r="CX2230" s="6"/>
      <c r="CY2230" s="6"/>
    </row>
    <row r="2231" ht="26.25" customHeight="1" spans="102:103">
      <c r="CX2231" s="6"/>
      <c r="CY2231" s="6"/>
    </row>
    <row r="2232" ht="26.25" customHeight="1" spans="102:103">
      <c r="CX2232" s="6"/>
      <c r="CY2232" s="6"/>
    </row>
    <row r="2233" ht="26.25" customHeight="1" spans="102:103">
      <c r="CX2233" s="6"/>
      <c r="CY2233" s="6"/>
    </row>
    <row r="2234" ht="26.25" customHeight="1" spans="102:103">
      <c r="CX2234" s="6"/>
      <c r="CY2234" s="6"/>
    </row>
    <row r="2235" ht="26.25" customHeight="1" spans="102:103">
      <c r="CX2235" s="6"/>
      <c r="CY2235" s="6"/>
    </row>
    <row r="2236" ht="26.25" customHeight="1" spans="102:103">
      <c r="CX2236" s="6"/>
      <c r="CY2236" s="6"/>
    </row>
    <row r="2237" ht="26.25" customHeight="1" spans="102:103">
      <c r="CX2237" s="6"/>
      <c r="CY2237" s="6"/>
    </row>
    <row r="2238" ht="26.25" customHeight="1" spans="102:103">
      <c r="CX2238" s="6"/>
      <c r="CY2238" s="6"/>
    </row>
    <row r="2239" ht="26.25" customHeight="1" spans="102:103">
      <c r="CX2239" s="6"/>
      <c r="CY2239" s="6"/>
    </row>
    <row r="2240" ht="26.25" customHeight="1" spans="102:103">
      <c r="CX2240" s="6"/>
      <c r="CY2240" s="6"/>
    </row>
    <row r="2241" ht="26.25" customHeight="1" spans="102:103">
      <c r="CX2241" s="6"/>
      <c r="CY2241" s="6"/>
    </row>
    <row r="2242" ht="26.25" customHeight="1" spans="102:103">
      <c r="CX2242" s="6"/>
      <c r="CY2242" s="6"/>
    </row>
    <row r="2243" ht="26.25" customHeight="1" spans="102:103">
      <c r="CX2243" s="6"/>
      <c r="CY2243" s="6"/>
    </row>
    <row r="2244" ht="26.25" customHeight="1" spans="102:103">
      <c r="CX2244" s="6"/>
      <c r="CY2244" s="6"/>
    </row>
    <row r="2245" ht="26.25" customHeight="1" spans="102:103">
      <c r="CX2245" s="6"/>
      <c r="CY2245" s="6"/>
    </row>
    <row r="2246" ht="26.25" customHeight="1" spans="102:103">
      <c r="CX2246" s="6"/>
      <c r="CY2246" s="6"/>
    </row>
    <row r="2247" ht="26.25" customHeight="1" spans="102:103">
      <c r="CX2247" s="6"/>
      <c r="CY2247" s="6"/>
    </row>
    <row r="2248" ht="26.25" customHeight="1" spans="102:103">
      <c r="CX2248" s="6"/>
      <c r="CY2248" s="6"/>
    </row>
    <row r="2249" ht="26.25" customHeight="1" spans="102:103">
      <c r="CX2249" s="6"/>
      <c r="CY2249" s="6"/>
    </row>
    <row r="2250" ht="26.25" customHeight="1" spans="102:103">
      <c r="CX2250" s="6"/>
      <c r="CY2250" s="6"/>
    </row>
    <row r="2251" ht="26.25" customHeight="1" spans="102:103">
      <c r="CX2251" s="6"/>
      <c r="CY2251" s="6"/>
    </row>
    <row r="2252" ht="26.25" customHeight="1" spans="102:103">
      <c r="CX2252" s="6"/>
      <c r="CY2252" s="6"/>
    </row>
    <row r="2253" ht="26.25" customHeight="1" spans="102:103">
      <c r="CX2253" s="6"/>
      <c r="CY2253" s="6"/>
    </row>
    <row r="2254" ht="26.25" customHeight="1" spans="102:103">
      <c r="CX2254" s="6"/>
      <c r="CY2254" s="6"/>
    </row>
    <row r="2255" ht="26.25" customHeight="1" spans="102:103">
      <c r="CX2255" s="6"/>
      <c r="CY2255" s="6"/>
    </row>
    <row r="2256" ht="26.25" customHeight="1" spans="102:103">
      <c r="CX2256" s="6"/>
      <c r="CY2256" s="6"/>
    </row>
    <row r="2257" ht="26.25" customHeight="1" spans="102:103">
      <c r="CX2257" s="6"/>
      <c r="CY2257" s="6"/>
    </row>
    <row r="2258" ht="26.25" customHeight="1" spans="102:103">
      <c r="CX2258" s="6"/>
      <c r="CY2258" s="6"/>
    </row>
    <row r="2259" ht="26.25" customHeight="1" spans="102:103">
      <c r="CX2259" s="6"/>
      <c r="CY2259" s="6"/>
    </row>
    <row r="2260" ht="26.25" customHeight="1" spans="102:103">
      <c r="CX2260" s="6"/>
      <c r="CY2260" s="6"/>
    </row>
    <row r="2261" ht="26.25" customHeight="1" spans="102:103">
      <c r="CX2261" s="6"/>
      <c r="CY2261" s="6"/>
    </row>
    <row r="2262" ht="26.25" customHeight="1" spans="102:103">
      <c r="CX2262" s="6"/>
      <c r="CY2262" s="6"/>
    </row>
    <row r="2263" ht="26.25" customHeight="1" spans="102:103">
      <c r="CX2263" s="6"/>
      <c r="CY2263" s="6"/>
    </row>
    <row r="2264" ht="26.25" customHeight="1" spans="102:103">
      <c r="CX2264" s="6"/>
      <c r="CY2264" s="6"/>
    </row>
    <row r="2265" ht="26.25" customHeight="1" spans="102:103">
      <c r="CX2265" s="6"/>
      <c r="CY2265" s="6"/>
    </row>
    <row r="2266" ht="26.25" customHeight="1" spans="102:103">
      <c r="CX2266" s="6"/>
      <c r="CY2266" s="6"/>
    </row>
    <row r="2267" ht="26.25" customHeight="1" spans="102:103">
      <c r="CX2267" s="6"/>
      <c r="CY2267" s="6"/>
    </row>
    <row r="2268" ht="26.25" customHeight="1" spans="102:103">
      <c r="CX2268" s="6"/>
      <c r="CY2268" s="6"/>
    </row>
    <row r="2269" ht="26.25" customHeight="1" spans="102:103">
      <c r="CX2269" s="6"/>
      <c r="CY2269" s="6"/>
    </row>
    <row r="2270" ht="26.25" customHeight="1" spans="102:103">
      <c r="CX2270" s="6"/>
      <c r="CY2270" s="6"/>
    </row>
    <row r="2271" ht="26.25" customHeight="1" spans="102:103">
      <c r="CX2271" s="6"/>
      <c r="CY2271" s="6"/>
    </row>
    <row r="2272" ht="26.25" customHeight="1" spans="102:103">
      <c r="CX2272" s="6"/>
      <c r="CY2272" s="6"/>
    </row>
    <row r="2273" ht="26.25" customHeight="1" spans="102:103">
      <c r="CX2273" s="6"/>
      <c r="CY2273" s="6"/>
    </row>
    <row r="2274" ht="26.25" customHeight="1" spans="102:103">
      <c r="CX2274" s="6"/>
      <c r="CY2274" s="6"/>
    </row>
    <row r="2275" ht="26.25" customHeight="1" spans="102:103">
      <c r="CX2275" s="6"/>
      <c r="CY2275" s="6"/>
    </row>
    <row r="2276" ht="26.25" customHeight="1" spans="102:103">
      <c r="CX2276" s="6"/>
      <c r="CY2276" s="6"/>
    </row>
    <row r="2277" ht="26.25" customHeight="1" spans="102:103">
      <c r="CX2277" s="6"/>
      <c r="CY2277" s="6"/>
    </row>
    <row r="2278" ht="26.25" customHeight="1" spans="102:103">
      <c r="CX2278" s="6"/>
      <c r="CY2278" s="6"/>
    </row>
    <row r="2279" ht="26.25" customHeight="1" spans="102:103">
      <c r="CX2279" s="6"/>
      <c r="CY2279" s="6"/>
    </row>
    <row r="2280" ht="26.25" customHeight="1" spans="102:103">
      <c r="CX2280" s="6"/>
      <c r="CY2280" s="6"/>
    </row>
    <row r="2281" ht="26.25" customHeight="1" spans="102:103">
      <c r="CX2281" s="6"/>
      <c r="CY2281" s="6"/>
    </row>
    <row r="2282" ht="26.25" customHeight="1" spans="102:103">
      <c r="CX2282" s="6"/>
      <c r="CY2282" s="6"/>
    </row>
    <row r="2283" ht="26.25" customHeight="1" spans="102:103">
      <c r="CX2283" s="6"/>
      <c r="CY2283" s="6"/>
    </row>
    <row r="2284" ht="26.25" customHeight="1" spans="102:103">
      <c r="CX2284" s="6"/>
      <c r="CY2284" s="6"/>
    </row>
    <row r="2285" ht="26.25" customHeight="1" spans="102:103">
      <c r="CX2285" s="6"/>
      <c r="CY2285" s="6"/>
    </row>
    <row r="2286" ht="26.25" customHeight="1" spans="102:103">
      <c r="CX2286" s="6"/>
      <c r="CY2286" s="6"/>
    </row>
    <row r="2287" ht="26.25" customHeight="1" spans="102:103">
      <c r="CX2287" s="6"/>
      <c r="CY2287" s="6"/>
    </row>
    <row r="2288" ht="26.25" customHeight="1" spans="102:103">
      <c r="CX2288" s="6"/>
      <c r="CY2288" s="6"/>
    </row>
    <row r="2289" ht="26.25" customHeight="1" spans="102:103">
      <c r="CX2289" s="6"/>
      <c r="CY2289" s="6"/>
    </row>
    <row r="2290" ht="26.25" customHeight="1" spans="102:103">
      <c r="CX2290" s="6"/>
      <c r="CY2290" s="6"/>
    </row>
    <row r="2291" ht="26.25" customHeight="1" spans="102:103">
      <c r="CX2291" s="6"/>
      <c r="CY2291" s="6"/>
    </row>
    <row r="2292" ht="26.25" customHeight="1" spans="102:103">
      <c r="CX2292" s="6"/>
      <c r="CY2292" s="6"/>
    </row>
    <row r="2293" ht="26.25" customHeight="1" spans="102:103">
      <c r="CX2293" s="6"/>
      <c r="CY2293" s="6"/>
    </row>
    <row r="2294" ht="26.25" customHeight="1" spans="102:103">
      <c r="CX2294" s="6"/>
      <c r="CY2294" s="6"/>
    </row>
    <row r="2295" ht="26.25" customHeight="1" spans="102:103">
      <c r="CX2295" s="6"/>
      <c r="CY2295" s="6"/>
    </row>
    <row r="2296" ht="26.25" customHeight="1" spans="102:103">
      <c r="CX2296" s="6"/>
      <c r="CY2296" s="6"/>
    </row>
    <row r="2297" ht="26.25" customHeight="1" spans="102:103">
      <c r="CX2297" s="6"/>
      <c r="CY2297" s="6"/>
    </row>
    <row r="2298" ht="26.25" customHeight="1" spans="102:103">
      <c r="CX2298" s="6"/>
      <c r="CY2298" s="6"/>
    </row>
    <row r="2299" ht="26.25" customHeight="1" spans="102:103">
      <c r="CX2299" s="6"/>
      <c r="CY2299" s="6"/>
    </row>
    <row r="2300" ht="26.25" customHeight="1" spans="102:103">
      <c r="CX2300" s="6"/>
      <c r="CY2300" s="6"/>
    </row>
    <row r="2301" ht="26.25" customHeight="1" spans="102:103">
      <c r="CX2301" s="6"/>
      <c r="CY2301" s="6"/>
    </row>
    <row r="2302" ht="26.25" customHeight="1" spans="102:103">
      <c r="CX2302" s="6"/>
      <c r="CY2302" s="6"/>
    </row>
    <row r="2303" ht="26.25" customHeight="1" spans="102:103">
      <c r="CX2303" s="6"/>
      <c r="CY2303" s="6"/>
    </row>
    <row r="2304" ht="26.25" customHeight="1" spans="102:103">
      <c r="CX2304" s="6"/>
      <c r="CY2304" s="6"/>
    </row>
    <row r="2305" ht="26.25" customHeight="1" spans="102:103">
      <c r="CX2305" s="6"/>
      <c r="CY2305" s="6"/>
    </row>
    <row r="2306" ht="26.25" customHeight="1" spans="102:103">
      <c r="CX2306" s="6"/>
      <c r="CY2306" s="6"/>
    </row>
    <row r="2307" ht="26.25" customHeight="1" spans="102:103">
      <c r="CX2307" s="6"/>
      <c r="CY2307" s="6"/>
    </row>
    <row r="2308" ht="26.25" customHeight="1" spans="102:103">
      <c r="CX2308" s="6"/>
      <c r="CY2308" s="6"/>
    </row>
    <row r="2309" ht="26.25" customHeight="1" spans="102:103">
      <c r="CX2309" s="6"/>
      <c r="CY2309" s="6"/>
    </row>
    <row r="2310" ht="26.25" customHeight="1" spans="102:103">
      <c r="CX2310" s="6"/>
      <c r="CY2310" s="6"/>
    </row>
    <row r="2311" ht="26.25" customHeight="1" spans="102:103">
      <c r="CX2311" s="6"/>
      <c r="CY2311" s="6"/>
    </row>
    <row r="2312" ht="26.25" customHeight="1" spans="102:103">
      <c r="CX2312" s="6"/>
      <c r="CY2312" s="6"/>
    </row>
    <row r="2313" ht="26.25" customHeight="1" spans="102:103">
      <c r="CX2313" s="6"/>
      <c r="CY2313" s="6"/>
    </row>
    <row r="2314" ht="26.25" customHeight="1" spans="102:103">
      <c r="CX2314" s="6"/>
      <c r="CY2314" s="6"/>
    </row>
    <row r="2315" ht="26.25" customHeight="1" spans="102:103">
      <c r="CX2315" s="6"/>
      <c r="CY2315" s="6"/>
    </row>
    <row r="2316" ht="26.25" customHeight="1" spans="102:103">
      <c r="CX2316" s="6"/>
      <c r="CY2316" s="6"/>
    </row>
    <row r="2317" ht="26.25" customHeight="1" spans="102:103">
      <c r="CX2317" s="6"/>
      <c r="CY2317" s="6"/>
    </row>
    <row r="2318" ht="26.25" customHeight="1" spans="102:103">
      <c r="CX2318" s="6"/>
      <c r="CY2318" s="6"/>
    </row>
    <row r="2319" ht="26.25" customHeight="1" spans="102:103">
      <c r="CX2319" s="6"/>
      <c r="CY2319" s="6"/>
    </row>
    <row r="2320" ht="26.25" customHeight="1" spans="102:103">
      <c r="CX2320" s="6"/>
      <c r="CY2320" s="6"/>
    </row>
    <row r="2321" ht="26.25" customHeight="1" spans="102:103">
      <c r="CX2321" s="6"/>
      <c r="CY2321" s="6"/>
    </row>
    <row r="2322" ht="26.25" customHeight="1" spans="102:103">
      <c r="CX2322" s="6"/>
      <c r="CY2322" s="6"/>
    </row>
    <row r="2323" ht="26.25" customHeight="1" spans="102:103">
      <c r="CX2323" s="6"/>
      <c r="CY2323" s="6"/>
    </row>
    <row r="2324" ht="26.25" customHeight="1" spans="102:103">
      <c r="CX2324" s="6"/>
      <c r="CY2324" s="6"/>
    </row>
    <row r="2325" ht="26.25" customHeight="1" spans="102:103">
      <c r="CX2325" s="6"/>
      <c r="CY2325" s="6"/>
    </row>
    <row r="2326" ht="26.25" customHeight="1" spans="102:103">
      <c r="CX2326" s="6"/>
      <c r="CY2326" s="6"/>
    </row>
    <row r="2327" ht="26.25" customHeight="1" spans="102:103">
      <c r="CX2327" s="6"/>
      <c r="CY2327" s="6"/>
    </row>
    <row r="2328" ht="26.25" customHeight="1" spans="102:103">
      <c r="CX2328" s="6"/>
      <c r="CY2328" s="6"/>
    </row>
    <row r="2329" ht="26.25" customHeight="1" spans="102:103">
      <c r="CX2329" s="6"/>
      <c r="CY2329" s="6"/>
    </row>
    <row r="2330" ht="26.25" customHeight="1" spans="102:103">
      <c r="CX2330" s="6"/>
      <c r="CY2330" s="6"/>
    </row>
    <row r="2331" ht="26.25" customHeight="1" spans="102:103">
      <c r="CX2331" s="6"/>
      <c r="CY2331" s="6"/>
    </row>
    <row r="2332" ht="26.25" customHeight="1" spans="102:103">
      <c r="CX2332" s="6"/>
      <c r="CY2332" s="6"/>
    </row>
    <row r="2333" ht="26.25" customHeight="1" spans="102:103">
      <c r="CX2333" s="6"/>
      <c r="CY2333" s="6"/>
    </row>
    <row r="2334" ht="26.25" customHeight="1" spans="102:103">
      <c r="CX2334" s="6"/>
      <c r="CY2334" s="6"/>
    </row>
    <row r="2335" ht="26.25" customHeight="1" spans="102:103">
      <c r="CX2335" s="6"/>
      <c r="CY2335" s="6"/>
    </row>
    <row r="2336" ht="26.25" customHeight="1" spans="102:103">
      <c r="CX2336" s="6"/>
      <c r="CY2336" s="6"/>
    </row>
    <row r="2337" ht="26.25" customHeight="1" spans="102:103">
      <c r="CX2337" s="6"/>
      <c r="CY2337" s="6"/>
    </row>
    <row r="2338" ht="26.25" customHeight="1" spans="102:103">
      <c r="CX2338" s="6"/>
      <c r="CY2338" s="6"/>
    </row>
    <row r="2339" ht="26.25" customHeight="1" spans="102:103">
      <c r="CX2339" s="6"/>
      <c r="CY2339" s="6"/>
    </row>
    <row r="2340" ht="26.25" customHeight="1" spans="102:103">
      <c r="CX2340" s="6"/>
      <c r="CY2340" s="6"/>
    </row>
    <row r="2341" ht="26.25" customHeight="1" spans="102:103">
      <c r="CX2341" s="6"/>
      <c r="CY2341" s="6"/>
    </row>
    <row r="2342" ht="26.25" customHeight="1" spans="102:103">
      <c r="CX2342" s="6"/>
      <c r="CY2342" s="6"/>
    </row>
    <row r="2343" ht="26.25" customHeight="1" spans="102:103">
      <c r="CX2343" s="6"/>
      <c r="CY2343" s="6"/>
    </row>
    <row r="2344" ht="26.25" customHeight="1" spans="102:103">
      <c r="CX2344" s="6"/>
      <c r="CY2344" s="6"/>
    </row>
    <row r="2345" ht="26.25" customHeight="1" spans="102:103">
      <c r="CX2345" s="6"/>
      <c r="CY2345" s="6"/>
    </row>
    <row r="2346" ht="26.25" customHeight="1" spans="102:103">
      <c r="CX2346" s="6"/>
      <c r="CY2346" s="6"/>
    </row>
    <row r="2347" ht="26.25" customHeight="1" spans="102:103">
      <c r="CX2347" s="6"/>
      <c r="CY2347" s="6"/>
    </row>
    <row r="2348" ht="26.25" customHeight="1" spans="102:103">
      <c r="CX2348" s="6"/>
      <c r="CY2348" s="6"/>
    </row>
    <row r="2349" ht="26.25" customHeight="1" spans="102:103">
      <c r="CX2349" s="6"/>
      <c r="CY2349" s="6"/>
    </row>
    <row r="2350" ht="26.25" customHeight="1" spans="102:103">
      <c r="CX2350" s="6"/>
      <c r="CY2350" s="6"/>
    </row>
    <row r="2351" ht="26.25" customHeight="1" spans="102:103">
      <c r="CX2351" s="6"/>
      <c r="CY2351" s="6"/>
    </row>
    <row r="2352" ht="26.25" customHeight="1" spans="102:103">
      <c r="CX2352" s="6"/>
      <c r="CY2352" s="6"/>
    </row>
    <row r="2353" ht="26.25" customHeight="1" spans="102:103">
      <c r="CX2353" s="6"/>
      <c r="CY2353" s="6"/>
    </row>
    <row r="2354" ht="26.25" customHeight="1" spans="102:103">
      <c r="CX2354" s="6"/>
      <c r="CY2354" s="6"/>
    </row>
    <row r="2355" ht="26.25" customHeight="1" spans="102:103">
      <c r="CX2355" s="6"/>
      <c r="CY2355" s="6"/>
    </row>
    <row r="2356" ht="26.25" customHeight="1" spans="102:103">
      <c r="CX2356" s="6"/>
      <c r="CY2356" s="6"/>
    </row>
    <row r="2357" ht="26.25" customHeight="1" spans="102:103">
      <c r="CX2357" s="6"/>
      <c r="CY2357" s="6"/>
    </row>
    <row r="2358" ht="26.25" customHeight="1" spans="102:103">
      <c r="CX2358" s="6"/>
      <c r="CY2358" s="6"/>
    </row>
    <row r="2359" ht="26.25" customHeight="1" spans="102:103">
      <c r="CX2359" s="6"/>
      <c r="CY2359" s="6"/>
    </row>
    <row r="2360" ht="26.25" customHeight="1" spans="102:103">
      <c r="CX2360" s="6"/>
      <c r="CY2360" s="6"/>
    </row>
    <row r="2361" ht="26.25" customHeight="1" spans="102:103">
      <c r="CX2361" s="6"/>
      <c r="CY2361" s="6"/>
    </row>
    <row r="2362" ht="26.25" customHeight="1" spans="102:103">
      <c r="CX2362" s="6"/>
      <c r="CY2362" s="6"/>
    </row>
    <row r="2363" ht="26.25" customHeight="1" spans="102:103">
      <c r="CX2363" s="6"/>
      <c r="CY2363" s="6"/>
    </row>
    <row r="2364" ht="26.25" customHeight="1" spans="102:103">
      <c r="CX2364" s="6"/>
      <c r="CY2364" s="6"/>
    </row>
    <row r="2365" ht="26.25" customHeight="1" spans="102:103">
      <c r="CX2365" s="6"/>
      <c r="CY2365" s="6"/>
    </row>
    <row r="2366" ht="26.25" customHeight="1" spans="102:103">
      <c r="CX2366" s="6"/>
      <c r="CY2366" s="6"/>
    </row>
    <row r="2367" ht="26.25" customHeight="1" spans="102:103">
      <c r="CX2367" s="6"/>
      <c r="CY2367" s="6"/>
    </row>
    <row r="2368" ht="26.25" customHeight="1" spans="102:103">
      <c r="CX2368" s="6"/>
      <c r="CY2368" s="6"/>
    </row>
    <row r="2369" ht="26.25" customHeight="1" spans="102:103">
      <c r="CX2369" s="6"/>
      <c r="CY2369" s="6"/>
    </row>
    <row r="2370" ht="26.25" customHeight="1" spans="102:103">
      <c r="CX2370" s="6"/>
      <c r="CY2370" s="6"/>
    </row>
    <row r="2371" ht="26.25" customHeight="1" spans="102:103">
      <c r="CX2371" s="6"/>
      <c r="CY2371" s="6"/>
    </row>
    <row r="2372" ht="26.25" customHeight="1" spans="102:103">
      <c r="CX2372" s="6"/>
      <c r="CY2372" s="6"/>
    </row>
    <row r="2373" ht="26.25" customHeight="1" spans="102:103">
      <c r="CX2373" s="6"/>
      <c r="CY2373" s="6"/>
    </row>
    <row r="2374" ht="26.25" customHeight="1" spans="102:103">
      <c r="CX2374" s="6"/>
      <c r="CY2374" s="6"/>
    </row>
    <row r="2375" ht="26.25" customHeight="1" spans="102:103">
      <c r="CX2375" s="6"/>
      <c r="CY2375" s="6"/>
    </row>
    <row r="2376" ht="26.25" customHeight="1" spans="102:103">
      <c r="CX2376" s="6"/>
      <c r="CY2376" s="6"/>
    </row>
    <row r="2377" ht="26.25" customHeight="1" spans="102:103">
      <c r="CX2377" s="6"/>
      <c r="CY2377" s="6"/>
    </row>
    <row r="2378" ht="26.25" customHeight="1" spans="102:103">
      <c r="CX2378" s="6"/>
      <c r="CY2378" s="6"/>
    </row>
    <row r="2379" ht="26.25" customHeight="1" spans="102:103">
      <c r="CX2379" s="6"/>
      <c r="CY2379" s="6"/>
    </row>
    <row r="2380" ht="26.25" customHeight="1" spans="102:103">
      <c r="CX2380" s="6"/>
      <c r="CY2380" s="6"/>
    </row>
    <row r="2381" ht="26.25" customHeight="1" spans="102:103">
      <c r="CX2381" s="6"/>
      <c r="CY2381" s="6"/>
    </row>
    <row r="2382" ht="26.25" customHeight="1" spans="102:103">
      <c r="CX2382" s="6"/>
      <c r="CY2382" s="6"/>
    </row>
    <row r="2383" ht="26.25" customHeight="1" spans="102:103">
      <c r="CX2383" s="6"/>
      <c r="CY2383" s="6"/>
    </row>
    <row r="2384" ht="26.25" customHeight="1" spans="102:103">
      <c r="CX2384" s="6"/>
      <c r="CY2384" s="6"/>
    </row>
    <row r="2385" ht="26.25" customHeight="1" spans="102:103">
      <c r="CX2385" s="6"/>
      <c r="CY2385" s="6"/>
    </row>
    <row r="2386" ht="26.25" customHeight="1" spans="102:103">
      <c r="CX2386" s="6"/>
      <c r="CY2386" s="6"/>
    </row>
    <row r="2387" ht="26.25" customHeight="1" spans="102:103">
      <c r="CX2387" s="6"/>
      <c r="CY2387" s="6"/>
    </row>
    <row r="2388" ht="26.25" customHeight="1" spans="102:103">
      <c r="CX2388" s="6"/>
      <c r="CY2388" s="6"/>
    </row>
    <row r="2389" ht="26.25" customHeight="1" spans="102:103">
      <c r="CX2389" s="6"/>
      <c r="CY2389" s="6"/>
    </row>
    <row r="2390" ht="26.25" customHeight="1" spans="102:103">
      <c r="CX2390" s="6"/>
      <c r="CY2390" s="6"/>
    </row>
    <row r="2391" ht="26.25" customHeight="1" spans="102:103">
      <c r="CX2391" s="6"/>
      <c r="CY2391" s="6"/>
    </row>
    <row r="2392" ht="26.25" customHeight="1" spans="102:103">
      <c r="CX2392" s="6"/>
      <c r="CY2392" s="6"/>
    </row>
    <row r="2393" ht="26.25" customHeight="1" spans="102:103">
      <c r="CX2393" s="6"/>
      <c r="CY2393" s="6"/>
    </row>
    <row r="2394" ht="26.25" customHeight="1" spans="102:103">
      <c r="CX2394" s="6"/>
      <c r="CY2394" s="6"/>
    </row>
    <row r="2395" ht="26.25" customHeight="1" spans="102:103">
      <c r="CX2395" s="6"/>
      <c r="CY2395" s="6"/>
    </row>
    <row r="2396" ht="26.25" customHeight="1" spans="102:103">
      <c r="CX2396" s="6"/>
      <c r="CY2396" s="6"/>
    </row>
    <row r="2397" ht="26.25" customHeight="1" spans="102:103">
      <c r="CX2397" s="6"/>
      <c r="CY2397" s="6"/>
    </row>
    <row r="2398" ht="26.25" customHeight="1" spans="102:103">
      <c r="CX2398" s="6"/>
      <c r="CY2398" s="6"/>
    </row>
    <row r="2399" ht="26.25" customHeight="1" spans="102:103">
      <c r="CX2399" s="6"/>
      <c r="CY2399" s="6"/>
    </row>
    <row r="2400" ht="26.25" customHeight="1" spans="102:103">
      <c r="CX2400" s="6"/>
      <c r="CY2400" s="6"/>
    </row>
    <row r="2401" ht="26.25" customHeight="1" spans="102:103">
      <c r="CX2401" s="6"/>
      <c r="CY2401" s="6"/>
    </row>
    <row r="2402" ht="26.25" customHeight="1" spans="102:103">
      <c r="CX2402" s="6"/>
      <c r="CY2402" s="6"/>
    </row>
    <row r="2403" ht="26.25" customHeight="1" spans="102:103">
      <c r="CX2403" s="6"/>
      <c r="CY2403" s="6"/>
    </row>
    <row r="2404" ht="26.25" customHeight="1" spans="102:103">
      <c r="CX2404" s="6"/>
      <c r="CY2404" s="6"/>
    </row>
    <row r="2405" ht="26.25" customHeight="1" spans="102:103">
      <c r="CX2405" s="6"/>
      <c r="CY2405" s="6"/>
    </row>
    <row r="2406" ht="26.25" customHeight="1" spans="102:103">
      <c r="CX2406" s="6"/>
      <c r="CY2406" s="6"/>
    </row>
    <row r="2407" ht="26.25" customHeight="1" spans="102:103">
      <c r="CX2407" s="6"/>
      <c r="CY2407" s="6"/>
    </row>
    <row r="2408" ht="26.25" customHeight="1" spans="102:103">
      <c r="CX2408" s="6"/>
      <c r="CY2408" s="6"/>
    </row>
    <row r="2409" ht="26.25" customHeight="1" spans="102:103">
      <c r="CX2409" s="6"/>
      <c r="CY2409" s="6"/>
    </row>
    <row r="2410" ht="26.25" customHeight="1" spans="102:103">
      <c r="CX2410" s="6"/>
      <c r="CY2410" s="6"/>
    </row>
    <row r="2411" ht="26.25" customHeight="1" spans="102:103">
      <c r="CX2411" s="6"/>
      <c r="CY2411" s="6"/>
    </row>
    <row r="2412" ht="26.25" customHeight="1" spans="102:103">
      <c r="CX2412" s="6"/>
      <c r="CY2412" s="6"/>
    </row>
    <row r="2413" ht="26.25" customHeight="1" spans="102:103">
      <c r="CX2413" s="6"/>
      <c r="CY2413" s="6"/>
    </row>
    <row r="2414" ht="26.25" customHeight="1" spans="102:103">
      <c r="CX2414" s="6"/>
      <c r="CY2414" s="6"/>
    </row>
    <row r="2415" ht="26.25" customHeight="1" spans="102:103">
      <c r="CX2415" s="6"/>
      <c r="CY2415" s="6"/>
    </row>
    <row r="2416" ht="26.25" customHeight="1" spans="102:103">
      <c r="CX2416" s="6"/>
      <c r="CY2416" s="6"/>
    </row>
    <row r="2417" ht="26.25" customHeight="1" spans="102:103">
      <c r="CX2417" s="6"/>
      <c r="CY2417" s="6"/>
    </row>
    <row r="2418" ht="26.25" customHeight="1" spans="102:103">
      <c r="CX2418" s="6"/>
      <c r="CY2418" s="6"/>
    </row>
    <row r="2419" ht="26.25" customHeight="1" spans="102:103">
      <c r="CX2419" s="6"/>
      <c r="CY2419" s="6"/>
    </row>
    <row r="2420" ht="26.25" customHeight="1" spans="102:103">
      <c r="CX2420" s="6"/>
      <c r="CY2420" s="6"/>
    </row>
    <row r="2421" ht="26.25" customHeight="1" spans="102:103">
      <c r="CX2421" s="6"/>
      <c r="CY2421" s="6"/>
    </row>
    <row r="2422" ht="26.25" customHeight="1" spans="102:103">
      <c r="CX2422" s="6"/>
      <c r="CY2422" s="6"/>
    </row>
    <row r="2423" ht="26.25" customHeight="1" spans="102:103">
      <c r="CX2423" s="6"/>
      <c r="CY2423" s="6"/>
    </row>
    <row r="2424" ht="26.25" customHeight="1" spans="102:103">
      <c r="CX2424" s="6"/>
      <c r="CY2424" s="6"/>
    </row>
    <row r="2425" ht="26.25" customHeight="1" spans="102:103">
      <c r="CX2425" s="6"/>
      <c r="CY2425" s="6"/>
    </row>
    <row r="2426" ht="26.25" customHeight="1" spans="102:103">
      <c r="CX2426" s="6"/>
      <c r="CY2426" s="6"/>
    </row>
    <row r="2427" ht="26.25" customHeight="1" spans="102:103">
      <c r="CX2427" s="6"/>
      <c r="CY2427" s="6"/>
    </row>
    <row r="2428" ht="26.25" customHeight="1" spans="102:103">
      <c r="CX2428" s="6"/>
      <c r="CY2428" s="6"/>
    </row>
    <row r="2429" ht="26.25" customHeight="1" spans="102:103">
      <c r="CX2429" s="6"/>
      <c r="CY2429" s="6"/>
    </row>
    <row r="2430" ht="26.25" customHeight="1" spans="102:103">
      <c r="CX2430" s="6"/>
      <c r="CY2430" s="6"/>
    </row>
    <row r="2431" ht="26.25" customHeight="1" spans="102:103">
      <c r="CX2431" s="6"/>
      <c r="CY2431" s="6"/>
    </row>
    <row r="2432" ht="26.25" customHeight="1" spans="102:103">
      <c r="CX2432" s="6"/>
      <c r="CY2432" s="6"/>
    </row>
    <row r="2433" ht="26.25" customHeight="1" spans="102:103">
      <c r="CX2433" s="6"/>
      <c r="CY2433" s="6"/>
    </row>
    <row r="2434" ht="26.25" customHeight="1" spans="102:103">
      <c r="CX2434" s="6"/>
      <c r="CY2434" s="6"/>
    </row>
    <row r="2435" ht="26.25" customHeight="1" spans="102:103">
      <c r="CX2435" s="6"/>
      <c r="CY2435" s="6"/>
    </row>
    <row r="2436" ht="26.25" customHeight="1" spans="102:103">
      <c r="CX2436" s="6"/>
      <c r="CY2436" s="6"/>
    </row>
    <row r="2437" ht="26.25" customHeight="1" spans="102:103">
      <c r="CX2437" s="6"/>
      <c r="CY2437" s="6"/>
    </row>
    <row r="2438" ht="26.25" customHeight="1" spans="102:103">
      <c r="CX2438" s="6"/>
      <c r="CY2438" s="6"/>
    </row>
    <row r="2439" ht="26.25" customHeight="1" spans="102:103">
      <c r="CX2439" s="6"/>
      <c r="CY2439" s="6"/>
    </row>
    <row r="2440" ht="26.25" customHeight="1" spans="102:103">
      <c r="CX2440" s="6"/>
      <c r="CY2440" s="6"/>
    </row>
    <row r="2441" ht="26.25" customHeight="1" spans="102:103">
      <c r="CX2441" s="6"/>
      <c r="CY2441" s="6"/>
    </row>
    <row r="2442" ht="26.25" customHeight="1" spans="102:103">
      <c r="CX2442" s="6"/>
      <c r="CY2442" s="6"/>
    </row>
    <row r="2443" ht="26.25" customHeight="1" spans="102:103">
      <c r="CX2443" s="6"/>
      <c r="CY2443" s="6"/>
    </row>
    <row r="2444" ht="26.25" customHeight="1" spans="102:103">
      <c r="CX2444" s="6"/>
      <c r="CY2444" s="6"/>
    </row>
    <row r="2445" ht="26.25" customHeight="1" spans="102:103">
      <c r="CX2445" s="6"/>
      <c r="CY2445" s="6"/>
    </row>
    <row r="2446" ht="26.25" customHeight="1" spans="102:103">
      <c r="CX2446" s="6"/>
      <c r="CY2446" s="6"/>
    </row>
    <row r="2447" ht="26.25" customHeight="1" spans="102:103">
      <c r="CX2447" s="6"/>
      <c r="CY2447" s="6"/>
    </row>
    <row r="2448" ht="26.25" customHeight="1" spans="102:103">
      <c r="CX2448" s="6"/>
      <c r="CY2448" s="6"/>
    </row>
    <row r="2449" ht="26.25" customHeight="1" spans="102:103">
      <c r="CX2449" s="6"/>
      <c r="CY2449" s="6"/>
    </row>
    <row r="2450" ht="26.25" customHeight="1" spans="102:103">
      <c r="CX2450" s="6"/>
      <c r="CY2450" s="6"/>
    </row>
    <row r="2451" ht="26.25" customHeight="1" spans="102:103">
      <c r="CX2451" s="6"/>
      <c r="CY2451" s="6"/>
    </row>
    <row r="2452" ht="26.25" customHeight="1" spans="102:103">
      <c r="CX2452" s="6"/>
      <c r="CY2452" s="6"/>
    </row>
    <row r="2453" ht="26.25" customHeight="1" spans="102:103">
      <c r="CX2453" s="6"/>
      <c r="CY2453" s="6"/>
    </row>
    <row r="2454" ht="26.25" customHeight="1" spans="102:103">
      <c r="CX2454" s="6"/>
      <c r="CY2454" s="6"/>
    </row>
    <row r="2455" ht="26.25" customHeight="1" spans="102:103">
      <c r="CX2455" s="6"/>
      <c r="CY2455" s="6"/>
    </row>
    <row r="2456" ht="26.25" customHeight="1" spans="102:103">
      <c r="CX2456" s="6"/>
      <c r="CY2456" s="6"/>
    </row>
    <row r="2457" ht="26.25" customHeight="1" spans="102:103">
      <c r="CX2457" s="6"/>
      <c r="CY2457" s="6"/>
    </row>
    <row r="2458" ht="26.25" customHeight="1" spans="102:103">
      <c r="CX2458" s="6"/>
      <c r="CY2458" s="6"/>
    </row>
    <row r="2459" ht="26.25" customHeight="1" spans="102:103">
      <c r="CX2459" s="6"/>
      <c r="CY2459" s="6"/>
    </row>
    <row r="2460" ht="26.25" customHeight="1" spans="102:103">
      <c r="CX2460" s="6"/>
      <c r="CY2460" s="6"/>
    </row>
    <row r="2461" ht="26.25" customHeight="1" spans="102:103">
      <c r="CX2461" s="6"/>
      <c r="CY2461" s="6"/>
    </row>
    <row r="2462" ht="26.25" customHeight="1" spans="102:103">
      <c r="CX2462" s="6"/>
      <c r="CY2462" s="6"/>
    </row>
    <row r="2463" ht="26.25" customHeight="1" spans="102:103">
      <c r="CX2463" s="6"/>
      <c r="CY2463" s="6"/>
    </row>
    <row r="2464" ht="26.25" customHeight="1" spans="102:103">
      <c r="CX2464" s="6"/>
      <c r="CY2464" s="6"/>
    </row>
    <row r="2465" ht="26.25" customHeight="1" spans="102:103">
      <c r="CX2465" s="6"/>
      <c r="CY2465" s="6"/>
    </row>
    <row r="2466" ht="26.25" customHeight="1" spans="102:103">
      <c r="CX2466" s="6"/>
      <c r="CY2466" s="6"/>
    </row>
    <row r="2467" ht="26.25" customHeight="1" spans="102:103">
      <c r="CX2467" s="6"/>
      <c r="CY2467" s="6"/>
    </row>
    <row r="2468" ht="26.25" customHeight="1" spans="102:103">
      <c r="CX2468" s="6"/>
      <c r="CY2468" s="6"/>
    </row>
    <row r="2469" ht="26.25" customHeight="1" spans="102:103">
      <c r="CX2469" s="6"/>
      <c r="CY2469" s="6"/>
    </row>
    <row r="2470" ht="26.25" customHeight="1" spans="102:103">
      <c r="CX2470" s="6"/>
      <c r="CY2470" s="6"/>
    </row>
    <row r="2471" ht="26.25" customHeight="1" spans="102:103">
      <c r="CX2471" s="6"/>
      <c r="CY2471" s="6"/>
    </row>
    <row r="2472" ht="26.25" customHeight="1" spans="102:103">
      <c r="CX2472" s="6"/>
      <c r="CY2472" s="6"/>
    </row>
    <row r="2473" ht="26.25" customHeight="1" spans="102:103">
      <c r="CX2473" s="6"/>
      <c r="CY2473" s="6"/>
    </row>
    <row r="2474" ht="26.25" customHeight="1" spans="102:103">
      <c r="CX2474" s="6"/>
      <c r="CY2474" s="6"/>
    </row>
    <row r="2475" ht="26.25" customHeight="1" spans="102:103">
      <c r="CX2475" s="6"/>
      <c r="CY2475" s="6"/>
    </row>
    <row r="2476" ht="26.25" customHeight="1" spans="102:103">
      <c r="CX2476" s="6"/>
      <c r="CY2476" s="6"/>
    </row>
    <row r="2477" ht="26.25" customHeight="1" spans="102:103">
      <c r="CX2477" s="6"/>
      <c r="CY2477" s="6"/>
    </row>
    <row r="2478" ht="26.25" customHeight="1" spans="102:103">
      <c r="CX2478" s="6"/>
      <c r="CY2478" s="6"/>
    </row>
    <row r="2479" ht="26.25" customHeight="1" spans="102:103">
      <c r="CX2479" s="6"/>
      <c r="CY2479" s="6"/>
    </row>
    <row r="2480" ht="26.25" customHeight="1" spans="102:103">
      <c r="CX2480" s="6"/>
      <c r="CY2480" s="6"/>
    </row>
    <row r="2481" ht="26.25" customHeight="1" spans="102:103">
      <c r="CX2481" s="6"/>
      <c r="CY2481" s="6"/>
    </row>
    <row r="2482" ht="26.25" customHeight="1" spans="102:103">
      <c r="CX2482" s="6"/>
      <c r="CY2482" s="6"/>
    </row>
    <row r="2483" ht="26.25" customHeight="1" spans="102:103">
      <c r="CX2483" s="6"/>
      <c r="CY2483" s="6"/>
    </row>
    <row r="2484" ht="26.25" customHeight="1" spans="102:103">
      <c r="CX2484" s="6"/>
      <c r="CY2484" s="6"/>
    </row>
    <row r="2485" ht="26.25" customHeight="1" spans="102:103">
      <c r="CX2485" s="6"/>
      <c r="CY2485" s="6"/>
    </row>
    <row r="2486" ht="26.25" customHeight="1" spans="102:103">
      <c r="CX2486" s="6"/>
      <c r="CY2486" s="6"/>
    </row>
    <row r="2487" ht="26.25" customHeight="1" spans="102:103">
      <c r="CX2487" s="6"/>
      <c r="CY2487" s="6"/>
    </row>
    <row r="2488" ht="26.25" customHeight="1" spans="102:103">
      <c r="CX2488" s="6"/>
      <c r="CY2488" s="6"/>
    </row>
    <row r="2489" ht="26.25" customHeight="1" spans="102:103">
      <c r="CX2489" s="6"/>
      <c r="CY2489" s="6"/>
    </row>
    <row r="2490" ht="26.25" customHeight="1" spans="102:103">
      <c r="CX2490" s="6"/>
      <c r="CY2490" s="6"/>
    </row>
    <row r="2491" ht="26.25" customHeight="1" spans="102:103">
      <c r="CX2491" s="6"/>
      <c r="CY2491" s="6"/>
    </row>
    <row r="2492" ht="26.25" customHeight="1" spans="102:103">
      <c r="CX2492" s="6"/>
      <c r="CY2492" s="6"/>
    </row>
    <row r="2493" ht="26.25" customHeight="1" spans="102:103">
      <c r="CX2493" s="6"/>
      <c r="CY2493" s="6"/>
    </row>
    <row r="2494" ht="26.25" customHeight="1" spans="102:103">
      <c r="CX2494" s="6"/>
      <c r="CY2494" s="6"/>
    </row>
    <row r="2495" ht="26.25" customHeight="1" spans="102:103">
      <c r="CX2495" s="6"/>
      <c r="CY2495" s="6"/>
    </row>
    <row r="2496" ht="26.25" customHeight="1" spans="102:103">
      <c r="CX2496" s="6"/>
      <c r="CY2496" s="6"/>
    </row>
    <row r="2497" ht="26.25" customHeight="1" spans="102:103">
      <c r="CX2497" s="6"/>
      <c r="CY2497" s="6"/>
    </row>
    <row r="2498" ht="26.25" customHeight="1" spans="102:103">
      <c r="CX2498" s="6"/>
      <c r="CY2498" s="6"/>
    </row>
    <row r="2499" ht="26.25" customHeight="1" spans="102:103">
      <c r="CX2499" s="6"/>
      <c r="CY2499" s="6"/>
    </row>
    <row r="2500" ht="26.25" customHeight="1" spans="102:103">
      <c r="CX2500" s="6"/>
      <c r="CY2500" s="6"/>
    </row>
    <row r="2501" ht="26.25" customHeight="1" spans="102:103">
      <c r="CX2501" s="6"/>
      <c r="CY2501" s="6"/>
    </row>
    <row r="2502" ht="26.25" customHeight="1" spans="102:103">
      <c r="CX2502" s="6"/>
      <c r="CY2502" s="6"/>
    </row>
    <row r="2503" ht="26.25" customHeight="1" spans="102:103">
      <c r="CX2503" s="6"/>
      <c r="CY2503" s="6"/>
    </row>
    <row r="2504" ht="26.25" customHeight="1" spans="102:103">
      <c r="CX2504" s="6"/>
      <c r="CY2504" s="6"/>
    </row>
    <row r="2505" ht="26.25" customHeight="1" spans="102:103">
      <c r="CX2505" s="6"/>
      <c r="CY2505" s="6"/>
    </row>
    <row r="2506" ht="26.25" customHeight="1" spans="102:103">
      <c r="CX2506" s="6"/>
      <c r="CY2506" s="6"/>
    </row>
    <row r="2507" ht="26.25" customHeight="1" spans="102:103">
      <c r="CX2507" s="6"/>
      <c r="CY2507" s="6"/>
    </row>
    <row r="2508" ht="26.25" customHeight="1" spans="102:103">
      <c r="CX2508" s="6"/>
      <c r="CY2508" s="6"/>
    </row>
    <row r="2509" ht="26.25" customHeight="1" spans="102:103">
      <c r="CX2509" s="6"/>
      <c r="CY2509" s="6"/>
    </row>
    <row r="2510" ht="26.25" customHeight="1" spans="102:103">
      <c r="CX2510" s="6"/>
      <c r="CY2510" s="6"/>
    </row>
    <row r="2511" ht="26.25" customHeight="1" spans="102:103">
      <c r="CX2511" s="6"/>
      <c r="CY2511" s="6"/>
    </row>
    <row r="2512" ht="26.25" customHeight="1" spans="102:103">
      <c r="CX2512" s="6"/>
      <c r="CY2512" s="6"/>
    </row>
    <row r="2513" ht="26.25" customHeight="1" spans="102:103">
      <c r="CX2513" s="6"/>
      <c r="CY2513" s="6"/>
    </row>
    <row r="2514" ht="26.25" customHeight="1" spans="102:103">
      <c r="CX2514" s="6"/>
      <c r="CY2514" s="6"/>
    </row>
    <row r="2515" ht="26.25" customHeight="1" spans="102:103">
      <c r="CX2515" s="6"/>
      <c r="CY2515" s="6"/>
    </row>
    <row r="2516" ht="26.25" customHeight="1" spans="102:103">
      <c r="CX2516" s="6"/>
      <c r="CY2516" s="6"/>
    </row>
    <row r="2517" ht="26.25" customHeight="1" spans="102:103">
      <c r="CX2517" s="6"/>
      <c r="CY2517" s="6"/>
    </row>
    <row r="2518" ht="26.25" customHeight="1" spans="102:103">
      <c r="CX2518" s="6"/>
      <c r="CY2518" s="6"/>
    </row>
    <row r="2519" ht="26.25" customHeight="1" spans="102:103">
      <c r="CX2519" s="6"/>
      <c r="CY2519" s="6"/>
    </row>
    <row r="2520" ht="26.25" customHeight="1" spans="102:103">
      <c r="CX2520" s="6"/>
      <c r="CY2520" s="6"/>
    </row>
    <row r="2521" ht="26.25" customHeight="1" spans="102:103">
      <c r="CX2521" s="6"/>
      <c r="CY2521" s="6"/>
    </row>
    <row r="2522" ht="26.25" customHeight="1" spans="102:103">
      <c r="CX2522" s="6"/>
      <c r="CY2522" s="6"/>
    </row>
    <row r="2523" ht="26.25" customHeight="1" spans="102:103">
      <c r="CX2523" s="6"/>
      <c r="CY2523" s="6"/>
    </row>
    <row r="2524" ht="26.25" customHeight="1" spans="102:103">
      <c r="CX2524" s="6"/>
      <c r="CY2524" s="6"/>
    </row>
    <row r="2525" ht="26.25" customHeight="1" spans="102:103">
      <c r="CX2525" s="6"/>
      <c r="CY2525" s="6"/>
    </row>
    <row r="2526" ht="26.25" customHeight="1" spans="102:103">
      <c r="CX2526" s="6"/>
      <c r="CY2526" s="6"/>
    </row>
    <row r="2527" ht="26.25" customHeight="1" spans="102:103">
      <c r="CX2527" s="6"/>
      <c r="CY2527" s="6"/>
    </row>
    <row r="2528" ht="26.25" customHeight="1" spans="102:103">
      <c r="CX2528" s="6"/>
      <c r="CY2528" s="6"/>
    </row>
    <row r="2529" ht="26.25" customHeight="1" spans="102:103">
      <c r="CX2529" s="6"/>
      <c r="CY2529" s="6"/>
    </row>
    <row r="2530" ht="26.25" customHeight="1" spans="102:103">
      <c r="CX2530" s="6"/>
      <c r="CY2530" s="6"/>
    </row>
    <row r="2531" ht="26.25" customHeight="1" spans="102:103">
      <c r="CX2531" s="6"/>
      <c r="CY2531" s="6"/>
    </row>
    <row r="2532" ht="26.25" customHeight="1" spans="102:103">
      <c r="CX2532" s="6"/>
      <c r="CY2532" s="6"/>
    </row>
    <row r="2533" ht="26.25" customHeight="1" spans="102:103">
      <c r="CX2533" s="6"/>
      <c r="CY2533" s="6"/>
    </row>
    <row r="2534" ht="26.25" customHeight="1" spans="102:103">
      <c r="CX2534" s="6"/>
      <c r="CY2534" s="6"/>
    </row>
    <row r="2535" ht="26.25" customHeight="1" spans="102:103">
      <c r="CX2535" s="6"/>
      <c r="CY2535" s="6"/>
    </row>
    <row r="2536" ht="26.25" customHeight="1" spans="102:103">
      <c r="CX2536" s="6"/>
      <c r="CY2536" s="6"/>
    </row>
    <row r="2537" ht="26.25" customHeight="1" spans="102:103">
      <c r="CX2537" s="6"/>
      <c r="CY2537" s="6"/>
    </row>
    <row r="2538" ht="26.25" customHeight="1" spans="102:103">
      <c r="CX2538" s="6"/>
      <c r="CY2538" s="6"/>
    </row>
    <row r="2539" ht="26.25" customHeight="1" spans="102:103">
      <c r="CX2539" s="6"/>
      <c r="CY2539" s="6"/>
    </row>
    <row r="2540" ht="26.25" customHeight="1" spans="102:103">
      <c r="CX2540" s="6"/>
      <c r="CY2540" s="6"/>
    </row>
    <row r="2541" ht="26.25" customHeight="1" spans="102:103">
      <c r="CX2541" s="6"/>
      <c r="CY2541" s="6"/>
    </row>
    <row r="2542" ht="26.25" customHeight="1" spans="102:103">
      <c r="CX2542" s="6"/>
      <c r="CY2542" s="6"/>
    </row>
    <row r="2543" ht="26.25" customHeight="1" spans="102:103">
      <c r="CX2543" s="6"/>
      <c r="CY2543" s="6"/>
    </row>
    <row r="2544" ht="26.25" customHeight="1" spans="102:103">
      <c r="CX2544" s="6"/>
      <c r="CY2544" s="6"/>
    </row>
    <row r="2545" ht="26.25" customHeight="1" spans="102:103">
      <c r="CX2545" s="6"/>
      <c r="CY2545" s="6"/>
    </row>
    <row r="2546" ht="26.25" customHeight="1" spans="102:103">
      <c r="CX2546" s="6"/>
      <c r="CY2546" s="6"/>
    </row>
    <row r="2547" ht="26.25" customHeight="1" spans="102:103">
      <c r="CX2547" s="6"/>
      <c r="CY2547" s="6"/>
    </row>
    <row r="2548" ht="26.25" customHeight="1" spans="102:103">
      <c r="CX2548" s="6"/>
      <c r="CY2548" s="6"/>
    </row>
    <row r="2549" ht="26.25" customHeight="1" spans="102:103">
      <c r="CX2549" s="6"/>
      <c r="CY2549" s="6"/>
    </row>
    <row r="2550" ht="26.25" customHeight="1" spans="102:103">
      <c r="CX2550" s="6"/>
      <c r="CY2550" s="6"/>
    </row>
    <row r="2551" ht="26.25" customHeight="1" spans="102:103">
      <c r="CX2551" s="6"/>
      <c r="CY2551" s="6"/>
    </row>
    <row r="2552" ht="26.25" customHeight="1" spans="102:103">
      <c r="CX2552" s="6"/>
      <c r="CY2552" s="6"/>
    </row>
    <row r="2553" ht="26.25" customHeight="1" spans="102:103">
      <c r="CX2553" s="6"/>
      <c r="CY2553" s="6"/>
    </row>
    <row r="2554" ht="26.25" customHeight="1" spans="102:103">
      <c r="CX2554" s="6"/>
      <c r="CY2554" s="6"/>
    </row>
    <row r="2555" ht="26.25" customHeight="1" spans="102:103">
      <c r="CX2555" s="6"/>
      <c r="CY2555" s="6"/>
    </row>
    <row r="2556" ht="26.25" customHeight="1" spans="102:103">
      <c r="CX2556" s="6"/>
      <c r="CY2556" s="6"/>
    </row>
    <row r="2557" ht="26.25" customHeight="1" spans="102:103">
      <c r="CX2557" s="6"/>
      <c r="CY2557" s="6"/>
    </row>
    <row r="2558" ht="26.25" customHeight="1" spans="102:103">
      <c r="CX2558" s="6"/>
      <c r="CY2558" s="6"/>
    </row>
    <row r="2559" ht="26.25" customHeight="1" spans="102:103">
      <c r="CX2559" s="6"/>
      <c r="CY2559" s="6"/>
    </row>
    <row r="2560" ht="26.25" customHeight="1" spans="102:103">
      <c r="CX2560" s="6"/>
      <c r="CY2560" s="6"/>
    </row>
    <row r="2561" ht="26.25" customHeight="1" spans="102:103">
      <c r="CX2561" s="6"/>
      <c r="CY2561" s="6"/>
    </row>
    <row r="2562" ht="26.25" customHeight="1" spans="102:103">
      <c r="CX2562" s="6"/>
      <c r="CY2562" s="6"/>
    </row>
    <row r="2563" ht="26.25" customHeight="1" spans="102:103">
      <c r="CX2563" s="6"/>
      <c r="CY2563" s="6"/>
    </row>
    <row r="2564" ht="26.25" customHeight="1" spans="102:103">
      <c r="CX2564" s="6"/>
      <c r="CY2564" s="6"/>
    </row>
    <row r="2565" ht="26.25" customHeight="1" spans="102:103">
      <c r="CX2565" s="6"/>
      <c r="CY2565" s="6"/>
    </row>
    <row r="2566" ht="26.25" customHeight="1" spans="102:103">
      <c r="CX2566" s="6"/>
      <c r="CY2566" s="6"/>
    </row>
    <row r="2567" ht="26.25" customHeight="1" spans="102:103">
      <c r="CX2567" s="6"/>
      <c r="CY2567" s="6"/>
    </row>
    <row r="2568" ht="26.25" customHeight="1" spans="102:103">
      <c r="CX2568" s="6"/>
      <c r="CY2568" s="6"/>
    </row>
    <row r="2569" ht="26.25" customHeight="1" spans="102:103">
      <c r="CX2569" s="6"/>
      <c r="CY2569" s="6"/>
    </row>
    <row r="2570" ht="26.25" customHeight="1" spans="102:103">
      <c r="CX2570" s="6"/>
      <c r="CY2570" s="6"/>
    </row>
    <row r="2571" ht="26.25" customHeight="1" spans="102:103">
      <c r="CX2571" s="6"/>
      <c r="CY2571" s="6"/>
    </row>
    <row r="2572" ht="26.25" customHeight="1" spans="102:103">
      <c r="CX2572" s="6"/>
      <c r="CY2572" s="6"/>
    </row>
    <row r="2573" ht="26.25" customHeight="1" spans="102:103">
      <c r="CX2573" s="6"/>
      <c r="CY2573" s="6"/>
    </row>
    <row r="2574" ht="26.25" customHeight="1" spans="102:103">
      <c r="CX2574" s="6"/>
      <c r="CY2574" s="6"/>
    </row>
    <row r="2575" ht="26.25" customHeight="1" spans="102:103">
      <c r="CX2575" s="6"/>
      <c r="CY2575" s="6"/>
    </row>
    <row r="2576" ht="26.25" customHeight="1" spans="102:103">
      <c r="CX2576" s="6"/>
      <c r="CY2576" s="6"/>
    </row>
    <row r="2577" ht="26.25" customHeight="1" spans="102:103">
      <c r="CX2577" s="6"/>
      <c r="CY2577" s="6"/>
    </row>
    <row r="2578" ht="26.25" customHeight="1" spans="102:103">
      <c r="CX2578" s="6"/>
      <c r="CY2578" s="6"/>
    </row>
    <row r="2579" ht="26.25" customHeight="1" spans="102:103">
      <c r="CX2579" s="6"/>
      <c r="CY2579" s="6"/>
    </row>
    <row r="2580" ht="26.25" customHeight="1" spans="102:103">
      <c r="CX2580" s="6"/>
      <c r="CY2580" s="6"/>
    </row>
    <row r="2581" ht="26.25" customHeight="1" spans="102:103">
      <c r="CX2581" s="6"/>
      <c r="CY2581" s="6"/>
    </row>
    <row r="2582" ht="26.25" customHeight="1" spans="102:103">
      <c r="CX2582" s="6"/>
      <c r="CY2582" s="6"/>
    </row>
    <row r="2583" ht="26.25" customHeight="1" spans="102:103">
      <c r="CX2583" s="6"/>
      <c r="CY2583" s="6"/>
    </row>
    <row r="2584" ht="26.25" customHeight="1" spans="102:103">
      <c r="CX2584" s="6"/>
      <c r="CY2584" s="6"/>
    </row>
    <row r="2585" ht="26.25" customHeight="1" spans="102:103">
      <c r="CX2585" s="6"/>
      <c r="CY2585" s="6"/>
    </row>
    <row r="2586" ht="26.25" customHeight="1" spans="102:103">
      <c r="CX2586" s="6"/>
      <c r="CY2586" s="6"/>
    </row>
    <row r="2587" ht="26.25" customHeight="1" spans="102:103">
      <c r="CX2587" s="6"/>
      <c r="CY2587" s="6"/>
    </row>
    <row r="2588" ht="26.25" customHeight="1" spans="102:103">
      <c r="CX2588" s="6"/>
      <c r="CY2588" s="6"/>
    </row>
    <row r="2589" ht="26.25" customHeight="1" spans="102:103">
      <c r="CX2589" s="6"/>
      <c r="CY2589" s="6"/>
    </row>
    <row r="2590" ht="26.25" customHeight="1" spans="102:103">
      <c r="CX2590" s="6"/>
      <c r="CY2590" s="6"/>
    </row>
    <row r="2591" ht="26.25" customHeight="1" spans="102:103">
      <c r="CX2591" s="6"/>
      <c r="CY2591" s="6"/>
    </row>
    <row r="2592" ht="26.25" customHeight="1" spans="102:103">
      <c r="CX2592" s="6"/>
      <c r="CY2592" s="6"/>
    </row>
    <row r="2593" ht="26.25" customHeight="1" spans="102:103">
      <c r="CX2593" s="6"/>
      <c r="CY2593" s="6"/>
    </row>
    <row r="2594" ht="26.25" customHeight="1" spans="102:103">
      <c r="CX2594" s="6"/>
      <c r="CY2594" s="6"/>
    </row>
    <row r="2595" ht="26.25" customHeight="1" spans="102:103">
      <c r="CX2595" s="6"/>
      <c r="CY2595" s="6"/>
    </row>
    <row r="2596" ht="26.25" customHeight="1" spans="102:103">
      <c r="CX2596" s="6"/>
      <c r="CY2596" s="6"/>
    </row>
    <row r="2597" ht="26.25" customHeight="1" spans="102:103">
      <c r="CX2597" s="6"/>
      <c r="CY2597" s="6"/>
    </row>
    <row r="2598" ht="26.25" customHeight="1" spans="102:103">
      <c r="CX2598" s="6"/>
      <c r="CY2598" s="6"/>
    </row>
    <row r="2599" ht="26.25" customHeight="1" spans="102:103">
      <c r="CX2599" s="6"/>
      <c r="CY2599" s="6"/>
    </row>
    <row r="2600" ht="26.25" customHeight="1" spans="102:103">
      <c r="CX2600" s="6"/>
      <c r="CY2600" s="6"/>
    </row>
    <row r="2601" ht="26.25" customHeight="1" spans="102:103">
      <c r="CX2601" s="6"/>
      <c r="CY2601" s="6"/>
    </row>
    <row r="2602" ht="26.25" customHeight="1" spans="102:103">
      <c r="CX2602" s="6"/>
      <c r="CY2602" s="6"/>
    </row>
    <row r="2603" ht="26.25" customHeight="1" spans="102:103">
      <c r="CX2603" s="6"/>
      <c r="CY2603" s="6"/>
    </row>
    <row r="2604" ht="26.25" customHeight="1" spans="102:103">
      <c r="CX2604" s="6"/>
      <c r="CY2604" s="6"/>
    </row>
    <row r="2605" ht="26.25" customHeight="1" spans="102:103">
      <c r="CX2605" s="6"/>
      <c r="CY2605" s="6"/>
    </row>
    <row r="2606" ht="26.25" customHeight="1" spans="102:103">
      <c r="CX2606" s="6"/>
      <c r="CY2606" s="6"/>
    </row>
    <row r="2607" ht="26.25" customHeight="1" spans="102:103">
      <c r="CX2607" s="6"/>
      <c r="CY2607" s="6"/>
    </row>
    <row r="2608" ht="26.25" customHeight="1" spans="102:103">
      <c r="CX2608" s="6"/>
      <c r="CY2608" s="6"/>
    </row>
    <row r="2609" ht="26.25" customHeight="1" spans="102:103">
      <c r="CX2609" s="6"/>
      <c r="CY2609" s="6"/>
    </row>
    <row r="2610" ht="26.25" customHeight="1" spans="102:103">
      <c r="CX2610" s="6"/>
      <c r="CY2610" s="6"/>
    </row>
    <row r="2611" ht="26.25" customHeight="1" spans="102:103">
      <c r="CX2611" s="6"/>
      <c r="CY2611" s="6"/>
    </row>
    <row r="2612" ht="26.25" customHeight="1" spans="102:103">
      <c r="CX2612" s="6"/>
      <c r="CY2612" s="6"/>
    </row>
    <row r="2613" ht="26.25" customHeight="1" spans="102:103">
      <c r="CX2613" s="6"/>
      <c r="CY2613" s="6"/>
    </row>
    <row r="2614" ht="26.25" customHeight="1" spans="102:103">
      <c r="CX2614" s="6"/>
      <c r="CY2614" s="6"/>
    </row>
    <row r="2615" ht="26.25" customHeight="1" spans="102:103">
      <c r="CX2615" s="6"/>
      <c r="CY2615" s="6"/>
    </row>
    <row r="2616" ht="26.25" customHeight="1" spans="102:103">
      <c r="CX2616" s="6"/>
      <c r="CY2616" s="6"/>
    </row>
    <row r="2617" ht="26.25" customHeight="1" spans="102:103">
      <c r="CX2617" s="6"/>
      <c r="CY2617" s="6"/>
    </row>
    <row r="2618" ht="26.25" customHeight="1" spans="102:103">
      <c r="CX2618" s="6"/>
      <c r="CY2618" s="6"/>
    </row>
    <row r="2619" ht="26.25" customHeight="1" spans="102:103">
      <c r="CX2619" s="6"/>
      <c r="CY2619" s="6"/>
    </row>
    <row r="2620" ht="26.25" customHeight="1" spans="102:103">
      <c r="CX2620" s="6"/>
      <c r="CY2620" s="6"/>
    </row>
    <row r="2621" ht="26.25" customHeight="1" spans="102:103">
      <c r="CX2621" s="6"/>
      <c r="CY2621" s="6"/>
    </row>
    <row r="2622" ht="26.25" customHeight="1" spans="102:103">
      <c r="CX2622" s="6"/>
      <c r="CY2622" s="6"/>
    </row>
    <row r="2623" ht="26.25" customHeight="1" spans="102:103">
      <c r="CX2623" s="6"/>
      <c r="CY2623" s="6"/>
    </row>
    <row r="2624" ht="26.25" customHeight="1" spans="102:103">
      <c r="CX2624" s="6"/>
      <c r="CY2624" s="6"/>
    </row>
    <row r="2625" ht="26.25" customHeight="1" spans="102:103">
      <c r="CX2625" s="6"/>
      <c r="CY2625" s="6"/>
    </row>
    <row r="2626" ht="26.25" customHeight="1" spans="102:103">
      <c r="CX2626" s="6"/>
      <c r="CY2626" s="6"/>
    </row>
    <row r="2627" ht="26.25" customHeight="1" spans="102:103">
      <c r="CX2627" s="6"/>
      <c r="CY2627" s="6"/>
    </row>
    <row r="2628" ht="26.25" customHeight="1" spans="102:103">
      <c r="CX2628" s="6"/>
      <c r="CY2628" s="6"/>
    </row>
    <row r="2629" ht="26.25" customHeight="1" spans="102:103">
      <c r="CX2629" s="6"/>
      <c r="CY2629" s="6"/>
    </row>
    <row r="2630" ht="26.25" customHeight="1" spans="102:103">
      <c r="CX2630" s="6"/>
      <c r="CY2630" s="6"/>
    </row>
    <row r="2631" ht="26.25" customHeight="1" spans="102:103">
      <c r="CX2631" s="6"/>
      <c r="CY2631" s="6"/>
    </row>
    <row r="2632" ht="26.25" customHeight="1" spans="102:103">
      <c r="CX2632" s="6"/>
      <c r="CY2632" s="6"/>
    </row>
    <row r="2633" ht="26.25" customHeight="1" spans="102:103">
      <c r="CX2633" s="6"/>
      <c r="CY2633" s="6"/>
    </row>
    <row r="2634" ht="26.25" customHeight="1" spans="102:103">
      <c r="CX2634" s="6"/>
      <c r="CY2634" s="6"/>
    </row>
    <row r="2635" ht="26.25" customHeight="1" spans="102:103">
      <c r="CX2635" s="6"/>
      <c r="CY2635" s="6"/>
    </row>
    <row r="2636" ht="26.25" customHeight="1" spans="102:103">
      <c r="CX2636" s="6"/>
      <c r="CY2636" s="6"/>
    </row>
    <row r="2637" ht="26.25" customHeight="1" spans="102:103">
      <c r="CX2637" s="6"/>
      <c r="CY2637" s="6"/>
    </row>
    <row r="2638" ht="26.25" customHeight="1" spans="102:103">
      <c r="CX2638" s="6"/>
      <c r="CY2638" s="6"/>
    </row>
    <row r="2639" ht="26.25" customHeight="1" spans="102:103">
      <c r="CX2639" s="6"/>
      <c r="CY2639" s="6"/>
    </row>
    <row r="2640" ht="26.25" customHeight="1" spans="102:103">
      <c r="CX2640" s="6"/>
      <c r="CY2640" s="6"/>
    </row>
    <row r="2641" ht="26.25" customHeight="1" spans="102:103">
      <c r="CX2641" s="6"/>
      <c r="CY2641" s="6"/>
    </row>
    <row r="2642" ht="26.25" customHeight="1" spans="102:103">
      <c r="CX2642" s="6"/>
      <c r="CY2642" s="6"/>
    </row>
    <row r="2643" ht="26.25" customHeight="1" spans="102:103">
      <c r="CX2643" s="6"/>
      <c r="CY2643" s="6"/>
    </row>
    <row r="2644" ht="26.25" customHeight="1" spans="102:103">
      <c r="CX2644" s="6"/>
      <c r="CY2644" s="6"/>
    </row>
    <row r="2645" ht="26.25" customHeight="1" spans="102:103">
      <c r="CX2645" s="6"/>
      <c r="CY2645" s="6"/>
    </row>
    <row r="2646" ht="26.25" customHeight="1" spans="102:103">
      <c r="CX2646" s="6"/>
      <c r="CY2646" s="6"/>
    </row>
    <row r="2647" ht="26.25" customHeight="1" spans="102:103">
      <c r="CX2647" s="6"/>
      <c r="CY2647" s="6"/>
    </row>
    <row r="2648" ht="26.25" customHeight="1" spans="102:103">
      <c r="CX2648" s="6"/>
      <c r="CY2648" s="6"/>
    </row>
    <row r="2649" ht="26.25" customHeight="1" spans="102:103">
      <c r="CX2649" s="6"/>
      <c r="CY2649" s="6"/>
    </row>
    <row r="2650" ht="26.25" customHeight="1" spans="102:103">
      <c r="CX2650" s="6"/>
      <c r="CY2650" s="6"/>
    </row>
    <row r="2651" ht="26.25" customHeight="1" spans="102:103">
      <c r="CX2651" s="6"/>
      <c r="CY2651" s="6"/>
    </row>
    <row r="2652" ht="26.25" customHeight="1" spans="102:103">
      <c r="CX2652" s="6"/>
      <c r="CY2652" s="6"/>
    </row>
    <row r="2653" ht="26.25" customHeight="1" spans="102:103">
      <c r="CX2653" s="6"/>
      <c r="CY2653" s="6"/>
    </row>
    <row r="2654" ht="26.25" customHeight="1" spans="102:103">
      <c r="CX2654" s="6"/>
      <c r="CY2654" s="6"/>
    </row>
    <row r="2655" ht="26.25" customHeight="1" spans="102:103">
      <c r="CX2655" s="6"/>
      <c r="CY2655" s="6"/>
    </row>
    <row r="2656" ht="26.25" customHeight="1" spans="102:103">
      <c r="CX2656" s="6"/>
      <c r="CY2656" s="6"/>
    </row>
    <row r="2657" ht="26.25" customHeight="1" spans="102:103">
      <c r="CX2657" s="6"/>
      <c r="CY2657" s="6"/>
    </row>
    <row r="2658" ht="26.25" customHeight="1" spans="102:103">
      <c r="CX2658" s="6"/>
      <c r="CY2658" s="6"/>
    </row>
    <row r="2659" ht="26.25" customHeight="1" spans="102:103">
      <c r="CX2659" s="6"/>
      <c r="CY2659" s="6"/>
    </row>
    <row r="2660" ht="26.25" customHeight="1" spans="102:103">
      <c r="CX2660" s="6"/>
      <c r="CY2660" s="6"/>
    </row>
    <row r="2661" ht="26.25" customHeight="1" spans="102:103">
      <c r="CX2661" s="6"/>
      <c r="CY2661" s="6"/>
    </row>
    <row r="2662" ht="26.25" customHeight="1" spans="102:103">
      <c r="CX2662" s="6"/>
      <c r="CY2662" s="6"/>
    </row>
    <row r="2663" ht="26.25" customHeight="1" spans="102:103">
      <c r="CX2663" s="6"/>
      <c r="CY2663" s="6"/>
    </row>
    <row r="2664" ht="26.25" customHeight="1" spans="102:103">
      <c r="CX2664" s="6"/>
      <c r="CY2664" s="6"/>
    </row>
    <row r="2665" ht="26.25" customHeight="1" spans="102:103">
      <c r="CX2665" s="6"/>
      <c r="CY2665" s="6"/>
    </row>
    <row r="2666" ht="26.25" customHeight="1" spans="102:103">
      <c r="CX2666" s="6"/>
      <c r="CY2666" s="6"/>
    </row>
    <row r="2667" ht="26.25" customHeight="1" spans="102:103">
      <c r="CX2667" s="6"/>
      <c r="CY2667" s="6"/>
    </row>
    <row r="2668" ht="26.25" customHeight="1" spans="102:103">
      <c r="CX2668" s="6"/>
      <c r="CY2668" s="6"/>
    </row>
    <row r="2669" ht="26.25" customHeight="1" spans="102:103">
      <c r="CX2669" s="6"/>
      <c r="CY2669" s="6"/>
    </row>
    <row r="2670" ht="26.25" customHeight="1" spans="102:103">
      <c r="CX2670" s="6"/>
      <c r="CY2670" s="6"/>
    </row>
    <row r="2671" ht="26.25" customHeight="1" spans="102:103">
      <c r="CX2671" s="6"/>
      <c r="CY2671" s="6"/>
    </row>
    <row r="2672" ht="26.25" customHeight="1" spans="102:103">
      <c r="CX2672" s="6"/>
      <c r="CY2672" s="6"/>
    </row>
    <row r="2673" ht="26.25" customHeight="1" spans="102:103">
      <c r="CX2673" s="6"/>
      <c r="CY2673" s="6"/>
    </row>
    <row r="2674" ht="26.25" customHeight="1" spans="102:103">
      <c r="CX2674" s="6"/>
      <c r="CY2674" s="6"/>
    </row>
    <row r="2675" ht="26.25" customHeight="1" spans="102:103">
      <c r="CX2675" s="6"/>
      <c r="CY2675" s="6"/>
    </row>
    <row r="2676" ht="26.25" customHeight="1" spans="102:103">
      <c r="CX2676" s="6"/>
      <c r="CY2676" s="6"/>
    </row>
    <row r="2677" ht="26.25" customHeight="1" spans="102:103">
      <c r="CX2677" s="6"/>
      <c r="CY2677" s="6"/>
    </row>
    <row r="2678" ht="26.25" customHeight="1" spans="102:103">
      <c r="CX2678" s="6"/>
      <c r="CY2678" s="6"/>
    </row>
    <row r="2679" ht="26.25" customHeight="1" spans="102:103">
      <c r="CX2679" s="6"/>
      <c r="CY2679" s="6"/>
    </row>
    <row r="2680" ht="26.25" customHeight="1" spans="102:103">
      <c r="CX2680" s="6"/>
      <c r="CY2680" s="6"/>
    </row>
    <row r="2681" ht="26.25" customHeight="1" spans="102:103">
      <c r="CX2681" s="6"/>
      <c r="CY2681" s="6"/>
    </row>
    <row r="2682" ht="26.25" customHeight="1" spans="102:103">
      <c r="CX2682" s="6"/>
      <c r="CY2682" s="6"/>
    </row>
    <row r="2683" ht="26.25" customHeight="1" spans="102:103">
      <c r="CX2683" s="6"/>
      <c r="CY2683" s="6"/>
    </row>
    <row r="2684" ht="26.25" customHeight="1" spans="102:103">
      <c r="CX2684" s="6"/>
      <c r="CY2684" s="6"/>
    </row>
    <row r="2685" ht="26.25" customHeight="1" spans="102:103">
      <c r="CX2685" s="6"/>
      <c r="CY2685" s="6"/>
    </row>
    <row r="2686" ht="26.25" customHeight="1" spans="102:103">
      <c r="CX2686" s="6"/>
      <c r="CY2686" s="6"/>
    </row>
    <row r="2687" ht="26.25" customHeight="1" spans="102:103">
      <c r="CX2687" s="6"/>
      <c r="CY2687" s="6"/>
    </row>
    <row r="2688" ht="26.25" customHeight="1" spans="102:103">
      <c r="CX2688" s="6"/>
      <c r="CY2688" s="6"/>
    </row>
    <row r="2689" ht="26.25" customHeight="1" spans="102:103">
      <c r="CX2689" s="6"/>
      <c r="CY2689" s="6"/>
    </row>
    <row r="2690" ht="26.25" customHeight="1" spans="102:103">
      <c r="CX2690" s="6"/>
      <c r="CY2690" s="6"/>
    </row>
    <row r="2691" ht="26.25" customHeight="1" spans="102:103">
      <c r="CX2691" s="6"/>
      <c r="CY2691" s="6"/>
    </row>
    <row r="2692" ht="26.25" customHeight="1" spans="102:103">
      <c r="CX2692" s="6"/>
      <c r="CY2692" s="6"/>
    </row>
    <row r="2693" ht="26.25" customHeight="1" spans="102:103">
      <c r="CX2693" s="6"/>
      <c r="CY2693" s="6"/>
    </row>
    <row r="2694" ht="26.25" customHeight="1" spans="102:103">
      <c r="CX2694" s="6"/>
      <c r="CY2694" s="6"/>
    </row>
    <row r="2695" ht="26.25" customHeight="1" spans="102:103">
      <c r="CX2695" s="6"/>
      <c r="CY2695" s="6"/>
    </row>
    <row r="2696" ht="26.25" customHeight="1" spans="102:103">
      <c r="CX2696" s="6"/>
      <c r="CY2696" s="6"/>
    </row>
    <row r="2697" ht="26.25" customHeight="1" spans="102:103">
      <c r="CX2697" s="6"/>
      <c r="CY2697" s="6"/>
    </row>
    <row r="2698" ht="26.25" customHeight="1" spans="102:103">
      <c r="CX2698" s="6"/>
      <c r="CY2698" s="6"/>
    </row>
    <row r="2699" ht="26.25" customHeight="1" spans="102:103">
      <c r="CX2699" s="6"/>
      <c r="CY2699" s="6"/>
    </row>
    <row r="2700" ht="26.25" customHeight="1" spans="102:103">
      <c r="CX2700" s="6"/>
      <c r="CY2700" s="6"/>
    </row>
    <row r="2701" ht="26.25" customHeight="1" spans="102:103">
      <c r="CX2701" s="6"/>
      <c r="CY2701" s="6"/>
    </row>
    <row r="2702" ht="26.25" customHeight="1" spans="102:103">
      <c r="CX2702" s="6"/>
      <c r="CY2702" s="6"/>
    </row>
    <row r="2703" ht="26.25" customHeight="1" spans="102:103">
      <c r="CX2703" s="6"/>
      <c r="CY2703" s="6"/>
    </row>
    <row r="2704" ht="26.25" customHeight="1" spans="102:103">
      <c r="CX2704" s="6"/>
      <c r="CY2704" s="6"/>
    </row>
    <row r="2705" ht="26.25" customHeight="1" spans="102:103">
      <c r="CX2705" s="6"/>
      <c r="CY2705" s="6"/>
    </row>
    <row r="2706" ht="26.25" customHeight="1" spans="102:103">
      <c r="CX2706" s="6"/>
      <c r="CY2706" s="6"/>
    </row>
    <row r="2707" ht="26.25" customHeight="1" spans="102:103">
      <c r="CX2707" s="6"/>
      <c r="CY2707" s="6"/>
    </row>
    <row r="2708" ht="26.25" customHeight="1" spans="102:103">
      <c r="CX2708" s="6"/>
      <c r="CY2708" s="6"/>
    </row>
    <row r="2709" ht="26.25" customHeight="1" spans="102:103">
      <c r="CX2709" s="6"/>
      <c r="CY2709" s="6"/>
    </row>
    <row r="2710" ht="26.25" customHeight="1" spans="102:103">
      <c r="CX2710" s="6"/>
      <c r="CY2710" s="6"/>
    </row>
    <row r="2711" ht="26.25" customHeight="1" spans="102:103">
      <c r="CX2711" s="6"/>
      <c r="CY2711" s="6"/>
    </row>
    <row r="2712" ht="26.25" customHeight="1" spans="102:103">
      <c r="CX2712" s="6"/>
      <c r="CY2712" s="6"/>
    </row>
    <row r="2713" ht="26.25" customHeight="1" spans="102:103">
      <c r="CX2713" s="6"/>
      <c r="CY2713" s="6"/>
    </row>
    <row r="2714" ht="26.25" customHeight="1" spans="102:103">
      <c r="CX2714" s="6"/>
      <c r="CY2714" s="6"/>
    </row>
    <row r="2715" ht="26.25" customHeight="1" spans="102:103">
      <c r="CX2715" s="6"/>
      <c r="CY2715" s="6"/>
    </row>
    <row r="2716" ht="26.25" customHeight="1" spans="102:103">
      <c r="CX2716" s="6"/>
      <c r="CY2716" s="6"/>
    </row>
    <row r="2717" ht="26.25" customHeight="1" spans="102:103">
      <c r="CX2717" s="6"/>
      <c r="CY2717" s="6"/>
    </row>
    <row r="2718" ht="26.25" customHeight="1" spans="102:103">
      <c r="CX2718" s="6"/>
      <c r="CY2718" s="6"/>
    </row>
    <row r="2719" ht="26.25" customHeight="1" spans="102:103">
      <c r="CX2719" s="6"/>
      <c r="CY2719" s="6"/>
    </row>
    <row r="2720" ht="26.25" customHeight="1" spans="102:103">
      <c r="CX2720" s="6"/>
      <c r="CY2720" s="6"/>
    </row>
    <row r="2721" ht="26.25" customHeight="1" spans="102:103">
      <c r="CX2721" s="6"/>
      <c r="CY2721" s="6"/>
    </row>
    <row r="2722" ht="26.25" customHeight="1" spans="102:103">
      <c r="CX2722" s="6"/>
      <c r="CY2722" s="6"/>
    </row>
    <row r="2723" ht="26.25" customHeight="1" spans="102:103">
      <c r="CX2723" s="6"/>
      <c r="CY2723" s="6"/>
    </row>
    <row r="2724" ht="26.25" customHeight="1" spans="102:103">
      <c r="CX2724" s="6"/>
      <c r="CY2724" s="6"/>
    </row>
    <row r="2725" ht="26.25" customHeight="1" spans="102:103">
      <c r="CX2725" s="6"/>
      <c r="CY2725" s="6"/>
    </row>
    <row r="2726" ht="26.25" customHeight="1" spans="102:103">
      <c r="CX2726" s="6"/>
      <c r="CY2726" s="6"/>
    </row>
    <row r="2727" ht="26.25" customHeight="1" spans="102:103">
      <c r="CX2727" s="6"/>
      <c r="CY2727" s="6"/>
    </row>
    <row r="2728" ht="26.25" customHeight="1" spans="102:103">
      <c r="CX2728" s="6"/>
      <c r="CY2728" s="6"/>
    </row>
    <row r="2729" ht="26.25" customHeight="1" spans="102:103">
      <c r="CX2729" s="6"/>
      <c r="CY2729" s="6"/>
    </row>
    <row r="2730" ht="26.25" customHeight="1" spans="102:103">
      <c r="CX2730" s="6"/>
      <c r="CY2730" s="6"/>
    </row>
    <row r="2731" ht="26.25" customHeight="1" spans="102:103">
      <c r="CX2731" s="6"/>
      <c r="CY2731" s="6"/>
    </row>
    <row r="2732" ht="26.25" customHeight="1" spans="102:103">
      <c r="CX2732" s="6"/>
      <c r="CY2732" s="6"/>
    </row>
    <row r="2733" ht="26.25" customHeight="1" spans="102:103">
      <c r="CX2733" s="6"/>
      <c r="CY2733" s="6"/>
    </row>
    <row r="2734" ht="26.25" customHeight="1" spans="102:103">
      <c r="CX2734" s="6"/>
      <c r="CY2734" s="6"/>
    </row>
    <row r="2735" ht="26.25" customHeight="1" spans="102:103">
      <c r="CX2735" s="6"/>
      <c r="CY2735" s="6"/>
    </row>
    <row r="2736" ht="26.25" customHeight="1" spans="102:103">
      <c r="CX2736" s="6"/>
      <c r="CY2736" s="6"/>
    </row>
    <row r="2737" ht="26.25" customHeight="1" spans="102:103">
      <c r="CX2737" s="6"/>
      <c r="CY2737" s="6"/>
    </row>
    <row r="2738" ht="26.25" customHeight="1" spans="102:103">
      <c r="CX2738" s="6"/>
      <c r="CY2738" s="6"/>
    </row>
    <row r="2739" ht="26.25" customHeight="1" spans="102:103">
      <c r="CX2739" s="6"/>
      <c r="CY2739" s="6"/>
    </row>
    <row r="2740" ht="26.25" customHeight="1" spans="102:103">
      <c r="CX2740" s="6"/>
      <c r="CY2740" s="6"/>
    </row>
    <row r="2741" ht="26.25" customHeight="1" spans="102:103">
      <c r="CX2741" s="6"/>
      <c r="CY2741" s="6"/>
    </row>
    <row r="2742" ht="26.25" customHeight="1" spans="102:103">
      <c r="CX2742" s="6"/>
      <c r="CY2742" s="6"/>
    </row>
    <row r="2743" ht="26.25" customHeight="1" spans="102:103">
      <c r="CX2743" s="6"/>
      <c r="CY2743" s="6"/>
    </row>
    <row r="2744" ht="26.25" customHeight="1" spans="102:103">
      <c r="CX2744" s="6"/>
      <c r="CY2744" s="6"/>
    </row>
    <row r="2745" ht="26.25" customHeight="1" spans="102:103">
      <c r="CX2745" s="6"/>
      <c r="CY2745" s="6"/>
    </row>
    <row r="2746" ht="26.25" customHeight="1" spans="102:103">
      <c r="CX2746" s="6"/>
      <c r="CY2746" s="6"/>
    </row>
    <row r="2747" ht="26.25" customHeight="1" spans="102:103">
      <c r="CX2747" s="6"/>
      <c r="CY2747" s="6"/>
    </row>
    <row r="2748" ht="26.25" customHeight="1" spans="102:103">
      <c r="CX2748" s="6"/>
      <c r="CY2748" s="6"/>
    </row>
    <row r="2749" ht="26.25" customHeight="1" spans="102:103">
      <c r="CX2749" s="6"/>
      <c r="CY2749" s="6"/>
    </row>
    <row r="2750" ht="26.25" customHeight="1" spans="102:103">
      <c r="CX2750" s="6"/>
      <c r="CY2750" s="6"/>
    </row>
    <row r="2751" ht="26.25" customHeight="1" spans="102:103">
      <c r="CX2751" s="6"/>
      <c r="CY2751" s="6"/>
    </row>
    <row r="2752" ht="26.25" customHeight="1" spans="102:103">
      <c r="CX2752" s="6"/>
      <c r="CY2752" s="6"/>
    </row>
    <row r="2753" ht="26.25" customHeight="1" spans="102:103">
      <c r="CX2753" s="6"/>
      <c r="CY2753" s="6"/>
    </row>
    <row r="2754" ht="26.25" customHeight="1" spans="102:103">
      <c r="CX2754" s="6"/>
      <c r="CY2754" s="6"/>
    </row>
    <row r="2755" ht="26.25" customHeight="1" spans="102:103">
      <c r="CX2755" s="6"/>
      <c r="CY2755" s="6"/>
    </row>
    <row r="2756" ht="26.25" customHeight="1" spans="102:103">
      <c r="CX2756" s="6"/>
      <c r="CY2756" s="6"/>
    </row>
    <row r="2757" ht="26.25" customHeight="1" spans="102:103">
      <c r="CX2757" s="6"/>
      <c r="CY2757" s="6"/>
    </row>
    <row r="2758" ht="26.25" customHeight="1" spans="102:103">
      <c r="CX2758" s="6"/>
      <c r="CY2758" s="6"/>
    </row>
    <row r="2759" ht="26.25" customHeight="1" spans="102:103">
      <c r="CX2759" s="6"/>
      <c r="CY2759" s="6"/>
    </row>
    <row r="2760" ht="26.25" customHeight="1" spans="102:103">
      <c r="CX2760" s="6"/>
      <c r="CY2760" s="6"/>
    </row>
    <row r="2761" ht="26.25" customHeight="1" spans="102:103">
      <c r="CX2761" s="6"/>
      <c r="CY2761" s="6"/>
    </row>
    <row r="2762" ht="26.25" customHeight="1" spans="102:103">
      <c r="CX2762" s="6"/>
      <c r="CY2762" s="6"/>
    </row>
    <row r="2763" ht="26.25" customHeight="1" spans="102:103">
      <c r="CX2763" s="6"/>
      <c r="CY2763" s="6"/>
    </row>
    <row r="2764" ht="26.25" customHeight="1" spans="102:103">
      <c r="CX2764" s="6"/>
      <c r="CY2764" s="6"/>
    </row>
    <row r="2765" ht="26.25" customHeight="1" spans="102:103">
      <c r="CX2765" s="6"/>
      <c r="CY2765" s="6"/>
    </row>
    <row r="2766" ht="26.25" customHeight="1" spans="102:103">
      <c r="CX2766" s="6"/>
      <c r="CY2766" s="6"/>
    </row>
    <row r="2767" ht="26.25" customHeight="1" spans="102:103">
      <c r="CX2767" s="6"/>
      <c r="CY2767" s="6"/>
    </row>
    <row r="2768" ht="26.25" customHeight="1" spans="102:103">
      <c r="CX2768" s="6"/>
      <c r="CY2768" s="6"/>
    </row>
    <row r="2769" ht="26.25" customHeight="1" spans="102:103">
      <c r="CX2769" s="6"/>
      <c r="CY2769" s="6"/>
    </row>
    <row r="2770" ht="26.25" customHeight="1" spans="102:103">
      <c r="CX2770" s="6"/>
      <c r="CY2770" s="6"/>
    </row>
    <row r="2771" ht="26.25" customHeight="1" spans="102:103">
      <c r="CX2771" s="6"/>
      <c r="CY2771" s="6"/>
    </row>
    <row r="2772" ht="26.25" customHeight="1" spans="102:103">
      <c r="CX2772" s="6"/>
      <c r="CY2772" s="6"/>
    </row>
    <row r="2773" ht="26.25" customHeight="1" spans="102:103">
      <c r="CX2773" s="6"/>
      <c r="CY2773" s="6"/>
    </row>
    <row r="2774" ht="26.25" customHeight="1" spans="102:103">
      <c r="CX2774" s="6"/>
      <c r="CY2774" s="6"/>
    </row>
    <row r="2775" ht="26.25" customHeight="1" spans="102:103">
      <c r="CX2775" s="6"/>
      <c r="CY2775" s="6"/>
    </row>
    <row r="2776" ht="26.25" customHeight="1" spans="102:103">
      <c r="CX2776" s="6"/>
      <c r="CY2776" s="6"/>
    </row>
    <row r="2777" ht="26.25" customHeight="1" spans="102:103">
      <c r="CX2777" s="6"/>
      <c r="CY2777" s="6"/>
    </row>
    <row r="2778" ht="26.25" customHeight="1" spans="102:103">
      <c r="CX2778" s="6"/>
      <c r="CY2778" s="6"/>
    </row>
    <row r="2779" ht="26.25" customHeight="1" spans="102:103">
      <c r="CX2779" s="6"/>
      <c r="CY2779" s="6"/>
    </row>
    <row r="2780" ht="26.25" customHeight="1" spans="102:103">
      <c r="CX2780" s="6"/>
      <c r="CY2780" s="6"/>
    </row>
    <row r="2781" ht="26.25" customHeight="1" spans="102:103">
      <c r="CX2781" s="6"/>
      <c r="CY2781" s="6"/>
    </row>
    <row r="2782" ht="26.25" customHeight="1" spans="102:103">
      <c r="CX2782" s="6"/>
      <c r="CY2782" s="6"/>
    </row>
    <row r="2783" ht="26.25" customHeight="1" spans="102:103">
      <c r="CX2783" s="6"/>
      <c r="CY2783" s="6"/>
    </row>
    <row r="2784" ht="26.25" customHeight="1" spans="102:103">
      <c r="CX2784" s="6"/>
      <c r="CY2784" s="6"/>
    </row>
    <row r="2785" ht="26.25" customHeight="1" spans="102:103">
      <c r="CX2785" s="6"/>
      <c r="CY2785" s="6"/>
    </row>
    <row r="2786" ht="26.25" customHeight="1" spans="102:103">
      <c r="CX2786" s="6"/>
      <c r="CY2786" s="6"/>
    </row>
    <row r="2787" ht="26.25" customHeight="1" spans="102:103">
      <c r="CX2787" s="6"/>
      <c r="CY2787" s="6"/>
    </row>
    <row r="2788" ht="26.25" customHeight="1" spans="102:103">
      <c r="CX2788" s="6"/>
      <c r="CY2788" s="6"/>
    </row>
    <row r="2789" ht="26.25" customHeight="1" spans="102:103">
      <c r="CX2789" s="6"/>
      <c r="CY2789" s="6"/>
    </row>
    <row r="2790" ht="26.25" customHeight="1" spans="102:103">
      <c r="CX2790" s="6"/>
      <c r="CY2790" s="6"/>
    </row>
    <row r="2791" ht="26.25" customHeight="1" spans="102:103">
      <c r="CX2791" s="6"/>
      <c r="CY2791" s="6"/>
    </row>
    <row r="2792" ht="26.25" customHeight="1" spans="102:103">
      <c r="CX2792" s="6"/>
      <c r="CY2792" s="6"/>
    </row>
    <row r="2793" ht="26.25" customHeight="1" spans="102:103">
      <c r="CX2793" s="6"/>
      <c r="CY2793" s="6"/>
    </row>
    <row r="2794" ht="26.25" customHeight="1" spans="102:103">
      <c r="CX2794" s="6"/>
      <c r="CY2794" s="6"/>
    </row>
    <row r="2795" ht="26.25" customHeight="1" spans="102:103">
      <c r="CX2795" s="6"/>
      <c r="CY2795" s="6"/>
    </row>
    <row r="2796" ht="26.25" customHeight="1" spans="102:103">
      <c r="CX2796" s="6"/>
      <c r="CY2796" s="6"/>
    </row>
    <row r="2797" ht="26.25" customHeight="1" spans="102:103">
      <c r="CX2797" s="6"/>
      <c r="CY2797" s="6"/>
    </row>
    <row r="2798" ht="26.25" customHeight="1" spans="102:103">
      <c r="CX2798" s="6"/>
      <c r="CY2798" s="6"/>
    </row>
    <row r="2799" ht="26.25" customHeight="1" spans="102:103">
      <c r="CX2799" s="6"/>
      <c r="CY2799" s="6"/>
    </row>
    <row r="2800" ht="26.25" customHeight="1" spans="102:103">
      <c r="CX2800" s="6"/>
      <c r="CY2800" s="6"/>
    </row>
    <row r="2801" ht="26.25" customHeight="1" spans="102:103">
      <c r="CX2801" s="6"/>
      <c r="CY2801" s="6"/>
    </row>
    <row r="2802" ht="26.25" customHeight="1" spans="102:103">
      <c r="CX2802" s="6"/>
      <c r="CY2802" s="6"/>
    </row>
    <row r="2803" ht="26.25" customHeight="1" spans="102:103">
      <c r="CX2803" s="6"/>
      <c r="CY2803" s="6"/>
    </row>
    <row r="2804" ht="26.25" customHeight="1" spans="102:103">
      <c r="CX2804" s="6"/>
      <c r="CY2804" s="6"/>
    </row>
    <row r="2805" ht="26.25" customHeight="1" spans="102:103">
      <c r="CX2805" s="6"/>
      <c r="CY2805" s="6"/>
    </row>
    <row r="2806" ht="26.25" customHeight="1" spans="102:103">
      <c r="CX2806" s="6"/>
      <c r="CY2806" s="6"/>
    </row>
    <row r="2807" ht="26.25" customHeight="1" spans="102:103">
      <c r="CX2807" s="6"/>
      <c r="CY2807" s="6"/>
    </row>
    <row r="2808" ht="26.25" customHeight="1" spans="102:103">
      <c r="CX2808" s="6"/>
      <c r="CY2808" s="6"/>
    </row>
    <row r="2809" ht="26.25" customHeight="1" spans="102:103">
      <c r="CX2809" s="6"/>
      <c r="CY2809" s="6"/>
    </row>
    <row r="2810" ht="26.25" customHeight="1" spans="102:103">
      <c r="CX2810" s="6"/>
      <c r="CY2810" s="6"/>
    </row>
    <row r="2811" ht="26.25" customHeight="1" spans="102:103">
      <c r="CX2811" s="6"/>
      <c r="CY2811" s="6"/>
    </row>
    <row r="2812" ht="26.25" customHeight="1" spans="102:103">
      <c r="CX2812" s="6"/>
      <c r="CY2812" s="6"/>
    </row>
    <row r="2813" ht="26.25" customHeight="1" spans="102:103">
      <c r="CX2813" s="6"/>
      <c r="CY2813" s="6"/>
    </row>
    <row r="2814" ht="26.25" customHeight="1" spans="102:103">
      <c r="CX2814" s="6"/>
      <c r="CY2814" s="6"/>
    </row>
    <row r="2815" ht="26.25" customHeight="1" spans="102:103">
      <c r="CX2815" s="6"/>
      <c r="CY2815" s="6"/>
    </row>
    <row r="2816" ht="26.25" customHeight="1" spans="102:103">
      <c r="CX2816" s="6"/>
      <c r="CY2816" s="6"/>
    </row>
    <row r="2817" ht="26.25" customHeight="1" spans="102:103">
      <c r="CX2817" s="6"/>
      <c r="CY2817" s="6"/>
    </row>
    <row r="2818" ht="26.25" customHeight="1" spans="102:103">
      <c r="CX2818" s="6"/>
      <c r="CY2818" s="6"/>
    </row>
    <row r="2819" ht="26.25" customHeight="1" spans="102:103">
      <c r="CX2819" s="6"/>
      <c r="CY2819" s="6"/>
    </row>
    <row r="2820" ht="26.25" customHeight="1" spans="102:103">
      <c r="CX2820" s="6"/>
      <c r="CY2820" s="6"/>
    </row>
    <row r="2821" ht="26.25" customHeight="1" spans="102:103">
      <c r="CX2821" s="6"/>
      <c r="CY2821" s="6"/>
    </row>
    <row r="2822" ht="26.25" customHeight="1" spans="102:103">
      <c r="CX2822" s="6"/>
      <c r="CY2822" s="6"/>
    </row>
    <row r="2823" ht="26.25" customHeight="1" spans="102:103">
      <c r="CX2823" s="6"/>
      <c r="CY2823" s="6"/>
    </row>
    <row r="2824" ht="26.25" customHeight="1" spans="102:103">
      <c r="CX2824" s="6"/>
      <c r="CY2824" s="6"/>
    </row>
    <row r="2825" ht="26.25" customHeight="1" spans="102:103">
      <c r="CX2825" s="6"/>
      <c r="CY2825" s="6"/>
    </row>
    <row r="2826" ht="26.25" customHeight="1" spans="102:103">
      <c r="CX2826" s="6"/>
      <c r="CY2826" s="6"/>
    </row>
    <row r="2827" ht="26.25" customHeight="1" spans="102:103">
      <c r="CX2827" s="6"/>
      <c r="CY2827" s="6"/>
    </row>
    <row r="2828" ht="26.25" customHeight="1" spans="102:103">
      <c r="CX2828" s="6"/>
      <c r="CY2828" s="6"/>
    </row>
    <row r="2829" ht="26.25" customHeight="1" spans="102:103">
      <c r="CX2829" s="6"/>
      <c r="CY2829" s="6"/>
    </row>
    <row r="2830" ht="26.25" customHeight="1" spans="102:103">
      <c r="CX2830" s="6"/>
      <c r="CY2830" s="6"/>
    </row>
    <row r="2831" ht="26.25" customHeight="1" spans="102:103">
      <c r="CX2831" s="6"/>
      <c r="CY2831" s="6"/>
    </row>
    <row r="2832" ht="26.25" customHeight="1" spans="102:103">
      <c r="CX2832" s="6"/>
      <c r="CY2832" s="6"/>
    </row>
    <row r="2833" ht="26.25" customHeight="1" spans="102:103">
      <c r="CX2833" s="6"/>
      <c r="CY2833" s="6"/>
    </row>
    <row r="2834" ht="26.25" customHeight="1" spans="102:103">
      <c r="CX2834" s="6"/>
      <c r="CY2834" s="6"/>
    </row>
    <row r="2835" ht="26.25" customHeight="1" spans="102:103">
      <c r="CX2835" s="6"/>
      <c r="CY2835" s="6"/>
    </row>
    <row r="2836" ht="26.25" customHeight="1" spans="102:103">
      <c r="CX2836" s="6"/>
      <c r="CY2836" s="6"/>
    </row>
    <row r="2837" ht="26.25" customHeight="1" spans="102:103">
      <c r="CX2837" s="6"/>
      <c r="CY2837" s="6"/>
    </row>
    <row r="2838" ht="26.25" customHeight="1" spans="102:103">
      <c r="CX2838" s="6"/>
      <c r="CY2838" s="6"/>
    </row>
    <row r="2839" ht="26.25" customHeight="1" spans="102:103">
      <c r="CX2839" s="6"/>
      <c r="CY2839" s="6"/>
    </row>
    <row r="2840" ht="26.25" customHeight="1" spans="102:103">
      <c r="CX2840" s="6"/>
      <c r="CY2840" s="6"/>
    </row>
    <row r="2841" ht="26.25" customHeight="1" spans="102:103">
      <c r="CX2841" s="6"/>
      <c r="CY2841" s="6"/>
    </row>
    <row r="2842" ht="26.25" customHeight="1" spans="102:103">
      <c r="CX2842" s="6"/>
      <c r="CY2842" s="6"/>
    </row>
    <row r="2843" ht="26.25" customHeight="1" spans="102:103">
      <c r="CX2843" s="6"/>
      <c r="CY2843" s="6"/>
    </row>
    <row r="2844" ht="26.25" customHeight="1" spans="102:103">
      <c r="CX2844" s="6"/>
      <c r="CY2844" s="6"/>
    </row>
    <row r="2845" ht="26.25" customHeight="1" spans="102:103">
      <c r="CX2845" s="6"/>
      <c r="CY2845" s="6"/>
    </row>
    <row r="2846" ht="26.25" customHeight="1" spans="102:103">
      <c r="CX2846" s="6"/>
      <c r="CY2846" s="6"/>
    </row>
    <row r="2847" ht="26.25" customHeight="1" spans="102:103">
      <c r="CX2847" s="6"/>
      <c r="CY2847" s="6"/>
    </row>
    <row r="2848" ht="26.25" customHeight="1" spans="102:103">
      <c r="CX2848" s="6"/>
      <c r="CY2848" s="6"/>
    </row>
    <row r="2849" ht="26.25" customHeight="1" spans="102:103">
      <c r="CX2849" s="6"/>
      <c r="CY2849" s="6"/>
    </row>
    <row r="2850" ht="26.25" customHeight="1" spans="102:103">
      <c r="CX2850" s="6"/>
      <c r="CY2850" s="6"/>
    </row>
    <row r="2851" ht="26.25" customHeight="1" spans="102:103">
      <c r="CX2851" s="6"/>
      <c r="CY2851" s="6"/>
    </row>
    <row r="2852" ht="26.25" customHeight="1" spans="102:103">
      <c r="CX2852" s="6"/>
      <c r="CY2852" s="6"/>
    </row>
    <row r="2853" ht="26.25" customHeight="1" spans="102:103">
      <c r="CX2853" s="6"/>
      <c r="CY2853" s="6"/>
    </row>
    <row r="2854" ht="26.25" customHeight="1" spans="102:103">
      <c r="CX2854" s="6"/>
      <c r="CY2854" s="6"/>
    </row>
    <row r="2855" ht="26.25" customHeight="1" spans="102:103">
      <c r="CX2855" s="6"/>
      <c r="CY2855" s="6"/>
    </row>
    <row r="2856" ht="26.25" customHeight="1" spans="102:103">
      <c r="CX2856" s="6"/>
      <c r="CY2856" s="6"/>
    </row>
    <row r="2857" ht="26.25" customHeight="1" spans="102:103">
      <c r="CX2857" s="6"/>
      <c r="CY2857" s="6"/>
    </row>
    <row r="2858" ht="26.25" customHeight="1" spans="102:103">
      <c r="CX2858" s="6"/>
      <c r="CY2858" s="6"/>
    </row>
    <row r="2859" ht="26.25" customHeight="1" spans="102:103">
      <c r="CX2859" s="6"/>
      <c r="CY2859" s="6"/>
    </row>
    <row r="2860" ht="26.25" customHeight="1" spans="102:103">
      <c r="CX2860" s="6"/>
      <c r="CY2860" s="6"/>
    </row>
    <row r="2861" ht="26.25" customHeight="1" spans="102:103">
      <c r="CX2861" s="6"/>
      <c r="CY2861" s="6"/>
    </row>
    <row r="2862" ht="26.25" customHeight="1" spans="102:103">
      <c r="CX2862" s="6"/>
      <c r="CY2862" s="6"/>
    </row>
    <row r="2863" ht="26.25" customHeight="1" spans="102:103">
      <c r="CX2863" s="6"/>
      <c r="CY2863" s="6"/>
    </row>
    <row r="2864" ht="26.25" customHeight="1" spans="102:103">
      <c r="CX2864" s="6"/>
      <c r="CY2864" s="6"/>
    </row>
    <row r="2865" ht="26.25" customHeight="1" spans="102:103">
      <c r="CX2865" s="6"/>
      <c r="CY2865" s="6"/>
    </row>
    <row r="2866" ht="26.25" customHeight="1" spans="102:103">
      <c r="CX2866" s="6"/>
      <c r="CY2866" s="6"/>
    </row>
    <row r="2867" ht="26.25" customHeight="1" spans="102:103">
      <c r="CX2867" s="6"/>
      <c r="CY2867" s="6"/>
    </row>
    <row r="2868" ht="26.25" customHeight="1" spans="102:103">
      <c r="CX2868" s="6"/>
      <c r="CY2868" s="6"/>
    </row>
    <row r="2869" ht="26.25" customHeight="1" spans="102:103">
      <c r="CX2869" s="6"/>
      <c r="CY2869" s="6"/>
    </row>
    <row r="2870" ht="26.25" customHeight="1" spans="102:103">
      <c r="CX2870" s="6"/>
      <c r="CY2870" s="6"/>
    </row>
    <row r="2871" ht="26.25" customHeight="1" spans="102:103">
      <c r="CX2871" s="6"/>
      <c r="CY2871" s="6"/>
    </row>
    <row r="2872" ht="26.25" customHeight="1" spans="102:103">
      <c r="CX2872" s="6"/>
      <c r="CY2872" s="6"/>
    </row>
    <row r="2873" ht="26.25" customHeight="1" spans="102:103">
      <c r="CX2873" s="6"/>
      <c r="CY2873" s="6"/>
    </row>
    <row r="2874" ht="26.25" customHeight="1" spans="102:103">
      <c r="CX2874" s="6"/>
      <c r="CY2874" s="6"/>
    </row>
    <row r="2875" ht="26.25" customHeight="1" spans="102:103">
      <c r="CX2875" s="6"/>
      <c r="CY2875" s="6"/>
    </row>
    <row r="2876" ht="26.25" customHeight="1" spans="102:103">
      <c r="CX2876" s="6"/>
      <c r="CY2876" s="6"/>
    </row>
    <row r="2877" ht="26.25" customHeight="1" spans="102:103">
      <c r="CX2877" s="6"/>
      <c r="CY2877" s="6"/>
    </row>
    <row r="2878" ht="26.25" customHeight="1" spans="102:103">
      <c r="CX2878" s="6"/>
      <c r="CY2878" s="6"/>
    </row>
    <row r="2879" ht="26.25" customHeight="1" spans="102:103">
      <c r="CX2879" s="6"/>
      <c r="CY2879" s="6"/>
    </row>
    <row r="2880" ht="26.25" customHeight="1" spans="102:103">
      <c r="CX2880" s="6"/>
      <c r="CY2880" s="6"/>
    </row>
    <row r="2881" ht="26.25" customHeight="1" spans="102:103">
      <c r="CX2881" s="6"/>
      <c r="CY2881" s="6"/>
    </row>
    <row r="2882" ht="26.25" customHeight="1" spans="102:103">
      <c r="CX2882" s="6"/>
      <c r="CY2882" s="6"/>
    </row>
    <row r="2883" ht="26.25" customHeight="1" spans="102:103">
      <c r="CX2883" s="6"/>
      <c r="CY2883" s="6"/>
    </row>
    <row r="2884" ht="26.25" customHeight="1" spans="102:103">
      <c r="CX2884" s="6"/>
      <c r="CY2884" s="6"/>
    </row>
    <row r="2885" ht="26.25" customHeight="1" spans="102:103">
      <c r="CX2885" s="6"/>
      <c r="CY2885" s="6"/>
    </row>
    <row r="2886" ht="26.25" customHeight="1" spans="102:103">
      <c r="CX2886" s="6"/>
      <c r="CY2886" s="6"/>
    </row>
    <row r="2887" ht="26.25" customHeight="1" spans="102:103">
      <c r="CX2887" s="6"/>
      <c r="CY2887" s="6"/>
    </row>
    <row r="2888" ht="26.25" customHeight="1" spans="102:103">
      <c r="CX2888" s="6"/>
      <c r="CY2888" s="6"/>
    </row>
    <row r="2889" ht="26.25" customHeight="1" spans="102:103">
      <c r="CX2889" s="6"/>
      <c r="CY2889" s="6"/>
    </row>
    <row r="2890" ht="26.25" customHeight="1" spans="102:103">
      <c r="CX2890" s="6"/>
      <c r="CY2890" s="6"/>
    </row>
    <row r="2891" ht="26.25" customHeight="1" spans="102:103">
      <c r="CX2891" s="6"/>
      <c r="CY2891" s="6"/>
    </row>
    <row r="2892" ht="26.25" customHeight="1" spans="102:103">
      <c r="CX2892" s="6"/>
      <c r="CY2892" s="6"/>
    </row>
    <row r="2893" ht="26.25" customHeight="1" spans="102:103">
      <c r="CX2893" s="6"/>
      <c r="CY2893" s="6"/>
    </row>
    <row r="2894" ht="26.25" customHeight="1" spans="102:103">
      <c r="CX2894" s="6"/>
      <c r="CY2894" s="6"/>
    </row>
    <row r="2895" ht="26.25" customHeight="1" spans="102:103">
      <c r="CX2895" s="6"/>
      <c r="CY2895" s="6"/>
    </row>
    <row r="2896" ht="26.25" customHeight="1" spans="102:103">
      <c r="CX2896" s="6"/>
      <c r="CY2896" s="6"/>
    </row>
    <row r="2897" ht="26.25" customHeight="1" spans="102:103">
      <c r="CX2897" s="6"/>
      <c r="CY2897" s="6"/>
    </row>
    <row r="2898" ht="26.25" customHeight="1" spans="102:103">
      <c r="CX2898" s="6"/>
      <c r="CY2898" s="6"/>
    </row>
    <row r="2899" ht="26.25" customHeight="1" spans="102:103">
      <c r="CX2899" s="6"/>
      <c r="CY2899" s="6"/>
    </row>
    <row r="2900" ht="26.25" customHeight="1" spans="102:103">
      <c r="CX2900" s="6"/>
      <c r="CY2900" s="6"/>
    </row>
    <row r="2901" ht="26.25" customHeight="1" spans="102:103">
      <c r="CX2901" s="6"/>
      <c r="CY2901" s="6"/>
    </row>
    <row r="2902" ht="26.25" customHeight="1" spans="102:103">
      <c r="CX2902" s="6"/>
      <c r="CY2902" s="6"/>
    </row>
    <row r="2903" ht="26.25" customHeight="1" spans="102:103">
      <c r="CX2903" s="6"/>
      <c r="CY2903" s="6"/>
    </row>
    <row r="2904" ht="26.25" customHeight="1" spans="102:103">
      <c r="CX2904" s="6"/>
      <c r="CY2904" s="6"/>
    </row>
    <row r="2905" ht="26.25" customHeight="1" spans="102:103">
      <c r="CX2905" s="6"/>
      <c r="CY2905" s="6"/>
    </row>
    <row r="2906" ht="26.25" customHeight="1" spans="102:103">
      <c r="CX2906" s="6"/>
      <c r="CY2906" s="6"/>
    </row>
    <row r="2907" ht="26.25" customHeight="1" spans="102:103">
      <c r="CX2907" s="6"/>
      <c r="CY2907" s="6"/>
    </row>
    <row r="2908" ht="26.25" customHeight="1" spans="102:103">
      <c r="CX2908" s="6"/>
      <c r="CY2908" s="6"/>
    </row>
    <row r="2909" ht="26.25" customHeight="1" spans="102:103">
      <c r="CX2909" s="6"/>
      <c r="CY2909" s="6"/>
    </row>
    <row r="2910" ht="26.25" customHeight="1" spans="102:103">
      <c r="CX2910" s="6"/>
      <c r="CY2910" s="6"/>
    </row>
    <row r="2911" ht="26.25" customHeight="1" spans="102:103">
      <c r="CX2911" s="6"/>
      <c r="CY2911" s="6"/>
    </row>
    <row r="2912" ht="26.25" customHeight="1" spans="102:103">
      <c r="CX2912" s="6"/>
      <c r="CY2912" s="6"/>
    </row>
    <row r="2913" ht="26.25" customHeight="1" spans="102:103">
      <c r="CX2913" s="6"/>
      <c r="CY2913" s="6"/>
    </row>
    <row r="2914" ht="26.25" customHeight="1" spans="102:103">
      <c r="CX2914" s="6"/>
      <c r="CY2914" s="6"/>
    </row>
    <row r="2915" ht="26.25" customHeight="1" spans="102:103">
      <c r="CX2915" s="6"/>
      <c r="CY2915" s="6"/>
    </row>
    <row r="2916" ht="26.25" customHeight="1" spans="102:103">
      <c r="CX2916" s="6"/>
      <c r="CY2916" s="6"/>
    </row>
    <row r="2917" ht="26.25" customHeight="1" spans="102:103">
      <c r="CX2917" s="6"/>
      <c r="CY2917" s="6"/>
    </row>
    <row r="2918" ht="26.25" customHeight="1" spans="102:103">
      <c r="CX2918" s="6"/>
      <c r="CY2918" s="6"/>
    </row>
    <row r="2919" ht="26.25" customHeight="1" spans="102:103">
      <c r="CX2919" s="6"/>
      <c r="CY2919" s="6"/>
    </row>
    <row r="2920" ht="26.25" customHeight="1" spans="102:103">
      <c r="CX2920" s="6"/>
      <c r="CY2920" s="6"/>
    </row>
    <row r="2921" ht="26.25" customHeight="1" spans="102:103">
      <c r="CX2921" s="6"/>
      <c r="CY2921" s="6"/>
    </row>
    <row r="2922" ht="26.25" customHeight="1" spans="102:103">
      <c r="CX2922" s="6"/>
      <c r="CY2922" s="6"/>
    </row>
    <row r="2923" ht="26.25" customHeight="1" spans="102:103">
      <c r="CX2923" s="6"/>
      <c r="CY2923" s="6"/>
    </row>
    <row r="2924" ht="26.25" customHeight="1" spans="102:103">
      <c r="CX2924" s="6"/>
      <c r="CY2924" s="6"/>
    </row>
    <row r="2925" ht="26.25" customHeight="1" spans="102:103">
      <c r="CX2925" s="6"/>
      <c r="CY2925" s="6"/>
    </row>
    <row r="2926" ht="26.25" customHeight="1" spans="102:103">
      <c r="CX2926" s="6"/>
      <c r="CY2926" s="6"/>
    </row>
    <row r="2927" ht="26.25" customHeight="1" spans="102:103">
      <c r="CX2927" s="6"/>
      <c r="CY2927" s="6"/>
    </row>
    <row r="2928" ht="26.25" customHeight="1" spans="102:103">
      <c r="CX2928" s="6"/>
      <c r="CY2928" s="6"/>
    </row>
    <row r="2929" ht="26.25" customHeight="1" spans="102:103">
      <c r="CX2929" s="6"/>
      <c r="CY2929" s="6"/>
    </row>
    <row r="2930" ht="26.25" customHeight="1" spans="102:103">
      <c r="CX2930" s="6"/>
      <c r="CY2930" s="6"/>
    </row>
    <row r="2931" ht="26.25" customHeight="1" spans="102:103">
      <c r="CX2931" s="6"/>
      <c r="CY2931" s="6"/>
    </row>
    <row r="2932" ht="26.25" customHeight="1" spans="102:103">
      <c r="CX2932" s="6"/>
      <c r="CY2932" s="6"/>
    </row>
    <row r="2933" ht="26.25" customHeight="1" spans="102:103">
      <c r="CX2933" s="6"/>
      <c r="CY2933" s="6"/>
    </row>
    <row r="2934" ht="26.25" customHeight="1" spans="102:103">
      <c r="CX2934" s="6"/>
      <c r="CY2934" s="6"/>
    </row>
    <row r="2935" ht="26.25" customHeight="1" spans="102:103">
      <c r="CX2935" s="6"/>
      <c r="CY2935" s="6"/>
    </row>
    <row r="2936" ht="26.25" customHeight="1" spans="102:103">
      <c r="CX2936" s="6"/>
      <c r="CY2936" s="6"/>
    </row>
    <row r="2937" ht="26.25" customHeight="1" spans="102:103">
      <c r="CX2937" s="6"/>
      <c r="CY2937" s="6"/>
    </row>
    <row r="2938" ht="26.25" customHeight="1" spans="102:103">
      <c r="CX2938" s="6"/>
      <c r="CY2938" s="6"/>
    </row>
    <row r="2939" ht="26.25" customHeight="1" spans="102:103">
      <c r="CX2939" s="6"/>
      <c r="CY2939" s="6"/>
    </row>
    <row r="2940" ht="26.25" customHeight="1" spans="102:103">
      <c r="CX2940" s="6"/>
      <c r="CY2940" s="6"/>
    </row>
    <row r="2941" ht="26.25" customHeight="1" spans="102:103">
      <c r="CX2941" s="6"/>
      <c r="CY2941" s="6"/>
    </row>
    <row r="2942" ht="26.25" customHeight="1" spans="102:103">
      <c r="CX2942" s="6"/>
      <c r="CY2942" s="6"/>
    </row>
    <row r="2943" ht="26.25" customHeight="1" spans="102:103">
      <c r="CX2943" s="6"/>
      <c r="CY2943" s="6"/>
    </row>
    <row r="2944" ht="26.25" customHeight="1" spans="102:103">
      <c r="CX2944" s="6"/>
      <c r="CY2944" s="6"/>
    </row>
    <row r="2945" ht="26.25" customHeight="1" spans="102:103">
      <c r="CX2945" s="6"/>
      <c r="CY2945" s="6"/>
    </row>
    <row r="2946" ht="26.25" customHeight="1" spans="102:103">
      <c r="CX2946" s="6"/>
      <c r="CY2946" s="6"/>
    </row>
    <row r="2947" ht="26.25" customHeight="1" spans="102:103">
      <c r="CX2947" s="6"/>
      <c r="CY2947" s="6"/>
    </row>
    <row r="2948" ht="26.25" customHeight="1" spans="102:103">
      <c r="CX2948" s="6"/>
      <c r="CY2948" s="6"/>
    </row>
    <row r="2949" ht="26.25" customHeight="1" spans="102:103">
      <c r="CX2949" s="6"/>
      <c r="CY2949" s="6"/>
    </row>
    <row r="2950" ht="26.25" customHeight="1" spans="102:103">
      <c r="CX2950" s="6"/>
      <c r="CY2950" s="6"/>
    </row>
    <row r="2951" ht="26.25" customHeight="1" spans="102:103">
      <c r="CX2951" s="6"/>
      <c r="CY2951" s="6"/>
    </row>
    <row r="2952" ht="26.25" customHeight="1" spans="102:103">
      <c r="CX2952" s="6"/>
      <c r="CY2952" s="6"/>
    </row>
    <row r="2953" ht="26.25" customHeight="1" spans="102:103">
      <c r="CX2953" s="6"/>
      <c r="CY2953" s="6"/>
    </row>
    <row r="2954" ht="26.25" customHeight="1" spans="102:103">
      <c r="CX2954" s="6"/>
      <c r="CY2954" s="6"/>
    </row>
    <row r="2955" ht="26.25" customHeight="1" spans="102:103">
      <c r="CX2955" s="6"/>
      <c r="CY2955" s="6"/>
    </row>
    <row r="2956" ht="26.25" customHeight="1" spans="102:103">
      <c r="CX2956" s="6"/>
      <c r="CY2956" s="6"/>
    </row>
    <row r="2957" ht="26.25" customHeight="1" spans="102:103">
      <c r="CX2957" s="6"/>
      <c r="CY2957" s="6"/>
    </row>
    <row r="2958" ht="26.25" customHeight="1" spans="102:103">
      <c r="CX2958" s="6"/>
      <c r="CY2958" s="6"/>
    </row>
    <row r="2959" ht="26.25" customHeight="1" spans="102:103">
      <c r="CX2959" s="6"/>
      <c r="CY2959" s="6"/>
    </row>
    <row r="2960" ht="26.25" customHeight="1" spans="102:103">
      <c r="CX2960" s="6"/>
      <c r="CY2960" s="6"/>
    </row>
    <row r="2961" ht="26.25" customHeight="1" spans="102:103">
      <c r="CX2961" s="6"/>
      <c r="CY2961" s="6"/>
    </row>
    <row r="2962" ht="26.25" customHeight="1" spans="102:103">
      <c r="CX2962" s="6"/>
      <c r="CY2962" s="6"/>
    </row>
    <row r="2963" ht="26.25" customHeight="1" spans="102:103">
      <c r="CX2963" s="6"/>
      <c r="CY2963" s="6"/>
    </row>
    <row r="2964" ht="26.25" customHeight="1" spans="102:103">
      <c r="CX2964" s="6"/>
      <c r="CY2964" s="6"/>
    </row>
    <row r="2965" ht="26.25" customHeight="1" spans="102:103">
      <c r="CX2965" s="6"/>
      <c r="CY2965" s="6"/>
    </row>
    <row r="2966" ht="26.25" customHeight="1" spans="102:103">
      <c r="CX2966" s="6"/>
      <c r="CY2966" s="6"/>
    </row>
    <row r="2967" ht="26.25" customHeight="1" spans="102:103">
      <c r="CX2967" s="6"/>
      <c r="CY2967" s="6"/>
    </row>
    <row r="2968" ht="26.25" customHeight="1" spans="102:103">
      <c r="CX2968" s="6"/>
      <c r="CY2968" s="6"/>
    </row>
    <row r="2969" ht="26.25" customHeight="1" spans="102:103">
      <c r="CX2969" s="6"/>
      <c r="CY2969" s="6"/>
    </row>
    <row r="2970" ht="26.25" customHeight="1" spans="102:103">
      <c r="CX2970" s="6"/>
      <c r="CY2970" s="6"/>
    </row>
    <row r="2971" ht="26.25" customHeight="1" spans="102:103">
      <c r="CX2971" s="6"/>
      <c r="CY2971" s="6"/>
    </row>
    <row r="2972" ht="26.25" customHeight="1" spans="102:103">
      <c r="CX2972" s="6"/>
      <c r="CY2972" s="6"/>
    </row>
    <row r="2973" ht="26.25" customHeight="1" spans="102:103">
      <c r="CX2973" s="6"/>
      <c r="CY2973" s="6"/>
    </row>
    <row r="2974" ht="26.25" customHeight="1" spans="102:103">
      <c r="CX2974" s="6"/>
      <c r="CY2974" s="6"/>
    </row>
    <row r="2975" ht="26.25" customHeight="1" spans="102:103">
      <c r="CX2975" s="6"/>
      <c r="CY2975" s="6"/>
    </row>
    <row r="2976" ht="26.25" customHeight="1" spans="102:103">
      <c r="CX2976" s="6"/>
      <c r="CY2976" s="6"/>
    </row>
    <row r="2977" ht="26.25" customHeight="1" spans="102:103">
      <c r="CX2977" s="6"/>
      <c r="CY2977" s="6"/>
    </row>
    <row r="2978" ht="26.25" customHeight="1" spans="102:103">
      <c r="CX2978" s="6"/>
      <c r="CY2978" s="6"/>
    </row>
    <row r="2979" ht="26.25" customHeight="1" spans="102:103">
      <c r="CX2979" s="6"/>
      <c r="CY2979" s="6"/>
    </row>
    <row r="2980" ht="26.25" customHeight="1" spans="102:103">
      <c r="CX2980" s="6"/>
      <c r="CY2980" s="6"/>
    </row>
    <row r="2981" ht="26.25" customHeight="1" spans="102:103">
      <c r="CX2981" s="6"/>
      <c r="CY2981" s="6"/>
    </row>
    <row r="2982" ht="26.25" customHeight="1" spans="102:103">
      <c r="CX2982" s="6"/>
      <c r="CY2982" s="6"/>
    </row>
    <row r="2983" ht="26.25" customHeight="1" spans="102:103">
      <c r="CX2983" s="6"/>
      <c r="CY2983" s="6"/>
    </row>
    <row r="2984" ht="26.25" customHeight="1" spans="102:103">
      <c r="CX2984" s="6"/>
      <c r="CY2984" s="6"/>
    </row>
    <row r="2985" ht="26.25" customHeight="1" spans="102:103">
      <c r="CX2985" s="6"/>
      <c r="CY2985" s="6"/>
    </row>
    <row r="2986" ht="26.25" customHeight="1" spans="102:103">
      <c r="CX2986" s="6"/>
      <c r="CY2986" s="6"/>
    </row>
    <row r="2987" ht="26.25" customHeight="1" spans="102:103">
      <c r="CX2987" s="6"/>
      <c r="CY2987" s="6"/>
    </row>
    <row r="2988" ht="26.25" customHeight="1" spans="102:103">
      <c r="CX2988" s="6"/>
      <c r="CY2988" s="6"/>
    </row>
    <row r="2989" ht="26.25" customHeight="1" spans="102:103">
      <c r="CX2989" s="6"/>
      <c r="CY2989" s="6"/>
    </row>
    <row r="2990" ht="26.25" customHeight="1" spans="102:103">
      <c r="CX2990" s="6"/>
      <c r="CY2990" s="6"/>
    </row>
    <row r="2991" ht="26.25" customHeight="1" spans="102:103">
      <c r="CX2991" s="6"/>
      <c r="CY2991" s="6"/>
    </row>
    <row r="2992" ht="26.25" customHeight="1" spans="102:103">
      <c r="CX2992" s="6"/>
      <c r="CY2992" s="6"/>
    </row>
    <row r="2993" ht="26.25" customHeight="1" spans="102:103">
      <c r="CX2993" s="6"/>
      <c r="CY2993" s="6"/>
    </row>
    <row r="2994" ht="26.25" customHeight="1" spans="102:103">
      <c r="CX2994" s="6"/>
      <c r="CY2994" s="6"/>
    </row>
    <row r="2995" ht="26.25" customHeight="1" spans="102:103">
      <c r="CX2995" s="6"/>
      <c r="CY2995" s="6"/>
    </row>
    <row r="2996" ht="26.25" customHeight="1" spans="102:103">
      <c r="CX2996" s="6"/>
      <c r="CY2996" s="6"/>
    </row>
    <row r="2997" ht="26.25" customHeight="1" spans="102:103">
      <c r="CX2997" s="6"/>
      <c r="CY2997" s="6"/>
    </row>
    <row r="2998" ht="26.25" customHeight="1" spans="102:103">
      <c r="CX2998" s="6"/>
      <c r="CY2998" s="6"/>
    </row>
    <row r="2999" ht="26.25" customHeight="1" spans="102:103">
      <c r="CX2999" s="6"/>
      <c r="CY2999" s="6"/>
    </row>
    <row r="3000" ht="26.25" customHeight="1" spans="102:103">
      <c r="CX3000" s="6"/>
      <c r="CY3000" s="6"/>
    </row>
    <row r="3001" ht="26.25" customHeight="1" spans="102:103">
      <c r="CX3001" s="6"/>
      <c r="CY3001" s="6"/>
    </row>
    <row r="3002" ht="26.25" customHeight="1" spans="102:103">
      <c r="CX3002" s="6"/>
      <c r="CY3002" s="6"/>
    </row>
    <row r="3003" ht="26.25" customHeight="1" spans="102:103">
      <c r="CX3003" s="6"/>
      <c r="CY3003" s="6"/>
    </row>
    <row r="3004" ht="26.25" customHeight="1" spans="102:103">
      <c r="CX3004" s="6"/>
      <c r="CY3004" s="6"/>
    </row>
    <row r="3005" ht="26.25" customHeight="1" spans="102:103">
      <c r="CX3005" s="6"/>
      <c r="CY3005" s="6"/>
    </row>
    <row r="3006" ht="26.25" customHeight="1" spans="102:103">
      <c r="CX3006" s="6"/>
      <c r="CY3006" s="6"/>
    </row>
    <row r="3007" ht="26.25" customHeight="1" spans="102:103">
      <c r="CX3007" s="6"/>
      <c r="CY3007" s="6"/>
    </row>
    <row r="3008" ht="26.25" customHeight="1" spans="102:103">
      <c r="CX3008" s="6"/>
      <c r="CY3008" s="6"/>
    </row>
    <row r="3009" ht="26.25" customHeight="1" spans="102:103">
      <c r="CX3009" s="6"/>
      <c r="CY3009" s="6"/>
    </row>
    <row r="3010" ht="26.25" customHeight="1" spans="102:103">
      <c r="CX3010" s="6"/>
      <c r="CY3010" s="6"/>
    </row>
    <row r="3011" ht="26.25" customHeight="1" spans="102:103">
      <c r="CX3011" s="6"/>
      <c r="CY3011" s="6"/>
    </row>
    <row r="3012" ht="26.25" customHeight="1" spans="102:103">
      <c r="CX3012" s="6"/>
      <c r="CY3012" s="6"/>
    </row>
    <row r="3013" ht="26.25" customHeight="1" spans="102:103">
      <c r="CX3013" s="6"/>
      <c r="CY3013" s="6"/>
    </row>
    <row r="3014" ht="26.25" customHeight="1" spans="102:103">
      <c r="CX3014" s="6"/>
      <c r="CY3014" s="6"/>
    </row>
    <row r="3015" ht="26.25" customHeight="1" spans="102:103">
      <c r="CX3015" s="6"/>
      <c r="CY3015" s="6"/>
    </row>
    <row r="3016" ht="26.25" customHeight="1" spans="102:103">
      <c r="CX3016" s="6"/>
      <c r="CY3016" s="6"/>
    </row>
    <row r="3017" ht="26.25" customHeight="1" spans="102:103">
      <c r="CX3017" s="6"/>
      <c r="CY3017" s="6"/>
    </row>
    <row r="3018" ht="26.25" customHeight="1" spans="102:103">
      <c r="CX3018" s="6"/>
      <c r="CY3018" s="6"/>
    </row>
    <row r="3019" ht="26.25" customHeight="1" spans="102:103">
      <c r="CX3019" s="6"/>
      <c r="CY3019" s="6"/>
    </row>
    <row r="3020" ht="26.25" customHeight="1" spans="102:103">
      <c r="CX3020" s="6"/>
      <c r="CY3020" s="6"/>
    </row>
    <row r="3021" ht="26.25" customHeight="1" spans="102:103">
      <c r="CX3021" s="6"/>
      <c r="CY3021" s="6"/>
    </row>
    <row r="3022" ht="26.25" customHeight="1" spans="102:103">
      <c r="CX3022" s="6"/>
      <c r="CY3022" s="6"/>
    </row>
    <row r="3023" ht="26.25" customHeight="1" spans="102:103">
      <c r="CX3023" s="6"/>
      <c r="CY3023" s="6"/>
    </row>
    <row r="3024" ht="26.25" customHeight="1" spans="102:103">
      <c r="CX3024" s="6"/>
      <c r="CY3024" s="6"/>
    </row>
    <row r="3025" ht="26.25" customHeight="1" spans="102:103">
      <c r="CX3025" s="6"/>
      <c r="CY3025" s="6"/>
    </row>
    <row r="3026" ht="26.25" customHeight="1" spans="102:103">
      <c r="CX3026" s="6"/>
      <c r="CY3026" s="6"/>
    </row>
    <row r="3027" ht="26.25" customHeight="1" spans="102:103">
      <c r="CX3027" s="6"/>
      <c r="CY3027" s="6"/>
    </row>
    <row r="3028" ht="26.25" customHeight="1" spans="102:103">
      <c r="CX3028" s="6"/>
      <c r="CY3028" s="6"/>
    </row>
    <row r="3029" ht="26.25" customHeight="1" spans="102:103">
      <c r="CX3029" s="6"/>
      <c r="CY3029" s="6"/>
    </row>
    <row r="3030" ht="26.25" customHeight="1" spans="102:103">
      <c r="CX3030" s="6"/>
      <c r="CY3030" s="6"/>
    </row>
    <row r="3031" ht="26.25" customHeight="1" spans="102:103">
      <c r="CX3031" s="6"/>
      <c r="CY3031" s="6"/>
    </row>
    <row r="3032" ht="26.25" customHeight="1" spans="102:103">
      <c r="CX3032" s="6"/>
      <c r="CY3032" s="6"/>
    </row>
    <row r="3033" ht="26.25" customHeight="1" spans="102:103">
      <c r="CX3033" s="6"/>
      <c r="CY3033" s="6"/>
    </row>
    <row r="3034" ht="26.25" customHeight="1" spans="102:103">
      <c r="CX3034" s="6"/>
      <c r="CY3034" s="6"/>
    </row>
    <row r="3035" ht="26.25" customHeight="1" spans="102:103">
      <c r="CX3035" s="6"/>
      <c r="CY3035" s="6"/>
    </row>
    <row r="3036" ht="26.25" customHeight="1" spans="102:103">
      <c r="CX3036" s="6"/>
      <c r="CY3036" s="6"/>
    </row>
    <row r="3037" ht="26.25" customHeight="1" spans="102:103">
      <c r="CX3037" s="6"/>
      <c r="CY3037" s="6"/>
    </row>
    <row r="3038" ht="26.25" customHeight="1" spans="102:103">
      <c r="CX3038" s="6"/>
      <c r="CY3038" s="6"/>
    </row>
    <row r="3039" ht="26.25" customHeight="1" spans="102:103">
      <c r="CX3039" s="6"/>
      <c r="CY3039" s="6"/>
    </row>
    <row r="3040" ht="26.25" customHeight="1" spans="102:103">
      <c r="CX3040" s="6"/>
      <c r="CY3040" s="6"/>
    </row>
    <row r="3041" ht="26.25" customHeight="1" spans="102:103">
      <c r="CX3041" s="6"/>
      <c r="CY3041" s="6"/>
    </row>
    <row r="3042" ht="26.25" customHeight="1" spans="102:103">
      <c r="CX3042" s="6"/>
      <c r="CY3042" s="6"/>
    </row>
    <row r="3043" ht="26.25" customHeight="1" spans="102:103">
      <c r="CX3043" s="6"/>
      <c r="CY3043" s="6"/>
    </row>
    <row r="3044" ht="26.25" customHeight="1" spans="102:103">
      <c r="CX3044" s="6"/>
      <c r="CY3044" s="6"/>
    </row>
    <row r="3045" ht="26.25" customHeight="1" spans="102:103">
      <c r="CX3045" s="6"/>
      <c r="CY3045" s="6"/>
    </row>
    <row r="3046" ht="26.25" customHeight="1" spans="102:103">
      <c r="CX3046" s="6"/>
      <c r="CY3046" s="6"/>
    </row>
    <row r="3047" ht="26.25" customHeight="1" spans="102:103">
      <c r="CX3047" s="6"/>
      <c r="CY3047" s="6"/>
    </row>
    <row r="3048" ht="26.25" customHeight="1" spans="102:103">
      <c r="CX3048" s="6"/>
      <c r="CY3048" s="6"/>
    </row>
    <row r="3049" ht="26.25" customHeight="1" spans="102:103">
      <c r="CX3049" s="6"/>
      <c r="CY3049" s="6"/>
    </row>
    <row r="3050" ht="26.25" customHeight="1" spans="102:103">
      <c r="CX3050" s="6"/>
      <c r="CY3050" s="6"/>
    </row>
    <row r="3051" ht="26.25" customHeight="1" spans="102:103">
      <c r="CX3051" s="6"/>
      <c r="CY3051" s="6"/>
    </row>
    <row r="3052" ht="26.25" customHeight="1" spans="102:103">
      <c r="CX3052" s="6"/>
      <c r="CY3052" s="6"/>
    </row>
    <row r="3053" ht="26.25" customHeight="1" spans="102:103">
      <c r="CX3053" s="6"/>
      <c r="CY3053" s="6"/>
    </row>
    <row r="3054" ht="26.25" customHeight="1" spans="102:103">
      <c r="CX3054" s="6"/>
      <c r="CY3054" s="6"/>
    </row>
    <row r="3055" ht="26.25" customHeight="1" spans="102:103">
      <c r="CX3055" s="6"/>
      <c r="CY3055" s="6"/>
    </row>
    <row r="3056" ht="26.25" customHeight="1" spans="102:103">
      <c r="CX3056" s="6"/>
      <c r="CY3056" s="6"/>
    </row>
    <row r="3057" ht="26.25" customHeight="1" spans="102:103">
      <c r="CX3057" s="6"/>
      <c r="CY3057" s="6"/>
    </row>
    <row r="3058" ht="26.25" customHeight="1" spans="102:103">
      <c r="CX3058" s="6"/>
      <c r="CY3058" s="6"/>
    </row>
    <row r="3059" ht="26.25" customHeight="1" spans="102:103">
      <c r="CX3059" s="6"/>
      <c r="CY3059" s="6"/>
    </row>
    <row r="3060" ht="26.25" customHeight="1" spans="102:103">
      <c r="CX3060" s="6"/>
      <c r="CY3060" s="6"/>
    </row>
    <row r="3061" ht="26.25" customHeight="1" spans="102:103">
      <c r="CX3061" s="6"/>
      <c r="CY3061" s="6"/>
    </row>
    <row r="3062" ht="26.25" customHeight="1" spans="102:103">
      <c r="CX3062" s="6"/>
      <c r="CY3062" s="6"/>
    </row>
    <row r="3063" ht="26.25" customHeight="1" spans="102:103">
      <c r="CX3063" s="6"/>
      <c r="CY3063" s="6"/>
    </row>
    <row r="3064" ht="26.25" customHeight="1" spans="102:103">
      <c r="CX3064" s="6"/>
      <c r="CY3064" s="6"/>
    </row>
    <row r="3065" ht="26.25" customHeight="1" spans="102:103">
      <c r="CX3065" s="6"/>
      <c r="CY3065" s="6"/>
    </row>
    <row r="3066" ht="26.25" customHeight="1" spans="102:103">
      <c r="CX3066" s="6"/>
      <c r="CY3066" s="6"/>
    </row>
    <row r="3067" ht="26.25" customHeight="1" spans="102:103">
      <c r="CX3067" s="6"/>
      <c r="CY3067" s="6"/>
    </row>
    <row r="3068" ht="26.25" customHeight="1" spans="102:103">
      <c r="CX3068" s="6"/>
      <c r="CY3068" s="6"/>
    </row>
    <row r="3069" ht="26.25" customHeight="1" spans="102:103">
      <c r="CX3069" s="6"/>
      <c r="CY3069" s="6"/>
    </row>
    <row r="3070" ht="26.25" customHeight="1" spans="102:103">
      <c r="CX3070" s="6"/>
      <c r="CY3070" s="6"/>
    </row>
    <row r="3071" ht="26.25" customHeight="1" spans="102:103">
      <c r="CX3071" s="6"/>
      <c r="CY3071" s="6"/>
    </row>
    <row r="3072" ht="26.25" customHeight="1" spans="102:103">
      <c r="CX3072" s="6"/>
      <c r="CY3072" s="6"/>
    </row>
    <row r="3073" ht="26.25" customHeight="1" spans="102:103">
      <c r="CX3073" s="6"/>
      <c r="CY3073" s="6"/>
    </row>
    <row r="3074" ht="26.25" customHeight="1" spans="102:103">
      <c r="CX3074" s="6"/>
      <c r="CY3074" s="6"/>
    </row>
    <row r="3075" ht="26.25" customHeight="1" spans="102:103">
      <c r="CX3075" s="6"/>
      <c r="CY3075" s="6"/>
    </row>
    <row r="3076" ht="26.25" customHeight="1" spans="102:103">
      <c r="CX3076" s="6"/>
      <c r="CY3076" s="6"/>
    </row>
    <row r="3077" ht="26.25" customHeight="1" spans="102:103">
      <c r="CX3077" s="6"/>
      <c r="CY3077" s="6"/>
    </row>
    <row r="3078" ht="26.25" customHeight="1" spans="102:103">
      <c r="CX3078" s="6"/>
      <c r="CY3078" s="6"/>
    </row>
    <row r="3079" ht="26.25" customHeight="1" spans="102:103">
      <c r="CX3079" s="6"/>
      <c r="CY3079" s="6"/>
    </row>
    <row r="3080" ht="26.25" customHeight="1" spans="102:103">
      <c r="CX3080" s="6"/>
      <c r="CY3080" s="6"/>
    </row>
    <row r="3081" ht="26.25" customHeight="1" spans="102:103">
      <c r="CX3081" s="6"/>
      <c r="CY3081" s="6"/>
    </row>
    <row r="3082" ht="26.25" customHeight="1" spans="102:103">
      <c r="CX3082" s="6"/>
      <c r="CY3082" s="6"/>
    </row>
    <row r="3083" ht="26.25" customHeight="1" spans="102:103">
      <c r="CX3083" s="6"/>
      <c r="CY3083" s="6"/>
    </row>
    <row r="3084" ht="26.25" customHeight="1" spans="102:103">
      <c r="CX3084" s="6"/>
      <c r="CY3084" s="6"/>
    </row>
    <row r="3085" ht="26.25" customHeight="1" spans="102:103">
      <c r="CX3085" s="6"/>
      <c r="CY3085" s="6"/>
    </row>
    <row r="3086" ht="26.25" customHeight="1" spans="102:103">
      <c r="CX3086" s="6"/>
      <c r="CY3086" s="6"/>
    </row>
    <row r="3087" ht="26.25" customHeight="1" spans="102:103">
      <c r="CX3087" s="6"/>
      <c r="CY3087" s="6"/>
    </row>
    <row r="3088" ht="26.25" customHeight="1" spans="102:103">
      <c r="CX3088" s="6"/>
      <c r="CY3088" s="6"/>
    </row>
    <row r="3089" ht="26.25" customHeight="1" spans="102:103">
      <c r="CX3089" s="6"/>
      <c r="CY3089" s="6"/>
    </row>
    <row r="3090" ht="26.25" customHeight="1" spans="102:103">
      <c r="CX3090" s="6"/>
      <c r="CY3090" s="6"/>
    </row>
    <row r="3091" ht="26.25" customHeight="1" spans="102:103">
      <c r="CX3091" s="6"/>
      <c r="CY3091" s="6"/>
    </row>
    <row r="3092" ht="26.25" customHeight="1" spans="102:103">
      <c r="CX3092" s="6"/>
      <c r="CY3092" s="6"/>
    </row>
    <row r="3093" ht="26.25" customHeight="1" spans="102:103">
      <c r="CX3093" s="6"/>
      <c r="CY3093" s="6"/>
    </row>
    <row r="3094" ht="26.25" customHeight="1" spans="102:103">
      <c r="CX3094" s="6"/>
      <c r="CY3094" s="6"/>
    </row>
    <row r="3095" ht="26.25" customHeight="1" spans="102:103">
      <c r="CX3095" s="6"/>
      <c r="CY3095" s="6"/>
    </row>
    <row r="3096" ht="26.25" customHeight="1" spans="102:103">
      <c r="CX3096" s="6"/>
      <c r="CY3096" s="6"/>
    </row>
    <row r="3097" ht="26.25" customHeight="1" spans="102:103">
      <c r="CX3097" s="6"/>
      <c r="CY3097" s="6"/>
    </row>
    <row r="3098" ht="26.25" customHeight="1" spans="102:103">
      <c r="CX3098" s="6"/>
      <c r="CY3098" s="6"/>
    </row>
    <row r="3099" ht="26.25" customHeight="1" spans="102:103">
      <c r="CX3099" s="6"/>
      <c r="CY3099" s="6"/>
    </row>
    <row r="3100" ht="26.25" customHeight="1" spans="102:103">
      <c r="CX3100" s="6"/>
      <c r="CY3100" s="6"/>
    </row>
    <row r="3101" ht="26.25" customHeight="1" spans="102:103">
      <c r="CX3101" s="6"/>
      <c r="CY3101" s="6"/>
    </row>
    <row r="3102" ht="26.25" customHeight="1" spans="102:103">
      <c r="CX3102" s="6"/>
      <c r="CY3102" s="6"/>
    </row>
    <row r="3103" ht="26.25" customHeight="1" spans="102:103">
      <c r="CX3103" s="6"/>
      <c r="CY3103" s="6"/>
    </row>
    <row r="3104" ht="26.25" customHeight="1" spans="102:103">
      <c r="CX3104" s="6"/>
      <c r="CY3104" s="6"/>
    </row>
    <row r="3105" ht="26.25" customHeight="1" spans="102:103">
      <c r="CX3105" s="6"/>
      <c r="CY3105" s="6"/>
    </row>
    <row r="3106" ht="26.25" customHeight="1" spans="102:103">
      <c r="CX3106" s="6"/>
      <c r="CY3106" s="6"/>
    </row>
    <row r="3107" ht="26.25" customHeight="1" spans="102:103">
      <c r="CX3107" s="6"/>
      <c r="CY3107" s="6"/>
    </row>
    <row r="3108" ht="26.25" customHeight="1" spans="102:103">
      <c r="CX3108" s="6"/>
      <c r="CY3108" s="6"/>
    </row>
    <row r="3109" ht="26.25" customHeight="1" spans="102:103">
      <c r="CX3109" s="6"/>
      <c r="CY3109" s="6"/>
    </row>
    <row r="3110" ht="26.25" customHeight="1" spans="102:103">
      <c r="CX3110" s="6"/>
      <c r="CY3110" s="6"/>
    </row>
    <row r="3111" ht="26.25" customHeight="1" spans="102:103">
      <c r="CX3111" s="6"/>
      <c r="CY3111" s="6"/>
    </row>
    <row r="3112" ht="26.25" customHeight="1" spans="102:103">
      <c r="CX3112" s="6"/>
      <c r="CY3112" s="6"/>
    </row>
    <row r="3113" ht="26.25" customHeight="1" spans="102:103">
      <c r="CX3113" s="6"/>
      <c r="CY3113" s="6"/>
    </row>
    <row r="3114" ht="26.25" customHeight="1" spans="102:103">
      <c r="CX3114" s="6"/>
      <c r="CY3114" s="6"/>
    </row>
    <row r="3115" ht="26.25" customHeight="1" spans="102:103">
      <c r="CX3115" s="6"/>
      <c r="CY3115" s="6"/>
    </row>
    <row r="3116" ht="26.25" customHeight="1" spans="102:103">
      <c r="CX3116" s="6"/>
      <c r="CY3116" s="6"/>
    </row>
    <row r="3117" ht="26.25" customHeight="1" spans="102:103">
      <c r="CX3117" s="6"/>
      <c r="CY3117" s="6"/>
    </row>
    <row r="3118" ht="26.25" customHeight="1" spans="102:103">
      <c r="CX3118" s="6"/>
      <c r="CY3118" s="6"/>
    </row>
    <row r="3119" ht="26.25" customHeight="1" spans="102:103">
      <c r="CX3119" s="6"/>
      <c r="CY3119" s="6"/>
    </row>
    <row r="3120" ht="26.25" customHeight="1" spans="102:103">
      <c r="CX3120" s="6"/>
      <c r="CY3120" s="6"/>
    </row>
    <row r="3121" ht="26.25" customHeight="1" spans="102:103">
      <c r="CX3121" s="6"/>
      <c r="CY3121" s="6"/>
    </row>
    <row r="3122" ht="26.25" customHeight="1" spans="102:103">
      <c r="CX3122" s="6"/>
      <c r="CY3122" s="6"/>
    </row>
    <row r="3123" ht="26.25" customHeight="1" spans="102:103">
      <c r="CX3123" s="6"/>
      <c r="CY3123" s="6"/>
    </row>
    <row r="3124" ht="26.25" customHeight="1" spans="102:103">
      <c r="CX3124" s="6"/>
      <c r="CY3124" s="6"/>
    </row>
    <row r="3125" ht="26.25" customHeight="1" spans="102:103">
      <c r="CX3125" s="6"/>
      <c r="CY3125" s="6"/>
    </row>
    <row r="3126" ht="26.25" customHeight="1" spans="102:103">
      <c r="CX3126" s="6"/>
      <c r="CY3126" s="6"/>
    </row>
    <row r="3127" ht="26.25" customHeight="1" spans="102:103">
      <c r="CX3127" s="6"/>
      <c r="CY3127" s="6"/>
    </row>
    <row r="3128" ht="26.25" customHeight="1" spans="102:103">
      <c r="CX3128" s="6"/>
      <c r="CY3128" s="6"/>
    </row>
    <row r="3129" ht="26.25" customHeight="1" spans="102:103">
      <c r="CX3129" s="6"/>
      <c r="CY3129" s="6"/>
    </row>
    <row r="3130" ht="26.25" customHeight="1" spans="102:103">
      <c r="CX3130" s="6"/>
      <c r="CY3130" s="6"/>
    </row>
    <row r="3131" ht="26.25" customHeight="1" spans="102:103">
      <c r="CX3131" s="6"/>
      <c r="CY3131" s="6"/>
    </row>
    <row r="3132" ht="26.25" customHeight="1" spans="102:103">
      <c r="CX3132" s="6"/>
      <c r="CY3132" s="6"/>
    </row>
    <row r="3133" ht="26.25" customHeight="1" spans="102:103">
      <c r="CX3133" s="6"/>
      <c r="CY3133" s="6"/>
    </row>
    <row r="3134" ht="26.25" customHeight="1" spans="102:103">
      <c r="CX3134" s="6"/>
      <c r="CY3134" s="6"/>
    </row>
    <row r="3135" ht="26.25" customHeight="1" spans="102:103">
      <c r="CX3135" s="6"/>
      <c r="CY3135" s="6"/>
    </row>
    <row r="3136" ht="26.25" customHeight="1" spans="102:103">
      <c r="CX3136" s="6"/>
      <c r="CY3136" s="6"/>
    </row>
    <row r="3137" ht="26.25" customHeight="1" spans="102:103">
      <c r="CX3137" s="6"/>
      <c r="CY3137" s="6"/>
    </row>
    <row r="3138" ht="26.25" customHeight="1" spans="102:103">
      <c r="CX3138" s="6"/>
      <c r="CY3138" s="6"/>
    </row>
    <row r="3139" ht="26.25" customHeight="1" spans="102:103">
      <c r="CX3139" s="6"/>
      <c r="CY3139" s="6"/>
    </row>
    <row r="3140" ht="26.25" customHeight="1" spans="102:103">
      <c r="CX3140" s="6"/>
      <c r="CY3140" s="6"/>
    </row>
    <row r="3141" ht="26.25" customHeight="1" spans="102:103">
      <c r="CX3141" s="6"/>
      <c r="CY3141" s="6"/>
    </row>
    <row r="3142" ht="26.25" customHeight="1" spans="102:103">
      <c r="CX3142" s="6"/>
      <c r="CY3142" s="6"/>
    </row>
    <row r="3143" ht="26.25" customHeight="1" spans="102:103">
      <c r="CX3143" s="6"/>
      <c r="CY3143" s="6"/>
    </row>
    <row r="3144" ht="26.25" customHeight="1" spans="102:103">
      <c r="CX3144" s="6"/>
      <c r="CY3144" s="6"/>
    </row>
    <row r="3145" ht="26.25" customHeight="1" spans="102:103">
      <c r="CX3145" s="6"/>
      <c r="CY3145" s="6"/>
    </row>
    <row r="3146" ht="26.25" customHeight="1" spans="102:103">
      <c r="CX3146" s="6"/>
      <c r="CY3146" s="6"/>
    </row>
    <row r="3147" ht="26.25" customHeight="1" spans="102:103">
      <c r="CX3147" s="6"/>
      <c r="CY3147" s="6"/>
    </row>
    <row r="3148" ht="26.25" customHeight="1" spans="102:103">
      <c r="CX3148" s="6"/>
      <c r="CY3148" s="6"/>
    </row>
    <row r="3149" ht="26.25" customHeight="1" spans="102:103">
      <c r="CX3149" s="6"/>
      <c r="CY3149" s="6"/>
    </row>
    <row r="3150" ht="26.25" customHeight="1" spans="102:103">
      <c r="CX3150" s="6"/>
      <c r="CY3150" s="6"/>
    </row>
    <row r="3151" ht="26.25" customHeight="1" spans="102:103">
      <c r="CX3151" s="6"/>
      <c r="CY3151" s="6"/>
    </row>
    <row r="3152" ht="26.25" customHeight="1" spans="102:103">
      <c r="CX3152" s="6"/>
      <c r="CY3152" s="6"/>
    </row>
    <row r="3153" ht="26.25" customHeight="1" spans="102:103">
      <c r="CX3153" s="6"/>
      <c r="CY3153" s="6"/>
    </row>
    <row r="3154" ht="26.25" customHeight="1" spans="102:103">
      <c r="CX3154" s="6"/>
      <c r="CY3154" s="6"/>
    </row>
    <row r="3155" ht="26.25" customHeight="1" spans="102:103">
      <c r="CX3155" s="6"/>
      <c r="CY3155" s="6"/>
    </row>
    <row r="3156" ht="26.25" customHeight="1" spans="102:103">
      <c r="CX3156" s="6"/>
      <c r="CY3156" s="6"/>
    </row>
    <row r="3157" ht="26.25" customHeight="1" spans="102:103">
      <c r="CX3157" s="6"/>
      <c r="CY3157" s="6"/>
    </row>
    <row r="3158" ht="26.25" customHeight="1" spans="102:103">
      <c r="CX3158" s="6"/>
      <c r="CY3158" s="6"/>
    </row>
    <row r="3159" ht="26.25" customHeight="1" spans="102:103">
      <c r="CX3159" s="6"/>
      <c r="CY3159" s="6"/>
    </row>
    <row r="3160" ht="26.25" customHeight="1" spans="102:103">
      <c r="CX3160" s="6"/>
      <c r="CY3160" s="6"/>
    </row>
    <row r="3161" ht="26.25" customHeight="1" spans="102:103">
      <c r="CX3161" s="6"/>
      <c r="CY3161" s="6"/>
    </row>
    <row r="3162" ht="26.25" customHeight="1" spans="102:103">
      <c r="CX3162" s="6"/>
      <c r="CY3162" s="6"/>
    </row>
    <row r="3163" ht="26.25" customHeight="1" spans="102:103">
      <c r="CX3163" s="6"/>
      <c r="CY3163" s="6"/>
    </row>
    <row r="3164" ht="26.25" customHeight="1" spans="102:103">
      <c r="CX3164" s="6"/>
      <c r="CY3164" s="6"/>
    </row>
    <row r="3165" ht="26.25" customHeight="1" spans="102:103">
      <c r="CX3165" s="6"/>
      <c r="CY3165" s="6"/>
    </row>
    <row r="3166" ht="26.25" customHeight="1" spans="102:103">
      <c r="CX3166" s="6"/>
      <c r="CY3166" s="6"/>
    </row>
    <row r="3167" ht="26.25" customHeight="1" spans="102:103">
      <c r="CX3167" s="6"/>
      <c r="CY3167" s="6"/>
    </row>
    <row r="3168" ht="26.25" customHeight="1" spans="102:103">
      <c r="CX3168" s="6"/>
      <c r="CY3168" s="6"/>
    </row>
    <row r="3169" ht="26.25" customHeight="1" spans="102:103">
      <c r="CX3169" s="6"/>
      <c r="CY3169" s="6"/>
    </row>
    <row r="3170" ht="26.25" customHeight="1" spans="102:103">
      <c r="CX3170" s="6"/>
      <c r="CY3170" s="6"/>
    </row>
    <row r="3171" ht="26.25" customHeight="1" spans="102:103">
      <c r="CX3171" s="6"/>
      <c r="CY3171" s="6"/>
    </row>
    <row r="3172" ht="26.25" customHeight="1" spans="102:103">
      <c r="CX3172" s="6"/>
      <c r="CY3172" s="6"/>
    </row>
    <row r="3173" ht="26.25" customHeight="1" spans="102:103">
      <c r="CX3173" s="6"/>
      <c r="CY3173" s="6"/>
    </row>
    <row r="3174" ht="26.25" customHeight="1" spans="102:103">
      <c r="CX3174" s="6"/>
      <c r="CY3174" s="6"/>
    </row>
    <row r="3175" ht="26.25" customHeight="1" spans="102:103">
      <c r="CX3175" s="6"/>
      <c r="CY3175" s="6"/>
    </row>
    <row r="3176" ht="26.25" customHeight="1" spans="102:103">
      <c r="CX3176" s="6"/>
      <c r="CY3176" s="6"/>
    </row>
    <row r="3177" ht="26.25" customHeight="1" spans="102:103">
      <c r="CX3177" s="6"/>
      <c r="CY3177" s="6"/>
    </row>
    <row r="3178" ht="26.25" customHeight="1" spans="102:103">
      <c r="CX3178" s="6"/>
      <c r="CY3178" s="6"/>
    </row>
    <row r="3179" ht="26.25" customHeight="1" spans="102:103">
      <c r="CX3179" s="6"/>
      <c r="CY3179" s="6"/>
    </row>
    <row r="3180" ht="26.25" customHeight="1" spans="102:103">
      <c r="CX3180" s="6"/>
      <c r="CY3180" s="6"/>
    </row>
    <row r="3181" ht="26.25" customHeight="1" spans="102:103">
      <c r="CX3181" s="6"/>
      <c r="CY3181" s="6"/>
    </row>
    <row r="3182" ht="26.25" customHeight="1" spans="102:103">
      <c r="CX3182" s="6"/>
      <c r="CY3182" s="6"/>
    </row>
    <row r="3183" ht="26.25" customHeight="1" spans="102:103">
      <c r="CX3183" s="6"/>
      <c r="CY3183" s="6"/>
    </row>
    <row r="3184" ht="26.25" customHeight="1" spans="102:103">
      <c r="CX3184" s="6"/>
      <c r="CY3184" s="6"/>
    </row>
    <row r="3185" ht="26.25" customHeight="1" spans="102:103">
      <c r="CX3185" s="6"/>
      <c r="CY3185" s="6"/>
    </row>
    <row r="3186" ht="26.25" customHeight="1" spans="102:103">
      <c r="CX3186" s="6"/>
      <c r="CY3186" s="6"/>
    </row>
    <row r="3187" ht="26.25" customHeight="1" spans="102:103">
      <c r="CX3187" s="6"/>
      <c r="CY3187" s="6"/>
    </row>
    <row r="3188" ht="26.25" customHeight="1" spans="102:103">
      <c r="CX3188" s="6"/>
      <c r="CY3188" s="6"/>
    </row>
    <row r="3189" ht="26.25" customHeight="1" spans="102:103">
      <c r="CX3189" s="6"/>
      <c r="CY3189" s="6"/>
    </row>
    <row r="3190" ht="26.25" customHeight="1" spans="102:103">
      <c r="CX3190" s="6"/>
      <c r="CY3190" s="6"/>
    </row>
    <row r="3191" ht="26.25" customHeight="1" spans="102:103">
      <c r="CX3191" s="6"/>
      <c r="CY3191" s="6"/>
    </row>
    <row r="3192" ht="26.25" customHeight="1" spans="102:103">
      <c r="CX3192" s="6"/>
      <c r="CY3192" s="6"/>
    </row>
    <row r="3193" ht="26.25" customHeight="1" spans="102:103">
      <c r="CX3193" s="6"/>
      <c r="CY3193" s="6"/>
    </row>
    <row r="3194" ht="26.25" customHeight="1" spans="102:103">
      <c r="CX3194" s="6"/>
      <c r="CY3194" s="6"/>
    </row>
    <row r="3195" ht="26.25" customHeight="1" spans="102:103">
      <c r="CX3195" s="6"/>
      <c r="CY3195" s="6"/>
    </row>
    <row r="3196" ht="26.25" customHeight="1" spans="102:103">
      <c r="CX3196" s="6"/>
      <c r="CY3196" s="6"/>
    </row>
    <row r="3197" ht="26.25" customHeight="1" spans="102:103">
      <c r="CX3197" s="6"/>
      <c r="CY3197" s="6"/>
    </row>
    <row r="3198" ht="26.25" customHeight="1" spans="102:103">
      <c r="CX3198" s="6"/>
      <c r="CY3198" s="6"/>
    </row>
    <row r="3199" ht="26.25" customHeight="1" spans="102:103">
      <c r="CX3199" s="6"/>
      <c r="CY3199" s="6"/>
    </row>
    <row r="3200" ht="26.25" customHeight="1" spans="102:103">
      <c r="CX3200" s="6"/>
      <c r="CY3200" s="6"/>
    </row>
    <row r="3201" ht="26.25" customHeight="1" spans="102:103">
      <c r="CX3201" s="6"/>
      <c r="CY3201" s="6"/>
    </row>
    <row r="3202" ht="26.25" customHeight="1" spans="102:103">
      <c r="CX3202" s="6"/>
      <c r="CY3202" s="6"/>
    </row>
    <row r="3203" ht="26.25" customHeight="1" spans="102:103">
      <c r="CX3203" s="6"/>
      <c r="CY3203" s="6"/>
    </row>
    <row r="3204" ht="26.25" customHeight="1" spans="102:103">
      <c r="CX3204" s="6"/>
      <c r="CY3204" s="6"/>
    </row>
    <row r="3205" ht="26.25" customHeight="1" spans="102:103">
      <c r="CX3205" s="6"/>
      <c r="CY3205" s="6"/>
    </row>
    <row r="3206" ht="26.25" customHeight="1" spans="102:103">
      <c r="CX3206" s="6"/>
      <c r="CY3206" s="6"/>
    </row>
    <row r="3207" ht="26.25" customHeight="1" spans="102:103">
      <c r="CX3207" s="6"/>
      <c r="CY3207" s="6"/>
    </row>
    <row r="3208" ht="26.25" customHeight="1" spans="102:103">
      <c r="CX3208" s="6"/>
      <c r="CY3208" s="6"/>
    </row>
    <row r="3209" ht="26.25" customHeight="1" spans="102:103">
      <c r="CX3209" s="6"/>
      <c r="CY3209" s="6"/>
    </row>
    <row r="3210" ht="26.25" customHeight="1" spans="102:103">
      <c r="CX3210" s="6"/>
      <c r="CY3210" s="6"/>
    </row>
    <row r="3211" ht="26.25" customHeight="1" spans="102:103">
      <c r="CX3211" s="6"/>
      <c r="CY3211" s="6"/>
    </row>
    <row r="3212" ht="26.25" customHeight="1" spans="102:103">
      <c r="CX3212" s="6"/>
      <c r="CY3212" s="6"/>
    </row>
    <row r="3213" ht="26.25" customHeight="1" spans="102:103">
      <c r="CX3213" s="6"/>
      <c r="CY3213" s="6"/>
    </row>
    <row r="3214" ht="26.25" customHeight="1" spans="102:103">
      <c r="CX3214" s="6"/>
      <c r="CY3214" s="6"/>
    </row>
    <row r="3215" ht="26.25" customHeight="1" spans="102:103">
      <c r="CX3215" s="6"/>
      <c r="CY3215" s="6"/>
    </row>
    <row r="3216" ht="26.25" customHeight="1" spans="102:103">
      <c r="CX3216" s="6"/>
      <c r="CY3216" s="6"/>
    </row>
    <row r="3217" ht="26.25" customHeight="1" spans="102:103">
      <c r="CX3217" s="6"/>
      <c r="CY3217" s="6"/>
    </row>
    <row r="3218" ht="26.25" customHeight="1" spans="102:103">
      <c r="CX3218" s="6"/>
      <c r="CY3218" s="6"/>
    </row>
    <row r="3219" ht="26.25" customHeight="1" spans="102:103">
      <c r="CX3219" s="6"/>
      <c r="CY3219" s="6"/>
    </row>
    <row r="3220" ht="26.25" customHeight="1" spans="102:103">
      <c r="CX3220" s="6"/>
      <c r="CY3220" s="6"/>
    </row>
    <row r="3221" ht="26.25" customHeight="1" spans="102:103">
      <c r="CX3221" s="6"/>
      <c r="CY3221" s="6"/>
    </row>
    <row r="3222" ht="26.25" customHeight="1" spans="102:103">
      <c r="CX3222" s="6"/>
      <c r="CY3222" s="6"/>
    </row>
    <row r="3223" ht="26.25" customHeight="1" spans="102:103">
      <c r="CX3223" s="6"/>
      <c r="CY3223" s="6"/>
    </row>
    <row r="3224" ht="26.25" customHeight="1" spans="102:103">
      <c r="CX3224" s="6"/>
      <c r="CY3224" s="6"/>
    </row>
    <row r="3225" ht="26.25" customHeight="1" spans="102:103">
      <c r="CX3225" s="6"/>
      <c r="CY3225" s="6"/>
    </row>
    <row r="3226" ht="26.25" customHeight="1" spans="102:103">
      <c r="CX3226" s="6"/>
      <c r="CY3226" s="6"/>
    </row>
    <row r="3227" ht="26.25" customHeight="1" spans="102:103">
      <c r="CX3227" s="6"/>
      <c r="CY3227" s="6"/>
    </row>
    <row r="3228" ht="26.25" customHeight="1" spans="102:103">
      <c r="CX3228" s="6"/>
      <c r="CY3228" s="6"/>
    </row>
    <row r="3229" ht="26.25" customHeight="1" spans="102:103">
      <c r="CX3229" s="6"/>
      <c r="CY3229" s="6"/>
    </row>
    <row r="3230" ht="26.25" customHeight="1" spans="102:103">
      <c r="CX3230" s="6"/>
      <c r="CY3230" s="6"/>
    </row>
    <row r="3231" ht="26.25" customHeight="1" spans="102:103">
      <c r="CX3231" s="6"/>
      <c r="CY3231" s="6"/>
    </row>
    <row r="3232" ht="26.25" customHeight="1" spans="102:103">
      <c r="CX3232" s="6"/>
      <c r="CY3232" s="6"/>
    </row>
    <row r="3233" ht="26.25" customHeight="1" spans="102:103">
      <c r="CX3233" s="6"/>
      <c r="CY3233" s="6"/>
    </row>
    <row r="3234" ht="26.25" customHeight="1" spans="102:103">
      <c r="CX3234" s="6"/>
      <c r="CY3234" s="6"/>
    </row>
    <row r="3235" ht="26.25" customHeight="1" spans="102:103">
      <c r="CX3235" s="6"/>
      <c r="CY3235" s="6"/>
    </row>
    <row r="3236" ht="26.25" customHeight="1" spans="102:103">
      <c r="CX3236" s="6"/>
      <c r="CY3236" s="6"/>
    </row>
    <row r="3237" ht="26.25" customHeight="1" spans="102:103">
      <c r="CX3237" s="6"/>
      <c r="CY3237" s="6"/>
    </row>
    <row r="3238" ht="26.25" customHeight="1" spans="102:103">
      <c r="CX3238" s="6"/>
      <c r="CY3238" s="6"/>
    </row>
    <row r="3239" ht="26.25" customHeight="1" spans="102:103">
      <c r="CX3239" s="6"/>
      <c r="CY3239" s="6"/>
    </row>
    <row r="3240" ht="26.25" customHeight="1" spans="102:103">
      <c r="CX3240" s="6"/>
      <c r="CY3240" s="6"/>
    </row>
    <row r="3241" ht="26.25" customHeight="1" spans="102:103">
      <c r="CX3241" s="6"/>
      <c r="CY3241" s="6"/>
    </row>
    <row r="3242" ht="26.25" customHeight="1" spans="102:103">
      <c r="CX3242" s="6"/>
      <c r="CY3242" s="6"/>
    </row>
    <row r="3243" ht="26.25" customHeight="1" spans="102:103">
      <c r="CX3243" s="6"/>
      <c r="CY3243" s="6"/>
    </row>
    <row r="3244" ht="26.25" customHeight="1" spans="102:103">
      <c r="CX3244" s="6"/>
      <c r="CY3244" s="6"/>
    </row>
    <row r="3245" ht="26.25" customHeight="1" spans="102:103">
      <c r="CX3245" s="6"/>
      <c r="CY3245" s="6"/>
    </row>
    <row r="3246" ht="26.25" customHeight="1" spans="102:103">
      <c r="CX3246" s="6"/>
      <c r="CY3246" s="6"/>
    </row>
    <row r="3247" ht="26.25" customHeight="1" spans="102:103">
      <c r="CX3247" s="6"/>
      <c r="CY3247" s="6"/>
    </row>
    <row r="3248" ht="26.25" customHeight="1" spans="102:103">
      <c r="CX3248" s="6"/>
      <c r="CY3248" s="6"/>
    </row>
    <row r="3249" ht="26.25" customHeight="1" spans="102:103">
      <c r="CX3249" s="6"/>
      <c r="CY3249" s="6"/>
    </row>
    <row r="3250" ht="26.25" customHeight="1" spans="102:103">
      <c r="CX3250" s="6"/>
      <c r="CY3250" s="6"/>
    </row>
    <row r="3251" ht="26.25" customHeight="1" spans="102:103">
      <c r="CX3251" s="6"/>
      <c r="CY3251" s="6"/>
    </row>
    <row r="3252" ht="26.25" customHeight="1" spans="102:103">
      <c r="CX3252" s="6"/>
      <c r="CY3252" s="6"/>
    </row>
    <row r="3253" ht="26.25" customHeight="1" spans="102:103">
      <c r="CX3253" s="6"/>
      <c r="CY3253" s="6"/>
    </row>
    <row r="3254" ht="26.25" customHeight="1" spans="102:103">
      <c r="CX3254" s="6"/>
      <c r="CY3254" s="6"/>
    </row>
    <row r="3255" ht="26.25" customHeight="1" spans="102:103">
      <c r="CX3255" s="6"/>
      <c r="CY3255" s="6"/>
    </row>
    <row r="3256" ht="26.25" customHeight="1" spans="102:103">
      <c r="CX3256" s="6"/>
      <c r="CY3256" s="6"/>
    </row>
    <row r="3257" ht="26.25" customHeight="1" spans="102:103">
      <c r="CX3257" s="6"/>
      <c r="CY3257" s="6"/>
    </row>
    <row r="3258" ht="26.25" customHeight="1" spans="102:103">
      <c r="CX3258" s="6"/>
      <c r="CY3258" s="6"/>
    </row>
    <row r="3259" ht="26.25" customHeight="1" spans="102:103">
      <c r="CX3259" s="6"/>
      <c r="CY3259" s="6"/>
    </row>
    <row r="3260" ht="26.25" customHeight="1" spans="102:103">
      <c r="CX3260" s="6"/>
      <c r="CY3260" s="6"/>
    </row>
    <row r="3261" ht="26.25" customHeight="1" spans="102:103">
      <c r="CX3261" s="6"/>
      <c r="CY3261" s="6"/>
    </row>
    <row r="3262" ht="26.25" customHeight="1" spans="102:103">
      <c r="CX3262" s="6"/>
      <c r="CY3262" s="6"/>
    </row>
    <row r="3263" ht="26.25" customHeight="1" spans="102:103">
      <c r="CX3263" s="6"/>
      <c r="CY3263" s="6"/>
    </row>
    <row r="3264" ht="26.25" customHeight="1" spans="102:103">
      <c r="CX3264" s="6"/>
      <c r="CY3264" s="6"/>
    </row>
    <row r="3265" ht="26.25" customHeight="1" spans="102:103">
      <c r="CX3265" s="6"/>
      <c r="CY3265" s="6"/>
    </row>
    <row r="3266" ht="26.25" customHeight="1" spans="102:103">
      <c r="CX3266" s="6"/>
      <c r="CY3266" s="6"/>
    </row>
    <row r="3267" ht="26.25" customHeight="1" spans="102:103">
      <c r="CX3267" s="6"/>
      <c r="CY3267" s="6"/>
    </row>
    <row r="3268" ht="26.25" customHeight="1" spans="102:103">
      <c r="CX3268" s="6"/>
      <c r="CY3268" s="6"/>
    </row>
    <row r="3269" ht="26.25" customHeight="1" spans="102:103">
      <c r="CX3269" s="6"/>
      <c r="CY3269" s="6"/>
    </row>
    <row r="3270" ht="26.25" customHeight="1" spans="102:103">
      <c r="CX3270" s="6"/>
      <c r="CY3270" s="6"/>
    </row>
    <row r="3271" ht="26.25" customHeight="1" spans="102:103">
      <c r="CX3271" s="6"/>
      <c r="CY3271" s="6"/>
    </row>
    <row r="3272" ht="26.25" customHeight="1" spans="102:103">
      <c r="CX3272" s="6"/>
      <c r="CY3272" s="6"/>
    </row>
    <row r="3273" ht="26.25" customHeight="1" spans="102:103">
      <c r="CX3273" s="6"/>
      <c r="CY3273" s="6"/>
    </row>
    <row r="3274" ht="26.25" customHeight="1" spans="102:103">
      <c r="CX3274" s="6"/>
      <c r="CY3274" s="6"/>
    </row>
    <row r="3275" ht="26.25" customHeight="1" spans="102:103">
      <c r="CX3275" s="6"/>
      <c r="CY3275" s="6"/>
    </row>
    <row r="3276" ht="26.25" customHeight="1" spans="102:103">
      <c r="CX3276" s="6"/>
      <c r="CY3276" s="6"/>
    </row>
    <row r="3277" ht="26.25" customHeight="1" spans="102:103">
      <c r="CX3277" s="6"/>
      <c r="CY3277" s="6"/>
    </row>
    <row r="3278" ht="26.25" customHeight="1" spans="102:103">
      <c r="CX3278" s="6"/>
      <c r="CY3278" s="6"/>
    </row>
    <row r="3279" ht="26.25" customHeight="1" spans="102:103">
      <c r="CX3279" s="6"/>
      <c r="CY3279" s="6"/>
    </row>
    <row r="3280" ht="26.25" customHeight="1" spans="102:103">
      <c r="CX3280" s="6"/>
      <c r="CY3280" s="6"/>
    </row>
    <row r="3281" ht="26.25" customHeight="1" spans="102:103">
      <c r="CX3281" s="6"/>
      <c r="CY3281" s="6"/>
    </row>
    <row r="3282" ht="26.25" customHeight="1" spans="102:103">
      <c r="CX3282" s="6"/>
      <c r="CY3282" s="6"/>
    </row>
    <row r="3283" ht="26.25" customHeight="1" spans="102:103">
      <c r="CX3283" s="6"/>
      <c r="CY3283" s="6"/>
    </row>
    <row r="3284" ht="26.25" customHeight="1" spans="102:103">
      <c r="CX3284" s="6"/>
      <c r="CY3284" s="6"/>
    </row>
    <row r="3285" ht="26.25" customHeight="1" spans="102:103">
      <c r="CX3285" s="6"/>
      <c r="CY3285" s="6"/>
    </row>
    <row r="3286" ht="26.25" customHeight="1" spans="102:103">
      <c r="CX3286" s="6"/>
      <c r="CY3286" s="6"/>
    </row>
    <row r="3287" ht="26.25" customHeight="1" spans="102:103">
      <c r="CX3287" s="6"/>
      <c r="CY3287" s="6"/>
    </row>
    <row r="3288" ht="26.25" customHeight="1" spans="102:103">
      <c r="CX3288" s="6"/>
      <c r="CY3288" s="6"/>
    </row>
    <row r="3289" ht="26.25" customHeight="1" spans="102:103">
      <c r="CX3289" s="6"/>
      <c r="CY3289" s="6"/>
    </row>
    <row r="3290" ht="26.25" customHeight="1" spans="102:103">
      <c r="CX3290" s="6"/>
      <c r="CY3290" s="6"/>
    </row>
    <row r="3291" ht="26.25" customHeight="1" spans="102:103">
      <c r="CX3291" s="6"/>
      <c r="CY3291" s="6"/>
    </row>
    <row r="3292" ht="26.25" customHeight="1" spans="102:103">
      <c r="CX3292" s="6"/>
      <c r="CY3292" s="6"/>
    </row>
    <row r="3293" ht="26.25" customHeight="1" spans="102:103">
      <c r="CX3293" s="6"/>
      <c r="CY3293" s="6"/>
    </row>
    <row r="3294" ht="26.25" customHeight="1" spans="102:103">
      <c r="CX3294" s="6"/>
      <c r="CY3294" s="6"/>
    </row>
    <row r="3295" ht="26.25" customHeight="1" spans="102:103">
      <c r="CX3295" s="6"/>
      <c r="CY3295" s="6"/>
    </row>
    <row r="3296" ht="26.25" customHeight="1" spans="102:103">
      <c r="CX3296" s="6"/>
      <c r="CY3296" s="6"/>
    </row>
    <row r="3297" ht="26.25" customHeight="1" spans="102:103">
      <c r="CX3297" s="6"/>
      <c r="CY3297" s="6"/>
    </row>
    <row r="3298" ht="26.25" customHeight="1" spans="102:103">
      <c r="CX3298" s="6"/>
      <c r="CY3298" s="6"/>
    </row>
    <row r="3299" ht="26.25" customHeight="1" spans="102:103">
      <c r="CX3299" s="6"/>
      <c r="CY3299" s="6"/>
    </row>
    <row r="3300" ht="26.25" customHeight="1" spans="102:103">
      <c r="CX3300" s="6"/>
      <c r="CY3300" s="6"/>
    </row>
    <row r="3301" ht="26.25" customHeight="1" spans="102:103">
      <c r="CX3301" s="6"/>
      <c r="CY3301" s="6"/>
    </row>
    <row r="3302" ht="26.25" customHeight="1" spans="102:103">
      <c r="CX3302" s="6"/>
      <c r="CY3302" s="6"/>
    </row>
    <row r="3303" ht="26.25" customHeight="1" spans="102:103">
      <c r="CX3303" s="6"/>
      <c r="CY3303" s="6"/>
    </row>
    <row r="3304" ht="26.25" customHeight="1" spans="102:103">
      <c r="CX3304" s="6"/>
      <c r="CY3304" s="6"/>
    </row>
    <row r="3305" ht="26.25" customHeight="1" spans="102:103">
      <c r="CX3305" s="6"/>
      <c r="CY3305" s="6"/>
    </row>
    <row r="3306" ht="26.25" customHeight="1" spans="102:103">
      <c r="CX3306" s="6"/>
      <c r="CY3306" s="6"/>
    </row>
    <row r="3307" ht="26.25" customHeight="1" spans="102:103">
      <c r="CX3307" s="6"/>
      <c r="CY3307" s="6"/>
    </row>
    <row r="3308" ht="26.25" customHeight="1" spans="102:103">
      <c r="CX3308" s="6"/>
      <c r="CY3308" s="6"/>
    </row>
    <row r="3309" ht="26.25" customHeight="1" spans="102:103">
      <c r="CX3309" s="6"/>
      <c r="CY3309" s="6"/>
    </row>
    <row r="3310" ht="26.25" customHeight="1" spans="102:103">
      <c r="CX3310" s="6"/>
      <c r="CY3310" s="6"/>
    </row>
    <row r="3311" ht="26.25" customHeight="1" spans="102:103">
      <c r="CX3311" s="6"/>
      <c r="CY3311" s="6"/>
    </row>
    <row r="3312" ht="26.25" customHeight="1" spans="102:103">
      <c r="CX3312" s="6"/>
      <c r="CY3312" s="6"/>
    </row>
    <row r="3313" ht="26.25" customHeight="1" spans="102:103">
      <c r="CX3313" s="6"/>
      <c r="CY3313" s="6"/>
    </row>
    <row r="3314" ht="26.25" customHeight="1" spans="102:103">
      <c r="CX3314" s="6"/>
      <c r="CY3314" s="6"/>
    </row>
    <row r="3315" ht="26.25" customHeight="1" spans="102:103">
      <c r="CX3315" s="6"/>
      <c r="CY3315" s="6"/>
    </row>
    <row r="3316" ht="26.25" customHeight="1" spans="102:103">
      <c r="CX3316" s="6"/>
      <c r="CY3316" s="6"/>
    </row>
    <row r="3317" ht="26.25" customHeight="1" spans="102:103">
      <c r="CX3317" s="6"/>
      <c r="CY3317" s="6"/>
    </row>
    <row r="3318" ht="26.25" customHeight="1" spans="102:103">
      <c r="CX3318" s="6"/>
      <c r="CY3318" s="6"/>
    </row>
    <row r="3319" ht="26.25" customHeight="1" spans="102:103">
      <c r="CX3319" s="6"/>
      <c r="CY3319" s="6"/>
    </row>
    <row r="3320" ht="26.25" customHeight="1" spans="102:103">
      <c r="CX3320" s="6"/>
      <c r="CY3320" s="6"/>
    </row>
    <row r="3321" ht="26.25" customHeight="1" spans="102:103">
      <c r="CX3321" s="6"/>
      <c r="CY3321" s="6"/>
    </row>
    <row r="3322" ht="26.25" customHeight="1" spans="102:103">
      <c r="CX3322" s="6"/>
      <c r="CY3322" s="6"/>
    </row>
    <row r="3323" ht="26.25" customHeight="1" spans="102:103">
      <c r="CX3323" s="6"/>
      <c r="CY3323" s="6"/>
    </row>
    <row r="3324" ht="26.25" customHeight="1" spans="102:103">
      <c r="CX3324" s="6"/>
      <c r="CY3324" s="6"/>
    </row>
    <row r="3325" ht="26.25" customHeight="1" spans="102:103">
      <c r="CX3325" s="6"/>
      <c r="CY3325" s="6"/>
    </row>
    <row r="3326" ht="26.25" customHeight="1" spans="102:103">
      <c r="CX3326" s="6"/>
      <c r="CY3326" s="6"/>
    </row>
    <row r="3327" ht="26.25" customHeight="1" spans="102:103">
      <c r="CX3327" s="6"/>
      <c r="CY3327" s="6"/>
    </row>
    <row r="3328" ht="26.25" customHeight="1" spans="102:103">
      <c r="CX3328" s="6"/>
      <c r="CY3328" s="6"/>
    </row>
    <row r="3329" ht="26.25" customHeight="1" spans="102:103">
      <c r="CX3329" s="6"/>
      <c r="CY3329" s="6"/>
    </row>
    <row r="3330" ht="26.25" customHeight="1" spans="102:103">
      <c r="CX3330" s="6"/>
      <c r="CY3330" s="6"/>
    </row>
    <row r="3331" ht="26.25" customHeight="1" spans="102:103">
      <c r="CX3331" s="6"/>
      <c r="CY3331" s="6"/>
    </row>
    <row r="3332" ht="26.25" customHeight="1" spans="102:103">
      <c r="CX3332" s="6"/>
      <c r="CY3332" s="6"/>
    </row>
    <row r="3333" ht="26.25" customHeight="1" spans="102:103">
      <c r="CX3333" s="6"/>
      <c r="CY3333" s="6"/>
    </row>
    <row r="3334" ht="26.25" customHeight="1" spans="102:103">
      <c r="CX3334" s="6"/>
      <c r="CY3334" s="6"/>
    </row>
    <row r="3335" ht="26.25" customHeight="1" spans="102:103">
      <c r="CX3335" s="6"/>
      <c r="CY3335" s="6"/>
    </row>
    <row r="3336" ht="26.25" customHeight="1" spans="102:103">
      <c r="CX3336" s="6"/>
      <c r="CY3336" s="6"/>
    </row>
    <row r="3337" ht="26.25" customHeight="1" spans="102:103">
      <c r="CX3337" s="6"/>
      <c r="CY3337" s="6"/>
    </row>
    <row r="3338" ht="26.25" customHeight="1" spans="102:103">
      <c r="CX3338" s="6"/>
      <c r="CY3338" s="6"/>
    </row>
    <row r="3339" ht="26.25" customHeight="1" spans="102:103">
      <c r="CX3339" s="6"/>
      <c r="CY3339" s="6"/>
    </row>
    <row r="3340" ht="26.25" customHeight="1" spans="102:103">
      <c r="CX3340" s="6"/>
      <c r="CY3340" s="6"/>
    </row>
    <row r="3341" ht="26.25" customHeight="1" spans="102:103">
      <c r="CX3341" s="6"/>
      <c r="CY3341" s="6"/>
    </row>
    <row r="3342" ht="26.25" customHeight="1" spans="102:103">
      <c r="CX3342" s="6"/>
      <c r="CY3342" s="6"/>
    </row>
    <row r="3343" ht="26.25" customHeight="1" spans="102:103">
      <c r="CX3343" s="6"/>
      <c r="CY3343" s="6"/>
    </row>
    <row r="3344" ht="26.25" customHeight="1" spans="102:103">
      <c r="CX3344" s="6"/>
      <c r="CY3344" s="6"/>
    </row>
    <row r="3345" ht="26.25" customHeight="1" spans="102:103">
      <c r="CX3345" s="6"/>
      <c r="CY3345" s="6"/>
    </row>
    <row r="3346" ht="26.25" customHeight="1" spans="102:103">
      <c r="CX3346" s="6"/>
      <c r="CY3346" s="6"/>
    </row>
    <row r="3347" ht="26.25" customHeight="1" spans="102:103">
      <c r="CX3347" s="6"/>
      <c r="CY3347" s="6"/>
    </row>
    <row r="3348" ht="26.25" customHeight="1" spans="102:103">
      <c r="CX3348" s="6"/>
      <c r="CY3348" s="6"/>
    </row>
    <row r="3349" ht="26.25" customHeight="1" spans="102:103">
      <c r="CX3349" s="6"/>
      <c r="CY3349" s="6"/>
    </row>
    <row r="3350" ht="26.25" customHeight="1" spans="102:103">
      <c r="CX3350" s="6"/>
      <c r="CY3350" s="6"/>
    </row>
    <row r="3351" ht="26.25" customHeight="1" spans="102:103">
      <c r="CX3351" s="6"/>
      <c r="CY3351" s="6"/>
    </row>
    <row r="3352" ht="26.25" customHeight="1" spans="102:103">
      <c r="CX3352" s="6"/>
      <c r="CY3352" s="6"/>
    </row>
    <row r="3353" ht="26.25" customHeight="1" spans="102:103">
      <c r="CX3353" s="6"/>
      <c r="CY3353" s="6"/>
    </row>
    <row r="3354" ht="26.25" customHeight="1" spans="102:103">
      <c r="CX3354" s="6"/>
      <c r="CY3354" s="6"/>
    </row>
    <row r="3355" ht="26.25" customHeight="1" spans="102:103">
      <c r="CX3355" s="6"/>
      <c r="CY3355" s="6"/>
    </row>
    <row r="3356" ht="26.25" customHeight="1" spans="102:103">
      <c r="CX3356" s="6"/>
      <c r="CY3356" s="6"/>
    </row>
    <row r="3357" ht="26.25" customHeight="1" spans="102:103">
      <c r="CX3357" s="6"/>
      <c r="CY3357" s="6"/>
    </row>
    <row r="3358" ht="26.25" customHeight="1" spans="102:103">
      <c r="CX3358" s="6"/>
      <c r="CY3358" s="6"/>
    </row>
    <row r="3359" ht="26.25" customHeight="1" spans="102:103">
      <c r="CX3359" s="6"/>
      <c r="CY3359" s="6"/>
    </row>
    <row r="3360" ht="26.25" customHeight="1" spans="102:103">
      <c r="CX3360" s="6"/>
      <c r="CY3360" s="6"/>
    </row>
    <row r="3361" ht="26.25" customHeight="1" spans="102:103">
      <c r="CX3361" s="6"/>
      <c r="CY3361" s="6"/>
    </row>
    <row r="3362" ht="26.25" customHeight="1" spans="102:103">
      <c r="CX3362" s="6"/>
      <c r="CY3362" s="6"/>
    </row>
    <row r="3363" ht="26.25" customHeight="1" spans="102:103">
      <c r="CX3363" s="6"/>
      <c r="CY3363" s="6"/>
    </row>
    <row r="3364" ht="26.25" customHeight="1" spans="102:103">
      <c r="CX3364" s="6"/>
      <c r="CY3364" s="6"/>
    </row>
    <row r="3365" ht="26.25" customHeight="1" spans="102:103">
      <c r="CX3365" s="6"/>
      <c r="CY3365" s="6"/>
    </row>
    <row r="3366" ht="26.25" customHeight="1" spans="102:103">
      <c r="CX3366" s="6"/>
      <c r="CY3366" s="6"/>
    </row>
    <row r="3367" ht="26.25" customHeight="1" spans="102:103">
      <c r="CX3367" s="6"/>
      <c r="CY3367" s="6"/>
    </row>
    <row r="3368" ht="26.25" customHeight="1" spans="102:103">
      <c r="CX3368" s="6"/>
      <c r="CY3368" s="6"/>
    </row>
    <row r="3369" ht="26.25" customHeight="1" spans="102:103">
      <c r="CX3369" s="6"/>
      <c r="CY3369" s="6"/>
    </row>
    <row r="3370" ht="26.25" customHeight="1" spans="102:103">
      <c r="CX3370" s="6"/>
      <c r="CY3370" s="6"/>
    </row>
    <row r="3371" ht="26.25" customHeight="1" spans="102:103">
      <c r="CX3371" s="6"/>
      <c r="CY3371" s="6"/>
    </row>
    <row r="3372" ht="26.25" customHeight="1" spans="102:103">
      <c r="CX3372" s="6"/>
      <c r="CY3372" s="6"/>
    </row>
    <row r="3373" ht="26.25" customHeight="1" spans="102:103">
      <c r="CX3373" s="6"/>
      <c r="CY3373" s="6"/>
    </row>
    <row r="3374" ht="26.25" customHeight="1" spans="102:103">
      <c r="CX3374" s="6"/>
      <c r="CY3374" s="6"/>
    </row>
    <row r="3375" ht="26.25" customHeight="1" spans="102:103">
      <c r="CX3375" s="6"/>
      <c r="CY3375" s="6"/>
    </row>
    <row r="3376" ht="26.25" customHeight="1" spans="102:103">
      <c r="CX3376" s="6"/>
      <c r="CY3376" s="6"/>
    </row>
    <row r="3377" ht="26.25" customHeight="1" spans="102:103">
      <c r="CX3377" s="6"/>
      <c r="CY3377" s="6"/>
    </row>
    <row r="3378" ht="26.25" customHeight="1" spans="102:103">
      <c r="CX3378" s="6"/>
      <c r="CY3378" s="6"/>
    </row>
    <row r="3379" ht="26.25" customHeight="1" spans="102:103">
      <c r="CX3379" s="6"/>
      <c r="CY3379" s="6"/>
    </row>
    <row r="3380" ht="26.25" customHeight="1" spans="102:103">
      <c r="CX3380" s="6"/>
      <c r="CY3380" s="6"/>
    </row>
    <row r="3381" ht="26.25" customHeight="1" spans="102:103">
      <c r="CX3381" s="6"/>
      <c r="CY3381" s="6"/>
    </row>
    <row r="3382" ht="26.25" customHeight="1" spans="102:103">
      <c r="CX3382" s="6"/>
      <c r="CY3382" s="6"/>
    </row>
    <row r="3383" ht="26.25" customHeight="1" spans="102:103">
      <c r="CX3383" s="6"/>
      <c r="CY3383" s="6"/>
    </row>
    <row r="3384" ht="26.25" customHeight="1" spans="102:103">
      <c r="CX3384" s="6"/>
      <c r="CY3384" s="6"/>
    </row>
    <row r="3385" ht="26.25" customHeight="1" spans="102:103">
      <c r="CX3385" s="6"/>
      <c r="CY3385" s="6"/>
    </row>
    <row r="3386" ht="26.25" customHeight="1" spans="102:103">
      <c r="CX3386" s="6"/>
      <c r="CY3386" s="6"/>
    </row>
    <row r="3387" ht="26.25" customHeight="1" spans="102:103">
      <c r="CX3387" s="6"/>
      <c r="CY3387" s="6"/>
    </row>
    <row r="3388" ht="26.25" customHeight="1" spans="102:103">
      <c r="CX3388" s="6"/>
      <c r="CY3388" s="6"/>
    </row>
    <row r="3389" ht="26.25" customHeight="1" spans="102:103">
      <c r="CX3389" s="6"/>
      <c r="CY3389" s="6"/>
    </row>
    <row r="3390" ht="26.25" customHeight="1" spans="102:103">
      <c r="CX3390" s="6"/>
      <c r="CY3390" s="6"/>
    </row>
    <row r="3391" ht="26.25" customHeight="1" spans="102:103">
      <c r="CX3391" s="6"/>
      <c r="CY3391" s="6"/>
    </row>
    <row r="3392" ht="26.25" customHeight="1" spans="102:103">
      <c r="CX3392" s="6"/>
      <c r="CY3392" s="6"/>
    </row>
    <row r="3393" ht="26.25" customHeight="1" spans="102:103">
      <c r="CX3393" s="6"/>
      <c r="CY3393" s="6"/>
    </row>
    <row r="3394" ht="26.25" customHeight="1" spans="102:103">
      <c r="CX3394" s="6"/>
      <c r="CY3394" s="6"/>
    </row>
    <row r="3395" ht="26.25" customHeight="1" spans="102:103">
      <c r="CX3395" s="6"/>
      <c r="CY3395" s="6"/>
    </row>
    <row r="3396" ht="26.25" customHeight="1" spans="102:103">
      <c r="CX3396" s="6"/>
      <c r="CY3396" s="6"/>
    </row>
    <row r="3397" ht="26.25" customHeight="1" spans="102:103">
      <c r="CX3397" s="6"/>
      <c r="CY3397" s="6"/>
    </row>
    <row r="3398" ht="26.25" customHeight="1" spans="102:103">
      <c r="CX3398" s="6"/>
      <c r="CY3398" s="6"/>
    </row>
    <row r="3399" ht="26.25" customHeight="1" spans="102:103">
      <c r="CX3399" s="6"/>
      <c r="CY3399" s="6"/>
    </row>
    <row r="3400" ht="26.25" customHeight="1" spans="102:103">
      <c r="CX3400" s="6"/>
      <c r="CY3400" s="6"/>
    </row>
    <row r="3401" ht="26.25" customHeight="1" spans="102:103">
      <c r="CX3401" s="6"/>
      <c r="CY3401" s="6"/>
    </row>
    <row r="3402" ht="26.25" customHeight="1" spans="102:103">
      <c r="CX3402" s="6"/>
      <c r="CY3402" s="6"/>
    </row>
    <row r="3403" ht="26.25" customHeight="1" spans="102:103">
      <c r="CX3403" s="6"/>
      <c r="CY3403" s="6"/>
    </row>
    <row r="3404" ht="26.25" customHeight="1" spans="102:103">
      <c r="CX3404" s="6"/>
      <c r="CY3404" s="6"/>
    </row>
    <row r="3405" ht="26.25" customHeight="1" spans="102:103">
      <c r="CX3405" s="6"/>
      <c r="CY3405" s="6"/>
    </row>
    <row r="3406" ht="26.25" customHeight="1" spans="102:103">
      <c r="CX3406" s="6"/>
      <c r="CY3406" s="6"/>
    </row>
    <row r="3407" ht="26.25" customHeight="1" spans="102:103">
      <c r="CX3407" s="6"/>
      <c r="CY3407" s="6"/>
    </row>
    <row r="3408" ht="26.25" customHeight="1" spans="102:103">
      <c r="CX3408" s="6"/>
      <c r="CY3408" s="6"/>
    </row>
    <row r="3409" ht="26.25" customHeight="1" spans="102:103">
      <c r="CX3409" s="6"/>
      <c r="CY3409" s="6"/>
    </row>
    <row r="3410" ht="26.25" customHeight="1" spans="102:103">
      <c r="CX3410" s="6"/>
      <c r="CY3410" s="6"/>
    </row>
    <row r="3411" ht="26.25" customHeight="1" spans="102:103">
      <c r="CX3411" s="6"/>
      <c r="CY3411" s="6"/>
    </row>
    <row r="3412" ht="26.25" customHeight="1" spans="102:103">
      <c r="CX3412" s="6"/>
      <c r="CY3412" s="6"/>
    </row>
    <row r="3413" ht="26.25" customHeight="1" spans="102:103">
      <c r="CX3413" s="6"/>
      <c r="CY3413" s="6"/>
    </row>
    <row r="3414" ht="26.25" customHeight="1" spans="102:103">
      <c r="CX3414" s="6"/>
      <c r="CY3414" s="6"/>
    </row>
    <row r="3415" ht="26.25" customHeight="1" spans="102:103">
      <c r="CX3415" s="6"/>
      <c r="CY3415" s="6"/>
    </row>
    <row r="3416" ht="26.25" customHeight="1" spans="102:103">
      <c r="CX3416" s="6"/>
      <c r="CY3416" s="6"/>
    </row>
    <row r="3417" ht="26.25" customHeight="1" spans="102:103">
      <c r="CX3417" s="6"/>
      <c r="CY3417" s="6"/>
    </row>
    <row r="3418" ht="26.25" customHeight="1" spans="102:103">
      <c r="CX3418" s="6"/>
      <c r="CY3418" s="6"/>
    </row>
    <row r="3419" ht="26.25" customHeight="1" spans="102:103">
      <c r="CX3419" s="6"/>
      <c r="CY3419" s="6"/>
    </row>
    <row r="3420" ht="26.25" customHeight="1" spans="102:103">
      <c r="CX3420" s="6"/>
      <c r="CY3420" s="6"/>
    </row>
    <row r="3421" ht="26.25" customHeight="1" spans="102:103">
      <c r="CX3421" s="6"/>
      <c r="CY3421" s="6"/>
    </row>
    <row r="3422" ht="26.25" customHeight="1" spans="102:103">
      <c r="CX3422" s="6"/>
      <c r="CY3422" s="6"/>
    </row>
    <row r="3423" ht="26.25" customHeight="1" spans="102:103">
      <c r="CX3423" s="6"/>
      <c r="CY3423" s="6"/>
    </row>
    <row r="3424" ht="26.25" customHeight="1" spans="102:103">
      <c r="CX3424" s="6"/>
      <c r="CY3424" s="6"/>
    </row>
    <row r="3425" ht="26.25" customHeight="1" spans="102:103">
      <c r="CX3425" s="6"/>
      <c r="CY3425" s="6"/>
    </row>
    <row r="3426" ht="26.25" customHeight="1" spans="102:103">
      <c r="CX3426" s="6"/>
      <c r="CY3426" s="6"/>
    </row>
    <row r="3427" ht="26.25" customHeight="1" spans="102:103">
      <c r="CX3427" s="6"/>
      <c r="CY3427" s="6"/>
    </row>
    <row r="3428" ht="26.25" customHeight="1" spans="102:103">
      <c r="CX3428" s="6"/>
      <c r="CY3428" s="6"/>
    </row>
    <row r="3429" ht="26.25" customHeight="1" spans="102:103">
      <c r="CX3429" s="6"/>
      <c r="CY3429" s="6"/>
    </row>
    <row r="3430" ht="26.25" customHeight="1" spans="102:103">
      <c r="CX3430" s="6"/>
      <c r="CY3430" s="6"/>
    </row>
    <row r="3431" ht="26.25" customHeight="1" spans="102:103">
      <c r="CX3431" s="6"/>
      <c r="CY3431" s="6"/>
    </row>
    <row r="3432" ht="26.25" customHeight="1" spans="102:103">
      <c r="CX3432" s="6"/>
      <c r="CY3432" s="6"/>
    </row>
    <row r="3433" ht="26.25" customHeight="1" spans="102:103">
      <c r="CX3433" s="6"/>
      <c r="CY3433" s="6"/>
    </row>
    <row r="3434" ht="26.25" customHeight="1" spans="102:103">
      <c r="CX3434" s="6"/>
      <c r="CY3434" s="6"/>
    </row>
    <row r="3435" ht="26.25" customHeight="1" spans="102:103">
      <c r="CX3435" s="6"/>
      <c r="CY3435" s="6"/>
    </row>
    <row r="3436" ht="26.25" customHeight="1" spans="102:103">
      <c r="CX3436" s="6"/>
      <c r="CY3436" s="6"/>
    </row>
    <row r="3437" ht="26.25" customHeight="1" spans="102:103">
      <c r="CX3437" s="6"/>
      <c r="CY3437" s="6"/>
    </row>
    <row r="3438" ht="26.25" customHeight="1" spans="102:103">
      <c r="CX3438" s="6"/>
      <c r="CY3438" s="6"/>
    </row>
    <row r="3439" ht="26.25" customHeight="1" spans="102:103">
      <c r="CX3439" s="6"/>
      <c r="CY3439" s="6"/>
    </row>
    <row r="3440" ht="26.25" customHeight="1" spans="102:103">
      <c r="CX3440" s="6"/>
      <c r="CY3440" s="6"/>
    </row>
    <row r="3441" ht="26.25" customHeight="1" spans="102:103">
      <c r="CX3441" s="6"/>
      <c r="CY3441" s="6"/>
    </row>
    <row r="3442" ht="26.25" customHeight="1" spans="102:103">
      <c r="CX3442" s="6"/>
      <c r="CY3442" s="6"/>
    </row>
    <row r="3443" ht="26.25" customHeight="1" spans="102:103">
      <c r="CX3443" s="6"/>
      <c r="CY3443" s="6"/>
    </row>
    <row r="3444" ht="26.25" customHeight="1" spans="102:103">
      <c r="CX3444" s="6"/>
      <c r="CY3444" s="6"/>
    </row>
    <row r="3445" ht="26.25" customHeight="1" spans="102:103">
      <c r="CX3445" s="6"/>
      <c r="CY3445" s="6"/>
    </row>
    <row r="3446" ht="26.25" customHeight="1" spans="102:103">
      <c r="CX3446" s="6"/>
      <c r="CY3446" s="6"/>
    </row>
    <row r="3447" ht="26.25" customHeight="1" spans="102:103">
      <c r="CX3447" s="6"/>
      <c r="CY3447" s="6"/>
    </row>
    <row r="3448" ht="26.25" customHeight="1" spans="102:103">
      <c r="CX3448" s="6"/>
      <c r="CY3448" s="6"/>
    </row>
    <row r="3449" ht="26.25" customHeight="1" spans="102:103">
      <c r="CX3449" s="6"/>
      <c r="CY3449" s="6"/>
    </row>
    <row r="3450" ht="26.25" customHeight="1" spans="102:103">
      <c r="CX3450" s="6"/>
      <c r="CY3450" s="6"/>
    </row>
    <row r="3451" ht="26.25" customHeight="1" spans="102:103">
      <c r="CX3451" s="6"/>
      <c r="CY3451" s="6"/>
    </row>
    <row r="3452" ht="26.25" customHeight="1" spans="102:103">
      <c r="CX3452" s="6"/>
      <c r="CY3452" s="6"/>
    </row>
    <row r="3453" ht="26.25" customHeight="1" spans="102:103">
      <c r="CX3453" s="6"/>
      <c r="CY3453" s="6"/>
    </row>
    <row r="3454" ht="26.25" customHeight="1" spans="102:103">
      <c r="CX3454" s="6"/>
      <c r="CY3454" s="6"/>
    </row>
    <row r="3455" ht="26.25" customHeight="1" spans="102:103">
      <c r="CX3455" s="6"/>
      <c r="CY3455" s="6"/>
    </row>
    <row r="3456" ht="26.25" customHeight="1" spans="102:103">
      <c r="CX3456" s="6"/>
      <c r="CY3456" s="6"/>
    </row>
    <row r="3457" ht="26.25" customHeight="1" spans="102:103">
      <c r="CX3457" s="6"/>
      <c r="CY3457" s="6"/>
    </row>
    <row r="3458" ht="26.25" customHeight="1" spans="102:103">
      <c r="CX3458" s="6"/>
      <c r="CY3458" s="6"/>
    </row>
    <row r="3459" ht="26.25" customHeight="1" spans="102:103">
      <c r="CX3459" s="6"/>
      <c r="CY3459" s="6"/>
    </row>
    <row r="3460" ht="26.25" customHeight="1" spans="102:103">
      <c r="CX3460" s="6"/>
      <c r="CY3460" s="6"/>
    </row>
    <row r="3461" ht="26.25" customHeight="1" spans="102:103">
      <c r="CX3461" s="6"/>
      <c r="CY3461" s="6"/>
    </row>
    <row r="3462" ht="26.25" customHeight="1" spans="102:103">
      <c r="CX3462" s="6"/>
      <c r="CY3462" s="6"/>
    </row>
    <row r="3463" ht="26.25" customHeight="1" spans="102:103">
      <c r="CX3463" s="6"/>
      <c r="CY3463" s="6"/>
    </row>
    <row r="3464" ht="26.25" customHeight="1" spans="102:103">
      <c r="CX3464" s="6"/>
      <c r="CY3464" s="6"/>
    </row>
    <row r="3465" ht="26.25" customHeight="1" spans="102:103">
      <c r="CX3465" s="6"/>
      <c r="CY3465" s="6"/>
    </row>
    <row r="3466" ht="26.25" customHeight="1" spans="102:103">
      <c r="CX3466" s="6"/>
      <c r="CY3466" s="6"/>
    </row>
    <row r="3467" ht="26.25" customHeight="1" spans="102:103">
      <c r="CX3467" s="6"/>
      <c r="CY3467" s="6"/>
    </row>
    <row r="3468" ht="26.25" customHeight="1" spans="102:103">
      <c r="CX3468" s="6"/>
      <c r="CY3468" s="6"/>
    </row>
    <row r="3469" ht="26.25" customHeight="1" spans="102:103">
      <c r="CX3469" s="6"/>
      <c r="CY3469" s="6"/>
    </row>
    <row r="3470" ht="26.25" customHeight="1" spans="102:103">
      <c r="CX3470" s="6"/>
      <c r="CY3470" s="6"/>
    </row>
    <row r="3471" ht="26.25" customHeight="1" spans="102:103">
      <c r="CX3471" s="6"/>
      <c r="CY3471" s="6"/>
    </row>
    <row r="3472" ht="26.25" customHeight="1" spans="102:103">
      <c r="CX3472" s="6"/>
      <c r="CY3472" s="6"/>
    </row>
    <row r="3473" ht="26.25" customHeight="1" spans="102:103">
      <c r="CX3473" s="6"/>
      <c r="CY3473" s="6"/>
    </row>
    <row r="3474" ht="26.25" customHeight="1" spans="102:103">
      <c r="CX3474" s="6"/>
      <c r="CY3474" s="6"/>
    </row>
    <row r="3475" ht="26.25" customHeight="1" spans="102:103">
      <c r="CX3475" s="6"/>
      <c r="CY3475" s="6"/>
    </row>
    <row r="3476" ht="26.25" customHeight="1" spans="102:103">
      <c r="CX3476" s="6"/>
      <c r="CY3476" s="6"/>
    </row>
    <row r="3477" ht="26.25" customHeight="1" spans="102:103">
      <c r="CX3477" s="6"/>
      <c r="CY3477" s="6"/>
    </row>
    <row r="3478" ht="26.25" customHeight="1" spans="102:103">
      <c r="CX3478" s="6"/>
      <c r="CY3478" s="6"/>
    </row>
    <row r="3479" ht="26.25" customHeight="1" spans="102:103">
      <c r="CX3479" s="6"/>
      <c r="CY3479" s="6"/>
    </row>
    <row r="3480" ht="26.25" customHeight="1" spans="102:103">
      <c r="CX3480" s="6"/>
      <c r="CY3480" s="6"/>
    </row>
    <row r="3481" ht="26.25" customHeight="1" spans="102:103">
      <c r="CX3481" s="6"/>
      <c r="CY3481" s="6"/>
    </row>
    <row r="3482" ht="26.25" customHeight="1" spans="102:103">
      <c r="CX3482" s="6"/>
      <c r="CY3482" s="6"/>
    </row>
    <row r="3483" ht="26.25" customHeight="1" spans="102:103">
      <c r="CX3483" s="6"/>
      <c r="CY3483" s="6"/>
    </row>
    <row r="3484" ht="26.25" customHeight="1" spans="102:103">
      <c r="CX3484" s="6"/>
      <c r="CY3484" s="6"/>
    </row>
    <row r="3485" ht="26.25" customHeight="1" spans="102:103">
      <c r="CX3485" s="6"/>
      <c r="CY3485" s="6"/>
    </row>
    <row r="3486" ht="26.25" customHeight="1" spans="102:103">
      <c r="CX3486" s="6"/>
      <c r="CY3486" s="6"/>
    </row>
    <row r="3487" ht="26.25" customHeight="1" spans="102:103">
      <c r="CX3487" s="6"/>
      <c r="CY3487" s="6"/>
    </row>
    <row r="3488" ht="26.25" customHeight="1" spans="102:103">
      <c r="CX3488" s="6"/>
      <c r="CY3488" s="6"/>
    </row>
    <row r="3489" ht="26.25" customHeight="1" spans="102:103">
      <c r="CX3489" s="6"/>
      <c r="CY3489" s="6"/>
    </row>
    <row r="3490" ht="26.25" customHeight="1" spans="102:103">
      <c r="CX3490" s="6"/>
      <c r="CY3490" s="6"/>
    </row>
    <row r="3491" ht="26.25" customHeight="1" spans="102:103">
      <c r="CX3491" s="6"/>
      <c r="CY3491" s="6"/>
    </row>
    <row r="3492" ht="26.25" customHeight="1" spans="102:103">
      <c r="CX3492" s="6"/>
      <c r="CY3492" s="6"/>
    </row>
    <row r="3493" ht="26.25" customHeight="1" spans="102:103">
      <c r="CX3493" s="6"/>
      <c r="CY3493" s="6"/>
    </row>
    <row r="3494" ht="26.25" customHeight="1" spans="102:103">
      <c r="CX3494" s="6"/>
      <c r="CY3494" s="6"/>
    </row>
    <row r="3495" ht="26.25" customHeight="1" spans="102:103">
      <c r="CX3495" s="6"/>
      <c r="CY3495" s="6"/>
    </row>
    <row r="3496" ht="26.25" customHeight="1" spans="102:103">
      <c r="CX3496" s="6"/>
      <c r="CY3496" s="6"/>
    </row>
    <row r="3497" ht="26.25" customHeight="1" spans="102:103">
      <c r="CX3497" s="6"/>
      <c r="CY3497" s="6"/>
    </row>
    <row r="3498" ht="26.25" customHeight="1" spans="102:103">
      <c r="CX3498" s="6"/>
      <c r="CY3498" s="6"/>
    </row>
    <row r="3499" ht="26.25" customHeight="1" spans="102:103">
      <c r="CX3499" s="6"/>
      <c r="CY3499" s="6"/>
    </row>
    <row r="3500" ht="26.25" customHeight="1" spans="102:103">
      <c r="CX3500" s="6"/>
      <c r="CY3500" s="6"/>
    </row>
    <row r="3501" ht="26.25" customHeight="1" spans="102:103">
      <c r="CX3501" s="6"/>
      <c r="CY3501" s="6"/>
    </row>
    <row r="3502" ht="26.25" customHeight="1" spans="102:103">
      <c r="CX3502" s="6"/>
      <c r="CY3502" s="6"/>
    </row>
    <row r="3503" ht="26.25" customHeight="1" spans="102:103">
      <c r="CX3503" s="6"/>
      <c r="CY3503" s="6"/>
    </row>
    <row r="3504" ht="26.25" customHeight="1" spans="102:103">
      <c r="CX3504" s="6"/>
      <c r="CY3504" s="6"/>
    </row>
    <row r="3505" ht="26.25" customHeight="1" spans="102:103">
      <c r="CX3505" s="6"/>
      <c r="CY3505" s="6"/>
    </row>
    <row r="3506" ht="26.25" customHeight="1" spans="102:103">
      <c r="CX3506" s="6"/>
      <c r="CY3506" s="6"/>
    </row>
    <row r="3507" ht="26.25" customHeight="1" spans="102:103">
      <c r="CX3507" s="6"/>
      <c r="CY3507" s="6"/>
    </row>
    <row r="3508" ht="26.25" customHeight="1" spans="102:103">
      <c r="CX3508" s="6"/>
      <c r="CY3508" s="6"/>
    </row>
    <row r="3509" ht="26.25" customHeight="1" spans="102:103">
      <c r="CX3509" s="6"/>
      <c r="CY3509" s="6"/>
    </row>
    <row r="3510" ht="26.25" customHeight="1" spans="102:103">
      <c r="CX3510" s="6"/>
      <c r="CY3510" s="6"/>
    </row>
    <row r="3511" ht="26.25" customHeight="1" spans="102:103">
      <c r="CX3511" s="6"/>
      <c r="CY3511" s="6"/>
    </row>
    <row r="3512" ht="26.25" customHeight="1" spans="102:103">
      <c r="CX3512" s="6"/>
      <c r="CY3512" s="6"/>
    </row>
    <row r="3513" ht="26.25" customHeight="1" spans="102:103">
      <c r="CX3513" s="6"/>
      <c r="CY3513" s="6"/>
    </row>
    <row r="3514" ht="26.25" customHeight="1" spans="102:103">
      <c r="CX3514" s="6"/>
      <c r="CY3514" s="6"/>
    </row>
    <row r="3515" ht="26.25" customHeight="1" spans="102:103">
      <c r="CX3515" s="6"/>
      <c r="CY3515" s="6"/>
    </row>
    <row r="3516" ht="26.25" customHeight="1" spans="102:103">
      <c r="CX3516" s="6"/>
      <c r="CY3516" s="6"/>
    </row>
    <row r="3517" ht="26.25" customHeight="1" spans="102:103">
      <c r="CX3517" s="6"/>
      <c r="CY3517" s="6"/>
    </row>
    <row r="3518" ht="26.25" customHeight="1" spans="102:103">
      <c r="CX3518" s="6"/>
      <c r="CY3518" s="6"/>
    </row>
    <row r="3519" ht="26.25" customHeight="1" spans="102:103">
      <c r="CX3519" s="6"/>
      <c r="CY3519" s="6"/>
    </row>
    <row r="3520" ht="26.25" customHeight="1" spans="102:103">
      <c r="CX3520" s="6"/>
      <c r="CY3520" s="6"/>
    </row>
    <row r="3521" ht="26.25" customHeight="1" spans="102:103">
      <c r="CX3521" s="6"/>
      <c r="CY3521" s="6"/>
    </row>
    <row r="3522" ht="26.25" customHeight="1" spans="102:103">
      <c r="CX3522" s="6"/>
      <c r="CY3522" s="6"/>
    </row>
    <row r="3523" ht="26.25" customHeight="1" spans="102:103">
      <c r="CX3523" s="6"/>
      <c r="CY3523" s="6"/>
    </row>
    <row r="3524" ht="26.25" customHeight="1" spans="102:103">
      <c r="CX3524" s="6"/>
      <c r="CY3524" s="6"/>
    </row>
    <row r="3525" ht="26.25" customHeight="1" spans="102:103">
      <c r="CX3525" s="6"/>
      <c r="CY3525" s="6"/>
    </row>
    <row r="3526" ht="26.25" customHeight="1" spans="102:103">
      <c r="CX3526" s="6"/>
      <c r="CY3526" s="6"/>
    </row>
    <row r="3527" ht="26.25" customHeight="1" spans="102:103">
      <c r="CX3527" s="6"/>
      <c r="CY3527" s="6"/>
    </row>
    <row r="3528" ht="26.25" customHeight="1" spans="102:103">
      <c r="CX3528" s="6"/>
      <c r="CY3528" s="6"/>
    </row>
    <row r="3529" ht="26.25" customHeight="1" spans="102:103">
      <c r="CX3529" s="6"/>
      <c r="CY3529" s="6"/>
    </row>
    <row r="3530" ht="26.25" customHeight="1" spans="102:103">
      <c r="CX3530" s="6"/>
      <c r="CY3530" s="6"/>
    </row>
    <row r="3531" ht="26.25" customHeight="1" spans="102:103">
      <c r="CX3531" s="6"/>
      <c r="CY3531" s="6"/>
    </row>
    <row r="3532" ht="26.25" customHeight="1" spans="102:103">
      <c r="CX3532" s="6"/>
      <c r="CY3532" s="6"/>
    </row>
    <row r="3533" ht="26.25" customHeight="1" spans="102:103">
      <c r="CX3533" s="6"/>
      <c r="CY3533" s="6"/>
    </row>
    <row r="3534" ht="26.25" customHeight="1" spans="102:103">
      <c r="CX3534" s="6"/>
      <c r="CY3534" s="6"/>
    </row>
    <row r="3535" ht="26.25" customHeight="1" spans="102:103">
      <c r="CX3535" s="6"/>
      <c r="CY3535" s="6"/>
    </row>
    <row r="3536" ht="26.25" customHeight="1" spans="102:103">
      <c r="CX3536" s="6"/>
      <c r="CY3536" s="6"/>
    </row>
    <row r="3537" ht="26.25" customHeight="1" spans="102:103">
      <c r="CX3537" s="6"/>
      <c r="CY3537" s="6"/>
    </row>
    <row r="3538" ht="26.25" customHeight="1" spans="102:103">
      <c r="CX3538" s="6"/>
      <c r="CY3538" s="6"/>
    </row>
    <row r="3539" ht="26.25" customHeight="1" spans="102:103">
      <c r="CX3539" s="6"/>
      <c r="CY3539" s="6"/>
    </row>
    <row r="3540" ht="26.25" customHeight="1" spans="102:103">
      <c r="CX3540" s="6"/>
      <c r="CY3540" s="6"/>
    </row>
    <row r="3541" ht="26.25" customHeight="1" spans="102:103">
      <c r="CX3541" s="6"/>
      <c r="CY3541" s="6"/>
    </row>
    <row r="3542" ht="26.25" customHeight="1" spans="102:103">
      <c r="CX3542" s="6"/>
      <c r="CY3542" s="6"/>
    </row>
    <row r="3543" ht="26.25" customHeight="1" spans="102:103">
      <c r="CX3543" s="6"/>
      <c r="CY3543" s="6"/>
    </row>
    <row r="3544" ht="26.25" customHeight="1" spans="102:103">
      <c r="CX3544" s="6"/>
      <c r="CY3544" s="6"/>
    </row>
    <row r="3545" ht="26.25" customHeight="1" spans="102:103">
      <c r="CX3545" s="6"/>
      <c r="CY3545" s="6"/>
    </row>
    <row r="3546" ht="26.25" customHeight="1" spans="102:103">
      <c r="CX3546" s="6"/>
      <c r="CY3546" s="6"/>
    </row>
    <row r="3547" ht="26.25" customHeight="1" spans="102:103">
      <c r="CX3547" s="6"/>
      <c r="CY3547" s="6"/>
    </row>
    <row r="3548" ht="26.25" customHeight="1" spans="102:103">
      <c r="CX3548" s="6"/>
      <c r="CY3548" s="6"/>
    </row>
    <row r="3549" ht="26.25" customHeight="1" spans="102:103">
      <c r="CX3549" s="6"/>
      <c r="CY3549" s="6"/>
    </row>
    <row r="3550" ht="26.25" customHeight="1" spans="102:103">
      <c r="CX3550" s="6"/>
      <c r="CY3550" s="6"/>
    </row>
    <row r="3551" ht="26.25" customHeight="1" spans="102:103">
      <c r="CX3551" s="6"/>
      <c r="CY3551" s="6"/>
    </row>
    <row r="3552" ht="26.25" customHeight="1" spans="102:103">
      <c r="CX3552" s="6"/>
      <c r="CY3552" s="6"/>
    </row>
    <row r="3553" ht="26.25" customHeight="1" spans="102:103">
      <c r="CX3553" s="6"/>
      <c r="CY3553" s="6"/>
    </row>
    <row r="3554" ht="26.25" customHeight="1" spans="102:103">
      <c r="CX3554" s="6"/>
      <c r="CY3554" s="6"/>
    </row>
    <row r="3555" ht="26.25" customHeight="1" spans="102:103">
      <c r="CX3555" s="6"/>
      <c r="CY3555" s="6"/>
    </row>
    <row r="3556" ht="26.25" customHeight="1" spans="102:103">
      <c r="CX3556" s="6"/>
      <c r="CY3556" s="6"/>
    </row>
    <row r="3557" ht="26.25" customHeight="1" spans="102:103">
      <c r="CX3557" s="6"/>
      <c r="CY3557" s="6"/>
    </row>
    <row r="3558" ht="26.25" customHeight="1" spans="102:103">
      <c r="CX3558" s="6"/>
      <c r="CY3558" s="6"/>
    </row>
    <row r="3559" ht="26.25" customHeight="1" spans="102:103">
      <c r="CX3559" s="6"/>
      <c r="CY3559" s="6"/>
    </row>
    <row r="3560" ht="26.25" customHeight="1" spans="102:103">
      <c r="CX3560" s="6"/>
      <c r="CY3560" s="6"/>
    </row>
    <row r="3561" ht="26.25" customHeight="1" spans="102:103">
      <c r="CX3561" s="6"/>
      <c r="CY3561" s="6"/>
    </row>
    <row r="3562" ht="26.25" customHeight="1" spans="102:103">
      <c r="CX3562" s="6"/>
      <c r="CY3562" s="6"/>
    </row>
    <row r="3563" ht="26.25" customHeight="1" spans="102:103">
      <c r="CX3563" s="6"/>
      <c r="CY3563" s="6"/>
    </row>
    <row r="3564" ht="26.25" customHeight="1" spans="102:103">
      <c r="CX3564" s="6"/>
      <c r="CY3564" s="6"/>
    </row>
    <row r="3565" ht="26.25" customHeight="1" spans="102:103">
      <c r="CX3565" s="6"/>
      <c r="CY3565" s="6"/>
    </row>
    <row r="3566" ht="26.25" customHeight="1" spans="102:103">
      <c r="CX3566" s="6"/>
      <c r="CY3566" s="6"/>
    </row>
    <row r="3567" ht="26.25" customHeight="1" spans="102:103">
      <c r="CX3567" s="6"/>
      <c r="CY3567" s="6"/>
    </row>
    <row r="3568" ht="26.25" customHeight="1" spans="102:103">
      <c r="CX3568" s="6"/>
      <c r="CY3568" s="6"/>
    </row>
    <row r="3569" ht="26.25" customHeight="1" spans="102:103">
      <c r="CX3569" s="6"/>
      <c r="CY3569" s="6"/>
    </row>
    <row r="3570" ht="26.25" customHeight="1" spans="102:103">
      <c r="CX3570" s="6"/>
      <c r="CY3570" s="6"/>
    </row>
    <row r="3571" ht="26.25" customHeight="1" spans="102:103">
      <c r="CX3571" s="6"/>
      <c r="CY3571" s="6"/>
    </row>
    <row r="3572" ht="26.25" customHeight="1" spans="102:103">
      <c r="CX3572" s="6"/>
      <c r="CY3572" s="6"/>
    </row>
    <row r="3573" ht="26.25" customHeight="1" spans="102:103">
      <c r="CX3573" s="6"/>
      <c r="CY3573" s="6"/>
    </row>
    <row r="3574" ht="26.25" customHeight="1" spans="102:103">
      <c r="CX3574" s="6"/>
      <c r="CY3574" s="6"/>
    </row>
    <row r="3575" ht="26.25" customHeight="1" spans="102:103">
      <c r="CX3575" s="6"/>
      <c r="CY3575" s="6"/>
    </row>
    <row r="3576" ht="26.25" customHeight="1" spans="102:103">
      <c r="CX3576" s="6"/>
      <c r="CY3576" s="6"/>
    </row>
    <row r="3577" ht="26.25" customHeight="1" spans="102:103">
      <c r="CX3577" s="6"/>
      <c r="CY3577" s="6"/>
    </row>
    <row r="3578" ht="26.25" customHeight="1" spans="102:103">
      <c r="CX3578" s="6"/>
      <c r="CY3578" s="6"/>
    </row>
    <row r="3579" ht="26.25" customHeight="1" spans="102:103">
      <c r="CX3579" s="6"/>
      <c r="CY3579" s="6"/>
    </row>
    <row r="3580" ht="26.25" customHeight="1" spans="102:103">
      <c r="CX3580" s="6"/>
      <c r="CY3580" s="6"/>
    </row>
    <row r="3581" ht="26.25" customHeight="1" spans="102:103">
      <c r="CX3581" s="6"/>
      <c r="CY3581" s="6"/>
    </row>
    <row r="3582" ht="26.25" customHeight="1" spans="102:103">
      <c r="CX3582" s="6"/>
      <c r="CY3582" s="6"/>
    </row>
    <row r="3583" ht="26.25" customHeight="1" spans="102:103">
      <c r="CX3583" s="6"/>
      <c r="CY3583" s="6"/>
    </row>
    <row r="3584" ht="26.25" customHeight="1" spans="102:103">
      <c r="CX3584" s="6"/>
      <c r="CY3584" s="6"/>
    </row>
    <row r="3585" ht="26.25" customHeight="1" spans="102:103">
      <c r="CX3585" s="6"/>
      <c r="CY3585" s="6"/>
    </row>
    <row r="3586" ht="26.25" customHeight="1" spans="102:103">
      <c r="CX3586" s="6"/>
      <c r="CY3586" s="6"/>
    </row>
    <row r="3587" ht="26.25" customHeight="1" spans="102:103">
      <c r="CX3587" s="6"/>
      <c r="CY3587" s="6"/>
    </row>
    <row r="3588" ht="26.25" customHeight="1" spans="102:103">
      <c r="CX3588" s="6"/>
      <c r="CY3588" s="6"/>
    </row>
    <row r="3589" ht="26.25" customHeight="1" spans="102:103">
      <c r="CX3589" s="6"/>
      <c r="CY3589" s="6"/>
    </row>
    <row r="3590" ht="26.25" customHeight="1" spans="102:103">
      <c r="CX3590" s="6"/>
      <c r="CY3590" s="6"/>
    </row>
    <row r="3591" ht="26.25" customHeight="1" spans="102:103">
      <c r="CX3591" s="6"/>
      <c r="CY3591" s="6"/>
    </row>
    <row r="3592" ht="26.25" customHeight="1" spans="102:103">
      <c r="CX3592" s="6"/>
      <c r="CY3592" s="6"/>
    </row>
    <row r="3593" ht="26.25" customHeight="1" spans="102:103">
      <c r="CX3593" s="6"/>
      <c r="CY3593" s="6"/>
    </row>
    <row r="3594" ht="26.25" customHeight="1" spans="102:103">
      <c r="CX3594" s="6"/>
      <c r="CY3594" s="6"/>
    </row>
    <row r="3595" ht="26.25" customHeight="1" spans="102:103">
      <c r="CX3595" s="6"/>
      <c r="CY3595" s="6"/>
    </row>
    <row r="3596" ht="26.25" customHeight="1" spans="102:103">
      <c r="CX3596" s="6"/>
      <c r="CY3596" s="6"/>
    </row>
    <row r="3597" ht="26.25" customHeight="1" spans="102:103">
      <c r="CX3597" s="6"/>
      <c r="CY3597" s="6"/>
    </row>
    <row r="3598" ht="26.25" customHeight="1" spans="102:103">
      <c r="CX3598" s="6"/>
      <c r="CY3598" s="6"/>
    </row>
    <row r="3599" ht="26.25" customHeight="1" spans="102:103">
      <c r="CX3599" s="6"/>
      <c r="CY3599" s="6"/>
    </row>
    <row r="3600" ht="26.25" customHeight="1" spans="102:103">
      <c r="CX3600" s="6"/>
      <c r="CY3600" s="6"/>
    </row>
    <row r="3601" ht="26.25" customHeight="1" spans="102:103">
      <c r="CX3601" s="6"/>
      <c r="CY3601" s="6"/>
    </row>
    <row r="3602" ht="26.25" customHeight="1" spans="102:103">
      <c r="CX3602" s="6"/>
      <c r="CY3602" s="6"/>
    </row>
    <row r="3603" ht="26.25" customHeight="1" spans="102:103">
      <c r="CX3603" s="6"/>
      <c r="CY3603" s="6"/>
    </row>
    <row r="3604" ht="26.25" customHeight="1" spans="102:103">
      <c r="CX3604" s="6"/>
      <c r="CY3604" s="6"/>
    </row>
    <row r="3605" ht="26.25" customHeight="1" spans="102:103">
      <c r="CX3605" s="6"/>
      <c r="CY3605" s="6"/>
    </row>
    <row r="3606" ht="26.25" customHeight="1" spans="102:103">
      <c r="CX3606" s="6"/>
      <c r="CY3606" s="6"/>
    </row>
    <row r="3607" ht="26.25" customHeight="1" spans="102:103">
      <c r="CX3607" s="6"/>
      <c r="CY3607" s="6"/>
    </row>
    <row r="3608" ht="26.25" customHeight="1" spans="102:103">
      <c r="CX3608" s="6"/>
      <c r="CY3608" s="6"/>
    </row>
    <row r="3609" ht="26.25" customHeight="1" spans="102:103">
      <c r="CX3609" s="6"/>
      <c r="CY3609" s="6"/>
    </row>
    <row r="3610" ht="26.25" customHeight="1" spans="102:103">
      <c r="CX3610" s="6"/>
      <c r="CY3610" s="6"/>
    </row>
    <row r="3611" ht="26.25" customHeight="1" spans="102:103">
      <c r="CX3611" s="6"/>
      <c r="CY3611" s="6"/>
    </row>
    <row r="3612" ht="26.25" customHeight="1" spans="102:103">
      <c r="CX3612" s="6"/>
      <c r="CY3612" s="6"/>
    </row>
    <row r="3613" ht="26.25" customHeight="1" spans="102:103">
      <c r="CX3613" s="6"/>
      <c r="CY3613" s="6"/>
    </row>
    <row r="3614" ht="26.25" customHeight="1" spans="102:103">
      <c r="CX3614" s="6"/>
      <c r="CY3614" s="6"/>
    </row>
    <row r="3615" ht="26.25" customHeight="1" spans="102:103">
      <c r="CX3615" s="6"/>
      <c r="CY3615" s="6"/>
    </row>
    <row r="3616" ht="26.25" customHeight="1" spans="102:103">
      <c r="CX3616" s="6"/>
      <c r="CY3616" s="6"/>
    </row>
    <row r="3617" ht="26.25" customHeight="1" spans="102:103">
      <c r="CX3617" s="6"/>
      <c r="CY3617" s="6"/>
    </row>
    <row r="3618" ht="26.25" customHeight="1" spans="102:103">
      <c r="CX3618" s="6"/>
      <c r="CY3618" s="6"/>
    </row>
    <row r="3619" ht="26.25" customHeight="1" spans="102:103">
      <c r="CX3619" s="6"/>
      <c r="CY3619" s="6"/>
    </row>
    <row r="3620" ht="26.25" customHeight="1" spans="102:103">
      <c r="CX3620" s="6"/>
      <c r="CY3620" s="6"/>
    </row>
    <row r="3621" ht="26.25" customHeight="1" spans="102:103">
      <c r="CX3621" s="6"/>
      <c r="CY3621" s="6"/>
    </row>
    <row r="3622" ht="26.25" customHeight="1" spans="102:103">
      <c r="CX3622" s="6"/>
      <c r="CY3622" s="6"/>
    </row>
    <row r="3623" ht="26.25" customHeight="1" spans="102:103">
      <c r="CX3623" s="6"/>
      <c r="CY3623" s="6"/>
    </row>
    <row r="3624" ht="26.25" customHeight="1" spans="102:103">
      <c r="CX3624" s="6"/>
      <c r="CY3624" s="6"/>
    </row>
    <row r="3625" ht="26.25" customHeight="1" spans="102:103">
      <c r="CX3625" s="6"/>
      <c r="CY3625" s="6"/>
    </row>
    <row r="3626" ht="26.25" customHeight="1" spans="102:103">
      <c r="CX3626" s="6"/>
      <c r="CY3626" s="6"/>
    </row>
    <row r="3627" ht="26.25" customHeight="1" spans="102:103">
      <c r="CX3627" s="6"/>
      <c r="CY3627" s="6"/>
    </row>
    <row r="3628" ht="26.25" customHeight="1" spans="102:103">
      <c r="CX3628" s="6"/>
      <c r="CY3628" s="6"/>
    </row>
    <row r="3629" ht="26.25" customHeight="1" spans="102:103">
      <c r="CX3629" s="6"/>
      <c r="CY3629" s="6"/>
    </row>
    <row r="3630" ht="26.25" customHeight="1" spans="102:103">
      <c r="CX3630" s="6"/>
      <c r="CY3630" s="6"/>
    </row>
    <row r="3631" ht="26.25" customHeight="1" spans="102:103">
      <c r="CX3631" s="6"/>
      <c r="CY3631" s="6"/>
    </row>
    <row r="3632" ht="26.25" customHeight="1" spans="102:103">
      <c r="CX3632" s="6"/>
      <c r="CY3632" s="6"/>
    </row>
    <row r="3633" ht="26.25" customHeight="1" spans="102:103">
      <c r="CX3633" s="6"/>
      <c r="CY3633" s="6"/>
    </row>
    <row r="3634" ht="26.25" customHeight="1" spans="102:103">
      <c r="CX3634" s="6"/>
      <c r="CY3634" s="6"/>
    </row>
    <row r="3635" ht="26.25" customHeight="1" spans="102:103">
      <c r="CX3635" s="6"/>
      <c r="CY3635" s="6"/>
    </row>
    <row r="3636" ht="26.25" customHeight="1" spans="102:103">
      <c r="CX3636" s="6"/>
      <c r="CY3636" s="6"/>
    </row>
    <row r="3637" ht="26.25" customHeight="1" spans="102:103">
      <c r="CX3637" s="6"/>
      <c r="CY3637" s="6"/>
    </row>
    <row r="3638" ht="26.25" customHeight="1" spans="102:103">
      <c r="CX3638" s="6"/>
      <c r="CY3638" s="6"/>
    </row>
    <row r="3639" ht="26.25" customHeight="1" spans="102:103">
      <c r="CX3639" s="6"/>
      <c r="CY3639" s="6"/>
    </row>
    <row r="3640" ht="26.25" customHeight="1" spans="102:103">
      <c r="CX3640" s="6"/>
      <c r="CY3640" s="6"/>
    </row>
    <row r="3641" ht="26.25" customHeight="1" spans="102:103">
      <c r="CX3641" s="6"/>
      <c r="CY3641" s="6"/>
    </row>
    <row r="3642" ht="26.25" customHeight="1" spans="102:103">
      <c r="CX3642" s="6"/>
      <c r="CY3642" s="6"/>
    </row>
    <row r="3643" ht="26.25" customHeight="1" spans="102:103">
      <c r="CX3643" s="6"/>
      <c r="CY3643" s="6"/>
    </row>
    <row r="3644" ht="26.25" customHeight="1" spans="102:103">
      <c r="CX3644" s="6"/>
      <c r="CY3644" s="6"/>
    </row>
    <row r="3645" ht="26.25" customHeight="1" spans="102:103">
      <c r="CX3645" s="6"/>
      <c r="CY3645" s="6"/>
    </row>
    <row r="3646" ht="26.25" customHeight="1" spans="102:103">
      <c r="CX3646" s="6"/>
      <c r="CY3646" s="6"/>
    </row>
    <row r="3647" ht="26.25" customHeight="1" spans="102:103">
      <c r="CX3647" s="6"/>
      <c r="CY3647" s="6"/>
    </row>
    <row r="3648" ht="26.25" customHeight="1" spans="102:103">
      <c r="CX3648" s="6"/>
      <c r="CY3648" s="6"/>
    </row>
    <row r="3649" ht="26.25" customHeight="1" spans="102:103">
      <c r="CX3649" s="6"/>
      <c r="CY3649" s="6"/>
    </row>
    <row r="3650" ht="26.25" customHeight="1" spans="102:103">
      <c r="CX3650" s="6"/>
      <c r="CY3650" s="6"/>
    </row>
    <row r="3651" ht="26.25" customHeight="1" spans="102:103">
      <c r="CX3651" s="6"/>
      <c r="CY3651" s="6"/>
    </row>
    <row r="3652" ht="26.25" customHeight="1" spans="102:103">
      <c r="CX3652" s="6"/>
      <c r="CY3652" s="6"/>
    </row>
    <row r="3653" ht="26.25" customHeight="1" spans="102:103">
      <c r="CX3653" s="6"/>
      <c r="CY3653" s="6"/>
    </row>
    <row r="3654" ht="26.25" customHeight="1" spans="102:103">
      <c r="CX3654" s="6"/>
      <c r="CY3654" s="6"/>
    </row>
    <row r="3655" ht="26.25" customHeight="1" spans="102:103">
      <c r="CX3655" s="6"/>
      <c r="CY3655" s="6"/>
    </row>
    <row r="3656" ht="26.25" customHeight="1" spans="102:103">
      <c r="CX3656" s="6"/>
      <c r="CY3656" s="6"/>
    </row>
    <row r="3657" ht="26.25" customHeight="1" spans="102:103">
      <c r="CX3657" s="6"/>
      <c r="CY3657" s="6"/>
    </row>
    <row r="3658" ht="26.25" customHeight="1" spans="102:103">
      <c r="CX3658" s="6"/>
      <c r="CY3658" s="6"/>
    </row>
    <row r="3659" ht="26.25" customHeight="1" spans="102:103">
      <c r="CX3659" s="6"/>
      <c r="CY3659" s="6"/>
    </row>
    <row r="3660" ht="26.25" customHeight="1" spans="102:103">
      <c r="CX3660" s="6"/>
      <c r="CY3660" s="6"/>
    </row>
    <row r="3661" ht="26.25" customHeight="1" spans="102:103">
      <c r="CX3661" s="6"/>
      <c r="CY3661" s="6"/>
    </row>
    <row r="3662" ht="26.25" customHeight="1" spans="102:103">
      <c r="CX3662" s="6"/>
      <c r="CY3662" s="6"/>
    </row>
    <row r="3663" ht="26.25" customHeight="1" spans="102:103">
      <c r="CX3663" s="6"/>
      <c r="CY3663" s="6"/>
    </row>
    <row r="3664" ht="26.25" customHeight="1" spans="102:103">
      <c r="CX3664" s="6"/>
      <c r="CY3664" s="6"/>
    </row>
    <row r="3665" ht="26.25" customHeight="1" spans="102:103">
      <c r="CX3665" s="6"/>
      <c r="CY3665" s="6"/>
    </row>
    <row r="3666" ht="26.25" customHeight="1" spans="102:103">
      <c r="CX3666" s="6"/>
      <c r="CY3666" s="6"/>
    </row>
    <row r="3667" ht="26.25" customHeight="1" spans="102:103">
      <c r="CX3667" s="6"/>
      <c r="CY3667" s="6"/>
    </row>
    <row r="3668" ht="26.25" customHeight="1" spans="102:103">
      <c r="CX3668" s="6"/>
      <c r="CY3668" s="6"/>
    </row>
    <row r="3669" ht="26.25" customHeight="1" spans="102:103">
      <c r="CX3669" s="6"/>
      <c r="CY3669" s="6"/>
    </row>
    <row r="3670" ht="26.25" customHeight="1" spans="102:103">
      <c r="CX3670" s="6"/>
      <c r="CY3670" s="6"/>
    </row>
    <row r="3671" ht="26.25" customHeight="1" spans="102:103">
      <c r="CX3671" s="6"/>
      <c r="CY3671" s="6"/>
    </row>
    <row r="3672" ht="26.25" customHeight="1" spans="102:103">
      <c r="CX3672" s="6"/>
      <c r="CY3672" s="6"/>
    </row>
    <row r="3673" ht="26.25" customHeight="1" spans="102:103">
      <c r="CX3673" s="6"/>
      <c r="CY3673" s="6"/>
    </row>
    <row r="3674" ht="26.25" customHeight="1" spans="102:103">
      <c r="CX3674" s="6"/>
      <c r="CY3674" s="6"/>
    </row>
    <row r="3675" ht="26.25" customHeight="1" spans="102:103">
      <c r="CX3675" s="6"/>
      <c r="CY3675" s="6"/>
    </row>
    <row r="3676" ht="26.25" customHeight="1" spans="102:103">
      <c r="CX3676" s="6"/>
      <c r="CY3676" s="6"/>
    </row>
    <row r="3677" ht="26.25" customHeight="1" spans="102:103">
      <c r="CX3677" s="6"/>
      <c r="CY3677" s="6"/>
    </row>
    <row r="3678" ht="26.25" customHeight="1" spans="102:103">
      <c r="CX3678" s="6"/>
      <c r="CY3678" s="6"/>
    </row>
    <row r="3679" ht="26.25" customHeight="1" spans="102:103">
      <c r="CX3679" s="6"/>
      <c r="CY3679" s="6"/>
    </row>
    <row r="3680" ht="26.25" customHeight="1" spans="102:103">
      <c r="CX3680" s="6"/>
      <c r="CY3680" s="6"/>
    </row>
    <row r="3681" ht="26.25" customHeight="1" spans="102:103">
      <c r="CX3681" s="6"/>
      <c r="CY3681" s="6"/>
    </row>
    <row r="3682" ht="26.25" customHeight="1" spans="102:103">
      <c r="CX3682" s="6"/>
      <c r="CY3682" s="6"/>
    </row>
    <row r="3683" ht="26.25" customHeight="1" spans="102:103">
      <c r="CX3683" s="6"/>
      <c r="CY3683" s="6"/>
    </row>
    <row r="3684" ht="26.25" customHeight="1" spans="102:103">
      <c r="CX3684" s="6"/>
      <c r="CY3684" s="6"/>
    </row>
    <row r="3685" ht="26.25" customHeight="1" spans="102:103">
      <c r="CX3685" s="6"/>
      <c r="CY3685" s="6"/>
    </row>
    <row r="3686" ht="26.25" customHeight="1" spans="102:103">
      <c r="CX3686" s="6"/>
      <c r="CY3686" s="6"/>
    </row>
    <row r="3687" ht="26.25" customHeight="1" spans="102:103">
      <c r="CX3687" s="6"/>
      <c r="CY3687" s="6"/>
    </row>
    <row r="3688" ht="26.25" customHeight="1" spans="102:103">
      <c r="CX3688" s="6"/>
      <c r="CY3688" s="6"/>
    </row>
    <row r="3689" ht="26.25" customHeight="1" spans="102:103">
      <c r="CX3689" s="6"/>
      <c r="CY3689" s="6"/>
    </row>
    <row r="3690" ht="26.25" customHeight="1" spans="102:103">
      <c r="CX3690" s="6"/>
      <c r="CY3690" s="6"/>
    </row>
    <row r="3691" ht="26.25" customHeight="1" spans="102:103">
      <c r="CX3691" s="6"/>
      <c r="CY3691" s="6"/>
    </row>
    <row r="3692" ht="26.25" customHeight="1" spans="102:103">
      <c r="CX3692" s="6"/>
      <c r="CY3692" s="6"/>
    </row>
    <row r="3693" ht="26.25" customHeight="1" spans="102:103">
      <c r="CX3693" s="6"/>
      <c r="CY3693" s="6"/>
    </row>
    <row r="3694" ht="26.25" customHeight="1" spans="102:103">
      <c r="CX3694" s="6"/>
      <c r="CY3694" s="6"/>
    </row>
    <row r="3695" ht="26.25" customHeight="1" spans="102:103">
      <c r="CX3695" s="6"/>
      <c r="CY3695" s="6"/>
    </row>
    <row r="3696" ht="26.25" customHeight="1" spans="102:103">
      <c r="CX3696" s="6"/>
      <c r="CY3696" s="6"/>
    </row>
    <row r="3697" ht="26.25" customHeight="1" spans="102:103">
      <c r="CX3697" s="6"/>
      <c r="CY3697" s="6"/>
    </row>
    <row r="3698" ht="26.25" customHeight="1" spans="102:103">
      <c r="CX3698" s="6"/>
      <c r="CY3698" s="6"/>
    </row>
    <row r="3699" ht="26.25" customHeight="1" spans="102:103">
      <c r="CX3699" s="6"/>
      <c r="CY3699" s="6"/>
    </row>
    <row r="3700" ht="26.25" customHeight="1" spans="102:103">
      <c r="CX3700" s="6"/>
      <c r="CY3700" s="6"/>
    </row>
    <row r="3701" ht="26.25" customHeight="1" spans="102:103">
      <c r="CX3701" s="6"/>
      <c r="CY3701" s="6"/>
    </row>
    <row r="3702" ht="26.25" customHeight="1" spans="102:103">
      <c r="CX3702" s="6"/>
      <c r="CY3702" s="6"/>
    </row>
    <row r="3703" ht="26.25" customHeight="1" spans="102:103">
      <c r="CX3703" s="6"/>
      <c r="CY3703" s="6"/>
    </row>
    <row r="3704" ht="26.25" customHeight="1" spans="102:103">
      <c r="CX3704" s="6"/>
      <c r="CY3704" s="6"/>
    </row>
    <row r="3705" ht="26.25" customHeight="1" spans="102:103">
      <c r="CX3705" s="6"/>
      <c r="CY3705" s="6"/>
    </row>
    <row r="3706" ht="26.25" customHeight="1" spans="102:103">
      <c r="CX3706" s="6"/>
      <c r="CY3706" s="6"/>
    </row>
    <row r="3707" ht="26.25" customHeight="1" spans="102:103">
      <c r="CX3707" s="6"/>
      <c r="CY3707" s="6"/>
    </row>
    <row r="3708" ht="26.25" customHeight="1" spans="102:103">
      <c r="CX3708" s="6"/>
      <c r="CY3708" s="6"/>
    </row>
    <row r="3709" ht="26.25" customHeight="1" spans="102:103">
      <c r="CX3709" s="6"/>
      <c r="CY3709" s="6"/>
    </row>
    <row r="3710" ht="26.25" customHeight="1" spans="102:103">
      <c r="CX3710" s="6"/>
      <c r="CY3710" s="6"/>
    </row>
    <row r="3711" ht="26.25" customHeight="1" spans="102:103">
      <c r="CX3711" s="6"/>
      <c r="CY3711" s="6"/>
    </row>
    <row r="3712" ht="26.25" customHeight="1"/>
    <row r="3713" ht="26.25" customHeight="1"/>
    <row r="3714" ht="26.25" customHeight="1"/>
    <row r="3715" ht="26.25" customHeight="1"/>
    <row r="3716" ht="26.25" customHeight="1"/>
    <row r="3717" ht="26.25" customHeight="1"/>
    <row r="3718" ht="26.25" customHeight="1"/>
    <row r="3719" ht="26.25" customHeight="1"/>
    <row r="3720" ht="26.25" customHeight="1"/>
    <row r="3721" ht="26.25" customHeight="1"/>
    <row r="3722" ht="26.25" customHeight="1"/>
    <row r="3723" ht="26.25" customHeight="1"/>
    <row r="3724" ht="26.25" customHeight="1"/>
    <row r="3725" ht="26.25" customHeight="1"/>
    <row r="3726" ht="26.25" customHeight="1"/>
    <row r="3727" ht="26.25" customHeight="1"/>
    <row r="3728" ht="26.25" customHeight="1"/>
    <row r="3729" ht="26.25" customHeight="1"/>
    <row r="3730" ht="26.25" customHeight="1"/>
    <row r="3731" ht="26.25" customHeight="1"/>
    <row r="3732" ht="26.25" customHeight="1"/>
    <row r="3733" ht="26.25" customHeight="1"/>
    <row r="3734" ht="26.25" customHeight="1"/>
    <row r="3735" ht="26.25" customHeight="1"/>
    <row r="3736" ht="26.25" customHeight="1"/>
    <row r="3737" ht="26.25" customHeight="1"/>
    <row r="3738" ht="26.25" customHeight="1"/>
    <row r="3739" ht="26.25" customHeight="1"/>
    <row r="3740" ht="26.25" customHeight="1"/>
    <row r="3741" ht="26.25" customHeight="1"/>
    <row r="3742" ht="26.25" customHeight="1"/>
    <row r="3743" ht="26.25" customHeight="1"/>
    <row r="3744" ht="26.25" customHeight="1"/>
    <row r="3745" ht="26.25" customHeight="1"/>
    <row r="3746" ht="26.25" customHeight="1"/>
    <row r="3747" ht="26.25" customHeight="1"/>
    <row r="3748" ht="26.25" customHeight="1"/>
    <row r="3749" ht="26.25" customHeight="1"/>
    <row r="3750" ht="26.25" customHeight="1"/>
    <row r="3751" ht="26.25" customHeight="1"/>
    <row r="3752" ht="26.25" customHeight="1"/>
    <row r="3753" ht="26.25" customHeight="1"/>
    <row r="3754" ht="26.25" customHeight="1"/>
    <row r="3755" ht="26.25" customHeight="1"/>
    <row r="3756" ht="26.25" customHeight="1"/>
    <row r="3757" ht="26.25" customHeight="1"/>
    <row r="3758" ht="26.25" customHeight="1"/>
    <row r="3759" ht="26.25" customHeight="1"/>
    <row r="3760" ht="26.25" customHeight="1"/>
    <row r="3761" ht="26.25" customHeight="1"/>
    <row r="3762" ht="26.25" customHeight="1"/>
    <row r="3763" ht="26.25" customHeight="1"/>
    <row r="3764" ht="26.25" customHeight="1"/>
    <row r="3765" ht="26.25" customHeight="1"/>
    <row r="3766" ht="26.25" customHeight="1"/>
    <row r="3767" ht="26.25" customHeight="1"/>
    <row r="3768" ht="26.25" customHeight="1"/>
    <row r="3769" ht="26.25" customHeight="1"/>
    <row r="3770" ht="26.25" customHeight="1"/>
    <row r="3771" ht="26.25" customHeight="1"/>
    <row r="3772" ht="26.25" customHeight="1"/>
    <row r="3773" ht="26.25" customHeight="1"/>
    <row r="3774" ht="26.25" customHeight="1"/>
    <row r="3775" ht="26.25" customHeight="1"/>
    <row r="3776" ht="26.25" customHeight="1"/>
    <row r="3777" ht="26.25" customHeight="1"/>
    <row r="3778" ht="26.25" customHeight="1"/>
    <row r="3779" ht="26.25" customHeight="1"/>
    <row r="3780" ht="26.25" customHeight="1"/>
    <row r="3781" ht="26.25" customHeight="1"/>
    <row r="3782" ht="26.25" customHeight="1"/>
    <row r="3783" ht="26.25" customHeight="1"/>
    <row r="3784" ht="26.25" customHeight="1"/>
    <row r="3785" ht="26.25" customHeight="1"/>
    <row r="3786" ht="26.25" customHeight="1"/>
    <row r="3787" ht="26.25" customHeight="1"/>
    <row r="3788" ht="26.25" customHeight="1"/>
    <row r="3789" ht="26.25" customHeight="1"/>
    <row r="3790" ht="26.25" customHeight="1"/>
    <row r="3791" ht="26.25" customHeight="1"/>
    <row r="3792" ht="26.25" customHeight="1"/>
    <row r="3793" ht="26.25" customHeight="1"/>
    <row r="3794" ht="26.25" customHeight="1"/>
    <row r="3795" ht="26.25" customHeight="1"/>
    <row r="3796" ht="26.25" customHeight="1"/>
    <row r="3797" ht="26.25" customHeight="1"/>
    <row r="3798" ht="26.25" customHeight="1"/>
    <row r="3799" ht="26.25" customHeight="1"/>
    <row r="3800" ht="26.25" customHeight="1"/>
    <row r="3801" ht="26.25" customHeight="1"/>
    <row r="3802" ht="26.25" customHeight="1"/>
    <row r="3803" ht="26.25" customHeight="1"/>
    <row r="3804" ht="26.25" customHeight="1"/>
    <row r="3805" ht="26.25" customHeight="1"/>
    <row r="3806" ht="26.25" customHeight="1"/>
    <row r="3807" ht="26.25" customHeight="1"/>
    <row r="3808" ht="26.25" customHeight="1"/>
    <row r="3809" ht="26.25" customHeight="1"/>
    <row r="3810" ht="26.25" customHeight="1"/>
    <row r="3811" ht="26.25" customHeight="1"/>
    <row r="3812" ht="26.25" customHeight="1"/>
    <row r="3813" ht="26.25" customHeight="1"/>
    <row r="3814" ht="26.25" customHeight="1"/>
    <row r="3815" ht="26.25" customHeight="1"/>
    <row r="3816" ht="26.25" customHeight="1"/>
    <row r="3817" ht="26.25" customHeight="1"/>
    <row r="3818" ht="26.25" customHeight="1"/>
    <row r="3819" ht="26.25" customHeight="1"/>
    <row r="3820" ht="26.25" customHeight="1"/>
    <row r="3821" ht="26.25" customHeight="1"/>
    <row r="3822" ht="26.25" customHeight="1"/>
    <row r="3823" ht="26.25" customHeight="1"/>
    <row r="3824" ht="26.25" customHeight="1"/>
    <row r="3825" ht="26.25" customHeight="1"/>
    <row r="3826" ht="26.25" customHeight="1"/>
    <row r="3827" ht="26.25" customHeight="1"/>
    <row r="3828" ht="26.25" customHeight="1"/>
    <row r="3829" ht="26.25" customHeight="1"/>
    <row r="3830" ht="26.25" customHeight="1"/>
    <row r="3831" ht="26.25" customHeight="1"/>
    <row r="3832" ht="26.25" customHeight="1"/>
    <row r="3833" ht="26.25" customHeight="1"/>
    <row r="3834" ht="26.25" customHeight="1"/>
    <row r="3835" ht="26.25" customHeight="1"/>
    <row r="3836" ht="26.25" customHeight="1"/>
    <row r="3837" ht="26.25" customHeight="1"/>
    <row r="3838" ht="26.25" customHeight="1"/>
    <row r="3839" ht="26.25" customHeight="1"/>
    <row r="3840" ht="26.25" customHeight="1"/>
    <row r="3841" ht="26.25" customHeight="1"/>
    <row r="3842" ht="26.25" customHeight="1"/>
    <row r="3843" ht="26.25" customHeight="1"/>
    <row r="3844" ht="26.25" customHeight="1"/>
    <row r="3845" ht="26.25" customHeight="1"/>
    <row r="3846" ht="26.25" customHeight="1"/>
    <row r="3847" ht="26.25" customHeight="1"/>
    <row r="3848" ht="26.25" customHeight="1"/>
    <row r="3849" ht="26.25" customHeight="1"/>
    <row r="3850" ht="26.25" customHeight="1"/>
    <row r="3851" ht="26.25" customHeight="1"/>
    <row r="3852" ht="26.25" customHeight="1"/>
    <row r="3853" ht="26.25" customHeight="1"/>
    <row r="3854" ht="26.25" customHeight="1"/>
    <row r="3855" ht="26.25" customHeight="1"/>
    <row r="3856" ht="26.25" customHeight="1"/>
    <row r="3857" ht="26.25" customHeight="1"/>
    <row r="3858" ht="26.25" customHeight="1"/>
    <row r="3859" ht="26.25" customHeight="1"/>
    <row r="3860" ht="26.25" customHeight="1"/>
    <row r="3861" ht="26.25" customHeight="1"/>
    <row r="3862" ht="26.25" customHeight="1"/>
    <row r="3863" ht="26.25" customHeight="1"/>
    <row r="3864" ht="26.25" customHeight="1"/>
    <row r="3865" ht="26.25" customHeight="1"/>
    <row r="3866" ht="26.25" customHeight="1"/>
    <row r="3867" ht="26.25" customHeight="1"/>
    <row r="3868" ht="26.25" customHeight="1"/>
    <row r="3869" ht="26.25" customHeight="1"/>
    <row r="3870" ht="26.25" customHeight="1"/>
    <row r="3871" ht="26.25" customHeight="1"/>
    <row r="3872" ht="26.25" customHeight="1"/>
    <row r="3873" ht="26.25" customHeight="1"/>
    <row r="3874" ht="26.25" customHeight="1"/>
    <row r="3875" ht="26.25" customHeight="1"/>
    <row r="3876" ht="26.25" customHeight="1"/>
    <row r="3877" ht="26.25" customHeight="1"/>
    <row r="3878" ht="26.25" customHeight="1"/>
    <row r="3879" ht="26.25" customHeight="1"/>
    <row r="3880" ht="26.25" customHeight="1"/>
    <row r="3881" ht="26.25" customHeight="1"/>
    <row r="3882" ht="26.25" customHeight="1"/>
    <row r="3883" ht="26.25" customHeight="1"/>
    <row r="3884" ht="26.25" customHeight="1"/>
    <row r="3885" ht="26.25" customHeight="1"/>
    <row r="3886" ht="26.25" customHeight="1"/>
    <row r="3887" ht="26.25" customHeight="1"/>
    <row r="3888" ht="26.25" customHeight="1"/>
    <row r="3889" ht="26.25" customHeight="1"/>
    <row r="3890" ht="26.25" customHeight="1"/>
    <row r="3891" ht="26.25" customHeight="1"/>
    <row r="3892" ht="26.25" customHeight="1"/>
    <row r="3893" ht="26.25" customHeight="1"/>
    <row r="3894" ht="26.25" customHeight="1"/>
    <row r="3895" ht="26.25" customHeight="1"/>
    <row r="3896" ht="26.25" customHeight="1"/>
    <row r="3897" ht="26.25" customHeight="1"/>
    <row r="3898" ht="26.25" customHeight="1"/>
    <row r="3899" ht="26.25" customHeight="1"/>
    <row r="3900" ht="26.25" customHeight="1"/>
    <row r="3901" ht="26.25" customHeight="1"/>
    <row r="3902" ht="26.25" customHeight="1"/>
    <row r="3903" ht="26.25" customHeight="1"/>
    <row r="3904" ht="26.25" customHeight="1"/>
    <row r="3905" ht="26.25" customHeight="1"/>
    <row r="3906" ht="26.25" customHeight="1"/>
    <row r="3907" ht="26.25" customHeight="1"/>
    <row r="3908" ht="26.25" customHeight="1"/>
    <row r="3909" ht="26.25" customHeight="1"/>
    <row r="3910" ht="26.25" customHeight="1"/>
    <row r="3911" ht="26.25" customHeight="1"/>
    <row r="3912" ht="26.25" customHeight="1"/>
    <row r="3913" ht="26.25" customHeight="1"/>
    <row r="3914" ht="26.25" customHeight="1"/>
    <row r="3915" ht="26.25" customHeight="1"/>
    <row r="3916" ht="26.25" customHeight="1"/>
    <row r="3917" ht="26.25" customHeight="1"/>
    <row r="3918" ht="26.25" customHeight="1"/>
    <row r="3919" ht="26.25" customHeight="1"/>
    <row r="3920" ht="26.25" customHeight="1"/>
    <row r="3921" ht="26.25" customHeight="1"/>
    <row r="3922" ht="26.25" customHeight="1"/>
    <row r="3923" ht="26.25" customHeight="1"/>
    <row r="3924" ht="26.25" customHeight="1"/>
    <row r="3925" ht="26.25" customHeight="1"/>
    <row r="3926" ht="26.25" customHeight="1"/>
    <row r="3927" ht="26.25" customHeight="1"/>
    <row r="3928" ht="26.25" customHeight="1"/>
    <row r="3929" ht="26.25" customHeight="1"/>
    <row r="3930" ht="26.25" customHeight="1"/>
    <row r="3931" ht="26.25" customHeight="1"/>
    <row r="3932" ht="26.25" customHeight="1"/>
    <row r="3933" ht="26.25" customHeight="1"/>
    <row r="3934" ht="26.25" customHeight="1"/>
    <row r="3935" ht="26.25" customHeight="1"/>
    <row r="3936" ht="26.25" customHeight="1"/>
    <row r="3937" ht="26.25" customHeight="1"/>
    <row r="3938" ht="26.25" customHeight="1"/>
    <row r="3939" ht="26.25" customHeight="1"/>
    <row r="3940" ht="26.25" customHeight="1"/>
    <row r="3941" ht="26.25" customHeight="1"/>
    <row r="3942" ht="26.25" customHeight="1"/>
    <row r="3943" ht="26.25" customHeight="1"/>
    <row r="3944" ht="26.25" customHeight="1"/>
    <row r="3945" ht="26.25" customHeight="1"/>
    <row r="3946" ht="26.25" customHeight="1"/>
    <row r="3947" ht="26.25" customHeight="1"/>
    <row r="3948" ht="26.25" customHeight="1"/>
    <row r="3949" ht="26.25" customHeight="1"/>
    <row r="3950" ht="26.25" customHeight="1"/>
    <row r="3951" ht="26.25" customHeight="1"/>
    <row r="3952" ht="26.25" customHeight="1"/>
    <row r="3953" ht="26.25" customHeight="1"/>
    <row r="3954" ht="26.25" customHeight="1"/>
    <row r="3955" ht="26.25" customHeight="1"/>
    <row r="3956" ht="26.25" customHeight="1"/>
    <row r="3957" ht="26.25" customHeight="1"/>
    <row r="3958" ht="26.25" customHeight="1"/>
    <row r="3959" ht="26.25" customHeight="1"/>
    <row r="3960" ht="26.25" customHeight="1"/>
    <row r="3961" ht="26.25" customHeight="1"/>
    <row r="3962" ht="26.25" customHeight="1"/>
    <row r="3963" ht="26.25" customHeight="1"/>
    <row r="3964" ht="26.25" customHeight="1"/>
    <row r="3965" ht="26.25" customHeight="1"/>
    <row r="3966" ht="26.25" customHeight="1"/>
    <row r="3967" ht="26.25" customHeight="1"/>
    <row r="3968" ht="26.25" customHeight="1"/>
    <row r="3969" ht="26.25" customHeight="1"/>
    <row r="3970" ht="26.25" customHeight="1"/>
    <row r="3971" ht="26.25" customHeight="1"/>
    <row r="3972" ht="26.25" customHeight="1"/>
    <row r="3973" ht="26.25" customHeight="1"/>
    <row r="3974" ht="26.25" customHeight="1"/>
    <row r="3975" ht="26.25" customHeight="1"/>
    <row r="3976" ht="26.25" customHeight="1"/>
    <row r="3977" ht="26.25" customHeight="1"/>
    <row r="3978" ht="26.25" customHeight="1"/>
    <row r="3979" ht="26.25" customHeight="1"/>
    <row r="3980" ht="26.25" customHeight="1"/>
    <row r="3981" ht="26.25" customHeight="1"/>
    <row r="3982" ht="26.25" customHeight="1"/>
    <row r="3983" ht="26.25" customHeight="1"/>
    <row r="3984" ht="26.25" customHeight="1"/>
    <row r="3985" ht="26.25" customHeight="1"/>
    <row r="3986" ht="26.25" customHeight="1"/>
    <row r="3987" ht="26.25" customHeight="1"/>
    <row r="3988" ht="26.25" customHeight="1"/>
    <row r="3989" ht="26.25" customHeight="1"/>
    <row r="3990" ht="26.25" customHeight="1"/>
    <row r="3991" ht="26.25" customHeight="1"/>
    <row r="3992" ht="26.25" customHeight="1"/>
    <row r="3993" ht="26.25" customHeight="1"/>
    <row r="3994" ht="26.25" customHeight="1"/>
    <row r="3995" ht="26.25" customHeight="1"/>
    <row r="3996" ht="26.25" customHeight="1"/>
    <row r="3997" ht="26.25" customHeight="1"/>
    <row r="3998" ht="26.25" customHeight="1"/>
    <row r="3999" ht="26.25" customHeight="1"/>
    <row r="4000" ht="26.25" customHeight="1"/>
    <row r="4001" ht="26.25" customHeight="1"/>
    <row r="4002" ht="26.25" customHeight="1"/>
    <row r="4003" ht="26.25" customHeight="1"/>
    <row r="4004" ht="26.25" customHeight="1"/>
    <row r="4005" ht="26.25" customHeight="1"/>
    <row r="4006" ht="26.25" customHeight="1"/>
    <row r="4007" ht="26.25" customHeight="1"/>
    <row r="4008" ht="26.25" customHeight="1"/>
    <row r="4009" ht="26.25" customHeight="1"/>
    <row r="4010" ht="26.25" customHeight="1"/>
    <row r="4011" ht="26.25" customHeight="1"/>
    <row r="4012" ht="26.25" customHeight="1"/>
    <row r="4013" ht="26.25" customHeight="1"/>
    <row r="4014" ht="26.25" customHeight="1"/>
    <row r="4015" ht="26.25" customHeight="1"/>
    <row r="4016" ht="26.25" customHeight="1"/>
    <row r="4017" ht="26.25" customHeight="1"/>
    <row r="4018" ht="26.25" customHeight="1"/>
    <row r="4019" ht="26.25" customHeight="1"/>
    <row r="4020" ht="26.25" customHeight="1"/>
    <row r="4021" ht="26.25" customHeight="1"/>
    <row r="4022" ht="26.25" customHeight="1"/>
    <row r="4023" ht="26.25" customHeight="1"/>
    <row r="4024" ht="26.25" customHeight="1"/>
    <row r="4025" ht="26.25" customHeight="1"/>
    <row r="4026" ht="26.25" customHeight="1"/>
    <row r="4027" ht="26.25" customHeight="1"/>
    <row r="4028" ht="26.25" customHeight="1"/>
    <row r="4029" ht="26.25" customHeight="1"/>
    <row r="4030" ht="26.25" customHeight="1"/>
    <row r="4031" ht="26.25" customHeight="1"/>
    <row r="4032" ht="26.25" customHeight="1"/>
    <row r="4033" ht="26.25" customHeight="1"/>
    <row r="4034" ht="26.25" customHeight="1"/>
    <row r="4035" ht="26.25" customHeight="1"/>
    <row r="4036" ht="26.25" customHeight="1"/>
    <row r="4037" ht="26.25" customHeight="1"/>
    <row r="4038" ht="26.25" customHeight="1"/>
    <row r="4039" ht="26.25" customHeight="1"/>
    <row r="4040" ht="26.25" customHeight="1"/>
    <row r="4041" ht="26.25" customHeight="1"/>
    <row r="4042" ht="26.25" customHeight="1"/>
    <row r="4043" ht="26.25" customHeight="1"/>
    <row r="4044" ht="26.25" customHeight="1"/>
    <row r="4045" ht="26.25" customHeight="1"/>
    <row r="4046" ht="26.25" customHeight="1"/>
    <row r="4047" ht="26.25" customHeight="1"/>
    <row r="4048" ht="26.25" customHeight="1"/>
    <row r="4049" ht="26.25" customHeight="1"/>
    <row r="4050" ht="26.25" customHeight="1"/>
    <row r="4051" ht="26.25" customHeight="1"/>
    <row r="4052" ht="26.25" customHeight="1"/>
    <row r="4053" ht="26.25" customHeight="1"/>
    <row r="4054" ht="26.25" customHeight="1"/>
    <row r="4055" ht="26.25" customHeight="1"/>
    <row r="4056" ht="26.25" customHeight="1"/>
    <row r="4057" ht="26.25" customHeight="1"/>
    <row r="4058" ht="26.25" customHeight="1"/>
    <row r="4059" ht="26.25" customHeight="1"/>
    <row r="4060" ht="26.25" customHeight="1"/>
    <row r="4061" ht="26.25" customHeight="1"/>
    <row r="4062" ht="26.25" customHeight="1"/>
    <row r="4063" ht="26.25" customHeight="1"/>
    <row r="4064" ht="26.25" customHeight="1"/>
    <row r="4065" ht="26.25" customHeight="1"/>
    <row r="4066" ht="26.25" customHeight="1"/>
    <row r="4067" ht="26.25" customHeight="1"/>
    <row r="4068" ht="26.25" customHeight="1"/>
    <row r="4069" ht="26.25" customHeight="1"/>
    <row r="4070" ht="26.25" customHeight="1"/>
    <row r="4071" ht="26.25" customHeight="1"/>
    <row r="4072" ht="26.25" customHeight="1"/>
    <row r="4073" ht="26.25" customHeight="1"/>
    <row r="4074" ht="26.25" customHeight="1"/>
    <row r="4075" ht="26.25" customHeight="1"/>
    <row r="4076" ht="26.25" customHeight="1"/>
    <row r="4077" ht="26.25" customHeight="1"/>
    <row r="4078" ht="26.25" customHeight="1"/>
    <row r="4079" ht="26.25" customHeight="1"/>
    <row r="4080" ht="26.25" customHeight="1"/>
    <row r="4081" ht="26.25" customHeight="1"/>
    <row r="4082" ht="26.25" customHeight="1"/>
    <row r="4083" ht="26.25" customHeight="1"/>
    <row r="4084" ht="26.25" customHeight="1"/>
    <row r="4085" ht="26.25" customHeight="1"/>
    <row r="4086" ht="26.25" customHeight="1"/>
    <row r="4087" ht="26.25" customHeight="1"/>
    <row r="4088" ht="26.25" customHeight="1"/>
    <row r="4089" ht="26.25" customHeight="1"/>
    <row r="4090" ht="26.25" customHeight="1"/>
    <row r="4091" ht="26.25" customHeight="1"/>
    <row r="4092" ht="26.25" customHeight="1"/>
    <row r="4093" ht="26.25" customHeight="1"/>
    <row r="4094" ht="26.25" customHeight="1"/>
    <row r="4095" ht="26.25" customHeight="1"/>
    <row r="4096" ht="26.25" customHeight="1"/>
    <row r="4097" ht="26.25" customHeight="1"/>
    <row r="4098" ht="26.25" customHeight="1"/>
    <row r="4099" ht="26.25" customHeight="1"/>
    <row r="4100" ht="26.25" customHeight="1"/>
    <row r="4101" ht="26.25" customHeight="1"/>
    <row r="4102" ht="26.25" customHeight="1"/>
    <row r="4103" ht="26.25" customHeight="1"/>
    <row r="4104" ht="26.25" customHeight="1"/>
    <row r="4105" ht="26.25" customHeight="1"/>
    <row r="4106" ht="26.25" customHeight="1"/>
    <row r="4107" ht="26.25" customHeight="1"/>
    <row r="4108" ht="26.25" customHeight="1"/>
    <row r="4109" ht="26.25" customHeight="1"/>
    <row r="4110" ht="26.25" customHeight="1"/>
    <row r="4111" ht="26.25" customHeight="1"/>
    <row r="4112" ht="26.25" customHeight="1"/>
    <row r="4113" ht="26.25" customHeight="1"/>
    <row r="4114" ht="26.25" customHeight="1"/>
    <row r="4115" ht="26.25" customHeight="1"/>
    <row r="4116" ht="26.25" customHeight="1"/>
    <row r="4117" ht="26.25" customHeight="1"/>
    <row r="4118" ht="26.25" customHeight="1"/>
    <row r="4119" ht="26.25" customHeight="1"/>
    <row r="4120" ht="26.25" customHeight="1"/>
    <row r="4121" ht="26.25" customHeight="1"/>
    <row r="4122" ht="26.25" customHeight="1"/>
    <row r="4123" ht="26.25" customHeight="1"/>
    <row r="4124" ht="26.25" customHeight="1"/>
    <row r="4125" ht="26.25" customHeight="1"/>
    <row r="4126" ht="26.25" customHeight="1"/>
    <row r="4127" ht="26.25" customHeight="1"/>
    <row r="4128" ht="26.25" customHeight="1"/>
    <row r="4129" ht="26.25" customHeight="1"/>
    <row r="4130" ht="26.25" customHeight="1"/>
    <row r="4131" ht="26.25" customHeight="1"/>
    <row r="4132" ht="26.25" customHeight="1"/>
    <row r="4133" ht="26.25" customHeight="1"/>
    <row r="4134" ht="26.25" customHeight="1"/>
    <row r="4135" ht="26.25" customHeight="1"/>
    <row r="4136" ht="26.25" customHeight="1"/>
    <row r="4137" ht="26.25" customHeight="1"/>
    <row r="4138" ht="26.25" customHeight="1"/>
    <row r="4139" ht="26.25" customHeight="1"/>
    <row r="4140" ht="26.25" customHeight="1"/>
    <row r="4141" ht="26.25" customHeight="1"/>
    <row r="4142" ht="26.25" customHeight="1"/>
    <row r="4143" ht="26.25" customHeight="1"/>
    <row r="4144" ht="26.25" customHeight="1"/>
    <row r="4145" ht="26.25" customHeight="1"/>
    <row r="4146" ht="26.25" customHeight="1"/>
    <row r="4147" ht="26.25" customHeight="1"/>
    <row r="4148" ht="26.25" customHeight="1"/>
    <row r="4149" ht="26.25" customHeight="1"/>
    <row r="4150" ht="26.25" customHeight="1"/>
    <row r="4151" ht="26.25" customHeight="1"/>
    <row r="4152" ht="26.25" customHeight="1"/>
    <row r="4153" ht="26.25" customHeight="1"/>
    <row r="4154" ht="26.25" customHeight="1"/>
    <row r="4155" ht="26.25" customHeight="1"/>
    <row r="4156" ht="26.25" customHeight="1"/>
    <row r="4157" ht="26.25" customHeight="1"/>
    <row r="4158" ht="26.25" customHeight="1"/>
    <row r="4159" ht="26.25" customHeight="1"/>
    <row r="4160" ht="26.25" customHeight="1"/>
    <row r="4161" ht="26.25" customHeight="1"/>
    <row r="4162" ht="26.25" customHeight="1"/>
    <row r="4163" ht="26.25" customHeight="1"/>
    <row r="4164" ht="26.25" customHeight="1"/>
    <row r="4165" ht="26.25" customHeight="1"/>
    <row r="4166" ht="26.25" customHeight="1"/>
    <row r="4167" ht="26.25" customHeight="1"/>
    <row r="4168" ht="26.25" customHeight="1"/>
    <row r="4169" ht="26.25" customHeight="1"/>
    <row r="4170" ht="26.25" customHeight="1"/>
    <row r="4171" ht="26.25" customHeight="1"/>
    <row r="4172" ht="26.25" customHeight="1"/>
    <row r="4173" ht="26.25" customHeight="1"/>
    <row r="4174" ht="26.25" customHeight="1"/>
    <row r="4175" ht="26.25" customHeight="1"/>
    <row r="4176" ht="26.25" customHeight="1"/>
    <row r="4177" ht="26.25" customHeight="1"/>
    <row r="4178" ht="26.25" customHeight="1"/>
    <row r="4179" ht="26.25" customHeight="1"/>
    <row r="4180" ht="26.25" customHeight="1"/>
    <row r="4181" ht="26.25" customHeight="1"/>
    <row r="4182" ht="26.25" customHeight="1"/>
    <row r="4183" ht="26.25" customHeight="1"/>
    <row r="4184" ht="26.25" customHeight="1"/>
    <row r="4185" ht="26.25" customHeight="1"/>
    <row r="4186" ht="26.25" customHeight="1"/>
    <row r="4187" ht="26.25" customHeight="1"/>
    <row r="4188" ht="26.25" customHeight="1"/>
    <row r="4189" ht="26.25" customHeight="1"/>
    <row r="4190" ht="26.25" customHeight="1"/>
    <row r="4191" ht="26.25" customHeight="1"/>
    <row r="4192" ht="26.25" customHeight="1"/>
    <row r="4193" ht="26.25" customHeight="1"/>
    <row r="4194" ht="26.25" customHeight="1"/>
    <row r="4195" ht="26.25" customHeight="1"/>
    <row r="4196" ht="26.25" customHeight="1"/>
    <row r="4197" ht="26.25" customHeight="1"/>
    <row r="4198" ht="26.25" customHeight="1"/>
    <row r="4199" ht="26.25" customHeight="1"/>
    <row r="4200" ht="26.25" customHeight="1"/>
    <row r="4201" ht="26.25" customHeight="1"/>
    <row r="4202" ht="26.25" customHeight="1"/>
    <row r="4203" ht="26.25" customHeight="1"/>
    <row r="4204" ht="26.25" customHeight="1"/>
    <row r="4205" ht="26.25" customHeight="1"/>
    <row r="4206" ht="26.25" customHeight="1"/>
    <row r="4207" ht="26.25" customHeight="1"/>
    <row r="4208" ht="26.25" customHeight="1"/>
    <row r="4209" ht="26.25" customHeight="1"/>
    <row r="4210" ht="26.25" customHeight="1"/>
    <row r="4211" ht="26.25" customHeight="1"/>
    <row r="4212" ht="26.25" customHeight="1"/>
    <row r="4213" ht="26.25" customHeight="1"/>
    <row r="4214" ht="26.25" customHeight="1"/>
    <row r="4215" ht="26.25" customHeight="1"/>
    <row r="4216" ht="26.25" customHeight="1"/>
    <row r="4217" ht="26.25" customHeight="1"/>
    <row r="4218" ht="26.25" customHeight="1"/>
    <row r="4219" ht="26.25" customHeight="1"/>
    <row r="4220" ht="26.25" customHeight="1"/>
    <row r="4221" ht="26.25" customHeight="1"/>
    <row r="4222" ht="26.25" customHeight="1"/>
    <row r="4223" ht="26.25" customHeight="1"/>
    <row r="4224" ht="26.25" customHeight="1"/>
    <row r="4225" ht="26.25" customHeight="1"/>
    <row r="4226" ht="26.25" customHeight="1"/>
    <row r="4227" ht="26.25" customHeight="1"/>
    <row r="4228" ht="26.25" customHeight="1"/>
    <row r="4229" ht="26.25" customHeight="1"/>
    <row r="4230" ht="26.25" customHeight="1"/>
    <row r="4231" ht="26.25" customHeight="1"/>
    <row r="4232" ht="26.25" customHeight="1"/>
    <row r="4233" ht="26.25" customHeight="1"/>
    <row r="4234" ht="26.25" customHeight="1"/>
    <row r="4235" ht="26.25" customHeight="1"/>
    <row r="4236" ht="26.25" customHeight="1"/>
    <row r="4237" ht="26.25" customHeight="1"/>
    <row r="4238" ht="26.25" customHeight="1"/>
    <row r="4239" ht="26.25" customHeight="1"/>
    <row r="4240" ht="26.25" customHeight="1"/>
    <row r="4241" ht="26.25" customHeight="1"/>
    <row r="4242" ht="26.25" customHeight="1"/>
    <row r="4243" ht="26.25" customHeight="1"/>
    <row r="4244" ht="26.25" customHeight="1"/>
    <row r="4245" ht="26.25" customHeight="1"/>
    <row r="4246" ht="26.25" customHeight="1"/>
    <row r="4247" ht="26.25" customHeight="1"/>
    <row r="4248" ht="26.25" customHeight="1"/>
    <row r="4249" ht="26.25" customHeight="1"/>
    <row r="4250" ht="26.25" customHeight="1"/>
    <row r="4251" ht="26.25" customHeight="1"/>
    <row r="4252" ht="26.25" customHeight="1"/>
    <row r="4253" ht="26.25" customHeight="1"/>
    <row r="4254" ht="26.25" customHeight="1"/>
    <row r="4255" ht="26.25" customHeight="1"/>
    <row r="4256" ht="26.25" customHeight="1"/>
    <row r="4257" ht="26.25" customHeight="1"/>
    <row r="4258" ht="26.25" customHeight="1"/>
    <row r="4259" ht="26.25" customHeight="1"/>
    <row r="4260" ht="26.25" customHeight="1"/>
    <row r="4261" ht="26.25" customHeight="1"/>
    <row r="4262" ht="26.25" customHeight="1"/>
    <row r="4263" ht="26.25" customHeight="1"/>
    <row r="4264" ht="26.25" customHeight="1"/>
    <row r="4265" ht="26.25" customHeight="1"/>
    <row r="4266" ht="26.25" customHeight="1"/>
    <row r="4267" ht="26.25" customHeight="1"/>
    <row r="4268" ht="26.25" customHeight="1"/>
    <row r="4269" ht="26.25" customHeight="1"/>
    <row r="4270" ht="26.25" customHeight="1"/>
    <row r="4271" ht="26.25" customHeight="1"/>
    <row r="4272" ht="26.25" customHeight="1"/>
    <row r="4273" ht="26.25" customHeight="1"/>
    <row r="4274" ht="26.25" customHeight="1"/>
    <row r="4275" ht="26.25" customHeight="1"/>
    <row r="4276" ht="26.25" customHeight="1"/>
    <row r="4277" ht="26.25" customHeight="1"/>
    <row r="4278" ht="26.25" customHeight="1"/>
    <row r="4279" ht="26.25" customHeight="1"/>
    <row r="4280" ht="26.25" customHeight="1"/>
    <row r="4281" ht="26.25" customHeight="1"/>
    <row r="4282" ht="26.25" customHeight="1"/>
    <row r="4283" ht="26.25" customHeight="1"/>
    <row r="4284" ht="26.25" customHeight="1"/>
    <row r="4285" ht="26.25" customHeight="1"/>
    <row r="4286" ht="26.25" customHeight="1"/>
    <row r="4287" ht="26.25" customHeight="1"/>
    <row r="4288" ht="26.25" customHeight="1"/>
    <row r="4289" ht="26.25" customHeight="1"/>
    <row r="4290" ht="26.25" customHeight="1"/>
    <row r="4291" ht="26.25" customHeight="1"/>
    <row r="4292" ht="26.25" customHeight="1"/>
    <row r="4293" ht="26.25" customHeight="1"/>
    <row r="4294" ht="26.25" customHeight="1"/>
    <row r="4295" ht="26.25" customHeight="1"/>
    <row r="4296" ht="26.25" customHeight="1"/>
    <row r="4297" ht="26.25" customHeight="1"/>
    <row r="4298" ht="26.25" customHeight="1"/>
    <row r="4299" ht="26.25" customHeight="1"/>
    <row r="4300" ht="26.25" customHeight="1"/>
    <row r="4301" ht="26.25" customHeight="1"/>
    <row r="4302" ht="26.25" customHeight="1"/>
    <row r="4303" ht="26.25" customHeight="1"/>
    <row r="4304" ht="26.25" customHeight="1"/>
    <row r="4305" ht="26.25" customHeight="1"/>
    <row r="4306" ht="26.25" customHeight="1"/>
    <row r="4307" ht="26.25" customHeight="1"/>
    <row r="4308" ht="26.25" customHeight="1"/>
    <row r="4309" ht="26.25" customHeight="1"/>
    <row r="4310" ht="26.25" customHeight="1"/>
    <row r="4311" ht="26.25" customHeight="1"/>
    <row r="4312" ht="26.25" customHeight="1"/>
    <row r="4313" ht="26.25" customHeight="1"/>
    <row r="4314" ht="26.25" customHeight="1"/>
    <row r="4315" ht="26.25" customHeight="1"/>
    <row r="4316" ht="26.25" customHeight="1"/>
    <row r="4317" ht="26.25" customHeight="1"/>
    <row r="4318" ht="26.25" customHeight="1"/>
    <row r="4319" ht="26.25" customHeight="1"/>
    <row r="4320" ht="26.25" customHeight="1"/>
    <row r="4321" ht="26.25" customHeight="1"/>
    <row r="4322" ht="26.25" customHeight="1"/>
    <row r="4323" ht="26.25" customHeight="1"/>
    <row r="4324" ht="26.25" customHeight="1"/>
    <row r="4325" ht="26.25" customHeight="1"/>
    <row r="4326" ht="26.25" customHeight="1"/>
    <row r="4327" ht="26.25" customHeight="1"/>
    <row r="4328" ht="26.25" customHeight="1"/>
    <row r="4329" ht="26.25" customHeight="1"/>
    <row r="4330" ht="26.25" customHeight="1"/>
    <row r="4331" ht="26.25" customHeight="1"/>
    <row r="4332" ht="26.25" customHeight="1"/>
    <row r="4333" ht="26.25" customHeight="1"/>
    <row r="4334" ht="26.25" customHeight="1"/>
    <row r="4335" ht="26.25" customHeight="1"/>
    <row r="4336" ht="26.25" customHeight="1"/>
    <row r="4337" ht="26.25" customHeight="1"/>
    <row r="4338" ht="26.25" customHeight="1"/>
    <row r="4339" ht="26.25" customHeight="1"/>
    <row r="4340" ht="26.25" customHeight="1"/>
    <row r="4341" ht="26.25" customHeight="1"/>
    <row r="4342" ht="26.25" customHeight="1"/>
    <row r="4343" ht="26.25" customHeight="1"/>
    <row r="4344" ht="26.25" customHeight="1"/>
    <row r="4345" ht="26.25" customHeight="1"/>
    <row r="4346" ht="26.25" customHeight="1"/>
    <row r="4347" ht="26.25" customHeight="1"/>
    <row r="4348" ht="26.25" customHeight="1"/>
    <row r="4349" ht="26.25" customHeight="1"/>
    <row r="4350" ht="26.25" customHeight="1"/>
    <row r="4351" ht="26.25" customHeight="1"/>
    <row r="4352" ht="26.25" customHeight="1"/>
    <row r="4353" ht="26.25" customHeight="1"/>
    <row r="4354" ht="26.25" customHeight="1"/>
    <row r="4355" ht="26.25" customHeight="1"/>
    <row r="4356" ht="26.25" customHeight="1"/>
    <row r="4357" ht="26.25" customHeight="1"/>
    <row r="4358" ht="26.25" customHeight="1"/>
    <row r="4359" ht="26.25" customHeight="1"/>
    <row r="4360" ht="26.25" customHeight="1"/>
    <row r="4361" ht="26.25" customHeight="1"/>
    <row r="4362" ht="26.25" customHeight="1"/>
    <row r="4363" ht="26.25" customHeight="1"/>
    <row r="4364" ht="26.25" customHeight="1"/>
    <row r="4365" ht="26.25" customHeight="1"/>
    <row r="4366" ht="26.25" customHeight="1"/>
    <row r="4367" ht="26.25" customHeight="1"/>
    <row r="4368" ht="26.25" customHeight="1"/>
    <row r="4369" ht="26.25" customHeight="1"/>
    <row r="4370" ht="26.25" customHeight="1"/>
    <row r="4371" ht="26.25" customHeight="1"/>
    <row r="4372" ht="26.25" customHeight="1"/>
    <row r="4373" ht="26.25" customHeight="1"/>
    <row r="4374" ht="26.25" customHeight="1"/>
    <row r="4375" ht="26.25" customHeight="1"/>
    <row r="4376" ht="26.25" customHeight="1"/>
    <row r="4377" ht="26.25" customHeight="1"/>
    <row r="4378" ht="26.25" customHeight="1"/>
    <row r="4379" ht="26.25" customHeight="1"/>
    <row r="4380" ht="26.25" customHeight="1"/>
    <row r="4381" ht="26.25" customHeight="1"/>
    <row r="4382" ht="26.25" customHeight="1"/>
    <row r="4383" ht="26.25" customHeight="1"/>
    <row r="4384" ht="26.25" customHeight="1"/>
    <row r="4385" ht="26.25" customHeight="1"/>
    <row r="4386" ht="26.25" customHeight="1"/>
    <row r="4387" ht="26.25" customHeight="1"/>
    <row r="4388" ht="26.25" customHeight="1"/>
    <row r="4389" ht="26.25" customHeight="1"/>
    <row r="4390" ht="26.25" customHeight="1"/>
    <row r="4391" ht="26.25" customHeight="1"/>
    <row r="4392" ht="26.25" customHeight="1"/>
    <row r="4393" ht="26.25" customHeight="1"/>
    <row r="4394" ht="26.25" customHeight="1"/>
    <row r="4395" ht="26.25" customHeight="1"/>
    <row r="4396" ht="26.25" customHeight="1"/>
    <row r="4397" ht="26.25" customHeight="1"/>
    <row r="4398" ht="26.25" customHeight="1"/>
    <row r="4399" ht="26.25" customHeight="1"/>
    <row r="4400" ht="26.25" customHeight="1"/>
    <row r="4401" ht="26.25" customHeight="1"/>
    <row r="4402" ht="26.25" customHeight="1"/>
    <row r="4403" ht="26.25" customHeight="1"/>
    <row r="4404" ht="26.25" customHeight="1"/>
    <row r="4405" ht="26.25" customHeight="1"/>
    <row r="4406" ht="26.25" customHeight="1"/>
    <row r="4407" ht="26.25" customHeight="1"/>
    <row r="4408" ht="26.25" customHeight="1"/>
    <row r="4409" ht="26.25" customHeight="1"/>
    <row r="4410" ht="26.25" customHeight="1"/>
    <row r="4411" ht="26.25" customHeight="1"/>
    <row r="4412" ht="26.25" customHeight="1"/>
    <row r="4413" ht="26.25" customHeight="1"/>
    <row r="4414" ht="26.25" customHeight="1"/>
    <row r="4415" ht="26.25" customHeight="1"/>
    <row r="4416" ht="26.25" customHeight="1"/>
    <row r="4417" ht="26.25" customHeight="1"/>
    <row r="4418" ht="26.25" customHeight="1"/>
    <row r="4419" ht="26.25" customHeight="1"/>
    <row r="4420" ht="26.25" customHeight="1"/>
    <row r="4421" ht="26.25" customHeight="1"/>
    <row r="4422" ht="26.25" customHeight="1"/>
    <row r="4423" ht="26.25" customHeight="1"/>
    <row r="4424" ht="26.25" customHeight="1"/>
    <row r="4425" ht="26.25" customHeight="1"/>
    <row r="4426" ht="26.25" customHeight="1"/>
    <row r="4427" ht="26.25" customHeight="1"/>
    <row r="4428" ht="26.25" customHeight="1"/>
    <row r="4429" ht="26.25" customHeight="1"/>
    <row r="4430" ht="26.25" customHeight="1"/>
    <row r="4431" ht="26.25" customHeight="1"/>
    <row r="4432" ht="26.25" customHeight="1"/>
    <row r="4433" ht="26.25" customHeight="1"/>
    <row r="4434" ht="26.25" customHeight="1"/>
    <row r="4435" ht="26.25" customHeight="1"/>
    <row r="4436" ht="26.25" customHeight="1"/>
    <row r="4437" ht="26.25" customHeight="1"/>
    <row r="4438" ht="26.25" customHeight="1"/>
    <row r="4439" ht="26.25" customHeight="1"/>
    <row r="4440" ht="26.25" customHeight="1"/>
    <row r="4441" ht="26.25" customHeight="1"/>
    <row r="4442" ht="26.25" customHeight="1"/>
    <row r="4443" ht="26.25" customHeight="1"/>
    <row r="4444" ht="26.25" customHeight="1"/>
    <row r="4445" ht="26.25" customHeight="1"/>
    <row r="4446" ht="26.25" customHeight="1"/>
    <row r="4447" ht="26.25" customHeight="1"/>
    <row r="4448" ht="26.25" customHeight="1"/>
    <row r="4449" ht="26.25" customHeight="1"/>
    <row r="4450" ht="26.25" customHeight="1"/>
    <row r="4451" ht="26.25" customHeight="1"/>
    <row r="4452" ht="26.25" customHeight="1"/>
    <row r="4453" ht="26.25" customHeight="1"/>
    <row r="4454" ht="26.25" customHeight="1"/>
    <row r="4455" ht="26.25" customHeight="1"/>
    <row r="4456" ht="26.25" customHeight="1"/>
    <row r="4457" ht="26.25" customHeight="1"/>
    <row r="4458" ht="26.25" customHeight="1"/>
    <row r="4459" ht="26.25" customHeight="1"/>
    <row r="4460" ht="26.25" customHeight="1"/>
    <row r="4461" ht="26.25" customHeight="1"/>
    <row r="4462" ht="26.25" customHeight="1"/>
    <row r="4463" ht="26.25" customHeight="1"/>
    <row r="4464" ht="26.25" customHeight="1"/>
    <row r="4465" ht="26.25" customHeight="1"/>
    <row r="4466" ht="26.25" customHeight="1"/>
    <row r="4467" ht="26.25" customHeight="1"/>
    <row r="4468" ht="26.25" customHeight="1"/>
    <row r="4469" ht="26.25" customHeight="1"/>
    <row r="4470" ht="26.25" customHeight="1"/>
    <row r="4471" ht="26.25" customHeight="1"/>
    <row r="4472" ht="26.25" customHeight="1"/>
    <row r="4473" ht="26.25" customHeight="1"/>
    <row r="4474" ht="26.25" customHeight="1"/>
    <row r="4475" ht="26.25" customHeight="1"/>
    <row r="4476" ht="26.25" customHeight="1"/>
    <row r="4477" ht="26.25" customHeight="1"/>
    <row r="4478" ht="26.25" customHeight="1"/>
    <row r="4479" ht="26.25" customHeight="1"/>
    <row r="4480" ht="26.25" customHeight="1"/>
    <row r="4481" ht="26.25" customHeight="1"/>
    <row r="4482" ht="26.25" customHeight="1"/>
    <row r="4483" ht="26.25" customHeight="1"/>
    <row r="4484" ht="26.25" customHeight="1"/>
    <row r="4485" ht="26.25" customHeight="1"/>
    <row r="4486" ht="26.25" customHeight="1"/>
    <row r="4487" ht="26.25" customHeight="1"/>
    <row r="4488" ht="26.25" customHeight="1"/>
    <row r="4489" ht="26.25" customHeight="1"/>
    <row r="4490" ht="26.25" customHeight="1"/>
    <row r="4491" ht="26.25" customHeight="1"/>
    <row r="4492" ht="26.25" customHeight="1"/>
    <row r="4493" ht="26.25" customHeight="1"/>
    <row r="4494" ht="26.25" customHeight="1"/>
    <row r="4495" ht="26.25" customHeight="1"/>
    <row r="4496" ht="26.25" customHeight="1"/>
    <row r="4497" ht="26.25" customHeight="1"/>
    <row r="4498" ht="26.25" customHeight="1"/>
    <row r="4499" ht="26.25" customHeight="1"/>
    <row r="4500" ht="26.25" customHeight="1"/>
    <row r="4501" ht="26.25" customHeight="1"/>
    <row r="4502" ht="26.25" customHeight="1"/>
    <row r="4503" ht="26.25" customHeight="1"/>
    <row r="4504" ht="26.25" customHeight="1"/>
    <row r="4505" ht="26.25" customHeight="1"/>
    <row r="4506" ht="26.25" customHeight="1"/>
    <row r="4507" ht="26.25" customHeight="1"/>
    <row r="4508" ht="26.25" customHeight="1"/>
    <row r="4509" ht="26.25" customHeight="1"/>
    <row r="4510" ht="26.25" customHeight="1"/>
    <row r="4511" ht="26.25" customHeight="1"/>
    <row r="4512" ht="26.25" customHeight="1"/>
    <row r="4513" ht="26.25" customHeight="1"/>
    <row r="4514" ht="26.25" customHeight="1"/>
    <row r="4515" ht="26.25" customHeight="1"/>
    <row r="4516" ht="26.25" customHeight="1"/>
    <row r="4517" ht="26.25" customHeight="1"/>
    <row r="4518" ht="26.25" customHeight="1"/>
    <row r="4519" ht="26.25" customHeight="1"/>
    <row r="4520" ht="26.25" customHeight="1"/>
    <row r="4521" ht="26.25" customHeight="1"/>
    <row r="4522" ht="26.25" customHeight="1"/>
    <row r="4523" ht="26.25" customHeight="1"/>
    <row r="4524" ht="26.25" customHeight="1"/>
    <row r="4525" ht="26.25" customHeight="1"/>
    <row r="4526" ht="26.25" customHeight="1"/>
    <row r="4527" ht="26.25" customHeight="1"/>
    <row r="4528" ht="26.25" customHeight="1"/>
    <row r="4529" ht="26.25" customHeight="1"/>
    <row r="4530" ht="26.25" customHeight="1"/>
    <row r="4531" ht="26.25" customHeight="1"/>
    <row r="4532" ht="26.25" customHeight="1"/>
    <row r="4533" ht="26.25" customHeight="1"/>
    <row r="4534" ht="26.25" customHeight="1"/>
    <row r="4535" ht="26.25" customHeight="1"/>
    <row r="4536" ht="26.25" customHeight="1"/>
    <row r="4537" ht="26.25" customHeight="1"/>
    <row r="4538" ht="26.25" customHeight="1"/>
    <row r="4539" ht="26.25" customHeight="1"/>
    <row r="4540" ht="26.25" customHeight="1"/>
    <row r="4541" ht="26.25" customHeight="1"/>
    <row r="4542" ht="26.25" customHeight="1"/>
    <row r="4543" ht="26.25" customHeight="1"/>
    <row r="4544" ht="26.25" customHeight="1"/>
    <row r="4545" ht="26.25" customHeight="1"/>
    <row r="4546" ht="26.25" customHeight="1"/>
    <row r="4547" ht="26.25" customHeight="1"/>
    <row r="4548" ht="26.25" customHeight="1"/>
    <row r="4549" ht="26.25" customHeight="1"/>
    <row r="4550" ht="26.25" customHeight="1"/>
    <row r="4551" ht="26.25" customHeight="1"/>
    <row r="4552" ht="26.25" customHeight="1"/>
    <row r="4553" ht="26.25" customHeight="1"/>
    <row r="4554" ht="26.25" customHeight="1"/>
    <row r="4555" ht="26.25" customHeight="1"/>
    <row r="4556" ht="26.25" customHeight="1"/>
    <row r="4557" ht="26.25" customHeight="1"/>
    <row r="4558" ht="26.25" customHeight="1"/>
    <row r="4559" ht="26.25" customHeight="1"/>
    <row r="4560" ht="26.25" customHeight="1"/>
    <row r="4561" ht="26.25" customHeight="1"/>
    <row r="4562" ht="26.25" customHeight="1"/>
    <row r="4563" ht="26.25" customHeight="1"/>
    <row r="4564" ht="26.25" customHeight="1"/>
    <row r="4565" ht="26.25" customHeight="1"/>
    <row r="4566" ht="26.25" customHeight="1"/>
    <row r="4567" ht="26.25" customHeight="1"/>
    <row r="4568" ht="26.25" customHeight="1"/>
    <row r="4569" ht="26.25" customHeight="1"/>
    <row r="4570" ht="26.25" customHeight="1"/>
    <row r="4571" ht="26.25" customHeight="1"/>
    <row r="4572" ht="26.25" customHeight="1"/>
    <row r="4573" ht="26.25" customHeight="1"/>
    <row r="4574" ht="26.25" customHeight="1"/>
    <row r="4575" ht="26.25" customHeight="1"/>
    <row r="4576" ht="26.25" customHeight="1"/>
    <row r="4577" ht="26.25" customHeight="1"/>
    <row r="4578" ht="26.25" customHeight="1"/>
    <row r="4579" ht="26.25" customHeight="1"/>
    <row r="4580" ht="26.25" customHeight="1"/>
    <row r="4581" ht="26.25" customHeight="1"/>
    <row r="4582" ht="26.25" customHeight="1"/>
    <row r="4583" ht="26.25" customHeight="1"/>
    <row r="4584" ht="26.25" customHeight="1"/>
    <row r="4585" ht="26.25" customHeight="1"/>
    <row r="4586" ht="26.25" customHeight="1"/>
    <row r="4587" ht="26.25" customHeight="1"/>
    <row r="4588" ht="26.25" customHeight="1"/>
    <row r="4589" ht="26.25" customHeight="1"/>
    <row r="4590" ht="26.25" customHeight="1"/>
    <row r="4591" ht="26.25" customHeight="1"/>
    <row r="4592" ht="26.25" customHeight="1"/>
    <row r="4593" ht="26.25" customHeight="1"/>
    <row r="4594" ht="26.25" customHeight="1"/>
    <row r="4595" ht="26.25" customHeight="1"/>
    <row r="4596" ht="26.25" customHeight="1"/>
    <row r="4597" ht="26.25" customHeight="1"/>
    <row r="4598" ht="26.25" customHeight="1"/>
    <row r="4599" ht="26.25" customHeight="1"/>
    <row r="4600" ht="26.25" customHeight="1"/>
    <row r="4601" ht="26.25" customHeight="1"/>
    <row r="4602" ht="26.25" customHeight="1"/>
    <row r="4603" ht="26.25" customHeight="1"/>
    <row r="4604" ht="26.25" customHeight="1"/>
    <row r="4605" ht="26.25" customHeight="1"/>
    <row r="4606" ht="26.25" customHeight="1"/>
    <row r="4607" ht="26.25" customHeight="1"/>
    <row r="4608" ht="26.25" customHeight="1"/>
    <row r="4609" ht="26.25" customHeight="1"/>
    <row r="4610" ht="26.25" customHeight="1"/>
    <row r="4611" ht="26.25" customHeight="1"/>
    <row r="4612" ht="26.25" customHeight="1"/>
    <row r="4613" ht="26.25" customHeight="1"/>
    <row r="4614" ht="26.25" customHeight="1"/>
    <row r="4615" ht="26.25" customHeight="1"/>
    <row r="4616" ht="26.25" customHeight="1"/>
    <row r="4617" ht="26.25" customHeight="1"/>
    <row r="4618" ht="26.25" customHeight="1"/>
    <row r="4619" ht="26.25" customHeight="1"/>
    <row r="4620" ht="26.25" customHeight="1"/>
    <row r="4621" ht="26.25" customHeight="1"/>
    <row r="4622" ht="26.25" customHeight="1"/>
    <row r="4623" ht="26.25" customHeight="1"/>
    <row r="4624" ht="26.25" customHeight="1"/>
    <row r="4625" ht="26.25" customHeight="1"/>
    <row r="4626" ht="26.25" customHeight="1"/>
    <row r="4627" ht="26.25" customHeight="1"/>
    <row r="4628" ht="26.25" customHeight="1"/>
    <row r="4629" ht="26.25" customHeight="1"/>
    <row r="4630" ht="26.25" customHeight="1"/>
    <row r="4631" ht="26.25" customHeight="1"/>
    <row r="4632" ht="26.25" customHeight="1"/>
    <row r="4633" ht="26.25" customHeight="1"/>
    <row r="4634" ht="26.25" customHeight="1"/>
    <row r="4635" ht="26.25" customHeight="1"/>
    <row r="4636" ht="26.25" customHeight="1"/>
    <row r="4637" ht="26.25" customHeight="1"/>
    <row r="4638" ht="26.25" customHeight="1"/>
    <row r="4639" ht="26.25" customHeight="1"/>
    <row r="4640" ht="26.25" customHeight="1"/>
    <row r="4641" ht="26.25" customHeight="1"/>
    <row r="4642" ht="26.25" customHeight="1"/>
    <row r="4643" ht="26.25" customHeight="1"/>
    <row r="4644" ht="26.25" customHeight="1"/>
    <row r="4645" ht="26.25" customHeight="1"/>
    <row r="4646" ht="26.25" customHeight="1"/>
    <row r="4647" ht="26.25" customHeight="1"/>
    <row r="4648" ht="26.25" customHeight="1"/>
    <row r="4649" ht="26.25" customHeight="1"/>
    <row r="4650" ht="26.25" customHeight="1"/>
    <row r="4651" ht="26.25" customHeight="1"/>
    <row r="4652" ht="26.25" customHeight="1"/>
    <row r="4653" ht="26.25" customHeight="1"/>
    <row r="4654" ht="26.25" customHeight="1"/>
    <row r="4655" ht="26.25" customHeight="1"/>
    <row r="4656" ht="26.25" customHeight="1"/>
    <row r="4657" ht="26.25" customHeight="1"/>
    <row r="4658" ht="26.25" customHeight="1"/>
    <row r="4659" ht="26.25" customHeight="1"/>
    <row r="4660" ht="26.25" customHeight="1"/>
    <row r="4661" ht="26.25" customHeight="1"/>
    <row r="4662" ht="26.25" customHeight="1"/>
    <row r="4663" ht="26.25" customHeight="1"/>
    <row r="4664" ht="26.25" customHeight="1"/>
    <row r="4665" ht="26.25" customHeight="1"/>
    <row r="4666" ht="26.25" customHeight="1"/>
    <row r="4667" ht="26.25" customHeight="1"/>
    <row r="4668" ht="26.25" customHeight="1"/>
    <row r="4669" ht="26.25" customHeight="1"/>
    <row r="4670" ht="26.25" customHeight="1"/>
    <row r="4671" ht="26.25" customHeight="1"/>
    <row r="4672" ht="26.25" customHeight="1"/>
    <row r="4673" ht="26.25" customHeight="1"/>
    <row r="4674" ht="26.25" customHeight="1"/>
    <row r="4675" ht="26.25" customHeight="1"/>
    <row r="4676" ht="26.25" customHeight="1"/>
    <row r="4677" ht="26.25" customHeight="1"/>
    <row r="4678" ht="26.25" customHeight="1"/>
    <row r="4679" ht="26.25" customHeight="1"/>
    <row r="4680" ht="26.25" customHeight="1"/>
    <row r="4681" ht="26.25" customHeight="1"/>
    <row r="4682" ht="26.25" customHeight="1"/>
    <row r="4683" ht="26.25" customHeight="1"/>
    <row r="4684" ht="26.25" customHeight="1"/>
    <row r="4685" ht="26.25" customHeight="1"/>
    <row r="4686" ht="26.25" customHeight="1"/>
    <row r="4687" ht="26.25" customHeight="1"/>
    <row r="4688" ht="26.25" customHeight="1"/>
    <row r="4689" ht="26.25" customHeight="1"/>
    <row r="4690" ht="26.25" customHeight="1"/>
    <row r="4691" ht="26.25" customHeight="1"/>
    <row r="4692" ht="26.25" customHeight="1"/>
    <row r="4693" ht="26.25" customHeight="1"/>
    <row r="4694" ht="26.25" customHeight="1"/>
    <row r="4695" ht="26.25" customHeight="1"/>
    <row r="4696" ht="26.25" customHeight="1"/>
    <row r="4697" ht="26.25" customHeight="1"/>
    <row r="4698" ht="26.25" customHeight="1"/>
    <row r="4699" ht="26.25" customHeight="1"/>
    <row r="4700" ht="26.25" customHeight="1"/>
    <row r="4701" ht="26.25" customHeight="1"/>
    <row r="4702" ht="26.25" customHeight="1"/>
    <row r="4703" ht="26.25" customHeight="1"/>
    <row r="4704" ht="26.25" customHeight="1"/>
    <row r="4705" ht="26.25" customHeight="1"/>
    <row r="4706" ht="26.25" customHeight="1"/>
    <row r="4707" ht="26.25" customHeight="1"/>
    <row r="4708" ht="26.25" customHeight="1"/>
    <row r="4709" ht="26.25" customHeight="1"/>
    <row r="4710" ht="26.25" customHeight="1"/>
    <row r="4711" ht="26.25" customHeight="1"/>
    <row r="4712" ht="26.25" customHeight="1"/>
    <row r="4713" ht="26.25" customHeight="1"/>
    <row r="4714" ht="26.25" customHeight="1"/>
    <row r="4715" ht="26.25" customHeight="1"/>
    <row r="4716" ht="26.25" customHeight="1"/>
    <row r="4717" ht="26.25" customHeight="1"/>
    <row r="4718" ht="26.25" customHeight="1"/>
    <row r="4719" ht="26.25" customHeight="1"/>
    <row r="4720" ht="26.25" customHeight="1"/>
    <row r="4721" ht="26.25" customHeight="1"/>
    <row r="4722" ht="26.25" customHeight="1"/>
    <row r="4723" ht="26.25" customHeight="1"/>
    <row r="4724" ht="26.25" customHeight="1"/>
    <row r="4725" ht="26.25" customHeight="1"/>
    <row r="4726" ht="26.25" customHeight="1"/>
    <row r="4727" ht="26.25" customHeight="1"/>
    <row r="4728" ht="26.25" customHeight="1"/>
    <row r="4729" ht="26.25" customHeight="1"/>
    <row r="4730" ht="26.25" customHeight="1"/>
    <row r="4731" ht="26.25" customHeight="1"/>
    <row r="4732" ht="26.25" customHeight="1"/>
    <row r="4733" ht="26.25" customHeight="1"/>
    <row r="4734" ht="26.25" customHeight="1"/>
    <row r="4735" ht="26.25" customHeight="1"/>
    <row r="4736" ht="26.25" customHeight="1"/>
    <row r="4737" ht="26.25" customHeight="1"/>
    <row r="4738" ht="26.25" customHeight="1"/>
    <row r="4739" ht="26.25" customHeight="1"/>
    <row r="4740" ht="26.25" customHeight="1"/>
    <row r="4741" ht="26.25" customHeight="1"/>
    <row r="4742" ht="26.25" customHeight="1"/>
    <row r="4743" ht="26.25" customHeight="1"/>
    <row r="4744" ht="26.25" customHeight="1"/>
    <row r="4745" ht="26.25" customHeight="1"/>
    <row r="4746" ht="26.25" customHeight="1"/>
    <row r="4747" ht="26.25" customHeight="1"/>
    <row r="4748" ht="26.25" customHeight="1"/>
    <row r="4749" ht="26.25" customHeight="1"/>
    <row r="4750" ht="26.25" customHeight="1"/>
    <row r="4751" ht="26.25" customHeight="1"/>
    <row r="4752" ht="26.25" customHeight="1"/>
    <row r="4753" ht="26.25" customHeight="1"/>
    <row r="4754" ht="26.25" customHeight="1"/>
    <row r="4755" ht="26.25" customHeight="1"/>
    <row r="4756" ht="26.25" customHeight="1"/>
    <row r="4757" ht="26.25" customHeight="1"/>
    <row r="4758" ht="26.25" customHeight="1"/>
    <row r="4759" ht="26.25" customHeight="1"/>
    <row r="4760" ht="26.25" customHeight="1"/>
    <row r="4761" ht="26.25" customHeight="1"/>
    <row r="4762" ht="26.25" customHeight="1"/>
    <row r="4763" ht="26.25" customHeight="1"/>
    <row r="4764" ht="26.25" customHeight="1"/>
    <row r="4765" ht="26.25" customHeight="1"/>
    <row r="4766" ht="26.25" customHeight="1"/>
    <row r="4767" ht="26.25" customHeight="1"/>
    <row r="4768" ht="26.25" customHeight="1"/>
    <row r="4769" ht="26.25" customHeight="1"/>
    <row r="4770" ht="26.25" customHeight="1"/>
    <row r="4771" ht="26.25" customHeight="1"/>
    <row r="4772" ht="26.25" customHeight="1"/>
    <row r="4773" ht="26.25" customHeight="1"/>
    <row r="4774" ht="26.25" customHeight="1"/>
    <row r="4775" ht="26.25" customHeight="1"/>
    <row r="4776" ht="26.25" customHeight="1"/>
    <row r="4777" ht="26.25" customHeight="1"/>
    <row r="4778" ht="26.25" customHeight="1"/>
    <row r="4779" ht="26.25" customHeight="1"/>
    <row r="4780" ht="26.25" customHeight="1"/>
    <row r="4781" ht="26.25" customHeight="1"/>
    <row r="4782" ht="26.25" customHeight="1"/>
    <row r="4783" ht="26.25" customHeight="1"/>
    <row r="4784" ht="26.25" customHeight="1"/>
    <row r="4785" ht="26.25" customHeight="1"/>
    <row r="4786" ht="26.25" customHeight="1"/>
    <row r="4787" ht="26.25" customHeight="1"/>
    <row r="4788" ht="26.25" customHeight="1"/>
    <row r="4789" ht="26.25" customHeight="1"/>
    <row r="4790" ht="26.25" customHeight="1"/>
    <row r="4791" ht="26.25" customHeight="1"/>
    <row r="4792" ht="26.25" customHeight="1"/>
    <row r="4793" ht="26.25" customHeight="1"/>
    <row r="4794" ht="26.25" customHeight="1"/>
    <row r="4795" ht="26.25" customHeight="1"/>
    <row r="4796" ht="26.25" customHeight="1"/>
    <row r="4797" ht="26.25" customHeight="1"/>
    <row r="4798" ht="26.25" customHeight="1"/>
    <row r="4799" ht="26.25" customHeight="1"/>
    <row r="4800" ht="26.25" customHeight="1"/>
    <row r="4801" ht="26.25" customHeight="1"/>
    <row r="4802" ht="26.25" customHeight="1"/>
    <row r="4803" ht="26.25" customHeight="1"/>
    <row r="4804" ht="26.25" customHeight="1"/>
    <row r="4805" ht="26.25" customHeight="1"/>
    <row r="4806" ht="26.25" customHeight="1"/>
    <row r="4807" ht="26.25" customHeight="1"/>
    <row r="4808" ht="26.25" customHeight="1"/>
    <row r="4809" ht="26.25" customHeight="1"/>
    <row r="4810" ht="26.25" customHeight="1"/>
    <row r="4811" ht="26.25" customHeight="1"/>
    <row r="4812" ht="26.25" customHeight="1"/>
    <row r="4813" ht="26.25" customHeight="1"/>
    <row r="4814" ht="26.25" customHeight="1"/>
    <row r="4815" ht="26.25" customHeight="1"/>
    <row r="4816" ht="26.25" customHeight="1"/>
    <row r="4817" ht="26.25" customHeight="1"/>
    <row r="4818" ht="26.25" customHeight="1"/>
    <row r="4819" ht="26.25" customHeight="1"/>
    <row r="4820" ht="26.25" customHeight="1"/>
    <row r="4821" ht="26.25" customHeight="1"/>
    <row r="4822" ht="26.25" customHeight="1"/>
    <row r="4823" ht="26.25" customHeight="1"/>
    <row r="4824" ht="26.25" customHeight="1"/>
    <row r="4825" ht="26.25" customHeight="1"/>
    <row r="4826" ht="26.25" customHeight="1"/>
    <row r="4827" ht="26.25" customHeight="1"/>
    <row r="4828" ht="26.25" customHeight="1"/>
    <row r="4829" ht="26.25" customHeight="1"/>
    <row r="4830" ht="26.25" customHeight="1"/>
    <row r="4831" ht="26.25" customHeight="1"/>
    <row r="4832" ht="26.25" customHeight="1"/>
    <row r="4833" ht="26.25" customHeight="1"/>
    <row r="4834" ht="26.25" customHeight="1"/>
    <row r="4835" ht="26.25" customHeight="1"/>
    <row r="4836" ht="26.25" customHeight="1"/>
    <row r="4837" ht="26.25" customHeight="1"/>
    <row r="4838" ht="26.25" customHeight="1"/>
    <row r="4839" ht="26.25" customHeight="1"/>
    <row r="4840" ht="26.25" customHeight="1"/>
    <row r="4841" ht="26.25" customHeight="1"/>
    <row r="4842" ht="26.25" customHeight="1"/>
    <row r="4843" ht="26.25" customHeight="1"/>
    <row r="4844" ht="26.25" customHeight="1"/>
    <row r="4845" ht="26.25" customHeight="1"/>
    <row r="4846" ht="26.25" customHeight="1"/>
    <row r="4847" ht="26.25" customHeight="1"/>
    <row r="4848" ht="26.25" customHeight="1"/>
    <row r="4849" ht="26.25" customHeight="1"/>
    <row r="4850" ht="26.25" customHeight="1"/>
    <row r="4851" ht="26.25" customHeight="1"/>
    <row r="4852" ht="26.25" customHeight="1"/>
    <row r="4853" ht="26.25" customHeight="1"/>
    <row r="4854" ht="26.25" customHeight="1"/>
    <row r="4855" ht="26.25" customHeight="1"/>
    <row r="4856" ht="26.25" customHeight="1"/>
    <row r="4857" ht="26.25" customHeight="1"/>
    <row r="4858" ht="26.25" customHeight="1"/>
    <row r="4859" ht="26.25" customHeight="1"/>
    <row r="4860" ht="26.25" customHeight="1"/>
    <row r="4861" ht="26.25" customHeight="1"/>
    <row r="4862" ht="26.25" customHeight="1"/>
    <row r="4863" ht="26.25" customHeight="1"/>
    <row r="4864" ht="26.25" customHeight="1"/>
    <row r="4865" ht="26.25" customHeight="1"/>
    <row r="4866" ht="26.25" customHeight="1"/>
    <row r="4867" ht="26.25" customHeight="1"/>
    <row r="4868" ht="26.25" customHeight="1"/>
    <row r="4869" ht="26.25" customHeight="1"/>
    <row r="4870" ht="26.25" customHeight="1"/>
    <row r="4871" ht="26.25" customHeight="1"/>
    <row r="4872" ht="26.25" customHeight="1"/>
    <row r="4873" ht="26.25" customHeight="1"/>
    <row r="4874" ht="26.25" customHeight="1"/>
    <row r="4875" ht="26.25" customHeight="1"/>
    <row r="4876" ht="26.25" customHeight="1"/>
    <row r="4877" ht="26.25" customHeight="1"/>
    <row r="4878" ht="26.25" customHeight="1"/>
    <row r="4879" ht="26.25" customHeight="1"/>
    <row r="4880" ht="26.25" customHeight="1"/>
    <row r="4881" ht="26.25" customHeight="1"/>
    <row r="4882" ht="26.25" customHeight="1"/>
    <row r="4883" ht="26.25" customHeight="1"/>
    <row r="4884" ht="26.25" customHeight="1"/>
    <row r="4885" ht="26.25" customHeight="1"/>
    <row r="4886" ht="26.25" customHeight="1"/>
    <row r="4887" ht="26.25" customHeight="1"/>
    <row r="4888" ht="26.25" customHeight="1"/>
    <row r="4889" ht="26.25" customHeight="1"/>
    <row r="4890" ht="26.25" customHeight="1"/>
    <row r="4891" ht="26.25" customHeight="1"/>
    <row r="4892" ht="26.25" customHeight="1"/>
    <row r="4893" ht="26.25" customHeight="1"/>
    <row r="4894" ht="26.25" customHeight="1"/>
    <row r="4895" ht="26.25" customHeight="1"/>
    <row r="4896" ht="26.25" customHeight="1"/>
    <row r="4897" ht="26.25" customHeight="1"/>
    <row r="4898" ht="26.25" customHeight="1"/>
    <row r="4899" ht="26.25" customHeight="1"/>
    <row r="4900" ht="26.25" customHeight="1"/>
    <row r="4901" ht="26.25" customHeight="1"/>
    <row r="4902" ht="26.25" customHeight="1"/>
    <row r="4903" ht="26.25" customHeight="1"/>
    <row r="4904" ht="26.25" customHeight="1"/>
    <row r="4905" ht="26.25" customHeight="1"/>
    <row r="4906" ht="26.25" customHeight="1"/>
    <row r="4907" ht="26.25" customHeight="1"/>
    <row r="4908" ht="26.25" customHeight="1"/>
    <row r="4909" ht="26.25" customHeight="1"/>
    <row r="4910" ht="26.25" customHeight="1"/>
    <row r="4911" ht="26.25" customHeight="1"/>
    <row r="4912" ht="26.25" customHeight="1"/>
    <row r="4913" ht="26.25" customHeight="1"/>
    <row r="4914" ht="26.25" customHeight="1"/>
    <row r="4915" ht="26.25" customHeight="1"/>
    <row r="4916" ht="26.25" customHeight="1"/>
    <row r="4917" ht="26.25" customHeight="1"/>
    <row r="4918" ht="26.25" customHeight="1"/>
    <row r="4919" ht="26.25" customHeight="1"/>
    <row r="4920" ht="26.25" customHeight="1"/>
    <row r="4921" ht="26.25" customHeight="1"/>
    <row r="4922" ht="26.25" customHeight="1"/>
    <row r="4923" ht="26.25" customHeight="1"/>
    <row r="4924" ht="26.25" customHeight="1"/>
    <row r="4925" ht="26.25" customHeight="1"/>
    <row r="4926" ht="26.25" customHeight="1"/>
    <row r="4927" ht="26.25" customHeight="1"/>
    <row r="4928" ht="26.25" customHeight="1"/>
    <row r="4929" ht="26.25" customHeight="1"/>
    <row r="4930" ht="26.25" customHeight="1"/>
    <row r="4931" ht="26.25" customHeight="1"/>
    <row r="4932" ht="26.25" customHeight="1"/>
    <row r="4933" ht="26.25" customHeight="1"/>
    <row r="4934" ht="26.25" customHeight="1"/>
    <row r="4935" ht="26.25" customHeight="1"/>
    <row r="4936" ht="26.25" customHeight="1"/>
    <row r="4937" ht="26.25" customHeight="1"/>
    <row r="4938" ht="26.25" customHeight="1"/>
    <row r="4939" ht="26.25" customHeight="1"/>
    <row r="4940" ht="26.25" customHeight="1"/>
    <row r="4941" ht="26.25" customHeight="1"/>
    <row r="4942" ht="26.25" customHeight="1"/>
    <row r="4943" ht="26.25" customHeight="1"/>
    <row r="4944" ht="26.25" customHeight="1"/>
    <row r="4945" ht="26.25" customHeight="1"/>
    <row r="4946" ht="26.25" customHeight="1"/>
    <row r="4947" ht="26.25" customHeight="1"/>
    <row r="4948" ht="26.25" customHeight="1"/>
    <row r="4949" ht="26.25" customHeight="1"/>
    <row r="4950" ht="26.25" customHeight="1"/>
    <row r="4951" ht="26.25" customHeight="1"/>
    <row r="4952" ht="26.25" customHeight="1"/>
    <row r="4953" ht="26.25" customHeight="1"/>
    <row r="4954" ht="26.25" customHeight="1"/>
    <row r="4955" ht="26.25" customHeight="1"/>
    <row r="4956" ht="26.25" customHeight="1"/>
    <row r="4957" ht="26.25" customHeight="1"/>
    <row r="4958" ht="26.25" customHeight="1"/>
    <row r="4959" ht="26.25" customHeight="1"/>
    <row r="4960" ht="26.25" customHeight="1"/>
    <row r="4961" ht="26.25" customHeight="1"/>
    <row r="4962" ht="26.25" customHeight="1"/>
    <row r="4963" ht="26.25" customHeight="1"/>
    <row r="4964" ht="26.25" customHeight="1"/>
    <row r="4965" ht="26.25" customHeight="1"/>
    <row r="4966" ht="26.25" customHeight="1"/>
    <row r="4967" ht="26.25" customHeight="1"/>
    <row r="4968" ht="26.25" customHeight="1"/>
    <row r="4969" ht="26.25" customHeight="1"/>
    <row r="4970" ht="26.25" customHeight="1"/>
    <row r="4971" ht="26.25" customHeight="1"/>
    <row r="4972" ht="26.25" customHeight="1"/>
    <row r="4973" ht="26.25" customHeight="1"/>
    <row r="4974" ht="26.25" customHeight="1"/>
    <row r="4975" ht="26.25" customHeight="1"/>
    <row r="4976" ht="26.25" customHeight="1"/>
    <row r="4977" ht="26.25" customHeight="1"/>
    <row r="4978" ht="26.25" customHeight="1"/>
    <row r="4979" ht="26.25" customHeight="1"/>
    <row r="4980" ht="26.25" customHeight="1"/>
    <row r="4981" ht="26.25" customHeight="1"/>
    <row r="4982" ht="26.25" customHeight="1"/>
    <row r="4983" ht="26.25" customHeight="1"/>
    <row r="4984" ht="26.25" customHeight="1"/>
    <row r="4985" ht="26.25" customHeight="1"/>
    <row r="4986" ht="26.25" customHeight="1"/>
    <row r="4987" ht="26.25" customHeight="1"/>
    <row r="4988" ht="26.25" customHeight="1"/>
    <row r="4989" ht="26.25" customHeight="1"/>
    <row r="4990" ht="26.25" customHeight="1"/>
    <row r="4991" ht="26.25" customHeight="1"/>
    <row r="4992" ht="26.25" customHeight="1"/>
    <row r="4993" ht="26.25" customHeight="1"/>
    <row r="4994" ht="26.25" customHeight="1"/>
    <row r="4995" ht="26.25" customHeight="1"/>
    <row r="4996" ht="26.25" customHeight="1"/>
    <row r="4997" ht="26.25" customHeight="1"/>
    <row r="4998" ht="26.25" customHeight="1"/>
    <row r="4999" ht="26.25" customHeight="1"/>
    <row r="5000" ht="26.25" customHeight="1"/>
    <row r="5001" ht="26.25" customHeight="1"/>
    <row r="5002" ht="26.25" customHeight="1"/>
    <row r="5003" ht="26.25" customHeight="1"/>
    <row r="5004" ht="26.25" customHeight="1"/>
    <row r="5005" ht="26.25" customHeight="1"/>
    <row r="5006" ht="26.25" customHeight="1"/>
    <row r="5007" ht="26.25" customHeight="1"/>
    <row r="5008" ht="26.25" customHeight="1"/>
    <row r="5009" ht="26.25" customHeight="1"/>
    <row r="5010" ht="26.25" customHeight="1"/>
    <row r="5011" ht="26.25" customHeight="1"/>
    <row r="5012" ht="26.25" customHeight="1"/>
    <row r="5013" ht="26.25" customHeight="1"/>
    <row r="5014" ht="26.25" customHeight="1"/>
    <row r="5015" ht="26.25" customHeight="1"/>
    <row r="5016" ht="26.25" customHeight="1"/>
    <row r="5017" ht="26.25" customHeight="1"/>
    <row r="5018" ht="26.25" customHeight="1"/>
    <row r="5019" ht="26.25" customHeight="1"/>
    <row r="5020" ht="26.25" customHeight="1"/>
    <row r="5021" ht="26.25" customHeight="1"/>
    <row r="5022" ht="26.25" customHeight="1"/>
    <row r="5023" ht="26.25" customHeight="1"/>
    <row r="5024" ht="26.25" customHeight="1"/>
    <row r="5025" ht="26.25" customHeight="1"/>
    <row r="5026" ht="26.25" customHeight="1"/>
    <row r="5027" ht="26.25" customHeight="1"/>
    <row r="5028" ht="26.25" customHeight="1"/>
    <row r="5029" ht="26.25" customHeight="1"/>
    <row r="5030" ht="26.25" customHeight="1"/>
    <row r="5031" ht="26.25" customHeight="1"/>
    <row r="5032" ht="26.25" customHeight="1"/>
    <row r="5033" ht="26.25" customHeight="1"/>
    <row r="5034" ht="26.25" customHeight="1"/>
    <row r="5035" ht="26.25" customHeight="1"/>
    <row r="5036" ht="26.25" customHeight="1"/>
    <row r="5037" ht="26.25" customHeight="1"/>
    <row r="5038" ht="26.25" customHeight="1"/>
    <row r="5039" ht="26.25" customHeight="1"/>
    <row r="5040" ht="26.25" customHeight="1"/>
    <row r="5041" ht="26.25" customHeight="1"/>
    <row r="5042" ht="26.25" customHeight="1"/>
    <row r="5043" ht="26.25" customHeight="1"/>
    <row r="5044" ht="26.25" customHeight="1"/>
    <row r="5045" ht="26.25" customHeight="1"/>
    <row r="5046" ht="26.25" customHeight="1"/>
    <row r="5047" ht="26.25" customHeight="1"/>
    <row r="5048" ht="26.25" customHeight="1"/>
    <row r="5049" ht="26.25" customHeight="1"/>
    <row r="5050" ht="26.25" customHeight="1"/>
    <row r="5051" ht="26.25" customHeight="1"/>
    <row r="5052" ht="26.25" customHeight="1"/>
    <row r="5053" ht="26.25" customHeight="1"/>
    <row r="5054" ht="26.25" customHeight="1"/>
    <row r="5055" ht="26.25" customHeight="1"/>
    <row r="5056" ht="26.25" customHeight="1"/>
    <row r="5057" ht="26.25" customHeight="1"/>
    <row r="5058" ht="26.25" customHeight="1"/>
    <row r="5059" ht="26.25" customHeight="1"/>
    <row r="5060" ht="26.25" customHeight="1"/>
    <row r="5061" ht="26.25" customHeight="1"/>
    <row r="5062" ht="26.25" customHeight="1"/>
    <row r="5063" ht="26.25" customHeight="1"/>
    <row r="5064" ht="26.25" customHeight="1"/>
    <row r="5065" ht="26.25" customHeight="1"/>
    <row r="5066" ht="26.25" customHeight="1"/>
    <row r="5067" ht="26.25" customHeight="1"/>
    <row r="5068" ht="26.25" customHeight="1"/>
    <row r="5069" ht="26.25" customHeight="1"/>
    <row r="5070" ht="26.25" customHeight="1"/>
    <row r="5071" ht="26.25" customHeight="1"/>
    <row r="5072" ht="26.25" customHeight="1"/>
    <row r="5073" ht="26.25" customHeight="1"/>
    <row r="5074" ht="26.25" customHeight="1"/>
    <row r="5075" ht="26.25" customHeight="1"/>
    <row r="5076" ht="26.25" customHeight="1"/>
    <row r="5077" ht="26.25" customHeight="1"/>
    <row r="5078" ht="26.25" customHeight="1"/>
    <row r="5079" ht="26.25" customHeight="1"/>
    <row r="5080" ht="26.25" customHeight="1"/>
    <row r="5081" ht="26.25" customHeight="1"/>
    <row r="5082" ht="26.25" customHeight="1"/>
    <row r="5083" ht="26.25" customHeight="1"/>
    <row r="5084" ht="26.25" customHeight="1"/>
    <row r="5085" ht="26.25" customHeight="1"/>
    <row r="5086" ht="26.25" customHeight="1"/>
    <row r="5087" ht="26.25" customHeight="1"/>
    <row r="5088" ht="26.25" customHeight="1"/>
    <row r="5089" ht="26.25" customHeight="1"/>
    <row r="5090" ht="26.25" customHeight="1"/>
    <row r="5091" ht="26.25" customHeight="1"/>
    <row r="5092" ht="26.25" customHeight="1"/>
    <row r="5093" ht="26.25" customHeight="1"/>
    <row r="5094" ht="26.25" customHeight="1"/>
    <row r="5095" ht="26.25" customHeight="1"/>
    <row r="5096" ht="26.25" customHeight="1"/>
    <row r="5097" ht="26.25" customHeight="1"/>
    <row r="5098" ht="26.25" customHeight="1"/>
    <row r="5099" ht="26.25" customHeight="1"/>
    <row r="5100" ht="26.25" customHeight="1"/>
    <row r="5101" ht="26.25" customHeight="1"/>
    <row r="5102" ht="26.25" customHeight="1"/>
    <row r="5103" ht="26.25" customHeight="1"/>
    <row r="5104" ht="26.25" customHeight="1"/>
    <row r="5105" ht="26.25" customHeight="1"/>
    <row r="5106" ht="26.25" customHeight="1"/>
    <row r="5107" ht="26.25" customHeight="1"/>
    <row r="5108" ht="26.25" customHeight="1"/>
    <row r="5109" ht="26.25" customHeight="1"/>
    <row r="5110" ht="26.25" customHeight="1"/>
    <row r="5111" ht="26.25" customHeight="1"/>
    <row r="5112" ht="26.25" customHeight="1"/>
    <row r="5113" ht="26.25" customHeight="1"/>
    <row r="5114" ht="26.25" customHeight="1"/>
    <row r="5115" ht="26.25" customHeight="1"/>
    <row r="5116" ht="26.25" customHeight="1"/>
    <row r="5117" ht="26.25" customHeight="1"/>
    <row r="5118" ht="26.25" customHeight="1"/>
    <row r="5119" ht="26.25" customHeight="1"/>
    <row r="5120" ht="26.25" customHeight="1"/>
    <row r="5121" ht="26.25" customHeight="1"/>
    <row r="5122" ht="26.25" customHeight="1"/>
    <row r="5123" ht="26.25" customHeight="1"/>
    <row r="5124" ht="26.25" customHeight="1"/>
    <row r="5125" ht="26.25" customHeight="1"/>
    <row r="5126" ht="26.25" customHeight="1"/>
    <row r="5127" ht="26.25" customHeight="1"/>
    <row r="5128" ht="26.25" customHeight="1"/>
    <row r="5129" ht="26.25" customHeight="1"/>
    <row r="5130" ht="26.25" customHeight="1"/>
    <row r="5131" ht="26.25" customHeight="1"/>
    <row r="5132" ht="26.25" customHeight="1"/>
    <row r="5133" ht="26.25" customHeight="1"/>
    <row r="5134" ht="26.25" customHeight="1"/>
    <row r="5135" ht="26.25" customHeight="1"/>
    <row r="5136" ht="26.25" customHeight="1"/>
    <row r="5137" ht="26.25" customHeight="1"/>
    <row r="5138" ht="26.25" customHeight="1"/>
    <row r="5139" ht="26.25" customHeight="1"/>
    <row r="5140" ht="26.25" customHeight="1"/>
    <row r="5141" ht="26.25" customHeight="1"/>
    <row r="5142" ht="26.25" customHeight="1"/>
    <row r="5143" ht="26.25" customHeight="1"/>
    <row r="5144" ht="26.25" customHeight="1"/>
    <row r="5145" ht="26.25" customHeight="1"/>
    <row r="5146" ht="26.25" customHeight="1"/>
    <row r="5147" ht="26.25" customHeight="1"/>
    <row r="5148" ht="26.25" customHeight="1"/>
    <row r="5149" ht="26.25" customHeight="1"/>
    <row r="5150" ht="26.25" customHeight="1"/>
    <row r="5151" ht="26.25" customHeight="1"/>
    <row r="5152" ht="26.25" customHeight="1"/>
    <row r="5153" ht="26.25" customHeight="1"/>
    <row r="5154" ht="26.25" customHeight="1"/>
    <row r="5155" ht="26.25" customHeight="1"/>
    <row r="5156" ht="26.25" customHeight="1"/>
    <row r="5157" ht="26.25" customHeight="1"/>
    <row r="5158" ht="26.25" customHeight="1"/>
    <row r="5159" ht="26.25" customHeight="1"/>
    <row r="5160" ht="26.25" customHeight="1"/>
    <row r="5161" ht="26.25" customHeight="1"/>
    <row r="5162" ht="26.25" customHeight="1"/>
    <row r="5163" ht="26.25" customHeight="1"/>
    <row r="5164" ht="26.25" customHeight="1"/>
    <row r="5165" ht="26.25" customHeight="1"/>
    <row r="5166" ht="26.25" customHeight="1"/>
    <row r="5167" ht="26.25" customHeight="1"/>
    <row r="5168" ht="26.25" customHeight="1"/>
    <row r="5169" ht="26.25" customHeight="1"/>
    <row r="5170" ht="26.25" customHeight="1"/>
    <row r="5171" ht="26.25" customHeight="1"/>
    <row r="5172" ht="26.25" customHeight="1"/>
    <row r="5173" ht="26.25" customHeight="1"/>
    <row r="5174" ht="26.25" customHeight="1"/>
    <row r="5175" ht="26.25" customHeight="1"/>
    <row r="5176" ht="26.25" customHeight="1"/>
    <row r="5177" ht="26.25" customHeight="1"/>
    <row r="5178" ht="26.25" customHeight="1"/>
    <row r="5179" ht="26.25" customHeight="1"/>
    <row r="5180" ht="26.25" customHeight="1"/>
    <row r="5181" ht="26.25" customHeight="1"/>
    <row r="5182" ht="26.25" customHeight="1"/>
    <row r="5183" ht="26.25" customHeight="1"/>
    <row r="5184" ht="26.25" customHeight="1"/>
    <row r="5185" ht="26.25" customHeight="1"/>
    <row r="5186" ht="26.25" customHeight="1"/>
    <row r="5187" ht="26.25" customHeight="1"/>
    <row r="5188" ht="26.25" customHeight="1"/>
    <row r="5189" ht="26.25" customHeight="1"/>
    <row r="5190" ht="26.25" customHeight="1"/>
    <row r="5191" ht="26.25" customHeight="1"/>
    <row r="5192" ht="26.25" customHeight="1"/>
    <row r="5193" ht="26.25" customHeight="1"/>
    <row r="5194" ht="26.25" customHeight="1"/>
    <row r="5195" ht="26.25" customHeight="1"/>
    <row r="5196" ht="26.25" customHeight="1"/>
    <row r="5197" ht="26.25" customHeight="1"/>
    <row r="5198" ht="26.25" customHeight="1"/>
    <row r="5199" ht="26.25" customHeight="1"/>
    <row r="5200" ht="26.25" customHeight="1"/>
    <row r="5201" ht="26.25" customHeight="1"/>
    <row r="5202" ht="26.25" customHeight="1"/>
    <row r="5203" ht="26.25" customHeight="1"/>
    <row r="5204" ht="26.25" customHeight="1"/>
    <row r="5205" ht="26.25" customHeight="1"/>
    <row r="5206" ht="26.25" customHeight="1"/>
    <row r="5207" ht="26.25" customHeight="1"/>
    <row r="5208" ht="26.25" customHeight="1"/>
    <row r="5209" ht="26.25" customHeight="1"/>
    <row r="5210" ht="26.25" customHeight="1"/>
    <row r="5211" ht="26.25" customHeight="1"/>
    <row r="5212" ht="26.25" customHeight="1"/>
    <row r="5213" ht="26.25" customHeight="1"/>
    <row r="5214" ht="26.25" customHeight="1"/>
    <row r="5215" ht="26.25" customHeight="1"/>
    <row r="5216" ht="26.25" customHeight="1"/>
    <row r="5217" ht="26.25" customHeight="1"/>
    <row r="5218" ht="26.25" customHeight="1"/>
    <row r="5219" ht="26.25" customHeight="1"/>
    <row r="5220" ht="26.25" customHeight="1"/>
    <row r="5221" ht="26.25" customHeight="1"/>
    <row r="5222" ht="26.25" customHeight="1"/>
    <row r="5223" ht="26.25" customHeight="1"/>
    <row r="5224" ht="26.25" customHeight="1"/>
    <row r="5225" ht="26.25" customHeight="1"/>
    <row r="5226" ht="26.25" customHeight="1"/>
    <row r="5227" ht="26.25" customHeight="1"/>
    <row r="5228" ht="26.25" customHeight="1"/>
    <row r="5229" ht="26.25" customHeight="1"/>
    <row r="5230" ht="26.25" customHeight="1"/>
    <row r="5231" ht="26.25" customHeight="1"/>
    <row r="5232" ht="26.25" customHeight="1"/>
    <row r="5233" ht="26.25" customHeight="1"/>
    <row r="5234" ht="26.25" customHeight="1"/>
    <row r="5235" ht="26.25" customHeight="1"/>
    <row r="5236" ht="26.25" customHeight="1"/>
    <row r="5237" ht="26.25" customHeight="1"/>
    <row r="5238" ht="26.25" customHeight="1"/>
    <row r="5239" ht="26.25" customHeight="1"/>
    <row r="5240" ht="26.25" customHeight="1"/>
    <row r="5241" ht="26.25" customHeight="1"/>
    <row r="5242" ht="26.25" customHeight="1"/>
    <row r="5243" ht="26.25" customHeight="1"/>
    <row r="5244" ht="26.25" customHeight="1"/>
    <row r="5245" ht="26.25" customHeight="1"/>
    <row r="5246" ht="26.25" customHeight="1"/>
    <row r="5247" ht="26.25" customHeight="1"/>
    <row r="5248" ht="26.25" customHeight="1"/>
    <row r="5249" ht="26.25" customHeight="1"/>
    <row r="5250" ht="26.25" customHeight="1"/>
    <row r="5251" ht="26.25" customHeight="1"/>
    <row r="5252" ht="26.25" customHeight="1"/>
    <row r="5253" ht="26.25" customHeight="1"/>
    <row r="5254" ht="26.25" customHeight="1"/>
    <row r="5255" ht="26.25" customHeight="1"/>
    <row r="5256" ht="26.25" customHeight="1"/>
    <row r="5257" ht="26.25" customHeight="1"/>
    <row r="5258" ht="26.25" customHeight="1"/>
    <row r="5259" ht="26.25" customHeight="1"/>
    <row r="5260" ht="26.25" customHeight="1"/>
    <row r="5261" ht="26.25" customHeight="1"/>
    <row r="5262" ht="26.25" customHeight="1"/>
    <row r="5263" ht="26.25" customHeight="1"/>
    <row r="5264" ht="26.25" customHeight="1"/>
    <row r="5265" ht="26.25" customHeight="1"/>
    <row r="5266" ht="26.25" customHeight="1"/>
    <row r="5267" ht="26.25" customHeight="1"/>
    <row r="5268" ht="26.25" customHeight="1"/>
    <row r="5269" ht="26.25" customHeight="1"/>
    <row r="5270" ht="26.25" customHeight="1"/>
    <row r="5271" ht="26.25" customHeight="1"/>
    <row r="5272" ht="26.25" customHeight="1"/>
    <row r="5273" ht="26.25" customHeight="1"/>
    <row r="5274" ht="26.25" customHeight="1"/>
    <row r="5275" ht="26.25" customHeight="1"/>
    <row r="5276" ht="26.25" customHeight="1"/>
    <row r="5277" ht="26.25" customHeight="1"/>
    <row r="5278" ht="26.25" customHeight="1"/>
    <row r="5279" ht="26.25" customHeight="1"/>
    <row r="5280" ht="26.25" customHeight="1"/>
    <row r="5281" ht="26.25" customHeight="1"/>
    <row r="5282" ht="26.25" customHeight="1"/>
    <row r="5283" ht="26.25" customHeight="1"/>
    <row r="5284" ht="26.25" customHeight="1"/>
    <row r="5285" ht="26.25" customHeight="1"/>
    <row r="5286" ht="26.25" customHeight="1"/>
    <row r="5287" ht="26.25" customHeight="1"/>
    <row r="5288" ht="26.25" customHeight="1"/>
    <row r="5289" ht="26.25" customHeight="1"/>
    <row r="5290" ht="26.25" customHeight="1"/>
    <row r="5291" ht="26.25" customHeight="1"/>
    <row r="5292" ht="26.25" customHeight="1"/>
    <row r="5293" ht="26.25" customHeight="1"/>
    <row r="5294" ht="26.25" customHeight="1"/>
    <row r="5295" ht="26.25" customHeight="1"/>
    <row r="5296" ht="26.25" customHeight="1"/>
    <row r="5297" ht="26.25" customHeight="1"/>
    <row r="5298" ht="26.25" customHeight="1"/>
    <row r="5299" ht="26.25" customHeight="1"/>
    <row r="5300" ht="26.25" customHeight="1"/>
    <row r="5301" ht="26.25" customHeight="1"/>
    <row r="5302" ht="26.25" customHeight="1"/>
    <row r="5303" ht="26.25" customHeight="1"/>
    <row r="5304" ht="26.25" customHeight="1"/>
    <row r="5305" ht="26.25" customHeight="1"/>
    <row r="5306" ht="26.25" customHeight="1"/>
    <row r="5307" ht="26.25" customHeight="1"/>
    <row r="5308" ht="26.25" customHeight="1"/>
    <row r="5309" ht="26.25" customHeight="1"/>
    <row r="5310" ht="26.25" customHeight="1"/>
    <row r="5311" ht="26.25" customHeight="1"/>
    <row r="5312" ht="26.25" customHeight="1"/>
    <row r="5313" ht="26.25" customHeight="1"/>
    <row r="5314" ht="26.25" customHeight="1"/>
    <row r="5315" ht="26.25" customHeight="1"/>
    <row r="5316" ht="26.25" customHeight="1"/>
    <row r="5317" ht="26.25" customHeight="1"/>
    <row r="5318" ht="26.25" customHeight="1"/>
    <row r="5319" ht="26.25" customHeight="1"/>
    <row r="5320" ht="26.25" customHeight="1"/>
    <row r="5321" ht="26.25" customHeight="1"/>
    <row r="5322" ht="26.25" customHeight="1"/>
    <row r="5323" ht="26.25" customHeight="1"/>
    <row r="5324" ht="26.25" customHeight="1"/>
    <row r="5325" ht="26.25" customHeight="1"/>
    <row r="5326" ht="26.25" customHeight="1"/>
    <row r="5327" ht="26.25" customHeight="1"/>
    <row r="5328" ht="26.25" customHeight="1"/>
    <row r="5329" ht="26.25" customHeight="1"/>
    <row r="5330" ht="26.25" customHeight="1"/>
    <row r="5331" ht="26.25" customHeight="1"/>
    <row r="5332" ht="26.25" customHeight="1"/>
    <row r="5333" ht="26.25" customHeight="1"/>
    <row r="5334" ht="26.25" customHeight="1"/>
    <row r="5335" ht="26.25" customHeight="1"/>
    <row r="5336" ht="26.25" customHeight="1"/>
    <row r="5337" ht="26.25" customHeight="1"/>
    <row r="5338" ht="26.25" customHeight="1"/>
    <row r="5339" ht="26.25" customHeight="1"/>
    <row r="5340" ht="26.25" customHeight="1"/>
    <row r="5341" ht="26.25" customHeight="1"/>
    <row r="5342" ht="26.25" customHeight="1"/>
    <row r="5343" ht="26.25" customHeight="1"/>
    <row r="5344" ht="26.25" customHeight="1"/>
    <row r="5345" ht="26.25" customHeight="1"/>
    <row r="5346" ht="26.25" customHeight="1"/>
    <row r="5347" ht="26.25" customHeight="1"/>
    <row r="5348" ht="26.25" customHeight="1"/>
    <row r="5349" ht="26.25" customHeight="1"/>
    <row r="5350" ht="26.25" customHeight="1"/>
    <row r="5351" ht="26.25" customHeight="1"/>
    <row r="5352" ht="26.25" customHeight="1"/>
    <row r="5353" ht="26.25" customHeight="1"/>
    <row r="5354" ht="26.25" customHeight="1"/>
    <row r="5355" ht="26.25" customHeight="1"/>
    <row r="5356" ht="26.25" customHeight="1"/>
    <row r="5357" ht="26.25" customHeight="1"/>
    <row r="5358" ht="26.25" customHeight="1"/>
    <row r="5359" ht="26.25" customHeight="1"/>
    <row r="5360" ht="26.25" customHeight="1"/>
    <row r="5361" ht="26.25" customHeight="1"/>
    <row r="5362" ht="26.25" customHeight="1"/>
    <row r="5363" ht="26.25" customHeight="1"/>
    <row r="5364" ht="26.25" customHeight="1"/>
    <row r="5365" ht="26.25" customHeight="1"/>
    <row r="5366" ht="26.25" customHeight="1"/>
    <row r="5367" ht="26.25" customHeight="1"/>
    <row r="5368" ht="26.25" customHeight="1"/>
    <row r="5369" ht="26.25" customHeight="1"/>
    <row r="5370" ht="26.25" customHeight="1"/>
    <row r="5371" ht="26.25" customHeight="1"/>
    <row r="5372" ht="26.25" customHeight="1"/>
    <row r="5373" ht="26.25" customHeight="1"/>
    <row r="5374" ht="26.25" customHeight="1"/>
    <row r="5375" ht="26.25" customHeight="1"/>
    <row r="5376" ht="26.25" customHeight="1"/>
    <row r="5377" ht="26.25" customHeight="1"/>
    <row r="5378" ht="26.25" customHeight="1"/>
    <row r="5379" ht="26.25" customHeight="1"/>
    <row r="5380" ht="26.25" customHeight="1"/>
    <row r="5381" ht="26.25" customHeight="1"/>
    <row r="5382" ht="26.25" customHeight="1"/>
    <row r="5383" ht="26.25" customHeight="1"/>
    <row r="5384" ht="26.25" customHeight="1"/>
    <row r="5385" ht="26.25" customHeight="1"/>
    <row r="5386" ht="26.25" customHeight="1"/>
    <row r="5387" ht="26.25" customHeight="1"/>
    <row r="5388" ht="26.25" customHeight="1"/>
    <row r="5389" ht="26.25" customHeight="1"/>
    <row r="5390" ht="26.25" customHeight="1"/>
    <row r="5391" ht="26.25" customHeight="1"/>
    <row r="5392" ht="26.25" customHeight="1"/>
    <row r="5393" ht="26.25" customHeight="1"/>
    <row r="5394" ht="26.25" customHeight="1"/>
    <row r="5395" ht="26.25" customHeight="1"/>
    <row r="5396" ht="26.25" customHeight="1"/>
    <row r="5397" ht="26.25" customHeight="1"/>
    <row r="5398" ht="26.25" customHeight="1"/>
    <row r="5399" ht="26.25" customHeight="1"/>
    <row r="5400" ht="26.25" customHeight="1"/>
    <row r="5401" ht="26.25" customHeight="1"/>
    <row r="5402" ht="26.25" customHeight="1"/>
    <row r="5403" ht="26.25" customHeight="1"/>
    <row r="5404" ht="26.25" customHeight="1"/>
    <row r="5405" ht="26.25" customHeight="1"/>
    <row r="5406" ht="26.25" customHeight="1"/>
    <row r="5407" ht="26.25" customHeight="1"/>
    <row r="5408" ht="26.25" customHeight="1"/>
    <row r="5409" ht="26.25" customHeight="1"/>
    <row r="5410" ht="26.25" customHeight="1"/>
    <row r="5411" ht="26.25" customHeight="1"/>
    <row r="5412" ht="26.25" customHeight="1"/>
    <row r="5413" ht="26.25" customHeight="1"/>
    <row r="5414" ht="26.25" customHeight="1"/>
    <row r="5415" ht="26.25" customHeight="1"/>
    <row r="5416" ht="26.25" customHeight="1"/>
    <row r="5417" ht="26.25" customHeight="1"/>
    <row r="5418" ht="26.25" customHeight="1"/>
    <row r="5419" ht="26.25" customHeight="1"/>
    <row r="5420" ht="26.25" customHeight="1"/>
    <row r="5421" ht="26.25" customHeight="1"/>
    <row r="5422" ht="26.25" customHeight="1"/>
    <row r="5423" ht="26.25" customHeight="1"/>
    <row r="5424" ht="26.25" customHeight="1"/>
    <row r="5425" ht="26.25" customHeight="1"/>
    <row r="5426" ht="26.25" customHeight="1"/>
    <row r="5427" ht="26.25" customHeight="1"/>
    <row r="5428" ht="26.25" customHeight="1"/>
    <row r="5429" ht="26.25" customHeight="1"/>
    <row r="5430" ht="26.25" customHeight="1"/>
    <row r="5431" ht="26.25" customHeight="1"/>
    <row r="5432" ht="26.25" customHeight="1"/>
    <row r="5433" ht="26.25" customHeight="1"/>
    <row r="5434" ht="26.25" customHeight="1"/>
    <row r="5435" ht="26.25" customHeight="1"/>
    <row r="5436" ht="26.25" customHeight="1"/>
    <row r="5437" ht="26.25" customHeight="1"/>
    <row r="5438" ht="26.25" customHeight="1"/>
    <row r="5439" ht="26.25" customHeight="1"/>
    <row r="5440" ht="26.25" customHeight="1"/>
    <row r="5441" ht="26.25" customHeight="1"/>
    <row r="5442" ht="26.25" customHeight="1"/>
    <row r="5443" ht="26.25" customHeight="1"/>
    <row r="5444" ht="26.25" customHeight="1"/>
    <row r="5445" ht="26.25" customHeight="1"/>
    <row r="5446" ht="26.25" customHeight="1"/>
    <row r="5447" ht="26.25" customHeight="1"/>
    <row r="5448" ht="26.25" customHeight="1"/>
    <row r="5449" ht="26.25" customHeight="1"/>
    <row r="5450" ht="26.25" customHeight="1"/>
    <row r="5451" ht="26.25" customHeight="1"/>
    <row r="5452" ht="26.25" customHeight="1"/>
    <row r="5453" ht="26.25" customHeight="1"/>
    <row r="5454" ht="26.25" customHeight="1"/>
    <row r="5455" ht="26.25" customHeight="1"/>
    <row r="5456" ht="26.25" customHeight="1"/>
    <row r="5457" ht="26.25" customHeight="1"/>
    <row r="5458" ht="26.25" customHeight="1"/>
    <row r="5459" ht="26.25" customHeight="1"/>
    <row r="5460" ht="26.25" customHeight="1"/>
    <row r="5461" ht="26.25" customHeight="1"/>
    <row r="5462" ht="26.25" customHeight="1"/>
    <row r="5463" ht="26.25" customHeight="1"/>
    <row r="5464" ht="26.25" customHeight="1"/>
    <row r="5465" ht="26.25" customHeight="1"/>
    <row r="5466" ht="26.25" customHeight="1"/>
    <row r="5467" ht="26.25" customHeight="1"/>
    <row r="5468" ht="26.25" customHeight="1"/>
    <row r="5469" ht="26.25" customHeight="1"/>
    <row r="5470" ht="26.25" customHeight="1"/>
    <row r="5471" ht="26.25" customHeight="1"/>
    <row r="5472" ht="26.25" customHeight="1"/>
    <row r="5473" ht="26.25" customHeight="1"/>
    <row r="5474" ht="26.25" customHeight="1"/>
    <row r="5475" ht="26.25" customHeight="1"/>
    <row r="5476" ht="26.25" customHeight="1"/>
    <row r="5477" ht="26.25" customHeight="1"/>
    <row r="5478" ht="26.25" customHeight="1"/>
    <row r="5479" ht="26.25" customHeight="1"/>
    <row r="5480" ht="26.25" customHeight="1"/>
    <row r="5481" ht="26.25" customHeight="1"/>
    <row r="5482" ht="26.25" customHeight="1"/>
    <row r="5483" ht="26.25" customHeight="1"/>
    <row r="5484" ht="26.25" customHeight="1"/>
    <row r="5485" ht="26.25" customHeight="1"/>
    <row r="5486" ht="26.25" customHeight="1"/>
    <row r="5487" ht="26.25" customHeight="1"/>
    <row r="5488" ht="26.25" customHeight="1"/>
    <row r="5489" ht="26.25" customHeight="1"/>
    <row r="5490" ht="26.25" customHeight="1"/>
    <row r="5491" ht="26.25" customHeight="1"/>
    <row r="5492" ht="26.25" customHeight="1"/>
    <row r="5493" ht="26.25" customHeight="1"/>
    <row r="5494" ht="26.25" customHeight="1"/>
    <row r="5495" ht="26.25" customHeight="1"/>
    <row r="5496" ht="26.25" customHeight="1"/>
    <row r="5497" ht="26.25" customHeight="1"/>
    <row r="5498" ht="26.25" customHeight="1"/>
    <row r="5499" ht="26.25" customHeight="1"/>
    <row r="5500" ht="26.25" customHeight="1"/>
    <row r="5501" ht="26.25" customHeight="1"/>
    <row r="5502" ht="26.25" customHeight="1"/>
    <row r="5503" ht="26.25" customHeight="1"/>
    <row r="5504" ht="26.25" customHeight="1"/>
    <row r="5505" ht="26.25" customHeight="1"/>
    <row r="5506" ht="26.25" customHeight="1"/>
    <row r="5507" ht="26.25" customHeight="1"/>
    <row r="5508" ht="26.25" customHeight="1"/>
    <row r="5509" ht="26.25" customHeight="1"/>
    <row r="5510" ht="26.25" customHeight="1"/>
    <row r="5511" ht="26.25" customHeight="1"/>
    <row r="5512" ht="26.25" customHeight="1"/>
    <row r="5513" ht="26.25" customHeight="1"/>
    <row r="5514" ht="26.25" customHeight="1"/>
    <row r="5515" ht="26.25" customHeight="1"/>
    <row r="5516" ht="26.25" customHeight="1"/>
    <row r="5517" ht="26.25" customHeight="1"/>
    <row r="5518" ht="26.25" customHeight="1"/>
    <row r="5519" ht="26.25" customHeight="1"/>
    <row r="5520" ht="26.25" customHeight="1"/>
    <row r="5521" ht="26.25" customHeight="1"/>
    <row r="5522" ht="26.25" customHeight="1"/>
    <row r="5523" ht="26.25" customHeight="1"/>
    <row r="5524" ht="26.25" customHeight="1"/>
    <row r="5525" ht="26.25" customHeight="1"/>
    <row r="5526" ht="26.25" customHeight="1"/>
    <row r="5527" ht="26.25" customHeight="1"/>
    <row r="5528" ht="26.25" customHeight="1"/>
    <row r="5529" ht="26.25" customHeight="1"/>
    <row r="5530" ht="26.25" customHeight="1"/>
    <row r="5531" ht="26.25" customHeight="1"/>
    <row r="5532" ht="26.25" customHeight="1"/>
    <row r="5533" ht="26.25" customHeight="1"/>
    <row r="5534" ht="26.25" customHeight="1"/>
    <row r="5535" ht="26.25" customHeight="1"/>
    <row r="5536" ht="26.25" customHeight="1"/>
    <row r="5537" ht="26.25" customHeight="1"/>
    <row r="5538" ht="26.25" customHeight="1"/>
    <row r="5539" ht="26.25" customHeight="1"/>
    <row r="5540" ht="26.25" customHeight="1"/>
    <row r="5541" ht="26.25" customHeight="1"/>
    <row r="5542" ht="26.25" customHeight="1"/>
    <row r="5543" ht="26.25" customHeight="1"/>
    <row r="5544" ht="26.25" customHeight="1"/>
    <row r="5545" ht="26.25" customHeight="1"/>
    <row r="5546" ht="26.25" customHeight="1"/>
    <row r="5547" ht="26.25" customHeight="1"/>
    <row r="5548" ht="26.25" customHeight="1"/>
    <row r="5549" ht="26.25" customHeight="1"/>
    <row r="5550" ht="26.25" customHeight="1"/>
    <row r="5551" ht="26.25" customHeight="1"/>
    <row r="5552" ht="26.25" customHeight="1"/>
    <row r="5553" ht="26.25" customHeight="1"/>
    <row r="5554" ht="26.25" customHeight="1"/>
    <row r="5555" ht="26.25" customHeight="1"/>
    <row r="5556" ht="26.25" customHeight="1"/>
    <row r="5557" ht="26.25" customHeight="1"/>
    <row r="5558" ht="26.25" customHeight="1"/>
    <row r="5559" ht="26.25" customHeight="1"/>
    <row r="5560" ht="26.25" customHeight="1"/>
    <row r="5561" ht="26.25" customHeight="1"/>
    <row r="5562" ht="26.25" customHeight="1"/>
    <row r="5563" ht="26.25" customHeight="1"/>
    <row r="5564" ht="26.25" customHeight="1"/>
    <row r="5565" ht="26.25" customHeight="1"/>
    <row r="5566" ht="26.25" customHeight="1"/>
    <row r="5567" ht="26.25" customHeight="1"/>
    <row r="5568" ht="26.25" customHeight="1"/>
    <row r="5569" ht="26.25" customHeight="1"/>
    <row r="5570" ht="26.25" customHeight="1"/>
    <row r="5571" ht="26.25" customHeight="1"/>
    <row r="5572" ht="26.25" customHeight="1"/>
    <row r="5573" ht="26.25" customHeight="1"/>
    <row r="5574" ht="26.25" customHeight="1"/>
    <row r="5575" ht="26.25" customHeight="1"/>
    <row r="5576" ht="26.25" customHeight="1"/>
    <row r="5577" ht="26.25" customHeight="1"/>
    <row r="5578" ht="26.25" customHeight="1"/>
    <row r="5579" ht="26.25" customHeight="1"/>
    <row r="5580" ht="26.25" customHeight="1"/>
    <row r="5581" ht="26.25" customHeight="1"/>
    <row r="5582" ht="26.25" customHeight="1"/>
    <row r="5583" ht="26.25" customHeight="1"/>
    <row r="5584" ht="26.25" customHeight="1"/>
    <row r="5585" ht="26.25" customHeight="1"/>
    <row r="5586" ht="26.25" customHeight="1"/>
    <row r="5587" ht="26.25" customHeight="1"/>
    <row r="5588" ht="26.25" customHeight="1"/>
    <row r="5589" ht="26.25" customHeight="1"/>
    <row r="5590" ht="26.25" customHeight="1"/>
    <row r="5591" ht="26.25" customHeight="1"/>
    <row r="5592" ht="26.25" customHeight="1"/>
    <row r="5593" ht="26.25" customHeight="1"/>
    <row r="5594" ht="26.25" customHeight="1"/>
    <row r="5595" ht="26.25" customHeight="1"/>
    <row r="5596" ht="26.25" customHeight="1"/>
    <row r="5597" ht="26.25" customHeight="1"/>
    <row r="5598" ht="26.25" customHeight="1"/>
    <row r="5599" ht="26.25" customHeight="1"/>
    <row r="5600" ht="26.25" customHeight="1"/>
    <row r="5601" ht="26.25" customHeight="1"/>
    <row r="5602" ht="26.25" customHeight="1"/>
    <row r="5603" ht="26.25" customHeight="1"/>
    <row r="5604" ht="26.25" customHeight="1"/>
    <row r="5605" ht="26.25" customHeight="1"/>
    <row r="5606" ht="26.25" customHeight="1"/>
    <row r="5607" ht="26.25" customHeight="1"/>
    <row r="5608" ht="26.25" customHeight="1"/>
    <row r="5609" ht="26.25" customHeight="1"/>
    <row r="5610" ht="26.25" customHeight="1"/>
    <row r="5611" ht="26.25" customHeight="1"/>
    <row r="5612" ht="26.25" customHeight="1"/>
    <row r="5613" ht="26.25" customHeight="1"/>
    <row r="5614" ht="26.25" customHeight="1"/>
    <row r="5615" ht="26.25" customHeight="1"/>
    <row r="5616" ht="26.25" customHeight="1"/>
    <row r="5617" ht="26.25" customHeight="1"/>
    <row r="5618" ht="26.25" customHeight="1"/>
    <row r="5619" ht="26.25" customHeight="1"/>
    <row r="5620" ht="26.25" customHeight="1"/>
    <row r="5621" ht="26.25" customHeight="1"/>
    <row r="5622" ht="26.25" customHeight="1"/>
    <row r="5623" ht="26.25" customHeight="1"/>
    <row r="5624" ht="26.25" customHeight="1"/>
    <row r="5625" ht="26.25" customHeight="1"/>
    <row r="5626" ht="26.25" customHeight="1"/>
    <row r="5627" ht="26.25" customHeight="1"/>
    <row r="5628" ht="26.25" customHeight="1"/>
    <row r="5629" ht="26.25" customHeight="1"/>
    <row r="5630" ht="26.25" customHeight="1"/>
    <row r="5631" ht="26.25" customHeight="1"/>
    <row r="5632" ht="26.25" customHeight="1"/>
    <row r="5633" ht="26.25" customHeight="1"/>
    <row r="5634" ht="26.25" customHeight="1"/>
    <row r="5635" ht="26.25" customHeight="1"/>
    <row r="5636" ht="26.25" customHeight="1"/>
    <row r="5637" ht="26.25" customHeight="1"/>
    <row r="5638" ht="26.25" customHeight="1"/>
    <row r="5639" ht="26.25" customHeight="1"/>
    <row r="5640" ht="26.25" customHeight="1"/>
    <row r="5641" ht="26.25" customHeight="1"/>
    <row r="5642" ht="26.25" customHeight="1"/>
    <row r="5643" ht="26.25" customHeight="1"/>
    <row r="5644" ht="26.25" customHeight="1"/>
    <row r="5645" ht="26.25" customHeight="1"/>
    <row r="5646" ht="26.25" customHeight="1"/>
    <row r="5647" ht="26.25" customHeight="1"/>
    <row r="5648" ht="26.25" customHeight="1"/>
    <row r="5649" ht="26.25" customHeight="1"/>
    <row r="5650" ht="26.25" customHeight="1"/>
    <row r="5651" ht="26.25" customHeight="1"/>
    <row r="5652" ht="26.25" customHeight="1"/>
    <row r="5653" ht="26.25" customHeight="1"/>
    <row r="5654" ht="26.25" customHeight="1"/>
    <row r="5655" ht="26.25" customHeight="1"/>
    <row r="5656" ht="26.25" customHeight="1"/>
    <row r="5657" ht="26.25" customHeight="1"/>
    <row r="5658" ht="26.25" customHeight="1"/>
    <row r="5659" ht="26.25" customHeight="1"/>
    <row r="5660" ht="26.25" customHeight="1"/>
    <row r="5661" ht="26.25" customHeight="1"/>
    <row r="5662" ht="26.25" customHeight="1"/>
    <row r="5663" ht="26.25" customHeight="1"/>
    <row r="5664" ht="26.25" customHeight="1"/>
    <row r="5665" ht="26.25" customHeight="1"/>
    <row r="5666" ht="26.25" customHeight="1"/>
    <row r="5667" ht="26.25" customHeight="1"/>
    <row r="5668" ht="26.25" customHeight="1"/>
    <row r="5669" ht="26.25" customHeight="1"/>
    <row r="5670" ht="26.25" customHeight="1"/>
    <row r="5671" ht="26.25" customHeight="1"/>
    <row r="5672" ht="26.25" customHeight="1"/>
    <row r="5673" ht="26.25" customHeight="1"/>
    <row r="5674" ht="26.25" customHeight="1"/>
    <row r="5675" ht="26.25" customHeight="1"/>
    <row r="5676" ht="26.25" customHeight="1"/>
    <row r="5677" ht="26.25" customHeight="1"/>
    <row r="5678" ht="26.25" customHeight="1"/>
    <row r="5679" ht="26.25" customHeight="1"/>
    <row r="5680" ht="26.25" customHeight="1"/>
    <row r="5681" ht="26.25" customHeight="1"/>
    <row r="5682" ht="26.25" customHeight="1"/>
    <row r="5683" ht="26.25" customHeight="1"/>
    <row r="5684" ht="26.25" customHeight="1"/>
    <row r="5685" ht="26.25" customHeight="1"/>
    <row r="5686" ht="26.25" customHeight="1"/>
    <row r="5687" ht="26.25" customHeight="1"/>
    <row r="5688" ht="26.25" customHeight="1"/>
    <row r="5689" ht="26.25" customHeight="1"/>
    <row r="5690" ht="26.25" customHeight="1"/>
    <row r="5691" ht="26.25" customHeight="1"/>
    <row r="5692" ht="26.25" customHeight="1"/>
    <row r="5693" ht="26.25" customHeight="1"/>
    <row r="5694" ht="26.25" customHeight="1"/>
    <row r="5695" ht="26.25" customHeight="1"/>
    <row r="5696" ht="26.25" customHeight="1"/>
    <row r="5697" ht="26.25" customHeight="1"/>
    <row r="5698" ht="26.25" customHeight="1"/>
    <row r="5699" ht="26.25" customHeight="1"/>
    <row r="5700" ht="26.25" customHeight="1"/>
    <row r="5701" ht="26.25" customHeight="1"/>
    <row r="5702" ht="26.25" customHeight="1"/>
    <row r="5703" ht="26.25" customHeight="1"/>
    <row r="5704" ht="26.25" customHeight="1"/>
    <row r="5705" ht="26.25" customHeight="1"/>
    <row r="5706" ht="26.25" customHeight="1"/>
    <row r="5707" ht="26.25" customHeight="1"/>
    <row r="5708" ht="26.25" customHeight="1"/>
    <row r="5709" ht="26.25" customHeight="1"/>
    <row r="5710" ht="26.25" customHeight="1"/>
    <row r="5711" ht="26.25" customHeight="1"/>
    <row r="5712" ht="26.25" customHeight="1"/>
    <row r="5713" ht="26.25" customHeight="1"/>
    <row r="5714" ht="26.25" customHeight="1"/>
    <row r="5715" ht="26.25" customHeight="1"/>
    <row r="5716" ht="26.25" customHeight="1"/>
    <row r="5717" ht="26.25" customHeight="1"/>
    <row r="5718" ht="26.25" customHeight="1"/>
    <row r="5719" ht="26.25" customHeight="1"/>
    <row r="5720" ht="26.25" customHeight="1"/>
    <row r="5721" ht="26.25" customHeight="1"/>
    <row r="5722" ht="26.25" customHeight="1"/>
    <row r="5723" ht="26.25" customHeight="1"/>
    <row r="5724" ht="26.25" customHeight="1"/>
    <row r="5725" ht="26.25" customHeight="1"/>
    <row r="5726" ht="26.25" customHeight="1"/>
    <row r="5727" ht="26.25" customHeight="1"/>
    <row r="5728" ht="26.25" customHeight="1"/>
    <row r="5729" ht="26.25" customHeight="1"/>
    <row r="5730" ht="26.25" customHeight="1"/>
    <row r="5731" ht="26.25" customHeight="1"/>
    <row r="5732" ht="26.25" customHeight="1"/>
    <row r="5733" ht="26.25" customHeight="1"/>
    <row r="5734" ht="26.25" customHeight="1"/>
    <row r="5735" ht="26.25" customHeight="1"/>
    <row r="5736" ht="26.25" customHeight="1"/>
    <row r="5737" ht="26.25" customHeight="1"/>
    <row r="5738" ht="26.25" customHeight="1"/>
    <row r="5739" ht="26.25" customHeight="1"/>
    <row r="5740" ht="26.25" customHeight="1"/>
    <row r="5741" ht="26.25" customHeight="1"/>
    <row r="5742" ht="26.25" customHeight="1"/>
    <row r="5743" ht="26.25" customHeight="1"/>
    <row r="5744" ht="26.25" customHeight="1"/>
    <row r="5745" ht="26.25" customHeight="1"/>
    <row r="5746" ht="26.25" customHeight="1"/>
    <row r="5747" ht="26.25" customHeight="1"/>
    <row r="5748" ht="26.25" customHeight="1"/>
    <row r="5749" ht="26.25" customHeight="1"/>
    <row r="5750" ht="26.25" customHeight="1"/>
    <row r="5751" ht="26.25" customHeight="1"/>
    <row r="5752" ht="26.25" customHeight="1"/>
    <row r="5753" ht="26.25" customHeight="1"/>
    <row r="5754" ht="26.25" customHeight="1"/>
    <row r="5755" ht="26.25" customHeight="1"/>
    <row r="5756" ht="26.25" customHeight="1"/>
    <row r="5757" ht="26.25" customHeight="1"/>
    <row r="5758" ht="26.25" customHeight="1"/>
    <row r="5759" ht="26.25" customHeight="1"/>
    <row r="5760" ht="26.25" customHeight="1"/>
    <row r="5761" ht="26.25" customHeight="1"/>
    <row r="5762" ht="26.25" customHeight="1"/>
    <row r="5763" ht="26.25" customHeight="1"/>
    <row r="5764" ht="26.25" customHeight="1"/>
    <row r="5765" ht="26.25" customHeight="1"/>
    <row r="5766" ht="26.25" customHeight="1"/>
    <row r="5767" ht="26.25" customHeight="1"/>
    <row r="5768" ht="26.25" customHeight="1"/>
    <row r="5769" ht="26.25" customHeight="1"/>
    <row r="5770" ht="26.25" customHeight="1"/>
    <row r="5771" ht="26.25" customHeight="1"/>
    <row r="5772" ht="26.25" customHeight="1"/>
    <row r="5773" ht="26.25" customHeight="1"/>
    <row r="5774" ht="26.25" customHeight="1"/>
    <row r="5775" ht="26.25" customHeight="1"/>
    <row r="5776" ht="26.25" customHeight="1"/>
    <row r="5777" ht="26.25" customHeight="1"/>
    <row r="5778" ht="26.25" customHeight="1"/>
    <row r="5779" ht="26.25" customHeight="1"/>
    <row r="5780" ht="26.25" customHeight="1"/>
    <row r="5781" ht="26.25" customHeight="1"/>
    <row r="5782" ht="26.25" customHeight="1"/>
    <row r="5783" ht="26.25" customHeight="1"/>
    <row r="5784" ht="26.25" customHeight="1"/>
    <row r="5785" ht="26.25" customHeight="1"/>
    <row r="5786" ht="26.25" customHeight="1"/>
    <row r="5787" ht="26.25" customHeight="1"/>
    <row r="5788" ht="26.25" customHeight="1"/>
    <row r="5789" ht="26.25" customHeight="1"/>
    <row r="5790" ht="26.25" customHeight="1"/>
    <row r="5791" ht="26.25" customHeight="1"/>
    <row r="5792" ht="26.25" customHeight="1"/>
    <row r="5793" ht="26.25" customHeight="1"/>
    <row r="5794" ht="26.25" customHeight="1"/>
    <row r="5795" ht="26.25" customHeight="1"/>
    <row r="5796" ht="26.25" customHeight="1"/>
    <row r="5797" ht="26.25" customHeight="1"/>
    <row r="5798" ht="26.25" customHeight="1"/>
    <row r="5799" ht="26.25" customHeight="1"/>
    <row r="5800" ht="26.25" customHeight="1"/>
    <row r="5801" ht="26.25" customHeight="1"/>
    <row r="5802" ht="26.25" customHeight="1"/>
    <row r="5803" ht="26.25" customHeight="1"/>
    <row r="5804" ht="26.25" customHeight="1"/>
    <row r="5805" ht="26.25" customHeight="1"/>
    <row r="5806" ht="26.25" customHeight="1"/>
    <row r="5807" ht="26.25" customHeight="1"/>
    <row r="5808" ht="26.25" customHeight="1"/>
    <row r="5809" ht="26.25" customHeight="1"/>
    <row r="5810" ht="26.25" customHeight="1"/>
    <row r="5811" ht="26.25" customHeight="1"/>
    <row r="5812" ht="26.25" customHeight="1"/>
    <row r="5813" ht="26.25" customHeight="1"/>
    <row r="5814" ht="26.25" customHeight="1"/>
    <row r="5815" ht="26.25" customHeight="1"/>
    <row r="5816" ht="26.25" customHeight="1"/>
    <row r="5817" ht="26.25" customHeight="1"/>
    <row r="5818" ht="26.25" customHeight="1"/>
    <row r="5819" ht="26.25" customHeight="1"/>
    <row r="5820" ht="26.25" customHeight="1"/>
    <row r="5821" ht="26.25" customHeight="1"/>
    <row r="5822" ht="26.25" customHeight="1"/>
    <row r="5823" ht="26.25" customHeight="1"/>
    <row r="5824" ht="26.25" customHeight="1"/>
    <row r="5825" ht="26.25" customHeight="1"/>
    <row r="5826" ht="26.25" customHeight="1"/>
    <row r="5827" ht="26.25" customHeight="1"/>
    <row r="5828" ht="26.25" customHeight="1"/>
    <row r="5829" ht="26.25" customHeight="1"/>
    <row r="5830" ht="26.25" customHeight="1"/>
    <row r="5831" ht="26.25" customHeight="1"/>
    <row r="5832" ht="26.25" customHeight="1"/>
    <row r="5833" ht="26.25" customHeight="1"/>
    <row r="5834" ht="26.25" customHeight="1"/>
    <row r="5835" ht="26.25" customHeight="1"/>
    <row r="5836" ht="26.25" customHeight="1"/>
    <row r="5837" ht="26.25" customHeight="1"/>
    <row r="5838" ht="26.25" customHeight="1"/>
    <row r="5839" ht="26.25" customHeight="1"/>
    <row r="5840" ht="26.25" customHeight="1"/>
    <row r="5841" ht="26.25" customHeight="1"/>
    <row r="5842" ht="26.25" customHeight="1"/>
    <row r="5843" ht="26.25" customHeight="1"/>
    <row r="5844" ht="26.25" customHeight="1"/>
    <row r="5845" ht="26.25" customHeight="1"/>
    <row r="5846" ht="26.25" customHeight="1"/>
    <row r="5847" ht="26.25" customHeight="1"/>
    <row r="5848" ht="26.25" customHeight="1"/>
    <row r="5849" ht="26.25" customHeight="1"/>
    <row r="5850" ht="26.25" customHeight="1"/>
    <row r="5851" ht="26.25" customHeight="1"/>
    <row r="5852" ht="26.25" customHeight="1"/>
    <row r="5853" ht="26.25" customHeight="1"/>
    <row r="5854" ht="26.25" customHeight="1"/>
    <row r="5855" ht="26.25" customHeight="1"/>
    <row r="5856" ht="26.25" customHeight="1"/>
    <row r="5857" ht="26.25" customHeight="1"/>
    <row r="5858" ht="26.25" customHeight="1"/>
    <row r="5859" ht="26.25" customHeight="1"/>
    <row r="5860" ht="26.25" customHeight="1"/>
    <row r="5861" ht="26.25" customHeight="1"/>
    <row r="5862" ht="26.25" customHeight="1"/>
    <row r="5863" ht="26.25" customHeight="1"/>
    <row r="5864" ht="26.25" customHeight="1"/>
    <row r="5865" ht="26.25" customHeight="1"/>
    <row r="5866" ht="26.25" customHeight="1"/>
    <row r="5867" ht="26.25" customHeight="1"/>
    <row r="5868" ht="26.25" customHeight="1"/>
    <row r="5869" ht="26.25" customHeight="1"/>
    <row r="5870" ht="26.25" customHeight="1"/>
    <row r="5871" ht="26.25" customHeight="1"/>
    <row r="5872" ht="26.25" customHeight="1"/>
    <row r="5873" ht="26.25" customHeight="1"/>
    <row r="5874" ht="26.25" customHeight="1"/>
    <row r="5875" ht="26.25" customHeight="1"/>
    <row r="5876" ht="26.25" customHeight="1"/>
    <row r="5877" ht="26.25" customHeight="1"/>
    <row r="5878" ht="26.25" customHeight="1"/>
    <row r="5879" ht="26.25" customHeight="1"/>
    <row r="5880" ht="26.25" customHeight="1"/>
    <row r="5881" ht="26.25" customHeight="1"/>
    <row r="5882" ht="26.25" customHeight="1"/>
    <row r="5883" ht="26.25" customHeight="1"/>
    <row r="5884" ht="26.25" customHeight="1"/>
    <row r="5885" ht="26.25" customHeight="1"/>
    <row r="5886" ht="26.25" customHeight="1"/>
    <row r="5887" ht="26.25" customHeight="1"/>
    <row r="5888" ht="26.25" customHeight="1"/>
    <row r="5889" ht="26.25" customHeight="1"/>
    <row r="5890" ht="26.25" customHeight="1"/>
    <row r="5891" ht="26.25" customHeight="1"/>
    <row r="5892" ht="26.25" customHeight="1"/>
    <row r="5893" ht="26.25" customHeight="1"/>
    <row r="5894" ht="26.25" customHeight="1"/>
    <row r="5895" ht="26.25" customHeight="1"/>
    <row r="5896" ht="26.25" customHeight="1"/>
    <row r="5897" ht="26.25" customHeight="1"/>
    <row r="5898" ht="26.25" customHeight="1"/>
    <row r="5899" ht="26.25" customHeight="1"/>
    <row r="5900" ht="26.25" customHeight="1"/>
    <row r="5901" ht="26.25" customHeight="1"/>
    <row r="5902" ht="26.25" customHeight="1"/>
    <row r="5903" ht="26.25" customHeight="1"/>
    <row r="5904" ht="26.25" customHeight="1"/>
    <row r="5905" ht="26.25" customHeight="1"/>
    <row r="5906" ht="26.25" customHeight="1"/>
    <row r="5907" ht="26.25" customHeight="1"/>
    <row r="5908" ht="26.25" customHeight="1"/>
    <row r="5909" ht="26.25" customHeight="1"/>
    <row r="5910" ht="26.25" customHeight="1"/>
    <row r="5911" ht="26.25" customHeight="1"/>
    <row r="5912" ht="26.25" customHeight="1"/>
    <row r="5913" ht="26.25" customHeight="1"/>
    <row r="5914" ht="26.25" customHeight="1"/>
    <row r="5915" ht="26.25" customHeight="1"/>
    <row r="5916" ht="26.25" customHeight="1"/>
    <row r="5917" ht="26.25" customHeight="1"/>
    <row r="5918" ht="26.25" customHeight="1"/>
    <row r="5919" ht="26.25" customHeight="1"/>
    <row r="5920" ht="26.25" customHeight="1"/>
    <row r="5921" ht="26.25" customHeight="1"/>
    <row r="5922" ht="26.25" customHeight="1"/>
    <row r="5923" ht="26.25" customHeight="1"/>
    <row r="5924" ht="26.25" customHeight="1"/>
    <row r="5925" ht="26.25" customHeight="1"/>
    <row r="5926" ht="26.25" customHeight="1"/>
    <row r="5927" ht="26.25" customHeight="1"/>
    <row r="5928" ht="26.25" customHeight="1"/>
    <row r="5929" ht="26.25" customHeight="1"/>
    <row r="5930" ht="26.25" customHeight="1"/>
    <row r="5931" ht="26.25" customHeight="1"/>
    <row r="5932" ht="26.25" customHeight="1"/>
    <row r="5933" ht="26.25" customHeight="1"/>
    <row r="5934" ht="26.25" customHeight="1"/>
    <row r="5935" ht="26.25" customHeight="1"/>
    <row r="5936" ht="26.25" customHeight="1"/>
    <row r="5937" ht="26.25" customHeight="1"/>
    <row r="5938" ht="26.25" customHeight="1"/>
    <row r="5939" ht="26.25" customHeight="1"/>
    <row r="5940" ht="26.25" customHeight="1"/>
    <row r="5941" ht="26.25" customHeight="1"/>
    <row r="5942" ht="26.25" customHeight="1"/>
    <row r="5943" ht="26.25" customHeight="1"/>
    <row r="5944" ht="26.25" customHeight="1"/>
    <row r="5945" ht="26.25" customHeight="1"/>
    <row r="5946" ht="26.25" customHeight="1"/>
    <row r="5947" ht="26.25" customHeight="1"/>
    <row r="5948" ht="26.25" customHeight="1"/>
    <row r="5949" ht="26.25" customHeight="1"/>
    <row r="5950" ht="26.25" customHeight="1"/>
    <row r="5951" ht="26.25" customHeight="1"/>
    <row r="5952" ht="26.25" customHeight="1"/>
    <row r="5953" ht="26.25" customHeight="1"/>
    <row r="5954" ht="26.25" customHeight="1"/>
    <row r="5955" ht="26.25" customHeight="1"/>
    <row r="5956" ht="26.25" customHeight="1"/>
    <row r="5957" ht="26.25" customHeight="1"/>
    <row r="5958" ht="26.25" customHeight="1"/>
    <row r="5959" ht="26.25" customHeight="1"/>
    <row r="5960" ht="26.25" customHeight="1"/>
    <row r="5961" ht="26.25" customHeight="1"/>
    <row r="5962" ht="26.25" customHeight="1"/>
    <row r="5963" ht="26.25" customHeight="1"/>
    <row r="5964" ht="26.25" customHeight="1"/>
    <row r="5965" ht="26.25" customHeight="1"/>
    <row r="5966" ht="26.25" customHeight="1"/>
    <row r="5967" ht="26.25" customHeight="1"/>
    <row r="5968" ht="26.25" customHeight="1"/>
    <row r="5969" ht="26.25" customHeight="1"/>
    <row r="5970" ht="26.25" customHeight="1"/>
    <row r="5971" ht="26.25" customHeight="1"/>
    <row r="5972" ht="26.25" customHeight="1"/>
    <row r="5973" ht="26.25" customHeight="1"/>
    <row r="5974" ht="26.25" customHeight="1"/>
    <row r="5975" ht="26.25" customHeight="1"/>
    <row r="5976" ht="26.25" customHeight="1"/>
    <row r="5977" ht="26.25" customHeight="1"/>
    <row r="5978" ht="26.25" customHeight="1"/>
    <row r="5979" ht="26.25" customHeight="1"/>
    <row r="5980" ht="26.25" customHeight="1"/>
    <row r="5981" ht="26.25" customHeight="1"/>
    <row r="5982" ht="26.25" customHeight="1"/>
    <row r="5983" ht="26.25" customHeight="1"/>
    <row r="5984" ht="26.25" customHeight="1"/>
    <row r="5985" ht="26.25" customHeight="1"/>
    <row r="5986" ht="26.25" customHeight="1"/>
    <row r="5987" ht="26.25" customHeight="1"/>
    <row r="5988" ht="26.25" customHeight="1"/>
    <row r="5989" ht="26.25" customHeight="1"/>
    <row r="5990" ht="26.25" customHeight="1"/>
    <row r="5991" ht="26.25" customHeight="1"/>
    <row r="5992" ht="26.25" customHeight="1"/>
    <row r="5993" ht="26.25" customHeight="1"/>
    <row r="5994" ht="26.25" customHeight="1"/>
    <row r="5995" ht="26.25" customHeight="1"/>
    <row r="5996" ht="26.25" customHeight="1"/>
    <row r="5997" ht="26.25" customHeight="1"/>
    <row r="5998" ht="26.25" customHeight="1"/>
    <row r="5999" ht="26.25" customHeight="1"/>
    <row r="6000" ht="26.25" customHeight="1"/>
    <row r="6001" ht="26.25" customHeight="1"/>
    <row r="6002" ht="26.25" customHeight="1"/>
    <row r="6003" ht="26.25" customHeight="1"/>
    <row r="6004" ht="26.25" customHeight="1"/>
    <row r="6005" ht="26.25" customHeight="1"/>
    <row r="6006" ht="26.25" customHeight="1"/>
    <row r="6007" ht="26.25" customHeight="1"/>
    <row r="6008" ht="26.25" customHeight="1"/>
    <row r="6009" ht="26.25" customHeight="1"/>
    <row r="6010" ht="26.25" customHeight="1"/>
    <row r="6011" ht="26.25" customHeight="1"/>
    <row r="6012" ht="26.25" customHeight="1"/>
    <row r="6013" ht="26.25" customHeight="1"/>
    <row r="6014" ht="26.25" customHeight="1"/>
    <row r="6015" ht="26.25" customHeight="1"/>
    <row r="6016" ht="26.25" customHeight="1"/>
    <row r="6017" ht="26.25" customHeight="1"/>
    <row r="6018" ht="26.25" customHeight="1"/>
    <row r="6019" ht="26.25" customHeight="1"/>
    <row r="6020" ht="26.25" customHeight="1"/>
    <row r="6021" ht="26.25" customHeight="1"/>
    <row r="6022" ht="26.25" customHeight="1"/>
    <row r="6023" ht="26.25" customHeight="1"/>
    <row r="6024" ht="26.25" customHeight="1"/>
    <row r="6025" ht="26.25" customHeight="1"/>
    <row r="6026" ht="26.25" customHeight="1"/>
    <row r="6027" ht="26.25" customHeight="1"/>
    <row r="6028" ht="26.25" customHeight="1"/>
    <row r="6029" ht="26.25" customHeight="1"/>
    <row r="6030" ht="26.25" customHeight="1"/>
    <row r="6031" ht="26.25" customHeight="1"/>
    <row r="6032" ht="26.25" customHeight="1"/>
    <row r="6033" ht="26.25" customHeight="1"/>
    <row r="6034" ht="26.25" customHeight="1"/>
    <row r="6035" ht="26.25" customHeight="1"/>
    <row r="6036" ht="26.25" customHeight="1"/>
    <row r="6037" ht="26.25" customHeight="1"/>
    <row r="6038" ht="26.25" customHeight="1"/>
    <row r="6039" ht="26.25" customHeight="1"/>
    <row r="6040" ht="26.25" customHeight="1"/>
    <row r="6041" ht="26.25" customHeight="1"/>
    <row r="6042" ht="26.25" customHeight="1"/>
    <row r="6043" ht="26.25" customHeight="1"/>
    <row r="6044" ht="26.25" customHeight="1"/>
    <row r="6045" ht="26.25" customHeight="1"/>
    <row r="6046" ht="26.25" customHeight="1"/>
    <row r="6047" ht="26.25" customHeight="1"/>
    <row r="6048" ht="26.25" customHeight="1"/>
    <row r="6049" ht="26.25" customHeight="1"/>
    <row r="6050" ht="26.25" customHeight="1"/>
    <row r="6051" ht="26.25" customHeight="1"/>
    <row r="6052" ht="26.25" customHeight="1"/>
    <row r="6053" ht="26.25" customHeight="1"/>
    <row r="6054" ht="26.25" customHeight="1"/>
    <row r="6055" ht="26.25" customHeight="1"/>
    <row r="6056" ht="26.25" customHeight="1"/>
    <row r="6057" ht="26.25" customHeight="1"/>
    <row r="6058" ht="26.25" customHeight="1"/>
    <row r="6059" ht="26.25" customHeight="1"/>
    <row r="6060" ht="26.25" customHeight="1"/>
    <row r="6061" ht="26.25" customHeight="1"/>
    <row r="6062" ht="26.25" customHeight="1"/>
    <row r="6063" ht="26.25" customHeight="1"/>
    <row r="6064" ht="26.25" customHeight="1"/>
    <row r="6065" ht="26.25" customHeight="1"/>
    <row r="6066" ht="26.25" customHeight="1"/>
    <row r="6067" ht="26.25" customHeight="1"/>
    <row r="6068" ht="26.25" customHeight="1"/>
    <row r="6069" ht="26.25" customHeight="1"/>
    <row r="6070" ht="26.25" customHeight="1"/>
    <row r="6071" ht="26.25" customHeight="1"/>
    <row r="6072" ht="26.25" customHeight="1"/>
    <row r="6073" ht="26.25" customHeight="1"/>
    <row r="6074" ht="26.25" customHeight="1"/>
    <row r="6075" ht="26.25" customHeight="1"/>
    <row r="6076" ht="26.25" customHeight="1"/>
    <row r="6077" ht="26.25" customHeight="1"/>
    <row r="6078" ht="26.25" customHeight="1"/>
    <row r="6079" ht="26.25" customHeight="1"/>
    <row r="6080" ht="26.25" customHeight="1"/>
    <row r="6081" ht="26.25" customHeight="1"/>
    <row r="6082" ht="26.25" customHeight="1"/>
    <row r="6083" ht="26.25" customHeight="1"/>
    <row r="6084" ht="26.25" customHeight="1"/>
    <row r="6085" ht="26.25" customHeight="1"/>
    <row r="6086" ht="26.25" customHeight="1"/>
    <row r="6087" ht="26.25" customHeight="1"/>
    <row r="6088" ht="26.25" customHeight="1"/>
    <row r="6089" ht="26.25" customHeight="1"/>
    <row r="6090" ht="26.25" customHeight="1"/>
    <row r="6091" ht="26.25" customHeight="1"/>
    <row r="6092" ht="26.25" customHeight="1"/>
    <row r="6093" ht="26.25" customHeight="1"/>
    <row r="6094" ht="26.25" customHeight="1"/>
    <row r="6095" ht="26.25" customHeight="1"/>
    <row r="6096" ht="26.25" customHeight="1"/>
    <row r="6097" ht="26.25" customHeight="1"/>
    <row r="6098" ht="26.25" customHeight="1"/>
    <row r="6099" ht="26.25" customHeight="1"/>
    <row r="6100" ht="26.25" customHeight="1"/>
    <row r="6101" ht="26.25" customHeight="1"/>
    <row r="6102" ht="26.25" customHeight="1"/>
    <row r="6103" ht="26.25" customHeight="1"/>
    <row r="6104" ht="26.25" customHeight="1"/>
    <row r="6105" ht="26.25" customHeight="1"/>
    <row r="6106" ht="26.25" customHeight="1"/>
    <row r="6107" ht="26.25" customHeight="1"/>
    <row r="6108" ht="26.25" customHeight="1"/>
    <row r="6109" ht="26.25" customHeight="1"/>
    <row r="6110" ht="26.25" customHeight="1"/>
    <row r="6111" ht="26.25" customHeight="1"/>
    <row r="6112" ht="26.25" customHeight="1"/>
    <row r="6113" ht="26.25" customHeight="1"/>
    <row r="6114" ht="26.25" customHeight="1"/>
    <row r="6115" ht="26.25" customHeight="1"/>
    <row r="6116" ht="26.25" customHeight="1"/>
    <row r="6117" ht="26.25" customHeight="1"/>
    <row r="6118" ht="26.25" customHeight="1"/>
    <row r="6119" ht="26.25" customHeight="1"/>
    <row r="6120" ht="26.25" customHeight="1"/>
    <row r="6121" ht="26.25" customHeight="1"/>
    <row r="6122" ht="26.25" customHeight="1"/>
    <row r="6123" ht="26.25" customHeight="1"/>
    <row r="6124" ht="26.25" customHeight="1"/>
    <row r="6125" ht="26.25" customHeight="1"/>
    <row r="6126" ht="26.25" customHeight="1"/>
    <row r="6127" ht="26.25" customHeight="1"/>
    <row r="6128" ht="26.25" customHeight="1"/>
    <row r="6129" ht="26.25" customHeight="1"/>
    <row r="6130" ht="26.25" customHeight="1"/>
    <row r="6131" ht="26.25" customHeight="1"/>
    <row r="6132" ht="26.25" customHeight="1"/>
    <row r="6133" ht="26.25" customHeight="1"/>
    <row r="6134" ht="26.25" customHeight="1"/>
    <row r="6135" ht="26.25" customHeight="1"/>
    <row r="6136" ht="26.25" customHeight="1"/>
    <row r="6137" ht="26.25" customHeight="1"/>
    <row r="6138" ht="26.25" customHeight="1"/>
    <row r="6139" ht="26.25" customHeight="1"/>
    <row r="6140" ht="26.25" customHeight="1"/>
    <row r="6141" ht="26.25" customHeight="1"/>
    <row r="6142" ht="26.25" customHeight="1"/>
    <row r="6143" ht="26.25" customHeight="1"/>
    <row r="6144" ht="26.25" customHeight="1"/>
    <row r="6145" ht="26.25" customHeight="1"/>
    <row r="6146" ht="26.25" customHeight="1"/>
    <row r="6147" ht="26.25" customHeight="1"/>
    <row r="6148" ht="26.25" customHeight="1"/>
    <row r="6149" ht="26.25" customHeight="1"/>
    <row r="6150" ht="26.25" customHeight="1"/>
    <row r="6151" ht="26.25" customHeight="1"/>
    <row r="6152" ht="26.25" customHeight="1"/>
    <row r="6153" ht="26.25" customHeight="1"/>
    <row r="6154" ht="26.25" customHeight="1"/>
    <row r="6155" ht="26.25" customHeight="1"/>
    <row r="6156" ht="26.25" customHeight="1"/>
    <row r="6157" ht="26.25" customHeight="1"/>
    <row r="6158" ht="26.25" customHeight="1"/>
    <row r="6159" ht="26.25" customHeight="1"/>
    <row r="6160" ht="26.25" customHeight="1"/>
    <row r="6161" ht="26.25" customHeight="1"/>
    <row r="6162" ht="26.25" customHeight="1"/>
    <row r="6163" ht="26.25" customHeight="1"/>
    <row r="6164" ht="26.25" customHeight="1"/>
    <row r="6165" ht="26.25" customHeight="1"/>
    <row r="6166" ht="26.25" customHeight="1"/>
    <row r="6167" ht="26.25" customHeight="1"/>
    <row r="6168" ht="26.25" customHeight="1"/>
    <row r="6169" ht="26.25" customHeight="1"/>
    <row r="6170" ht="26.25" customHeight="1"/>
    <row r="6171" ht="26.25" customHeight="1"/>
    <row r="6172" ht="26.25" customHeight="1"/>
    <row r="6173" ht="26.25" customHeight="1"/>
    <row r="6174" ht="26.25" customHeight="1"/>
    <row r="6175" ht="26.25" customHeight="1"/>
    <row r="6176" ht="26.25" customHeight="1"/>
    <row r="6177" ht="26.25" customHeight="1"/>
    <row r="6178" ht="26.25" customHeight="1"/>
    <row r="6179" ht="26.25" customHeight="1"/>
    <row r="6180" ht="26.25" customHeight="1"/>
    <row r="6181" ht="26.25" customHeight="1"/>
    <row r="6182" ht="26.25" customHeight="1"/>
    <row r="6183" ht="26.25" customHeight="1"/>
    <row r="6184" ht="26.25" customHeight="1"/>
    <row r="6185" ht="26.25" customHeight="1"/>
    <row r="6186" ht="26.25" customHeight="1"/>
    <row r="6187" ht="26.25" customHeight="1"/>
    <row r="6188" ht="26.25" customHeight="1"/>
    <row r="6189" ht="26.25" customHeight="1"/>
    <row r="6190" ht="26.25" customHeight="1"/>
    <row r="6191" ht="26.25" customHeight="1"/>
    <row r="6192" ht="26.25" customHeight="1"/>
    <row r="6193" ht="26.25" customHeight="1"/>
    <row r="6194" ht="26.25" customHeight="1"/>
    <row r="6195" ht="26.25" customHeight="1"/>
    <row r="6196" ht="26.25" customHeight="1"/>
    <row r="6197" ht="26.25" customHeight="1"/>
    <row r="6198" ht="26.25" customHeight="1"/>
    <row r="6199" ht="26.25" customHeight="1"/>
    <row r="6200" ht="26.25" customHeight="1"/>
    <row r="6201" ht="26.25" customHeight="1"/>
    <row r="6202" ht="26.25" customHeight="1"/>
    <row r="6203" ht="26.25" customHeight="1"/>
    <row r="6204" ht="26.25" customHeight="1"/>
    <row r="6205" ht="26.25" customHeight="1"/>
    <row r="6206" ht="26.25" customHeight="1"/>
    <row r="6207" ht="26.25" customHeight="1"/>
    <row r="6208" ht="26.25" customHeight="1"/>
    <row r="6209" ht="26.25" customHeight="1"/>
    <row r="6210" ht="26.25" customHeight="1"/>
    <row r="6211" ht="26.25" customHeight="1"/>
    <row r="6212" ht="26.25" customHeight="1"/>
    <row r="6213" ht="26.25" customHeight="1"/>
    <row r="6214" ht="26.25" customHeight="1"/>
    <row r="6215" ht="26.25" customHeight="1"/>
    <row r="6216" ht="26.25" customHeight="1"/>
    <row r="6217" ht="26.25" customHeight="1"/>
    <row r="6218" ht="26.25" customHeight="1"/>
    <row r="6219" ht="26.25" customHeight="1"/>
    <row r="6220" ht="26.25" customHeight="1"/>
    <row r="6221" ht="26.25" customHeight="1"/>
    <row r="6222" ht="26.25" customHeight="1"/>
    <row r="6223" ht="26.25" customHeight="1"/>
    <row r="6224" ht="26.25" customHeight="1"/>
    <row r="6225" ht="26.25" customHeight="1"/>
    <row r="6226" ht="26.25" customHeight="1"/>
    <row r="6227" ht="26.25" customHeight="1"/>
    <row r="6228" ht="26.25" customHeight="1"/>
    <row r="6229" ht="26.25" customHeight="1"/>
    <row r="6230" ht="26.25" customHeight="1"/>
    <row r="6231" ht="26.25" customHeight="1"/>
    <row r="6232" ht="26.25" customHeight="1"/>
    <row r="6233" ht="26.25" customHeight="1"/>
    <row r="6234" ht="26.25" customHeight="1"/>
    <row r="6235" ht="26.25" customHeight="1"/>
    <row r="6236" ht="26.25" customHeight="1"/>
    <row r="6237" ht="26.25" customHeight="1"/>
    <row r="6238" ht="26.25" customHeight="1"/>
    <row r="6239" ht="26.25" customHeight="1"/>
    <row r="6240" ht="26.25" customHeight="1"/>
    <row r="6241" ht="26.25" customHeight="1"/>
    <row r="6242" ht="26.25" customHeight="1"/>
    <row r="6243" ht="26.25" customHeight="1"/>
    <row r="6244" ht="26.25" customHeight="1"/>
    <row r="6245" ht="26.25" customHeight="1"/>
    <row r="6246" ht="26.25" customHeight="1"/>
    <row r="6247" ht="26.25" customHeight="1"/>
    <row r="6248" ht="26.25" customHeight="1"/>
    <row r="6249" ht="26.25" customHeight="1"/>
    <row r="6250" ht="26.25" customHeight="1"/>
    <row r="6251" ht="26.25" customHeight="1"/>
    <row r="6252" ht="26.25" customHeight="1"/>
    <row r="6253" ht="26.25" customHeight="1"/>
    <row r="6254" ht="26.25" customHeight="1"/>
    <row r="6255" ht="26.25" customHeight="1"/>
    <row r="6256" ht="26.25" customHeight="1"/>
    <row r="6257" ht="26.25" customHeight="1"/>
    <row r="6258" ht="26.25" customHeight="1"/>
    <row r="6259" ht="26.25" customHeight="1"/>
    <row r="6260" ht="26.25" customHeight="1"/>
    <row r="6261" ht="26.25" customHeight="1"/>
    <row r="6262" ht="26.25" customHeight="1"/>
    <row r="6263" ht="26.25" customHeight="1"/>
    <row r="6264" ht="26.25" customHeight="1"/>
    <row r="6265" ht="26.25" customHeight="1"/>
    <row r="6266" ht="26.25" customHeight="1"/>
    <row r="6267" ht="26.25" customHeight="1"/>
    <row r="6268" ht="26.25" customHeight="1"/>
    <row r="6269" ht="26.25" customHeight="1"/>
    <row r="6270" ht="26.25" customHeight="1"/>
    <row r="6271" ht="26.25" customHeight="1"/>
    <row r="6272" ht="26.25" customHeight="1"/>
    <row r="6273" ht="26.25" customHeight="1"/>
    <row r="6274" ht="26.25" customHeight="1"/>
    <row r="6275" ht="26.25" customHeight="1"/>
    <row r="6276" ht="26.25" customHeight="1"/>
    <row r="6277" ht="26.25" customHeight="1"/>
    <row r="6278" ht="26.25" customHeight="1"/>
    <row r="6279" ht="26.25" customHeight="1"/>
    <row r="6280" ht="26.25" customHeight="1"/>
    <row r="6281" ht="26.25" customHeight="1"/>
    <row r="6282" ht="26.25" customHeight="1"/>
    <row r="6283" ht="26.25" customHeight="1"/>
    <row r="6284" ht="26.25" customHeight="1"/>
    <row r="6285" ht="26.25" customHeight="1"/>
    <row r="6286" ht="26.25" customHeight="1"/>
    <row r="6287" ht="26.25" customHeight="1"/>
    <row r="6288" ht="26.25" customHeight="1"/>
    <row r="6289" ht="26.25" customHeight="1"/>
    <row r="6290" ht="26.25" customHeight="1"/>
    <row r="6291" ht="26.25" customHeight="1"/>
    <row r="6292" ht="26.25" customHeight="1"/>
    <row r="6293" ht="26.25" customHeight="1"/>
    <row r="6294" ht="26.25" customHeight="1"/>
    <row r="6295" ht="26.25" customHeight="1"/>
    <row r="6296" ht="26.25" customHeight="1"/>
    <row r="6297" ht="26.25" customHeight="1"/>
    <row r="6298" ht="26.25" customHeight="1"/>
    <row r="6299" ht="26.25" customHeight="1"/>
    <row r="6300" ht="26.25" customHeight="1"/>
    <row r="6301" ht="26.25" customHeight="1"/>
    <row r="6302" ht="26.25" customHeight="1"/>
    <row r="6303" ht="26.25" customHeight="1"/>
    <row r="6304" ht="26.25" customHeight="1"/>
    <row r="6305" ht="26.25" customHeight="1"/>
    <row r="6306" ht="26.25" customHeight="1"/>
    <row r="6307" ht="26.25" customHeight="1"/>
    <row r="6308" ht="26.25" customHeight="1"/>
    <row r="6309" ht="26.25" customHeight="1"/>
    <row r="6310" ht="26.25" customHeight="1"/>
    <row r="6311" ht="26.25" customHeight="1"/>
    <row r="6312" ht="26.25" customHeight="1"/>
    <row r="6313" ht="26.25" customHeight="1"/>
    <row r="6314" ht="26.25" customHeight="1"/>
    <row r="6315" ht="26.25" customHeight="1"/>
    <row r="6316" ht="26.25" customHeight="1"/>
    <row r="6317" ht="26.25" customHeight="1"/>
    <row r="6318" ht="26.25" customHeight="1"/>
    <row r="6319" ht="26.25" customHeight="1"/>
    <row r="6320" ht="26.25" customHeight="1"/>
    <row r="6321" ht="26.25" customHeight="1"/>
    <row r="6322" ht="26.25" customHeight="1"/>
    <row r="6323" ht="26.25" customHeight="1"/>
    <row r="6324" ht="26.25" customHeight="1"/>
    <row r="6325" ht="26.25" customHeight="1"/>
    <row r="6326" ht="26.25" customHeight="1"/>
    <row r="6327" ht="26.25" customHeight="1"/>
    <row r="6328" ht="26.25" customHeight="1"/>
    <row r="6329" ht="26.25" customHeight="1"/>
    <row r="6330" ht="26.25" customHeight="1"/>
    <row r="6331" ht="26.25" customHeight="1"/>
    <row r="6332" ht="26.25" customHeight="1"/>
    <row r="6333" ht="26.25" customHeight="1"/>
    <row r="6334" ht="26.25" customHeight="1"/>
    <row r="6335" ht="26.25" customHeight="1"/>
    <row r="6336" ht="26.25" customHeight="1"/>
    <row r="6337" ht="26.25" customHeight="1"/>
    <row r="6338" ht="26.25" customHeight="1"/>
    <row r="6339" ht="26.25" customHeight="1"/>
    <row r="6340" ht="26.25" customHeight="1"/>
    <row r="6341" ht="26.25" customHeight="1"/>
    <row r="6342" ht="26.25" customHeight="1"/>
    <row r="6343" ht="26.25" customHeight="1"/>
    <row r="6344" ht="26.25" customHeight="1"/>
    <row r="6345" ht="26.25" customHeight="1"/>
    <row r="6346" ht="26.25" customHeight="1"/>
    <row r="6347" ht="26.25" customHeight="1"/>
    <row r="6348" ht="26.25" customHeight="1"/>
    <row r="6349" ht="26.25" customHeight="1"/>
    <row r="6350" ht="26.25" customHeight="1"/>
    <row r="6351" ht="26.25" customHeight="1"/>
    <row r="6352" ht="26.25" customHeight="1"/>
    <row r="6353" ht="26.25" customHeight="1"/>
    <row r="6354" ht="26.25" customHeight="1"/>
    <row r="6355" ht="26.25" customHeight="1"/>
    <row r="6356" ht="26.25" customHeight="1"/>
    <row r="6357" ht="26.25" customHeight="1"/>
    <row r="6358" ht="26.25" customHeight="1"/>
    <row r="6359" ht="26.25" customHeight="1"/>
    <row r="6360" ht="26.25" customHeight="1"/>
    <row r="6361" ht="26.25" customHeight="1"/>
    <row r="6362" ht="26.25" customHeight="1"/>
    <row r="6363" ht="26.25" customHeight="1"/>
    <row r="6364" ht="26.25" customHeight="1"/>
    <row r="6365" ht="26.25" customHeight="1"/>
    <row r="6366" ht="26.25" customHeight="1"/>
    <row r="6367" ht="26.25" customHeight="1"/>
    <row r="6368" ht="26.25" customHeight="1"/>
    <row r="6369" ht="26.25" customHeight="1"/>
    <row r="6370" ht="26.25" customHeight="1"/>
    <row r="6371" ht="26.25" customHeight="1"/>
    <row r="6372" ht="26.25" customHeight="1"/>
    <row r="6373" ht="26.25" customHeight="1"/>
    <row r="6374" ht="26.25" customHeight="1"/>
    <row r="6375" ht="26.25" customHeight="1"/>
    <row r="6376" ht="26.25" customHeight="1"/>
    <row r="6377" ht="26.25" customHeight="1"/>
    <row r="6378" ht="26.25" customHeight="1"/>
    <row r="6379" ht="26.25" customHeight="1"/>
    <row r="6380" ht="26.25" customHeight="1"/>
    <row r="6381" ht="26.25" customHeight="1"/>
    <row r="6382" ht="26.25" customHeight="1"/>
    <row r="6383" ht="26.25" customHeight="1"/>
    <row r="6384" ht="26.25" customHeight="1"/>
    <row r="6385" ht="26.25" customHeight="1"/>
    <row r="6386" ht="26.25" customHeight="1"/>
    <row r="6387" ht="26.25" customHeight="1"/>
    <row r="6388" ht="26.25" customHeight="1"/>
    <row r="6389" ht="26.25" customHeight="1"/>
    <row r="6390" ht="26.25" customHeight="1"/>
    <row r="6391" ht="26.25" customHeight="1"/>
    <row r="6392" ht="26.25" customHeight="1"/>
    <row r="6393" ht="26.25" customHeight="1"/>
    <row r="6394" ht="26.25" customHeight="1"/>
    <row r="6395" ht="26.25" customHeight="1"/>
    <row r="6396" ht="26.25" customHeight="1"/>
    <row r="6397" ht="26.25" customHeight="1"/>
    <row r="6398" ht="26.25" customHeight="1"/>
    <row r="6399" ht="26.25" customHeight="1"/>
    <row r="6400" ht="26.25" customHeight="1"/>
    <row r="6401" ht="26.25" customHeight="1"/>
    <row r="6402" ht="26.25" customHeight="1"/>
    <row r="6403" ht="26.25" customHeight="1"/>
    <row r="6404" ht="26.25" customHeight="1"/>
    <row r="6405" ht="26.25" customHeight="1"/>
    <row r="6406" ht="26.25" customHeight="1"/>
    <row r="6407" ht="26.25" customHeight="1"/>
    <row r="6408" ht="26.25" customHeight="1"/>
    <row r="6409" ht="26.25" customHeight="1"/>
    <row r="6410" ht="26.25" customHeight="1"/>
    <row r="6411" ht="26.25" customHeight="1"/>
    <row r="6412" ht="26.25" customHeight="1"/>
    <row r="6413" ht="26.25" customHeight="1"/>
    <row r="6414" ht="26.25" customHeight="1"/>
    <row r="6415" ht="26.25" customHeight="1"/>
    <row r="6416" ht="26.25" customHeight="1"/>
    <row r="6417" ht="26.25" customHeight="1"/>
    <row r="6418" ht="26.25" customHeight="1"/>
    <row r="6419" ht="26.25" customHeight="1"/>
    <row r="6420" ht="26.25" customHeight="1"/>
    <row r="6421" ht="26.25" customHeight="1"/>
    <row r="6422" ht="26.25" customHeight="1"/>
    <row r="6423" ht="26.25" customHeight="1"/>
    <row r="6424" ht="26.25" customHeight="1"/>
    <row r="6425" ht="26.25" customHeight="1"/>
    <row r="6426" ht="26.25" customHeight="1"/>
    <row r="6427" ht="26.25" customHeight="1"/>
    <row r="6428" ht="26.25" customHeight="1"/>
    <row r="6429" ht="26.25" customHeight="1"/>
    <row r="6430" ht="26.25" customHeight="1"/>
    <row r="6431" ht="26.25" customHeight="1"/>
    <row r="6432" ht="26.25" customHeight="1"/>
    <row r="6433" ht="26.25" customHeight="1"/>
    <row r="6434" ht="26.25" customHeight="1"/>
    <row r="6435" ht="26.25" customHeight="1"/>
    <row r="6436" ht="26.25" customHeight="1"/>
    <row r="6437" ht="26.25" customHeight="1"/>
    <row r="6438" ht="26.25" customHeight="1"/>
    <row r="6439" ht="26.25" customHeight="1"/>
    <row r="6440" ht="26.25" customHeight="1"/>
    <row r="6441" ht="26.25" customHeight="1"/>
    <row r="6442" ht="26.25" customHeight="1"/>
    <row r="6443" ht="26.25" customHeight="1"/>
    <row r="6444" ht="26.25" customHeight="1"/>
    <row r="6445" ht="26.25" customHeight="1"/>
    <row r="6446" ht="26.25" customHeight="1"/>
    <row r="6447" ht="26.25" customHeight="1"/>
    <row r="6448" ht="26.25" customHeight="1"/>
    <row r="6449" ht="26.25" customHeight="1"/>
    <row r="6450" ht="26.25" customHeight="1"/>
    <row r="6451" ht="26.25" customHeight="1"/>
    <row r="6452" ht="26.25" customHeight="1"/>
    <row r="6453" ht="26.25" customHeight="1"/>
    <row r="6454" ht="26.25" customHeight="1"/>
    <row r="6455" ht="26.25" customHeight="1"/>
    <row r="6456" ht="26.25" customHeight="1"/>
    <row r="6457" ht="26.25" customHeight="1"/>
    <row r="6458" ht="26.25" customHeight="1"/>
    <row r="6459" ht="26.25" customHeight="1"/>
    <row r="6460" ht="26.25" customHeight="1"/>
    <row r="6461" ht="26.25" customHeight="1"/>
    <row r="6462" ht="26.25" customHeight="1"/>
    <row r="6463" ht="26.25" customHeight="1"/>
    <row r="6464" ht="26.25" customHeight="1"/>
    <row r="6465" ht="26.25" customHeight="1"/>
    <row r="6466" ht="26.25" customHeight="1"/>
    <row r="6467" ht="26.25" customHeight="1"/>
    <row r="6468" ht="26.25" customHeight="1"/>
    <row r="6469" ht="26.25" customHeight="1"/>
    <row r="6470" ht="26.25" customHeight="1"/>
    <row r="6471" ht="26.25" customHeight="1"/>
    <row r="6472" ht="26.25" customHeight="1"/>
    <row r="6473" ht="26.25" customHeight="1"/>
    <row r="6474" ht="26.25" customHeight="1"/>
    <row r="6475" ht="26.25" customHeight="1"/>
    <row r="6476" ht="26.25" customHeight="1"/>
    <row r="6477" ht="26.25" customHeight="1"/>
    <row r="6478" ht="26.25" customHeight="1"/>
    <row r="6479" ht="26.25" customHeight="1"/>
    <row r="6480" ht="26.25" customHeight="1"/>
    <row r="6481" ht="26.25" customHeight="1"/>
    <row r="6482" ht="26.25" customHeight="1"/>
    <row r="6483" ht="26.25" customHeight="1"/>
    <row r="6484" ht="26.25" customHeight="1"/>
    <row r="6485" ht="26.25" customHeight="1"/>
    <row r="6486" ht="26.25" customHeight="1"/>
    <row r="6487" ht="26.25" customHeight="1"/>
    <row r="6488" ht="26.25" customHeight="1"/>
    <row r="6489" ht="26.25" customHeight="1"/>
    <row r="6490" ht="26.25" customHeight="1"/>
    <row r="6491" ht="26.25" customHeight="1"/>
    <row r="6492" ht="26.25" customHeight="1"/>
    <row r="6493" ht="26.25" customHeight="1"/>
    <row r="6494" ht="26.25" customHeight="1"/>
    <row r="6495" ht="26.25" customHeight="1"/>
    <row r="6496" ht="26.25" customHeight="1"/>
    <row r="6497" ht="26.25" customHeight="1"/>
    <row r="6498" ht="26.25" customHeight="1"/>
    <row r="6499" ht="26.25" customHeight="1"/>
    <row r="6500" ht="26.25" customHeight="1"/>
    <row r="6501" ht="26.25" customHeight="1"/>
    <row r="6502" ht="26.25" customHeight="1"/>
    <row r="6503" ht="26.25" customHeight="1"/>
    <row r="6504" ht="26.25" customHeight="1"/>
    <row r="6505" ht="26.25" customHeight="1"/>
    <row r="6506" ht="26.25" customHeight="1"/>
    <row r="6507" ht="26.25" customHeight="1"/>
    <row r="6508" ht="26.25" customHeight="1"/>
    <row r="6509" ht="26.25" customHeight="1"/>
    <row r="6510" ht="26.25" customHeight="1"/>
    <row r="6511" ht="26.25" customHeight="1"/>
    <row r="6512" ht="26.25" customHeight="1"/>
    <row r="6513" ht="26.25" customHeight="1"/>
    <row r="6514" ht="26.25" customHeight="1"/>
    <row r="6515" ht="26.25" customHeight="1"/>
    <row r="6516" ht="26.25" customHeight="1"/>
    <row r="6517" ht="26.25" customHeight="1"/>
    <row r="6518" ht="26.25" customHeight="1"/>
    <row r="6519" ht="26.25" customHeight="1"/>
    <row r="6520" ht="26.25" customHeight="1"/>
    <row r="6521" ht="26.25" customHeight="1"/>
    <row r="6522" ht="26.25" customHeight="1"/>
    <row r="6523" ht="26.25" customHeight="1"/>
    <row r="6524" ht="26.25" customHeight="1"/>
    <row r="6525" ht="26.25" customHeight="1"/>
    <row r="6526" ht="26.25" customHeight="1"/>
    <row r="6527" ht="26.25" customHeight="1"/>
    <row r="6528" ht="26.25" customHeight="1"/>
    <row r="6529" ht="26.25" customHeight="1"/>
    <row r="6530" ht="26.25" customHeight="1"/>
    <row r="6531" ht="26.25" customHeight="1"/>
    <row r="6532" ht="26.25" customHeight="1"/>
    <row r="6533" ht="26.25" customHeight="1"/>
    <row r="6534" ht="26.25" customHeight="1"/>
    <row r="6535" ht="26.25" customHeight="1"/>
    <row r="6536" ht="26.25" customHeight="1"/>
    <row r="6537" ht="26.25" customHeight="1"/>
    <row r="6538" ht="26.25" customHeight="1"/>
    <row r="6539" ht="26.25" customHeight="1"/>
    <row r="6540" ht="26.25" customHeight="1"/>
    <row r="6541" ht="26.25" customHeight="1"/>
    <row r="6542" ht="26.25" customHeight="1"/>
    <row r="6543" ht="26.25" customHeight="1"/>
    <row r="6544" ht="26.25" customHeight="1"/>
    <row r="6545" ht="26.25" customHeight="1"/>
    <row r="6546" ht="26.25" customHeight="1"/>
    <row r="6547" ht="26.25" customHeight="1"/>
    <row r="6548" ht="26.25" customHeight="1"/>
    <row r="6549" ht="26.25" customHeight="1"/>
    <row r="6550" ht="26.25" customHeight="1"/>
    <row r="6551" ht="26.25" customHeight="1"/>
    <row r="6552" ht="26.25" customHeight="1"/>
    <row r="6553" ht="26.25" customHeight="1"/>
    <row r="6554" ht="26.25" customHeight="1"/>
    <row r="6555" ht="26.25" customHeight="1"/>
    <row r="6556" ht="26.25" customHeight="1"/>
    <row r="6557" ht="26.25" customHeight="1"/>
    <row r="6558" ht="26.25" customHeight="1"/>
    <row r="6559" ht="26.25" customHeight="1"/>
    <row r="6560" ht="26.25" customHeight="1"/>
    <row r="6561" ht="26.25" customHeight="1"/>
    <row r="6562" ht="26.25" customHeight="1"/>
    <row r="6563" ht="26.25" customHeight="1"/>
    <row r="6564" ht="26.25" customHeight="1"/>
    <row r="6565" ht="26.25" customHeight="1"/>
    <row r="6566" ht="26.25" customHeight="1"/>
    <row r="6567" ht="26.25" customHeight="1"/>
    <row r="6568" ht="26.25" customHeight="1"/>
    <row r="6569" ht="26.25" customHeight="1"/>
    <row r="6570" ht="26.25" customHeight="1"/>
    <row r="6571" ht="26.25" customHeight="1"/>
    <row r="6572" ht="26.25" customHeight="1"/>
    <row r="6573" ht="26.25" customHeight="1"/>
    <row r="6574" ht="26.25" customHeight="1"/>
    <row r="6575" ht="26.25" customHeight="1"/>
    <row r="6576" ht="26.25" customHeight="1"/>
    <row r="6577" ht="26.25" customHeight="1"/>
    <row r="6578" ht="26.25" customHeight="1"/>
    <row r="6579" ht="26.25" customHeight="1"/>
    <row r="6580" ht="26.25" customHeight="1"/>
    <row r="6581" ht="26.25" customHeight="1"/>
    <row r="6582" ht="26.25" customHeight="1"/>
    <row r="6583" ht="26.25" customHeight="1"/>
    <row r="6584" ht="26.25" customHeight="1"/>
    <row r="6585" ht="26.25" customHeight="1"/>
    <row r="6586" ht="26.25" customHeight="1"/>
    <row r="6587" ht="26.25" customHeight="1"/>
    <row r="6588" ht="26.25" customHeight="1"/>
    <row r="6589" ht="26.25" customHeight="1"/>
    <row r="6590" ht="26.25" customHeight="1"/>
    <row r="6591" ht="26.25" customHeight="1"/>
    <row r="6592" ht="26.25" customHeight="1"/>
    <row r="6593" ht="26.25" customHeight="1"/>
    <row r="6594" ht="26.25" customHeight="1"/>
    <row r="6595" ht="26.25" customHeight="1"/>
    <row r="6596" ht="26.25" customHeight="1"/>
    <row r="6597" ht="26.25" customHeight="1"/>
    <row r="6598" ht="26.25" customHeight="1"/>
    <row r="6599" ht="26.25" customHeight="1"/>
    <row r="6600" ht="26.25" customHeight="1"/>
    <row r="6601" ht="26.25" customHeight="1"/>
    <row r="6602" ht="26.25" customHeight="1"/>
    <row r="6603" ht="26.25" customHeight="1"/>
    <row r="6604" ht="26.25" customHeight="1"/>
    <row r="6605" ht="26.25" customHeight="1"/>
    <row r="6606" ht="26.25" customHeight="1"/>
    <row r="6607" ht="26.25" customHeight="1"/>
    <row r="6608" ht="26.25" customHeight="1"/>
    <row r="6609" ht="26.25" customHeight="1"/>
    <row r="6610" ht="26.25" customHeight="1"/>
    <row r="6611" ht="26.25" customHeight="1"/>
    <row r="6612" ht="26.25" customHeight="1"/>
    <row r="6613" ht="26.25" customHeight="1"/>
    <row r="6614" ht="26.25" customHeight="1"/>
    <row r="6615" ht="26.25" customHeight="1"/>
    <row r="6616" ht="26.25" customHeight="1"/>
    <row r="6617" ht="26.25" customHeight="1"/>
    <row r="6618" ht="26.25" customHeight="1"/>
    <row r="6619" ht="26.25" customHeight="1"/>
    <row r="6620" ht="26.25" customHeight="1"/>
    <row r="6621" ht="26.25" customHeight="1"/>
    <row r="6622" ht="26.25" customHeight="1"/>
    <row r="6623" ht="26.25" customHeight="1"/>
    <row r="6624" ht="26.25" customHeight="1"/>
    <row r="6625" ht="26.25" customHeight="1"/>
    <row r="6626" ht="26.25" customHeight="1"/>
    <row r="6627" ht="26.25" customHeight="1"/>
    <row r="6628" ht="26.25" customHeight="1"/>
    <row r="6629" ht="26.25" customHeight="1"/>
    <row r="6630" ht="26.25" customHeight="1"/>
    <row r="6631" ht="26.25" customHeight="1"/>
    <row r="6632" ht="26.25" customHeight="1"/>
    <row r="6633" ht="26.25" customHeight="1"/>
    <row r="6634" ht="26.25" customHeight="1"/>
    <row r="6635" ht="26.25" customHeight="1"/>
    <row r="6636" ht="26.25" customHeight="1"/>
    <row r="6637" ht="26.25" customHeight="1"/>
    <row r="6638" ht="26.25" customHeight="1"/>
    <row r="6639" ht="26.25" customHeight="1"/>
    <row r="6640" ht="26.25" customHeight="1"/>
    <row r="6641" ht="26.25" customHeight="1"/>
    <row r="6642" ht="26.25" customHeight="1"/>
    <row r="6643" ht="26.25" customHeight="1"/>
    <row r="6644" ht="26.25" customHeight="1"/>
    <row r="6645" ht="26.25" customHeight="1"/>
    <row r="6646" ht="26.25" customHeight="1"/>
    <row r="6647" ht="26.25" customHeight="1"/>
    <row r="6648" ht="26.25" customHeight="1"/>
    <row r="6649" ht="26.25" customHeight="1"/>
    <row r="6650" ht="26.25" customHeight="1"/>
    <row r="6651" ht="26.25" customHeight="1"/>
    <row r="6652" ht="26.25" customHeight="1"/>
    <row r="6653" ht="26.25" customHeight="1"/>
    <row r="6654" ht="26.25" customHeight="1"/>
    <row r="6655" ht="26.25" customHeight="1"/>
    <row r="6656" ht="26.25" customHeight="1"/>
    <row r="6657" ht="26.25" customHeight="1"/>
    <row r="6658" ht="26.25" customHeight="1"/>
    <row r="6659" ht="26.25" customHeight="1"/>
    <row r="6660" ht="26.25" customHeight="1"/>
    <row r="6661" ht="26.25" customHeight="1"/>
    <row r="6662" ht="26.25" customHeight="1"/>
    <row r="6663" ht="26.25" customHeight="1"/>
    <row r="6664" ht="26.25" customHeight="1"/>
    <row r="6665" ht="26.25" customHeight="1"/>
    <row r="6666" ht="26.25" customHeight="1"/>
    <row r="6667" ht="26.25" customHeight="1"/>
    <row r="6668" ht="26.25" customHeight="1"/>
    <row r="6669" ht="26.25" customHeight="1"/>
    <row r="6670" ht="26.25" customHeight="1"/>
    <row r="6671" ht="26.25" customHeight="1"/>
    <row r="6672" ht="26.25" customHeight="1"/>
    <row r="6673" ht="26.25" customHeight="1"/>
    <row r="6674" ht="26.25" customHeight="1"/>
    <row r="6675" ht="26.25" customHeight="1"/>
    <row r="6676" ht="26.25" customHeight="1"/>
    <row r="6677" ht="26.25" customHeight="1"/>
    <row r="6678" ht="26.25" customHeight="1"/>
    <row r="6679" ht="26.25" customHeight="1"/>
    <row r="6680" ht="26.25" customHeight="1"/>
    <row r="6681" ht="26.25" customHeight="1"/>
    <row r="6682" ht="26.25" customHeight="1"/>
    <row r="6683" ht="26.25" customHeight="1"/>
    <row r="6684" ht="26.25" customHeight="1"/>
    <row r="6685" ht="26.25" customHeight="1"/>
    <row r="6686" ht="26.25" customHeight="1"/>
    <row r="6687" ht="26.25" customHeight="1"/>
    <row r="6688" ht="26.25" customHeight="1"/>
    <row r="6689" ht="26.25" customHeight="1"/>
    <row r="6690" ht="26.25" customHeight="1"/>
    <row r="6691" ht="26.25" customHeight="1"/>
    <row r="6692" ht="26.25" customHeight="1"/>
    <row r="6693" ht="26.25" customHeight="1"/>
    <row r="6694" ht="26.25" customHeight="1"/>
    <row r="6695" ht="26.25" customHeight="1"/>
    <row r="6696" ht="26.25" customHeight="1"/>
    <row r="6697" ht="26.25" customHeight="1"/>
    <row r="6698" ht="26.25" customHeight="1"/>
    <row r="6699" ht="26.25" customHeight="1"/>
    <row r="6700" ht="26.25" customHeight="1"/>
    <row r="6701" ht="26.25" customHeight="1"/>
    <row r="6702" ht="26.25" customHeight="1"/>
    <row r="6703" ht="26.25" customHeight="1"/>
    <row r="6704" ht="26.25" customHeight="1"/>
    <row r="6705" ht="26.25" customHeight="1"/>
    <row r="6706" ht="26.25" customHeight="1"/>
    <row r="6707" ht="26.25" customHeight="1"/>
    <row r="6708" ht="26.25" customHeight="1"/>
    <row r="6709" ht="26.25" customHeight="1"/>
    <row r="6710" ht="26.25" customHeight="1"/>
    <row r="6711" ht="26.25" customHeight="1"/>
    <row r="6712" ht="26.25" customHeight="1"/>
    <row r="6713" ht="26.25" customHeight="1"/>
    <row r="6714" ht="26.25" customHeight="1"/>
    <row r="6715" ht="26.25" customHeight="1"/>
    <row r="6716" ht="26.25" customHeight="1"/>
    <row r="6717" ht="26.25" customHeight="1"/>
    <row r="6718" ht="26.25" customHeight="1"/>
    <row r="6719" ht="26.25" customHeight="1"/>
    <row r="6720" ht="26.25" customHeight="1"/>
    <row r="6721" ht="26.25" customHeight="1"/>
    <row r="6722" ht="26.25" customHeight="1"/>
    <row r="6723" ht="26.25" customHeight="1"/>
    <row r="6724" ht="26.25" customHeight="1"/>
    <row r="6725" ht="26.25" customHeight="1"/>
    <row r="6726" ht="26.25" customHeight="1"/>
    <row r="6727" ht="26.25" customHeight="1"/>
    <row r="6728" ht="26.25" customHeight="1"/>
    <row r="6729" ht="26.25" customHeight="1"/>
    <row r="6730" ht="26.25" customHeight="1"/>
    <row r="6731" ht="26.25" customHeight="1"/>
    <row r="6732" ht="26.25" customHeight="1"/>
    <row r="6733" ht="26.25" customHeight="1"/>
    <row r="6734" ht="26.25" customHeight="1"/>
    <row r="6735" ht="26.25" customHeight="1"/>
    <row r="6736" ht="26.25" customHeight="1"/>
    <row r="6737" ht="26.25" customHeight="1"/>
    <row r="6738" ht="26.25" customHeight="1"/>
    <row r="6739" ht="26.25" customHeight="1"/>
    <row r="6740" ht="26.25" customHeight="1"/>
    <row r="6741" ht="26.25" customHeight="1"/>
    <row r="6742" ht="26.25" customHeight="1"/>
    <row r="6743" ht="26.25" customHeight="1"/>
    <row r="6744" ht="26.25" customHeight="1"/>
    <row r="6745" ht="26.25" customHeight="1"/>
    <row r="6746" ht="26.25" customHeight="1"/>
    <row r="6747" ht="26.25" customHeight="1"/>
    <row r="6748" ht="26.25" customHeight="1"/>
    <row r="6749" ht="26.25" customHeight="1"/>
    <row r="6750" ht="26.25" customHeight="1"/>
    <row r="6751" ht="26.25" customHeight="1"/>
    <row r="6752" ht="26.25" customHeight="1"/>
    <row r="6753" ht="26.25" customHeight="1"/>
    <row r="6754" ht="26.25" customHeight="1"/>
    <row r="6755" ht="26.25" customHeight="1"/>
    <row r="6756" ht="26.25" customHeight="1"/>
    <row r="6757" ht="26.25" customHeight="1"/>
    <row r="6758" ht="26.25" customHeight="1"/>
    <row r="6759" ht="26.25" customHeight="1"/>
    <row r="6760" ht="26.25" customHeight="1"/>
    <row r="6761" ht="26.25" customHeight="1"/>
    <row r="6762" ht="26.25" customHeight="1"/>
    <row r="6763" ht="26.25" customHeight="1"/>
    <row r="6764" ht="26.25" customHeight="1"/>
    <row r="6765" ht="26.25" customHeight="1"/>
    <row r="6766" ht="26.25" customHeight="1"/>
    <row r="6767" ht="26.25" customHeight="1"/>
    <row r="6768" ht="26.25" customHeight="1"/>
    <row r="6769" ht="26.25" customHeight="1"/>
    <row r="6770" ht="26.25" customHeight="1"/>
    <row r="6771" ht="26.25" customHeight="1"/>
    <row r="6772" ht="26.25" customHeight="1"/>
    <row r="6773" ht="26.25" customHeight="1"/>
    <row r="6774" ht="26.25" customHeight="1"/>
    <row r="6775" ht="26.25" customHeight="1"/>
    <row r="6776" ht="26.25" customHeight="1"/>
    <row r="6777" ht="26.25" customHeight="1"/>
    <row r="6778" ht="26.25" customHeight="1"/>
    <row r="6779" ht="26.25" customHeight="1"/>
    <row r="6780" ht="26.25" customHeight="1"/>
    <row r="6781" ht="26.25" customHeight="1"/>
    <row r="6782" ht="26.25" customHeight="1"/>
    <row r="6783" ht="26.25" customHeight="1"/>
    <row r="6784" ht="26.25" customHeight="1"/>
    <row r="6785" ht="26.25" customHeight="1"/>
    <row r="6786" ht="26.25" customHeight="1"/>
    <row r="6787" ht="26.25" customHeight="1"/>
    <row r="6788" ht="26.25" customHeight="1"/>
    <row r="6789" ht="26.25" customHeight="1"/>
    <row r="6790" ht="26.25" customHeight="1"/>
    <row r="6791" ht="26.25" customHeight="1"/>
    <row r="6792" ht="26.25" customHeight="1"/>
    <row r="6793" ht="26.25" customHeight="1"/>
    <row r="6794" ht="26.25" customHeight="1"/>
    <row r="6795" ht="26.25" customHeight="1"/>
    <row r="6796" ht="26.25" customHeight="1"/>
    <row r="6797" ht="26.25" customHeight="1"/>
    <row r="6798" ht="26.25" customHeight="1"/>
    <row r="6799" ht="26.25" customHeight="1"/>
    <row r="6800" ht="26.25" customHeight="1"/>
    <row r="6801" ht="26.25" customHeight="1"/>
    <row r="6802" ht="26.25" customHeight="1"/>
    <row r="6803" ht="26.25" customHeight="1"/>
    <row r="6804" ht="26.25" customHeight="1"/>
    <row r="6805" ht="26.25" customHeight="1"/>
    <row r="6806" ht="26.25" customHeight="1"/>
    <row r="6807" ht="26.25" customHeight="1"/>
    <row r="6808" ht="26.25" customHeight="1"/>
    <row r="6809" ht="26.25" customHeight="1"/>
    <row r="6810" ht="26.25" customHeight="1"/>
    <row r="6811" ht="26.25" customHeight="1"/>
    <row r="6812" ht="26.25" customHeight="1"/>
    <row r="6813" ht="26.25" customHeight="1"/>
    <row r="6814" ht="26.25" customHeight="1"/>
    <row r="6815" ht="26.25" customHeight="1"/>
    <row r="6816" ht="26.25" customHeight="1"/>
    <row r="6817" ht="26.25" customHeight="1"/>
    <row r="6818" ht="26.25" customHeight="1"/>
    <row r="6819" ht="26.25" customHeight="1"/>
    <row r="6820" ht="26.25" customHeight="1"/>
    <row r="6821" ht="26.25" customHeight="1"/>
    <row r="6822" ht="26.25" customHeight="1"/>
    <row r="6823" ht="26.25" customHeight="1"/>
    <row r="6824" ht="26.25" customHeight="1"/>
    <row r="6825" ht="26.25" customHeight="1"/>
    <row r="6826" ht="26.25" customHeight="1"/>
    <row r="6827" ht="26.25" customHeight="1"/>
    <row r="6828" ht="26.25" customHeight="1"/>
    <row r="6829" ht="26.25" customHeight="1"/>
    <row r="6830" ht="26.25" customHeight="1"/>
    <row r="6831" ht="26.25" customHeight="1"/>
    <row r="6832" ht="26.25" customHeight="1"/>
    <row r="6833" ht="26.25" customHeight="1"/>
    <row r="6834" ht="26.25" customHeight="1"/>
    <row r="6835" ht="26.25" customHeight="1"/>
    <row r="6836" ht="26.25" customHeight="1"/>
    <row r="6837" ht="26.25" customHeight="1"/>
    <row r="6838" ht="26.25" customHeight="1"/>
    <row r="6839" ht="26.25" customHeight="1"/>
    <row r="6840" ht="26.25" customHeight="1"/>
    <row r="6841" ht="26.25" customHeight="1"/>
    <row r="6842" ht="26.25" customHeight="1"/>
    <row r="6843" ht="26.25" customHeight="1"/>
    <row r="6844" ht="26.25" customHeight="1"/>
    <row r="6845" ht="26.25" customHeight="1"/>
    <row r="6846" ht="26.25" customHeight="1"/>
    <row r="6847" ht="26.25" customHeight="1"/>
    <row r="6848" ht="26.25" customHeight="1"/>
    <row r="6849" ht="26.25" customHeight="1"/>
    <row r="6850" ht="26.25" customHeight="1"/>
    <row r="6851" ht="26.25" customHeight="1"/>
    <row r="6852" ht="26.25" customHeight="1"/>
    <row r="6853" ht="26.25" customHeight="1"/>
    <row r="6854" ht="26.25" customHeight="1"/>
    <row r="6855" ht="26.25" customHeight="1"/>
    <row r="6856" ht="26.25" customHeight="1"/>
    <row r="6857" ht="26.25" customHeight="1"/>
    <row r="6858" ht="26.25" customHeight="1"/>
    <row r="6859" ht="26.25" customHeight="1"/>
    <row r="6860" ht="26.25" customHeight="1"/>
    <row r="6861" ht="26.25" customHeight="1"/>
    <row r="6862" ht="26.25" customHeight="1"/>
    <row r="6863" ht="26.25" customHeight="1"/>
    <row r="6864" ht="26.25" customHeight="1"/>
    <row r="6865" ht="26.25" customHeight="1"/>
    <row r="6866" ht="26.25" customHeight="1"/>
    <row r="6867" ht="26.25" customHeight="1"/>
    <row r="6868" ht="26.25" customHeight="1"/>
    <row r="6869" ht="26.25" customHeight="1"/>
    <row r="6870" ht="26.25" customHeight="1"/>
    <row r="6871" ht="26.25" customHeight="1"/>
    <row r="6872" ht="26.25" customHeight="1"/>
    <row r="6873" ht="26.25" customHeight="1"/>
    <row r="6874" ht="26.25" customHeight="1"/>
    <row r="6875" ht="26.25" customHeight="1"/>
    <row r="6876" ht="26.25" customHeight="1"/>
    <row r="6877" ht="26.25" customHeight="1"/>
    <row r="6878" ht="26.25" customHeight="1"/>
    <row r="6879" ht="26.25" customHeight="1"/>
    <row r="6880" ht="26.25" customHeight="1"/>
    <row r="6881" ht="26.25" customHeight="1"/>
    <row r="6882" ht="26.25" customHeight="1"/>
    <row r="6883" ht="26.25" customHeight="1"/>
    <row r="6884" ht="26.25" customHeight="1"/>
    <row r="6885" ht="26.25" customHeight="1"/>
    <row r="6886" ht="26.25" customHeight="1"/>
    <row r="6887" ht="26.25" customHeight="1"/>
    <row r="6888" ht="26.25" customHeight="1"/>
    <row r="6889" ht="26.25" customHeight="1"/>
    <row r="6890" ht="26.25" customHeight="1"/>
    <row r="6891" ht="26.25" customHeight="1"/>
    <row r="6892" ht="26.25" customHeight="1"/>
    <row r="6893" ht="26.25" customHeight="1"/>
    <row r="6894" ht="26.25" customHeight="1"/>
    <row r="6895" ht="26.25" customHeight="1"/>
    <row r="6896" ht="26.25" customHeight="1"/>
    <row r="6897" ht="26.25" customHeight="1"/>
    <row r="6898" ht="26.25" customHeight="1"/>
    <row r="6899" ht="26.25" customHeight="1"/>
    <row r="6900" ht="26.25" customHeight="1"/>
    <row r="6901" ht="26.25" customHeight="1"/>
    <row r="6902" ht="26.25" customHeight="1"/>
    <row r="6903" ht="26.25" customHeight="1"/>
    <row r="6904" ht="26.25" customHeight="1"/>
    <row r="6905" ht="26.25" customHeight="1"/>
    <row r="6906" ht="26.25" customHeight="1"/>
    <row r="6907" ht="26.25" customHeight="1"/>
    <row r="6908" ht="26.25" customHeight="1"/>
    <row r="6909" ht="26.25" customHeight="1"/>
    <row r="6910" ht="26.25" customHeight="1"/>
    <row r="6911" ht="26.25" customHeight="1"/>
    <row r="6912" ht="26.25" customHeight="1"/>
    <row r="6913" ht="26.25" customHeight="1"/>
    <row r="6914" ht="26.25" customHeight="1"/>
    <row r="6915" ht="26.25" customHeight="1"/>
    <row r="6916" ht="26.25" customHeight="1"/>
    <row r="6917" ht="26.25" customHeight="1"/>
    <row r="6918" ht="26.25" customHeight="1"/>
    <row r="6919" ht="26.25" customHeight="1"/>
    <row r="6920" ht="26.25" customHeight="1"/>
    <row r="6921" ht="26.25" customHeight="1"/>
    <row r="6922" ht="26.25" customHeight="1"/>
    <row r="6923" ht="26.25" customHeight="1"/>
    <row r="6924" ht="26.25" customHeight="1"/>
    <row r="6925" ht="26.25" customHeight="1"/>
    <row r="6926" ht="26.25" customHeight="1"/>
    <row r="6927" ht="26.25" customHeight="1"/>
    <row r="6928" ht="26.25" customHeight="1"/>
    <row r="6929" ht="26.25" customHeight="1"/>
    <row r="6930" ht="26.25" customHeight="1"/>
    <row r="6931" ht="26.25" customHeight="1"/>
    <row r="6932" ht="26.25" customHeight="1"/>
    <row r="6933" ht="26.25" customHeight="1"/>
    <row r="6934" ht="26.25" customHeight="1"/>
    <row r="6935" ht="26.25" customHeight="1"/>
    <row r="6936" ht="26.25" customHeight="1"/>
    <row r="6937" ht="26.25" customHeight="1"/>
    <row r="6938" ht="26.25" customHeight="1"/>
    <row r="6939" ht="26.25" customHeight="1"/>
    <row r="6940" ht="26.25" customHeight="1"/>
    <row r="6941" ht="26.25" customHeight="1"/>
    <row r="6942" ht="26.25" customHeight="1"/>
    <row r="6943" ht="26.25" customHeight="1"/>
    <row r="6944" ht="26.25" customHeight="1"/>
    <row r="6945" ht="26.25" customHeight="1"/>
    <row r="6946" ht="26.25" customHeight="1"/>
    <row r="6947" ht="26.25" customHeight="1"/>
    <row r="6948" ht="26.25" customHeight="1"/>
    <row r="6949" ht="26.25" customHeight="1"/>
    <row r="6950" ht="26.25" customHeight="1"/>
    <row r="6951" ht="26.25" customHeight="1"/>
    <row r="6952" ht="26.25" customHeight="1"/>
    <row r="6953" ht="26.25" customHeight="1"/>
    <row r="6954" ht="26.25" customHeight="1"/>
    <row r="6955" ht="26.25" customHeight="1"/>
    <row r="6956" ht="26.25" customHeight="1"/>
    <row r="6957" ht="26.25" customHeight="1"/>
    <row r="6958" ht="26.25" customHeight="1"/>
    <row r="6959" ht="26.25" customHeight="1"/>
    <row r="6960" ht="26.25" customHeight="1"/>
    <row r="6961" ht="26.25" customHeight="1"/>
    <row r="6962" ht="26.25" customHeight="1"/>
    <row r="6963" ht="26.25" customHeight="1"/>
    <row r="6964" ht="26.25" customHeight="1"/>
    <row r="6965" ht="26.25" customHeight="1"/>
    <row r="6966" ht="26.25" customHeight="1"/>
    <row r="6967" ht="26.25" customHeight="1"/>
    <row r="6968" ht="26.25" customHeight="1"/>
    <row r="6969" ht="26.25" customHeight="1"/>
    <row r="6970" ht="26.25" customHeight="1"/>
    <row r="6971" ht="26.25" customHeight="1"/>
    <row r="6972" ht="26.25" customHeight="1"/>
    <row r="6973" ht="26.25" customHeight="1"/>
    <row r="6974" ht="26.25" customHeight="1"/>
    <row r="6975" ht="26.25" customHeight="1"/>
    <row r="6976" ht="26.25" customHeight="1"/>
    <row r="6977" ht="26.25" customHeight="1"/>
    <row r="6978" ht="26.25" customHeight="1"/>
    <row r="6979" ht="26.25" customHeight="1"/>
    <row r="6980" ht="26.25" customHeight="1"/>
    <row r="6981" ht="26.25" customHeight="1"/>
    <row r="6982" ht="26.25" customHeight="1"/>
    <row r="6983" ht="26.25" customHeight="1"/>
    <row r="6984" ht="26.25" customHeight="1"/>
    <row r="6985" ht="26.25" customHeight="1"/>
    <row r="6986" ht="26.25" customHeight="1"/>
    <row r="6987" ht="26.25" customHeight="1"/>
    <row r="6988" ht="26.25" customHeight="1"/>
    <row r="6989" ht="26.25" customHeight="1"/>
    <row r="6990" ht="26.25" customHeight="1"/>
    <row r="6991" ht="26.25" customHeight="1"/>
    <row r="6992" ht="26.25" customHeight="1"/>
    <row r="6993" ht="26.25" customHeight="1"/>
    <row r="6994" ht="26.25" customHeight="1"/>
    <row r="6995" ht="26.25" customHeight="1"/>
    <row r="6996" ht="26.25" customHeight="1"/>
    <row r="6997" ht="26.25" customHeight="1"/>
    <row r="6998" ht="26.25" customHeight="1"/>
    <row r="6999" ht="26.25" customHeight="1"/>
    <row r="7000" ht="26.25" customHeight="1"/>
    <row r="7001" ht="26.25" customHeight="1"/>
    <row r="7002" ht="26.25" customHeight="1"/>
    <row r="7003" ht="26.25" customHeight="1"/>
    <row r="7004" ht="26.25" customHeight="1"/>
    <row r="7005" ht="26.25" customHeight="1"/>
    <row r="7006" ht="26.25" customHeight="1"/>
    <row r="7007" ht="26.25" customHeight="1"/>
    <row r="7008" ht="26.25" customHeight="1"/>
    <row r="7009" ht="26.25" customHeight="1"/>
    <row r="7010" ht="26.25" customHeight="1"/>
    <row r="7011" ht="26.25" customHeight="1"/>
    <row r="7012" ht="26.25" customHeight="1"/>
    <row r="7013" ht="26.25" customHeight="1"/>
    <row r="7014" ht="26.25" customHeight="1"/>
    <row r="7015" ht="26.25" customHeight="1"/>
    <row r="7016" ht="26.25" customHeight="1"/>
    <row r="7017" ht="26.25" customHeight="1"/>
    <row r="7018" ht="26.25" customHeight="1"/>
    <row r="7019" ht="26.25" customHeight="1"/>
    <row r="7020" ht="26.25" customHeight="1"/>
    <row r="7021" ht="26.25" customHeight="1"/>
    <row r="7022" ht="26.25" customHeight="1"/>
    <row r="7023" ht="26.25" customHeight="1"/>
    <row r="7024" ht="26.25" customHeight="1"/>
    <row r="7025" ht="26.25" customHeight="1"/>
    <row r="7026" ht="26.25" customHeight="1"/>
    <row r="7027" ht="26.25" customHeight="1"/>
    <row r="7028" ht="26.25" customHeight="1"/>
    <row r="7029" ht="26.25" customHeight="1"/>
    <row r="7030" ht="26.25" customHeight="1"/>
    <row r="7031" ht="26.25" customHeight="1"/>
    <row r="7032" ht="26.25" customHeight="1"/>
    <row r="7033" ht="26.25" customHeight="1"/>
    <row r="7034" ht="26.25" customHeight="1"/>
    <row r="7035" ht="26.25" customHeight="1"/>
    <row r="7036" ht="26.25" customHeight="1"/>
    <row r="7037" ht="26.25" customHeight="1"/>
    <row r="7038" ht="26.25" customHeight="1"/>
    <row r="7039" ht="26.25" customHeight="1"/>
    <row r="7040" ht="26.25" customHeight="1"/>
    <row r="7041" ht="26.25" customHeight="1"/>
    <row r="7042" ht="26.25" customHeight="1"/>
    <row r="7043" ht="26.25" customHeight="1"/>
    <row r="7044" ht="26.25" customHeight="1"/>
    <row r="7045" ht="26.25" customHeight="1"/>
    <row r="7046" ht="26.25" customHeight="1"/>
    <row r="7047" ht="26.25" customHeight="1"/>
    <row r="7048" ht="26.25" customHeight="1"/>
    <row r="7049" ht="26.25" customHeight="1"/>
    <row r="7050" ht="26.25" customHeight="1"/>
    <row r="7051" ht="26.25" customHeight="1"/>
    <row r="7052" ht="26.25" customHeight="1"/>
    <row r="7053" ht="26.25" customHeight="1"/>
    <row r="7054" ht="26.25" customHeight="1"/>
    <row r="7055" ht="26.25" customHeight="1"/>
    <row r="7056" ht="26.25" customHeight="1"/>
    <row r="7057" ht="26.25" customHeight="1"/>
    <row r="7058" ht="26.25" customHeight="1"/>
    <row r="7059" ht="26.25" customHeight="1"/>
    <row r="7060" ht="26.25" customHeight="1"/>
    <row r="7061" ht="26.25" customHeight="1"/>
    <row r="7062" ht="26.25" customHeight="1"/>
    <row r="7063" ht="26.25" customHeight="1"/>
    <row r="7064" ht="26.25" customHeight="1"/>
    <row r="7065" ht="26.25" customHeight="1"/>
    <row r="7066" ht="26.25" customHeight="1"/>
    <row r="7067" ht="26.25" customHeight="1"/>
    <row r="7068" ht="26.25" customHeight="1"/>
    <row r="7069" ht="26.25" customHeight="1"/>
    <row r="7070" ht="26.25" customHeight="1"/>
    <row r="7071" ht="26.25" customHeight="1"/>
    <row r="7072" ht="26.25" customHeight="1"/>
    <row r="7073" ht="26.25" customHeight="1"/>
    <row r="7074" ht="26.25" customHeight="1"/>
    <row r="7075" ht="26.25" customHeight="1"/>
    <row r="7076" ht="26.25" customHeight="1"/>
    <row r="7077" ht="26.25" customHeight="1"/>
    <row r="7078" ht="26.25" customHeight="1"/>
    <row r="7079" ht="26.25" customHeight="1"/>
    <row r="7080" ht="26.25" customHeight="1"/>
    <row r="7081" ht="26.25" customHeight="1"/>
    <row r="7082" ht="26.25" customHeight="1"/>
    <row r="7083" ht="26.25" customHeight="1"/>
    <row r="7084" ht="26.25" customHeight="1"/>
    <row r="7085" ht="26.25" customHeight="1"/>
    <row r="7086" ht="26.25" customHeight="1"/>
    <row r="7087" ht="26.25" customHeight="1"/>
    <row r="7088" ht="26.25" customHeight="1"/>
    <row r="7089" ht="26.25" customHeight="1"/>
    <row r="7090" ht="26.25" customHeight="1"/>
    <row r="7091" ht="26.25" customHeight="1"/>
    <row r="7092" ht="26.25" customHeight="1"/>
    <row r="7093" ht="26.25" customHeight="1"/>
    <row r="7094" ht="26.25" customHeight="1"/>
    <row r="7095" ht="26.25" customHeight="1"/>
    <row r="7096" ht="26.25" customHeight="1"/>
    <row r="7097" ht="26.25" customHeight="1"/>
    <row r="7098" ht="26.25" customHeight="1"/>
    <row r="7099" ht="26.25" customHeight="1"/>
    <row r="7100" ht="26.25" customHeight="1"/>
    <row r="7101" ht="26.25" customHeight="1"/>
    <row r="7102" ht="26.25" customHeight="1"/>
    <row r="7103" ht="26.25" customHeight="1"/>
    <row r="7104" ht="26.25" customHeight="1"/>
    <row r="7105" ht="26.25" customHeight="1"/>
    <row r="7106" ht="26.25" customHeight="1"/>
    <row r="7107" ht="26.25" customHeight="1"/>
    <row r="7108" ht="26.25" customHeight="1"/>
    <row r="7109" ht="26.25" customHeight="1"/>
    <row r="7110" ht="26.25" customHeight="1"/>
    <row r="7111" ht="26.25" customHeight="1"/>
    <row r="7112" ht="26.25" customHeight="1"/>
    <row r="7113" ht="26.25" customHeight="1"/>
    <row r="7114" ht="26.25" customHeight="1"/>
    <row r="7115" ht="26.25" customHeight="1"/>
    <row r="7116" ht="26.25" customHeight="1"/>
    <row r="7117" ht="26.25" customHeight="1"/>
    <row r="7118" ht="26.25" customHeight="1"/>
    <row r="7119" ht="26.25" customHeight="1"/>
    <row r="7120" ht="26.25" customHeight="1"/>
    <row r="7121" ht="26.25" customHeight="1"/>
    <row r="7122" ht="26.25" customHeight="1"/>
    <row r="7123" ht="26.25" customHeight="1"/>
    <row r="7124" ht="26.25" customHeight="1"/>
    <row r="7125" ht="26.25" customHeight="1"/>
    <row r="7126" ht="26.25" customHeight="1"/>
    <row r="7127" ht="26.25" customHeight="1"/>
    <row r="7128" ht="26.25" customHeight="1"/>
    <row r="7129" ht="26.25" customHeight="1"/>
    <row r="7130" ht="26.25" customHeight="1"/>
    <row r="7131" ht="26.25" customHeight="1"/>
    <row r="7132" ht="26.25" customHeight="1"/>
    <row r="7133" ht="26.25" customHeight="1"/>
    <row r="7134" ht="26.25" customHeight="1"/>
    <row r="7135" ht="26.25" customHeight="1"/>
    <row r="7136" ht="26.25" customHeight="1"/>
    <row r="7137" ht="26.25" customHeight="1"/>
    <row r="7138" ht="26.25" customHeight="1"/>
    <row r="7139" ht="26.25" customHeight="1"/>
    <row r="7140" ht="26.25" customHeight="1"/>
    <row r="7141" ht="26.25" customHeight="1"/>
    <row r="7142" ht="26.25" customHeight="1"/>
    <row r="7143" ht="26.25" customHeight="1"/>
    <row r="7144" ht="26.25" customHeight="1"/>
    <row r="7145" ht="26.25" customHeight="1"/>
    <row r="7146" ht="26.25" customHeight="1"/>
    <row r="7147" ht="26.25" customHeight="1"/>
    <row r="7148" ht="26.25" customHeight="1"/>
    <row r="7149" ht="26.25" customHeight="1"/>
    <row r="7150" ht="26.25" customHeight="1"/>
    <row r="7151" ht="26.25" customHeight="1"/>
    <row r="7152" ht="26.25" customHeight="1"/>
    <row r="7153" ht="26.25" customHeight="1"/>
    <row r="7154" ht="26.25" customHeight="1"/>
    <row r="7155" ht="26.25" customHeight="1"/>
    <row r="7156" ht="26.25" customHeight="1"/>
    <row r="7157" ht="26.25" customHeight="1"/>
    <row r="7158" ht="26.25" customHeight="1"/>
    <row r="7159" ht="26.25" customHeight="1"/>
    <row r="7160" ht="26.25" customHeight="1"/>
    <row r="7161" ht="26.25" customHeight="1"/>
    <row r="7162" ht="26.25" customHeight="1"/>
    <row r="7163" ht="26.25" customHeight="1"/>
    <row r="7164" ht="26.25" customHeight="1"/>
    <row r="7165" ht="26.25" customHeight="1"/>
    <row r="7166" ht="26.25" customHeight="1"/>
    <row r="7167" ht="26.25" customHeight="1"/>
    <row r="7168" ht="26.25" customHeight="1"/>
    <row r="7169" ht="26.25" customHeight="1"/>
    <row r="7170" ht="26.25" customHeight="1"/>
    <row r="7171" ht="26.25" customHeight="1"/>
    <row r="7172" ht="26.25" customHeight="1"/>
    <row r="7173" ht="26.25" customHeight="1"/>
    <row r="7174" ht="26.25" customHeight="1"/>
    <row r="7175" ht="26.25" customHeight="1"/>
    <row r="7176" ht="26.25" customHeight="1"/>
    <row r="7177" ht="26.25" customHeight="1"/>
    <row r="7178" ht="26.25" customHeight="1"/>
    <row r="7179" ht="26.25" customHeight="1"/>
    <row r="7180" ht="26.25" customHeight="1"/>
    <row r="7181" ht="26.25" customHeight="1"/>
    <row r="7182" ht="26.25" customHeight="1"/>
    <row r="7183" ht="26.25" customHeight="1"/>
    <row r="7184" ht="26.25" customHeight="1"/>
    <row r="7185" ht="26.25" customHeight="1"/>
    <row r="7186" ht="26.25" customHeight="1"/>
    <row r="7187" ht="26.25" customHeight="1"/>
    <row r="7188" ht="26.25" customHeight="1"/>
    <row r="7189" ht="26.25" customHeight="1"/>
    <row r="7190" ht="26.25" customHeight="1"/>
    <row r="7191" ht="26.25" customHeight="1"/>
    <row r="7192" ht="26.25" customHeight="1"/>
    <row r="7193" ht="26.25" customHeight="1"/>
    <row r="7194" ht="26.25" customHeight="1"/>
    <row r="7195" ht="26.25" customHeight="1"/>
    <row r="7196" ht="26.25" customHeight="1"/>
    <row r="7197" ht="26.25" customHeight="1"/>
    <row r="7198" ht="26.25" customHeight="1"/>
    <row r="7199" ht="26.25" customHeight="1"/>
    <row r="7200" ht="26.25" customHeight="1"/>
    <row r="7201" ht="26.25" customHeight="1"/>
    <row r="7202" ht="26.25" customHeight="1"/>
    <row r="7203" ht="26.25" customHeight="1"/>
    <row r="7204" ht="26.25" customHeight="1"/>
    <row r="7205" ht="26.25" customHeight="1"/>
    <row r="7206" ht="26.25" customHeight="1"/>
    <row r="7207" ht="26.25" customHeight="1"/>
    <row r="7208" ht="26.25" customHeight="1"/>
    <row r="7209" ht="26.25" customHeight="1"/>
    <row r="7210" ht="26.25" customHeight="1"/>
    <row r="7211" ht="26.25" customHeight="1"/>
    <row r="7212" ht="26.25" customHeight="1"/>
    <row r="7213" ht="26.25" customHeight="1"/>
    <row r="7214" ht="26.25" customHeight="1"/>
    <row r="7215" ht="26.25" customHeight="1"/>
    <row r="7216" ht="26.25" customHeight="1"/>
    <row r="7217" ht="26.25" customHeight="1"/>
    <row r="7218" ht="26.25" customHeight="1"/>
    <row r="7219" ht="26.25" customHeight="1"/>
    <row r="7220" ht="26.25" customHeight="1"/>
    <row r="7221" ht="26.25" customHeight="1"/>
    <row r="7222" ht="26.25" customHeight="1"/>
    <row r="7223" ht="26.25" customHeight="1"/>
    <row r="7224" ht="26.25" customHeight="1"/>
    <row r="7225" ht="26.25" customHeight="1"/>
    <row r="7226" ht="26.25" customHeight="1"/>
    <row r="7227" ht="26.25" customHeight="1"/>
    <row r="7228" ht="26.25" customHeight="1"/>
    <row r="7229" ht="26.25" customHeight="1"/>
    <row r="7230" ht="26.25" customHeight="1"/>
    <row r="7231" ht="26.25" customHeight="1"/>
    <row r="7232" ht="26.25" customHeight="1"/>
    <row r="7233" ht="26.25" customHeight="1"/>
    <row r="7234" ht="26.25" customHeight="1"/>
    <row r="7235" ht="26.25" customHeight="1"/>
    <row r="7236" ht="26.25" customHeight="1"/>
    <row r="7237" ht="26.25" customHeight="1"/>
    <row r="7238" ht="26.25" customHeight="1"/>
    <row r="7239" ht="26.25" customHeight="1"/>
    <row r="7240" ht="26.25" customHeight="1"/>
    <row r="7241" ht="26.25" customHeight="1"/>
    <row r="7242" ht="26.25" customHeight="1"/>
    <row r="7243" ht="26.25" customHeight="1"/>
    <row r="7244" ht="26.25" customHeight="1"/>
    <row r="7245" ht="26.25" customHeight="1"/>
    <row r="7246" ht="26.25" customHeight="1"/>
    <row r="7247" ht="26.25" customHeight="1"/>
    <row r="7248" ht="26.25" customHeight="1"/>
    <row r="7249" ht="26.25" customHeight="1"/>
    <row r="7250" ht="26.25" customHeight="1"/>
    <row r="7251" ht="26.25" customHeight="1"/>
    <row r="7252" ht="26.25" customHeight="1"/>
    <row r="7253" ht="26.25" customHeight="1"/>
    <row r="7254" ht="26.25" customHeight="1"/>
    <row r="7255" ht="26.25" customHeight="1"/>
    <row r="7256" ht="26.25" customHeight="1"/>
    <row r="7257" ht="26.25" customHeight="1"/>
    <row r="7258" ht="26.25" customHeight="1"/>
    <row r="7259" ht="26.25" customHeight="1"/>
    <row r="7260" ht="26.25" customHeight="1"/>
    <row r="7261" ht="26.25" customHeight="1"/>
    <row r="7262" ht="26.25" customHeight="1"/>
    <row r="7263" ht="26.25" customHeight="1"/>
    <row r="7264" ht="26.25" customHeight="1"/>
    <row r="7265" ht="26.25" customHeight="1"/>
    <row r="7266" ht="26.25" customHeight="1"/>
    <row r="7267" ht="26.25" customHeight="1"/>
    <row r="7268" ht="26.25" customHeight="1"/>
    <row r="7269" ht="26.25" customHeight="1"/>
    <row r="7270" ht="26.25" customHeight="1"/>
    <row r="7271" ht="26.25" customHeight="1"/>
    <row r="7272" ht="26.25" customHeight="1"/>
    <row r="7273" ht="26.25" customHeight="1"/>
    <row r="7274" ht="26.25" customHeight="1"/>
    <row r="7275" ht="26.25" customHeight="1"/>
    <row r="7276" ht="26.25" customHeight="1"/>
    <row r="7277" ht="26.25" customHeight="1"/>
    <row r="7278" ht="26.25" customHeight="1"/>
    <row r="7279" ht="26.25" customHeight="1"/>
    <row r="7280" ht="26.25" customHeight="1"/>
    <row r="7281" ht="26.25" customHeight="1"/>
    <row r="7282" ht="26.25" customHeight="1"/>
    <row r="7283" ht="26.25" customHeight="1"/>
    <row r="7284" ht="26.25" customHeight="1"/>
    <row r="7285" ht="26.25" customHeight="1"/>
    <row r="7286" ht="26.25" customHeight="1"/>
    <row r="7287" ht="26.25" customHeight="1"/>
    <row r="7288" ht="26.25" customHeight="1"/>
    <row r="7289" ht="26.25" customHeight="1"/>
    <row r="7290" ht="26.25" customHeight="1"/>
    <row r="7291" ht="26.25" customHeight="1"/>
    <row r="7292" ht="26.25" customHeight="1"/>
    <row r="7293" ht="26.25" customHeight="1"/>
    <row r="7294" ht="26.25" customHeight="1"/>
    <row r="7295" ht="26.25" customHeight="1"/>
    <row r="7296" ht="26.25" customHeight="1"/>
    <row r="7297" ht="26.25" customHeight="1"/>
    <row r="7298" ht="26.25" customHeight="1"/>
    <row r="7299" ht="26.25" customHeight="1"/>
    <row r="7300" ht="26.25" customHeight="1"/>
    <row r="7301" ht="26.25" customHeight="1"/>
    <row r="7302" ht="26.25" customHeight="1"/>
    <row r="7303" ht="26.25" customHeight="1"/>
    <row r="7304" ht="26.25" customHeight="1"/>
    <row r="7305" ht="26.25" customHeight="1"/>
    <row r="7306" ht="26.25" customHeight="1"/>
    <row r="7307" ht="26.25" customHeight="1"/>
    <row r="7308" ht="26.25" customHeight="1"/>
    <row r="7309" ht="26.25" customHeight="1"/>
    <row r="7310" ht="26.25" customHeight="1"/>
    <row r="7311" ht="26.25" customHeight="1"/>
    <row r="7312" ht="26.25" customHeight="1"/>
    <row r="7313" ht="26.25" customHeight="1"/>
    <row r="7314" ht="26.25" customHeight="1"/>
    <row r="7315" ht="26.25" customHeight="1"/>
    <row r="7316" ht="26.25" customHeight="1"/>
    <row r="7317" ht="26.25" customHeight="1"/>
    <row r="7318" ht="26.25" customHeight="1"/>
    <row r="7319" ht="26.25" customHeight="1"/>
    <row r="7320" ht="26.25" customHeight="1"/>
    <row r="7321" ht="26.25" customHeight="1"/>
    <row r="7322" ht="26.25" customHeight="1"/>
    <row r="7323" ht="26.25" customHeight="1"/>
    <row r="7324" ht="26.25" customHeight="1"/>
    <row r="7325" ht="26.25" customHeight="1"/>
    <row r="7326" ht="26.25" customHeight="1"/>
    <row r="7327" ht="26.25" customHeight="1"/>
    <row r="7328" ht="26.25" customHeight="1"/>
    <row r="7329" ht="26.25" customHeight="1"/>
    <row r="7330" ht="26.25" customHeight="1"/>
    <row r="7331" ht="26.25" customHeight="1"/>
    <row r="7332" ht="26.25" customHeight="1"/>
    <row r="7333" ht="26.25" customHeight="1"/>
    <row r="7334" ht="26.25" customHeight="1"/>
    <row r="7335" ht="26.25" customHeight="1"/>
    <row r="7336" ht="26.25" customHeight="1"/>
    <row r="7337" ht="26.25" customHeight="1"/>
    <row r="7338" ht="26.25" customHeight="1"/>
    <row r="7339" ht="26.25" customHeight="1"/>
    <row r="7340" ht="26.25" customHeight="1"/>
    <row r="7341" ht="26.25" customHeight="1"/>
    <row r="7342" ht="26.25" customHeight="1"/>
    <row r="7343" ht="26.25" customHeight="1"/>
    <row r="7344" ht="26.25" customHeight="1"/>
    <row r="7345" ht="26.25" customHeight="1"/>
    <row r="7346" ht="26.25" customHeight="1"/>
    <row r="7347" ht="26.25" customHeight="1"/>
    <row r="7348" ht="26.25" customHeight="1"/>
    <row r="7349" ht="26.25" customHeight="1"/>
    <row r="7350" ht="26.25" customHeight="1"/>
    <row r="7351" ht="26.25" customHeight="1"/>
    <row r="7352" ht="26.25" customHeight="1"/>
    <row r="7353" ht="26.25" customHeight="1"/>
    <row r="7354" ht="26.25" customHeight="1"/>
    <row r="7355" ht="26.25" customHeight="1"/>
    <row r="7356" ht="26.25" customHeight="1"/>
    <row r="7357" ht="26.25" customHeight="1"/>
    <row r="7358" ht="26.25" customHeight="1"/>
    <row r="7359" ht="26.25" customHeight="1"/>
    <row r="7360" ht="26.25" customHeight="1"/>
    <row r="7361" ht="26.25" customHeight="1"/>
    <row r="7362" ht="26.25" customHeight="1"/>
    <row r="7363" ht="26.25" customHeight="1"/>
    <row r="7364" ht="26.25" customHeight="1"/>
    <row r="7365" ht="26.25" customHeight="1"/>
    <row r="7366" ht="26.25" customHeight="1"/>
    <row r="7367" ht="26.25" customHeight="1"/>
    <row r="7368" ht="26.25" customHeight="1"/>
    <row r="7369" ht="26.25" customHeight="1"/>
    <row r="7370" ht="26.25" customHeight="1"/>
    <row r="7371" ht="26.25" customHeight="1"/>
    <row r="7372" ht="26.25" customHeight="1"/>
    <row r="7373" ht="26.25" customHeight="1"/>
    <row r="7374" ht="26.25" customHeight="1"/>
    <row r="7375" ht="26.25" customHeight="1"/>
    <row r="7376" ht="26.25" customHeight="1"/>
    <row r="7377" ht="26.25" customHeight="1"/>
    <row r="7378" ht="26.25" customHeight="1"/>
    <row r="7379" ht="26.25" customHeight="1"/>
    <row r="7380" ht="26.25" customHeight="1"/>
    <row r="7381" ht="26.25" customHeight="1"/>
    <row r="7382" ht="26.25" customHeight="1"/>
    <row r="7383" ht="26.25" customHeight="1"/>
    <row r="7384" ht="26.25" customHeight="1"/>
    <row r="7385" ht="26.25" customHeight="1"/>
    <row r="7386" ht="26.25" customHeight="1"/>
    <row r="7387" ht="26.25" customHeight="1"/>
    <row r="7388" ht="26.25" customHeight="1"/>
    <row r="7389" ht="26.25" customHeight="1"/>
    <row r="7390" ht="26.25" customHeight="1"/>
    <row r="7391" ht="26.25" customHeight="1"/>
    <row r="7392" ht="26.25" customHeight="1"/>
    <row r="7393" ht="26.25" customHeight="1"/>
    <row r="7394" ht="26.25" customHeight="1"/>
    <row r="7395" ht="26.25" customHeight="1"/>
    <row r="7396" ht="26.25" customHeight="1"/>
    <row r="7397" ht="26.25" customHeight="1"/>
    <row r="7398" ht="26.25" customHeight="1"/>
    <row r="7399" ht="26.25" customHeight="1"/>
    <row r="7400" ht="26.25" customHeight="1"/>
    <row r="7401" ht="26.25" customHeight="1"/>
    <row r="7402" ht="26.25" customHeight="1"/>
    <row r="7403" ht="26.25" customHeight="1"/>
    <row r="7404" ht="26.25" customHeight="1"/>
    <row r="7405" ht="26.25" customHeight="1"/>
    <row r="7406" ht="26.25" customHeight="1"/>
    <row r="7407" ht="26.25" customHeight="1"/>
    <row r="7408" ht="26.25" customHeight="1"/>
    <row r="7409" ht="26.25" customHeight="1"/>
    <row r="7410" ht="26.25" customHeight="1"/>
    <row r="7411" ht="26.25" customHeight="1"/>
    <row r="7412" ht="26.25" customHeight="1"/>
    <row r="7413" ht="26.25" customHeight="1"/>
    <row r="7414" ht="26.25" customHeight="1"/>
    <row r="7415" ht="26.25" customHeight="1"/>
    <row r="7416" ht="26.25" customHeight="1"/>
    <row r="7417" ht="26.25" customHeight="1"/>
    <row r="7418" ht="26.25" customHeight="1"/>
    <row r="7419" ht="26.25" customHeight="1"/>
    <row r="7420" ht="26.25" customHeight="1"/>
    <row r="7421" ht="26.25" customHeight="1"/>
    <row r="7422" ht="26.25" customHeight="1"/>
    <row r="7423" ht="26.25" customHeight="1"/>
    <row r="7424" ht="26.25" customHeight="1"/>
    <row r="7425" ht="26.25" customHeight="1"/>
    <row r="7426" ht="26.25" customHeight="1"/>
    <row r="7427" ht="26.25" customHeight="1"/>
    <row r="7428" ht="26.25" customHeight="1"/>
    <row r="7429" ht="26.25" customHeight="1"/>
    <row r="7430" ht="26.25" customHeight="1"/>
    <row r="7431" ht="26.25" customHeight="1"/>
    <row r="7432" ht="26.25" customHeight="1"/>
    <row r="7433" ht="26.25" customHeight="1"/>
    <row r="7434" ht="26.25" customHeight="1"/>
    <row r="7435" ht="26.25" customHeight="1"/>
    <row r="7436" ht="26.25" customHeight="1"/>
    <row r="7437" ht="26.25" customHeight="1"/>
    <row r="7438" ht="26.25" customHeight="1"/>
    <row r="7439" ht="26.25" customHeight="1"/>
    <row r="7440" ht="26.25" customHeight="1"/>
    <row r="7441" ht="26.25" customHeight="1"/>
    <row r="7442" ht="26.25" customHeight="1"/>
    <row r="7443" ht="26.25" customHeight="1"/>
    <row r="7444" ht="26.25" customHeight="1"/>
    <row r="7445" ht="26.25" customHeight="1"/>
    <row r="7446" ht="26.25" customHeight="1"/>
    <row r="7447" ht="26.25" customHeight="1"/>
    <row r="7448" ht="26.25" customHeight="1"/>
    <row r="7449" ht="26.25" customHeight="1"/>
    <row r="7450" ht="26.25" customHeight="1"/>
    <row r="7451" ht="26.25" customHeight="1"/>
    <row r="7452" ht="26.25" customHeight="1"/>
    <row r="7453" ht="26.25" customHeight="1"/>
    <row r="7454" ht="26.25" customHeight="1"/>
    <row r="7455" ht="26.25" customHeight="1"/>
    <row r="7456" ht="26.25" customHeight="1"/>
    <row r="7457" ht="26.25" customHeight="1"/>
    <row r="7458" ht="26.25" customHeight="1"/>
    <row r="7459" ht="26.25" customHeight="1"/>
    <row r="7460" ht="26.25" customHeight="1"/>
    <row r="7461" ht="26.25" customHeight="1"/>
    <row r="7462" ht="26.25" customHeight="1"/>
    <row r="7463" ht="26.25" customHeight="1"/>
    <row r="7464" ht="26.25" customHeight="1"/>
    <row r="7465" ht="26.25" customHeight="1"/>
    <row r="7466" ht="26.25" customHeight="1"/>
    <row r="7467" ht="26.25" customHeight="1"/>
    <row r="7468" ht="26.25" customHeight="1"/>
    <row r="7469" ht="26.25" customHeight="1"/>
    <row r="7470" ht="26.25" customHeight="1"/>
    <row r="7471" ht="26.25" customHeight="1"/>
    <row r="7472" ht="26.25" customHeight="1"/>
    <row r="7473" ht="26.25" customHeight="1"/>
    <row r="7474" ht="26.25" customHeight="1"/>
    <row r="7475" ht="26.25" customHeight="1"/>
    <row r="7476" ht="26.25" customHeight="1"/>
    <row r="7477" ht="26.25" customHeight="1"/>
    <row r="7478" ht="26.25" customHeight="1"/>
    <row r="7479" ht="26.25" customHeight="1"/>
    <row r="7480" ht="26.25" customHeight="1"/>
    <row r="7481" ht="26.25" customHeight="1"/>
    <row r="7482" ht="26.25" customHeight="1"/>
    <row r="7483" ht="26.25" customHeight="1"/>
    <row r="7484" ht="26.25" customHeight="1"/>
    <row r="7485" ht="26.25" customHeight="1"/>
    <row r="7486" ht="26.25" customHeight="1"/>
    <row r="7487" ht="26.25" customHeight="1"/>
    <row r="7488" ht="26.25" customHeight="1"/>
    <row r="7489" ht="26.25" customHeight="1"/>
    <row r="7490" ht="26.25" customHeight="1"/>
    <row r="7491" ht="26.25" customHeight="1"/>
    <row r="7492" ht="26.25" customHeight="1"/>
    <row r="7493" ht="26.25" customHeight="1"/>
    <row r="7494" ht="26.25" customHeight="1"/>
    <row r="7495" ht="26.25" customHeight="1"/>
    <row r="7496" ht="26.25" customHeight="1"/>
    <row r="7497" ht="26.25" customHeight="1"/>
    <row r="7498" ht="26.25" customHeight="1"/>
    <row r="7499" ht="26.25" customHeight="1"/>
    <row r="7500" ht="26.25" customHeight="1"/>
    <row r="7501" ht="26.25" customHeight="1"/>
    <row r="7502" ht="26.25" customHeight="1"/>
    <row r="7503" ht="26.25" customHeight="1"/>
    <row r="7504" ht="26.25" customHeight="1"/>
    <row r="7505" ht="26.25" customHeight="1"/>
    <row r="7506" ht="26.25" customHeight="1"/>
    <row r="7507" ht="26.25" customHeight="1"/>
    <row r="7508" ht="26.25" customHeight="1"/>
    <row r="7509" ht="26.25" customHeight="1"/>
    <row r="7510" ht="26.25" customHeight="1"/>
    <row r="7511" ht="26.25" customHeight="1"/>
    <row r="7512" ht="26.25" customHeight="1"/>
    <row r="7513" ht="26.25" customHeight="1"/>
    <row r="7514" ht="26.25" customHeight="1"/>
    <row r="7515" ht="26.25" customHeight="1"/>
    <row r="7516" ht="26.25" customHeight="1"/>
    <row r="7517" ht="26.25" customHeight="1"/>
    <row r="7518" ht="26.25" customHeight="1"/>
    <row r="7519" ht="26.25" customHeight="1"/>
    <row r="7520" ht="26.25" customHeight="1"/>
    <row r="7521" ht="26.25" customHeight="1"/>
    <row r="7522" ht="26.25" customHeight="1"/>
    <row r="7523" ht="26.25" customHeight="1"/>
    <row r="7524" ht="26.25" customHeight="1"/>
    <row r="7525" ht="26.25" customHeight="1"/>
    <row r="7526" ht="26.25" customHeight="1"/>
    <row r="7527" ht="26.25" customHeight="1"/>
    <row r="7528" ht="26.25" customHeight="1"/>
    <row r="7529" ht="26.25" customHeight="1"/>
    <row r="7530" ht="26.25" customHeight="1"/>
    <row r="7531" ht="26.25" customHeight="1"/>
    <row r="7532" ht="26.25" customHeight="1"/>
    <row r="7533" ht="26.25" customHeight="1"/>
    <row r="7534" ht="26.25" customHeight="1"/>
    <row r="7535" ht="26.25" customHeight="1"/>
    <row r="7536" ht="26.25" customHeight="1"/>
    <row r="7537" ht="26.25" customHeight="1"/>
    <row r="7538" ht="26.25" customHeight="1"/>
    <row r="7539" ht="26.25" customHeight="1"/>
    <row r="7540" ht="26.25" customHeight="1"/>
    <row r="7541" ht="26.25" customHeight="1"/>
    <row r="7542" ht="26.25" customHeight="1"/>
    <row r="7543" ht="26.25" customHeight="1"/>
    <row r="7544" ht="26.25" customHeight="1"/>
    <row r="7545" ht="26.25" customHeight="1"/>
    <row r="7546" ht="26.25" customHeight="1"/>
    <row r="7547" ht="26.25" customHeight="1"/>
    <row r="7548" ht="26.25" customHeight="1"/>
    <row r="7549" ht="26.25" customHeight="1"/>
    <row r="7550" ht="26.25" customHeight="1"/>
    <row r="7551" ht="26.25" customHeight="1"/>
    <row r="7552" ht="26.25" customHeight="1"/>
    <row r="7553" ht="26.25" customHeight="1"/>
    <row r="7554" ht="26.25" customHeight="1"/>
    <row r="7555" ht="26.25" customHeight="1"/>
    <row r="7556" ht="26.25" customHeight="1"/>
    <row r="7557" ht="26.25" customHeight="1"/>
    <row r="7558" ht="26.25" customHeight="1"/>
    <row r="7559" ht="26.25" customHeight="1"/>
    <row r="7560" ht="26.25" customHeight="1"/>
    <row r="7561" ht="26.25" customHeight="1"/>
    <row r="7562" ht="26.25" customHeight="1"/>
    <row r="7563" ht="26.25" customHeight="1"/>
    <row r="7564" ht="26.25" customHeight="1"/>
    <row r="7565" ht="26.25" customHeight="1"/>
    <row r="7566" ht="26.25" customHeight="1"/>
    <row r="7567" ht="26.25" customHeight="1"/>
    <row r="7568" ht="26.25" customHeight="1"/>
    <row r="7569" ht="26.25" customHeight="1"/>
    <row r="7570" ht="26.25" customHeight="1"/>
    <row r="7571" ht="26.25" customHeight="1"/>
    <row r="7572" ht="26.25" customHeight="1"/>
    <row r="7573" ht="26.25" customHeight="1"/>
    <row r="7574" ht="26.25" customHeight="1"/>
    <row r="7575" ht="26.25" customHeight="1"/>
    <row r="7576" ht="26.25" customHeight="1"/>
    <row r="7577" ht="26.25" customHeight="1"/>
    <row r="7578" ht="26.25" customHeight="1"/>
    <row r="7579" ht="26.25" customHeight="1"/>
    <row r="7580" ht="26.25" customHeight="1"/>
    <row r="7581" ht="26.25" customHeight="1"/>
    <row r="7582" ht="26.25" customHeight="1"/>
    <row r="7583" ht="26.25" customHeight="1"/>
    <row r="7584" ht="26.25" customHeight="1"/>
    <row r="7585" ht="26.25" customHeight="1"/>
    <row r="7586" ht="26.25" customHeight="1"/>
    <row r="7587" ht="26.25" customHeight="1"/>
    <row r="7588" ht="26.25" customHeight="1"/>
    <row r="7589" ht="26.25" customHeight="1"/>
    <row r="7590" ht="26.25" customHeight="1"/>
    <row r="7591" ht="26.25" customHeight="1"/>
    <row r="7592" ht="26.25" customHeight="1"/>
    <row r="7593" ht="26.25" customHeight="1"/>
    <row r="7594" ht="26.25" customHeight="1"/>
    <row r="7595" ht="26.25" customHeight="1"/>
    <row r="7596" ht="26.25" customHeight="1"/>
    <row r="7597" ht="26.25" customHeight="1"/>
    <row r="7598" ht="26.25" customHeight="1"/>
    <row r="7599" ht="26.25" customHeight="1"/>
    <row r="7600" ht="26.25" customHeight="1"/>
    <row r="7601" ht="26.25" customHeight="1"/>
    <row r="7602" ht="26.25" customHeight="1"/>
    <row r="7603" ht="26.25" customHeight="1"/>
    <row r="7604" ht="26.25" customHeight="1"/>
    <row r="7605" ht="26.25" customHeight="1"/>
    <row r="7606" ht="26.25" customHeight="1"/>
    <row r="7607" ht="26.25" customHeight="1"/>
    <row r="7608" ht="26.25" customHeight="1"/>
    <row r="7609" ht="26.25" customHeight="1"/>
    <row r="7610" ht="26.25" customHeight="1"/>
    <row r="7611" ht="26.25" customHeight="1"/>
    <row r="7612" ht="26.25" customHeight="1"/>
    <row r="7613" ht="26.25" customHeight="1"/>
    <row r="7614" ht="26.25" customHeight="1"/>
    <row r="7615" ht="26.25" customHeight="1"/>
    <row r="7616" ht="26.25" customHeight="1"/>
    <row r="7617" ht="26.25" customHeight="1"/>
    <row r="7618" ht="26.25" customHeight="1"/>
    <row r="7619" ht="26.25" customHeight="1"/>
    <row r="7620" ht="26.25" customHeight="1"/>
    <row r="7621" ht="26.25" customHeight="1"/>
    <row r="7622" ht="26.25" customHeight="1"/>
    <row r="7623" ht="26.25" customHeight="1"/>
    <row r="7624" ht="26.25" customHeight="1"/>
    <row r="7625" ht="26.25" customHeight="1"/>
    <row r="7626" ht="26.25" customHeight="1"/>
    <row r="7627" ht="26.25" customHeight="1"/>
    <row r="7628" ht="26.25" customHeight="1"/>
    <row r="7629" ht="26.25" customHeight="1"/>
    <row r="7630" ht="26.25" customHeight="1"/>
    <row r="7631" ht="26.25" customHeight="1"/>
    <row r="7632" ht="26.25" customHeight="1"/>
    <row r="7633" ht="26.25" customHeight="1"/>
    <row r="7634" ht="26.25" customHeight="1"/>
    <row r="7635" ht="26.25" customHeight="1"/>
    <row r="7636" ht="26.25" customHeight="1"/>
    <row r="7637" ht="26.25" customHeight="1"/>
    <row r="7638" ht="26.25" customHeight="1"/>
    <row r="7639" ht="26.25" customHeight="1"/>
    <row r="7640" ht="26.25" customHeight="1"/>
    <row r="7641" ht="26.25" customHeight="1"/>
    <row r="7642" ht="26.25" customHeight="1"/>
    <row r="7643" ht="26.25" customHeight="1"/>
    <row r="7644" ht="26.25" customHeight="1"/>
    <row r="7645" ht="26.25" customHeight="1"/>
    <row r="7646" ht="26.25" customHeight="1"/>
    <row r="7647" ht="26.25" customHeight="1"/>
    <row r="7648" ht="26.25" customHeight="1"/>
    <row r="7649" ht="26.25" customHeight="1"/>
    <row r="7650" ht="26.25" customHeight="1"/>
    <row r="7651" ht="26.25" customHeight="1"/>
    <row r="7652" ht="26.25" customHeight="1"/>
    <row r="7653" ht="26.25" customHeight="1"/>
    <row r="7654" ht="26.25" customHeight="1"/>
    <row r="7655" ht="26.25" customHeight="1"/>
    <row r="7656" ht="26.25" customHeight="1"/>
    <row r="7657" ht="26.25" customHeight="1"/>
    <row r="7658" ht="26.25" customHeight="1"/>
    <row r="7659" ht="26.25" customHeight="1"/>
    <row r="7660" ht="26.25" customHeight="1"/>
    <row r="7661" ht="26.25" customHeight="1"/>
    <row r="7662" ht="26.25" customHeight="1"/>
    <row r="7663" ht="26.25" customHeight="1"/>
    <row r="7664" ht="26.25" customHeight="1"/>
    <row r="7665" ht="26.25" customHeight="1"/>
    <row r="7666" ht="26.25" customHeight="1"/>
    <row r="7667" ht="26.25" customHeight="1"/>
    <row r="7668" ht="26.25" customHeight="1"/>
    <row r="7669" ht="26.25" customHeight="1"/>
    <row r="7670" ht="26.25" customHeight="1"/>
    <row r="7671" ht="26.25" customHeight="1"/>
    <row r="7672" ht="26.25" customHeight="1"/>
    <row r="7673" ht="26.25" customHeight="1"/>
    <row r="7674" ht="26.25" customHeight="1"/>
    <row r="7675" ht="26.25" customHeight="1"/>
    <row r="7676" ht="26.25" customHeight="1"/>
    <row r="7677" ht="26.25" customHeight="1"/>
    <row r="7678" ht="26.25" customHeight="1"/>
    <row r="7679" ht="26.25" customHeight="1"/>
    <row r="7680" ht="26.25" customHeight="1"/>
    <row r="7681" ht="26.25" customHeight="1"/>
    <row r="7682" ht="26.25" customHeight="1"/>
    <row r="7683" ht="26.25" customHeight="1"/>
    <row r="7684" ht="26.25" customHeight="1"/>
    <row r="7685" ht="26.25" customHeight="1"/>
    <row r="7686" ht="26.25" customHeight="1"/>
    <row r="7687" ht="26.25" customHeight="1"/>
    <row r="7688" ht="26.25" customHeight="1"/>
    <row r="7689" ht="26.25" customHeight="1"/>
    <row r="7690" ht="26.25" customHeight="1"/>
    <row r="7691" ht="26.25" customHeight="1"/>
    <row r="7692" ht="26.25" customHeight="1"/>
    <row r="7693" ht="26.25" customHeight="1"/>
    <row r="7694" ht="26.25" customHeight="1"/>
    <row r="7695" ht="26.25" customHeight="1"/>
    <row r="7696" ht="26.25" customHeight="1"/>
    <row r="7697" ht="26.25" customHeight="1"/>
    <row r="7698" ht="26.25" customHeight="1"/>
    <row r="7699" ht="26.25" customHeight="1"/>
    <row r="7700" ht="26.25" customHeight="1"/>
    <row r="7701" ht="26.25" customHeight="1"/>
    <row r="7702" ht="26.25" customHeight="1"/>
    <row r="7703" ht="26.25" customHeight="1"/>
    <row r="7704" ht="26.25" customHeight="1"/>
    <row r="7705" ht="26.25" customHeight="1"/>
    <row r="7706" ht="26.25" customHeight="1"/>
    <row r="7707" ht="26.25" customHeight="1"/>
    <row r="7708" ht="26.25" customHeight="1"/>
    <row r="7709" ht="26.25" customHeight="1"/>
    <row r="7710" ht="26.25" customHeight="1"/>
    <row r="7711" ht="26.25" customHeight="1"/>
    <row r="7712" ht="26.25" customHeight="1"/>
    <row r="7713" ht="26.25" customHeight="1"/>
    <row r="7714" ht="26.25" customHeight="1"/>
    <row r="7715" ht="26.25" customHeight="1"/>
    <row r="7716" ht="26.25" customHeight="1"/>
    <row r="7717" ht="26.25" customHeight="1"/>
    <row r="7718" ht="26.25" customHeight="1"/>
    <row r="7719" ht="26.25" customHeight="1"/>
    <row r="7720" ht="26.25" customHeight="1"/>
    <row r="7721" ht="26.25" customHeight="1"/>
    <row r="7722" ht="26.25" customHeight="1"/>
    <row r="7723" ht="26.25" customHeight="1"/>
    <row r="7724" ht="26.25" customHeight="1"/>
    <row r="7725" ht="26.25" customHeight="1"/>
    <row r="7726" ht="26.25" customHeight="1"/>
    <row r="7727" ht="26.25" customHeight="1"/>
    <row r="7728" ht="26.25" customHeight="1"/>
    <row r="7729" ht="26.25" customHeight="1"/>
    <row r="7730" ht="26.25" customHeight="1"/>
    <row r="7731" ht="26.25" customHeight="1"/>
    <row r="7732" ht="26.25" customHeight="1"/>
    <row r="7733" ht="26.25" customHeight="1"/>
    <row r="7734" ht="26.25" customHeight="1"/>
    <row r="7735" ht="26.25" customHeight="1"/>
    <row r="7736" ht="26.25" customHeight="1"/>
    <row r="7737" ht="26.25" customHeight="1"/>
    <row r="7738" ht="26.25" customHeight="1"/>
    <row r="7739" ht="26.25" customHeight="1"/>
    <row r="7740" ht="26.25" customHeight="1"/>
    <row r="7741" ht="26.25" customHeight="1"/>
    <row r="7742" ht="26.25" customHeight="1"/>
    <row r="7743" ht="26.25" customHeight="1"/>
    <row r="7744" ht="26.25" customHeight="1"/>
    <row r="7745" ht="26.25" customHeight="1"/>
    <row r="7746" ht="26.25" customHeight="1"/>
    <row r="7747" ht="26.25" customHeight="1"/>
    <row r="7748" ht="26.25" customHeight="1"/>
    <row r="7749" ht="26.25" customHeight="1"/>
    <row r="7750" ht="26.25" customHeight="1"/>
    <row r="7751" ht="26.25" customHeight="1"/>
    <row r="7752" ht="26.25" customHeight="1"/>
    <row r="7753" ht="26.25" customHeight="1"/>
    <row r="7754" ht="26.25" customHeight="1"/>
    <row r="7755" ht="26.25" customHeight="1"/>
    <row r="7756" ht="26.25" customHeight="1"/>
    <row r="7757" ht="26.25" customHeight="1"/>
    <row r="7758" ht="26.25" customHeight="1"/>
    <row r="7759" ht="26.25" customHeight="1"/>
    <row r="7760" ht="26.25" customHeight="1"/>
    <row r="7761" ht="26.25" customHeight="1"/>
    <row r="7762" ht="26.25" customHeight="1"/>
    <row r="7763" ht="26.25" customHeight="1"/>
    <row r="7764" ht="26.25" customHeight="1"/>
    <row r="7765" ht="26.25" customHeight="1"/>
    <row r="7766" ht="26.25" customHeight="1"/>
    <row r="7767" ht="26.25" customHeight="1"/>
    <row r="7768" ht="26.25" customHeight="1"/>
    <row r="7769" ht="26.25" customHeight="1"/>
    <row r="7770" ht="26.25" customHeight="1"/>
    <row r="7771" ht="26.25" customHeight="1"/>
    <row r="7772" ht="26.25" customHeight="1"/>
    <row r="7773" ht="26.25" customHeight="1"/>
    <row r="7774" ht="26.25" customHeight="1"/>
    <row r="7775" ht="26.25" customHeight="1"/>
    <row r="7776" ht="26.25" customHeight="1"/>
    <row r="7777" ht="26.25" customHeight="1"/>
    <row r="7778" ht="26.25" customHeight="1"/>
    <row r="7779" ht="26.25" customHeight="1"/>
    <row r="7780" ht="26.25" customHeight="1"/>
    <row r="7781" ht="26.25" customHeight="1"/>
    <row r="7782" ht="26.25" customHeight="1"/>
    <row r="7783" ht="26.25" customHeight="1"/>
    <row r="7784" ht="26.25" customHeight="1"/>
    <row r="7785" ht="26.25" customHeight="1"/>
    <row r="7786" ht="26.25" customHeight="1"/>
    <row r="7787" ht="26.25" customHeight="1"/>
    <row r="7788" ht="26.25" customHeight="1"/>
    <row r="7789" ht="26.25" customHeight="1"/>
    <row r="7790" ht="26.25" customHeight="1"/>
    <row r="7791" ht="26.25" customHeight="1"/>
    <row r="7792" ht="26.25" customHeight="1"/>
    <row r="7793" ht="26.25" customHeight="1"/>
    <row r="7794" ht="26.25" customHeight="1"/>
    <row r="7795" ht="26.25" customHeight="1"/>
    <row r="7796" ht="26.25" customHeight="1"/>
    <row r="7797" ht="26.25" customHeight="1"/>
    <row r="7798" ht="26.25" customHeight="1"/>
    <row r="7799" ht="26.25" customHeight="1"/>
    <row r="7800" ht="26.25" customHeight="1"/>
    <row r="7801" ht="26.25" customHeight="1"/>
    <row r="7802" ht="26.25" customHeight="1"/>
    <row r="7803" ht="26.25" customHeight="1"/>
    <row r="7804" ht="26.25" customHeight="1"/>
    <row r="7805" ht="26.25" customHeight="1"/>
    <row r="7806" ht="26.25" customHeight="1"/>
    <row r="7807" ht="26.25" customHeight="1"/>
    <row r="7808" ht="26.25" customHeight="1"/>
    <row r="7809" ht="26.25" customHeight="1"/>
    <row r="7810" ht="26.25" customHeight="1"/>
    <row r="7811" ht="26.25" customHeight="1"/>
    <row r="7812" ht="26.25" customHeight="1"/>
    <row r="7813" ht="26.25" customHeight="1"/>
    <row r="7814" ht="26.25" customHeight="1"/>
    <row r="7815" ht="26.25" customHeight="1"/>
    <row r="7816" ht="26.25" customHeight="1"/>
    <row r="7817" ht="26.25" customHeight="1"/>
    <row r="7818" ht="26.25" customHeight="1"/>
    <row r="7819" ht="26.25" customHeight="1"/>
    <row r="7820" ht="26.25" customHeight="1"/>
    <row r="7821" ht="26.25" customHeight="1"/>
    <row r="7822" ht="26.25" customHeight="1"/>
    <row r="7823" ht="26.25" customHeight="1"/>
    <row r="7824" ht="26.25" customHeight="1"/>
    <row r="7825" ht="26.25" customHeight="1"/>
    <row r="7826" ht="26.25" customHeight="1"/>
    <row r="7827" ht="26.25" customHeight="1"/>
    <row r="7828" ht="26.25" customHeight="1"/>
    <row r="7829" ht="26.25" customHeight="1"/>
    <row r="7830" ht="26.25" customHeight="1"/>
    <row r="7831" ht="26.25" customHeight="1"/>
    <row r="7832" ht="26.25" customHeight="1"/>
    <row r="7833" ht="26.25" customHeight="1"/>
    <row r="7834" ht="26.25" customHeight="1"/>
    <row r="7835" ht="26.25" customHeight="1"/>
    <row r="7836" ht="26.25" customHeight="1"/>
    <row r="7837" ht="26.25" customHeight="1"/>
    <row r="7838" ht="26.25" customHeight="1"/>
    <row r="7839" ht="26.25" customHeight="1"/>
    <row r="7840" ht="26.25" customHeight="1"/>
    <row r="7841" ht="26.25" customHeight="1"/>
    <row r="7842" ht="26.25" customHeight="1"/>
    <row r="7843" ht="26.25" customHeight="1"/>
    <row r="7844" ht="26.25" customHeight="1"/>
    <row r="7845" ht="26.25" customHeight="1"/>
    <row r="7846" ht="26.25" customHeight="1"/>
    <row r="7847" ht="26.25" customHeight="1"/>
    <row r="7848" ht="26.25" customHeight="1"/>
    <row r="7849" ht="26.25" customHeight="1"/>
    <row r="7850" ht="26.25" customHeight="1"/>
    <row r="7851" ht="26.25" customHeight="1"/>
    <row r="7852" ht="26.25" customHeight="1"/>
    <row r="7853" ht="26.25" customHeight="1"/>
    <row r="7854" ht="26.25" customHeight="1"/>
    <row r="7855" ht="26.25" customHeight="1"/>
    <row r="7856" ht="26.25" customHeight="1"/>
    <row r="7857" ht="26.25" customHeight="1"/>
    <row r="7858" ht="26.25" customHeight="1"/>
    <row r="7859" ht="26.25" customHeight="1"/>
    <row r="7860" ht="26.25" customHeight="1"/>
    <row r="7861" ht="26.25" customHeight="1"/>
    <row r="7862" ht="26.25" customHeight="1"/>
    <row r="7863" ht="26.25" customHeight="1"/>
    <row r="7864" ht="26.25" customHeight="1"/>
    <row r="7865" ht="26.25" customHeight="1"/>
    <row r="7866" ht="26.25" customHeight="1"/>
    <row r="7867" ht="26.25" customHeight="1"/>
    <row r="7868" ht="26.25" customHeight="1"/>
    <row r="7869" ht="26.25" customHeight="1"/>
    <row r="7870" ht="26.25" customHeight="1"/>
    <row r="7871" ht="26.25" customHeight="1"/>
    <row r="7872" ht="26.25" customHeight="1"/>
    <row r="7873" ht="26.25" customHeight="1"/>
    <row r="7874" ht="26.25" customHeight="1"/>
    <row r="7875" ht="26.25" customHeight="1"/>
    <row r="7876" ht="26.25" customHeight="1"/>
    <row r="7877" ht="26.25" customHeight="1"/>
    <row r="7878" ht="26.25" customHeight="1"/>
    <row r="7879" ht="26.25" customHeight="1"/>
    <row r="7880" ht="26.25" customHeight="1"/>
    <row r="7881" ht="26.25" customHeight="1"/>
    <row r="7882" ht="26.25" customHeight="1"/>
    <row r="7883" ht="26.25" customHeight="1"/>
    <row r="7884" ht="26.25" customHeight="1"/>
    <row r="7885" ht="26.25" customHeight="1"/>
    <row r="7886" ht="26.25" customHeight="1"/>
    <row r="7887" ht="26.25" customHeight="1"/>
    <row r="7888" ht="26.25" customHeight="1"/>
    <row r="7889" ht="26.25" customHeight="1"/>
    <row r="7890" ht="26.25" customHeight="1"/>
    <row r="7891" ht="26.25" customHeight="1"/>
    <row r="7892" ht="26.25" customHeight="1"/>
    <row r="7893" ht="26.25" customHeight="1"/>
    <row r="7894" ht="26.25" customHeight="1"/>
    <row r="7895" ht="26.25" customHeight="1"/>
    <row r="7896" ht="26.25" customHeight="1"/>
    <row r="7897" ht="26.25" customHeight="1"/>
    <row r="7898" ht="26.25" customHeight="1"/>
    <row r="7899" ht="26.25" customHeight="1"/>
    <row r="7900" ht="26.25" customHeight="1"/>
    <row r="7901" ht="26.25" customHeight="1"/>
    <row r="7902" ht="26.25" customHeight="1"/>
    <row r="7903" ht="26.25" customHeight="1"/>
    <row r="7904" ht="26.25" customHeight="1"/>
    <row r="7905" ht="26.25" customHeight="1"/>
    <row r="7906" ht="26.25" customHeight="1"/>
    <row r="7907" ht="26.25" customHeight="1"/>
    <row r="7908" ht="26.25" customHeight="1"/>
    <row r="7909" ht="26.25" customHeight="1"/>
    <row r="7910" ht="26.25" customHeight="1"/>
    <row r="7911" ht="26.25" customHeight="1"/>
    <row r="7912" ht="26.25" customHeight="1"/>
    <row r="7913" ht="26.25" customHeight="1"/>
    <row r="7914" ht="26.25" customHeight="1"/>
    <row r="7915" ht="26.25" customHeight="1"/>
    <row r="7916" ht="26.25" customHeight="1"/>
    <row r="7917" ht="26.25" customHeight="1"/>
    <row r="7918" ht="26.25" customHeight="1"/>
    <row r="7919" ht="26.25" customHeight="1"/>
    <row r="7920" ht="26.25" customHeight="1"/>
    <row r="7921" ht="26.25" customHeight="1"/>
    <row r="7922" ht="26.25" customHeight="1"/>
    <row r="7923" ht="26.25" customHeight="1"/>
    <row r="7924" ht="26.25" customHeight="1"/>
    <row r="7925" ht="26.25" customHeight="1"/>
    <row r="7926" ht="26.25" customHeight="1"/>
    <row r="7927" ht="26.25" customHeight="1"/>
    <row r="7928" ht="26.25" customHeight="1"/>
    <row r="7929" ht="26.25" customHeight="1"/>
    <row r="7930" ht="26.25" customHeight="1"/>
    <row r="7931" ht="26.25" customHeight="1"/>
    <row r="7932" ht="26.25" customHeight="1"/>
    <row r="7933" ht="26.25" customHeight="1"/>
    <row r="7934" ht="26.25" customHeight="1"/>
    <row r="7935" ht="26.25" customHeight="1"/>
    <row r="7936" ht="26.25" customHeight="1"/>
    <row r="7937" ht="26.25" customHeight="1"/>
    <row r="7938" ht="26.25" customHeight="1"/>
    <row r="7939" ht="26.25" customHeight="1"/>
    <row r="7940" ht="26.25" customHeight="1"/>
    <row r="7941" ht="26.25" customHeight="1"/>
    <row r="7942" ht="26.25" customHeight="1"/>
    <row r="7943" ht="26.25" customHeight="1"/>
    <row r="7944" ht="26.25" customHeight="1"/>
    <row r="7945" ht="26.25" customHeight="1"/>
    <row r="7946" ht="26.25" customHeight="1"/>
    <row r="7947" ht="26.25" customHeight="1"/>
    <row r="7948" ht="26.25" customHeight="1"/>
    <row r="7949" ht="26.25" customHeight="1"/>
    <row r="7950" ht="26.25" customHeight="1"/>
    <row r="7951" ht="26.25" customHeight="1"/>
    <row r="7952" ht="26.25" customHeight="1"/>
    <row r="7953" ht="26.25" customHeight="1"/>
    <row r="7954" ht="26.25" customHeight="1"/>
    <row r="7955" ht="26.25" customHeight="1"/>
    <row r="7956" ht="26.25" customHeight="1"/>
    <row r="7957" ht="26.25" customHeight="1"/>
    <row r="7958" ht="26.25" customHeight="1"/>
    <row r="7959" ht="26.25" customHeight="1"/>
    <row r="7960" ht="26.25" customHeight="1"/>
    <row r="7961" ht="26.25" customHeight="1"/>
    <row r="7962" ht="26.25" customHeight="1"/>
    <row r="7963" ht="26.25" customHeight="1"/>
    <row r="7964" ht="26.25" customHeight="1"/>
    <row r="7965" ht="26.25" customHeight="1"/>
    <row r="7966" ht="26.25" customHeight="1"/>
    <row r="7967" ht="26.25" customHeight="1"/>
    <row r="7968" ht="26.25" customHeight="1"/>
    <row r="7969" ht="26.25" customHeight="1"/>
    <row r="7970" ht="26.25" customHeight="1"/>
    <row r="7971" ht="26.25" customHeight="1"/>
    <row r="7972" ht="26.25" customHeight="1"/>
    <row r="7973" ht="26.25" customHeight="1"/>
    <row r="7974" ht="26.25" customHeight="1"/>
    <row r="7975" ht="26.25" customHeight="1"/>
    <row r="7976" ht="26.25" customHeight="1"/>
    <row r="7977" ht="26.25" customHeight="1"/>
    <row r="7978" ht="26.25" customHeight="1"/>
    <row r="7979" ht="26.25" customHeight="1"/>
    <row r="7980" ht="26.25" customHeight="1"/>
    <row r="7981" ht="26.25" customHeight="1"/>
    <row r="7982" ht="26.25" customHeight="1"/>
    <row r="7983" ht="26.25" customHeight="1"/>
    <row r="7984" ht="26.25" customHeight="1"/>
    <row r="7985" ht="26.25" customHeight="1"/>
    <row r="7986" ht="26.25" customHeight="1"/>
    <row r="7987" ht="26.25" customHeight="1"/>
    <row r="7988" ht="26.25" customHeight="1"/>
    <row r="7989" ht="26.25" customHeight="1"/>
    <row r="7990" ht="26.25" customHeight="1"/>
    <row r="7991" ht="26.25" customHeight="1"/>
    <row r="7992" ht="26.25" customHeight="1"/>
    <row r="7993" ht="26.25" customHeight="1"/>
    <row r="7994" ht="26.25" customHeight="1"/>
    <row r="7995" ht="26.25" customHeight="1"/>
    <row r="7996" ht="26.25" customHeight="1"/>
    <row r="7997" ht="26.25" customHeight="1"/>
    <row r="7998" ht="26.25" customHeight="1"/>
    <row r="7999" ht="26.25" customHeight="1"/>
    <row r="8000" ht="26.25" customHeight="1"/>
    <row r="8001" ht="26.25" customHeight="1"/>
    <row r="8002" ht="26.25" customHeight="1"/>
    <row r="8003" ht="26.25" customHeight="1"/>
    <row r="8004" ht="26.25" customHeight="1"/>
    <row r="8005" ht="26.25" customHeight="1"/>
    <row r="8006" ht="26.25" customHeight="1"/>
    <row r="8007" ht="26.25" customHeight="1"/>
    <row r="8008" ht="26.25" customHeight="1"/>
    <row r="8009" ht="26.25" customHeight="1"/>
    <row r="8010" ht="26.25" customHeight="1"/>
    <row r="8011" ht="26.25" customHeight="1"/>
    <row r="8012" ht="26.25" customHeight="1"/>
    <row r="8013" ht="26.25" customHeight="1"/>
    <row r="8014" ht="26.25" customHeight="1"/>
    <row r="8015" ht="26.25" customHeight="1"/>
    <row r="8016" ht="26.25" customHeight="1"/>
    <row r="8017" ht="26.25" customHeight="1"/>
    <row r="8018" ht="26.25" customHeight="1"/>
    <row r="8019" ht="26.25" customHeight="1"/>
    <row r="8020" ht="26.25" customHeight="1"/>
    <row r="8021" ht="26.25" customHeight="1"/>
    <row r="8022" ht="26.25" customHeight="1"/>
    <row r="8023" ht="26.25" customHeight="1"/>
    <row r="8024" ht="26.25" customHeight="1"/>
    <row r="8025" ht="26.25" customHeight="1"/>
    <row r="8026" ht="26.25" customHeight="1"/>
    <row r="8027" ht="26.25" customHeight="1"/>
    <row r="8028" ht="26.25" customHeight="1"/>
    <row r="8029" ht="26.25" customHeight="1"/>
    <row r="8030" ht="26.25" customHeight="1"/>
    <row r="8031" ht="26.25" customHeight="1"/>
    <row r="8032" ht="26.25" customHeight="1"/>
    <row r="8033" ht="26.25" customHeight="1"/>
    <row r="8034" ht="26.25" customHeight="1"/>
    <row r="8035" ht="26.25" customHeight="1"/>
    <row r="8036" ht="26.25" customHeight="1"/>
    <row r="8037" ht="26.25" customHeight="1"/>
    <row r="8038" ht="26.25" customHeight="1"/>
    <row r="8039" ht="26.25" customHeight="1"/>
    <row r="8040" ht="26.25" customHeight="1"/>
    <row r="8041" ht="26.25" customHeight="1"/>
    <row r="8042" ht="26.25" customHeight="1"/>
    <row r="8043" ht="26.25" customHeight="1"/>
    <row r="8044" ht="26.25" customHeight="1"/>
    <row r="8045" ht="26.25" customHeight="1"/>
    <row r="8046" ht="26.25" customHeight="1"/>
    <row r="8047" ht="26.25" customHeight="1"/>
    <row r="8048" ht="26.25" customHeight="1"/>
    <row r="8049" ht="26.25" customHeight="1"/>
    <row r="8050" ht="26.25" customHeight="1"/>
    <row r="8051" ht="26.25" customHeight="1"/>
    <row r="8052" ht="26.25" customHeight="1"/>
    <row r="8053" ht="26.25" customHeight="1"/>
    <row r="8054" ht="26.25" customHeight="1"/>
    <row r="8055" ht="26.25" customHeight="1"/>
    <row r="8056" ht="26.25" customHeight="1"/>
    <row r="8057" ht="26.25" customHeight="1"/>
    <row r="8058" ht="26.25" customHeight="1"/>
    <row r="8059" ht="26.25" customHeight="1"/>
    <row r="8060" ht="26.25" customHeight="1"/>
    <row r="8061" ht="26.25" customHeight="1"/>
    <row r="8062" ht="26.25" customHeight="1"/>
    <row r="8063" ht="26.25" customHeight="1"/>
    <row r="8064" ht="26.25" customHeight="1"/>
    <row r="8065" ht="26.25" customHeight="1"/>
    <row r="8066" ht="26.25" customHeight="1"/>
    <row r="8067" ht="26.25" customHeight="1"/>
    <row r="8068" ht="26.25" customHeight="1"/>
    <row r="8069" ht="26.25" customHeight="1"/>
    <row r="8070" ht="26.25" customHeight="1"/>
    <row r="8071" ht="26.25" customHeight="1"/>
    <row r="8072" ht="26.25" customHeight="1"/>
    <row r="8073" ht="26.25" customHeight="1"/>
    <row r="8074" ht="26.25" customHeight="1"/>
    <row r="8075" ht="26.25" customHeight="1"/>
    <row r="8076" ht="26.25" customHeight="1"/>
    <row r="8077" ht="26.25" customHeight="1"/>
    <row r="8078" ht="26.25" customHeight="1"/>
    <row r="8079" ht="26.25" customHeight="1"/>
    <row r="8080" ht="26.25" customHeight="1"/>
    <row r="8081" ht="26.25" customHeight="1"/>
    <row r="8082" ht="26.25" customHeight="1"/>
    <row r="8083" ht="26.25" customHeight="1"/>
    <row r="8084" ht="26.25" customHeight="1"/>
    <row r="8085" ht="26.25" customHeight="1"/>
    <row r="8086" ht="26.25" customHeight="1"/>
    <row r="8087" ht="26.25" customHeight="1"/>
    <row r="8088" ht="26.25" customHeight="1"/>
    <row r="8089" ht="26.25" customHeight="1"/>
    <row r="8090" ht="26.25" customHeight="1"/>
    <row r="8091" ht="26.25" customHeight="1"/>
    <row r="8092" ht="26.25" customHeight="1"/>
    <row r="8093" ht="26.25" customHeight="1"/>
    <row r="8094" ht="26.25" customHeight="1"/>
    <row r="8095" ht="26.25" customHeight="1"/>
    <row r="8096" ht="26.25" customHeight="1"/>
    <row r="8097" ht="26.25" customHeight="1"/>
    <row r="8098" ht="26.25" customHeight="1"/>
    <row r="8099" ht="26.25" customHeight="1"/>
    <row r="8100" ht="26.25" customHeight="1"/>
    <row r="8101" ht="26.25" customHeight="1"/>
    <row r="8102" ht="26.25" customHeight="1"/>
    <row r="8103" ht="26.25" customHeight="1"/>
    <row r="8104" ht="26.25" customHeight="1"/>
    <row r="8105" ht="26.25" customHeight="1"/>
    <row r="8106" ht="26.25" customHeight="1"/>
    <row r="8107" ht="26.25" customHeight="1"/>
    <row r="8108" ht="26.25" customHeight="1"/>
    <row r="8109" ht="26.25" customHeight="1"/>
    <row r="8110" ht="26.25" customHeight="1"/>
    <row r="8111" ht="26.25" customHeight="1"/>
    <row r="8112" ht="26.25" customHeight="1"/>
    <row r="8113" ht="26.25" customHeight="1"/>
    <row r="8114" ht="26.25" customHeight="1"/>
    <row r="8115" ht="26.25" customHeight="1"/>
    <row r="8116" ht="26.25" customHeight="1"/>
    <row r="8117" ht="26.25" customHeight="1"/>
    <row r="8118" ht="26.25" customHeight="1"/>
    <row r="8119" ht="26.25" customHeight="1"/>
    <row r="8120" ht="26.25" customHeight="1"/>
    <row r="8121" ht="26.25" customHeight="1"/>
    <row r="8122" ht="26.25" customHeight="1"/>
    <row r="8123" ht="26.25" customHeight="1"/>
    <row r="8124" ht="26.25" customHeight="1"/>
    <row r="8125" ht="26.25" customHeight="1"/>
    <row r="8126" ht="26.25" customHeight="1"/>
    <row r="8127" ht="26.25" customHeight="1"/>
    <row r="8128" ht="26.25" customHeight="1"/>
    <row r="8129" ht="26.25" customHeight="1"/>
    <row r="8130" ht="26.25" customHeight="1"/>
    <row r="8131" ht="26.25" customHeight="1"/>
    <row r="8132" ht="26.25" customHeight="1"/>
    <row r="8133" ht="26.25" customHeight="1"/>
    <row r="8134" ht="26.25" customHeight="1"/>
    <row r="8135" ht="26.25" customHeight="1"/>
    <row r="8136" ht="26.25" customHeight="1"/>
    <row r="8137" ht="26.25" customHeight="1"/>
    <row r="8138" ht="26.25" customHeight="1"/>
    <row r="8139" ht="26.25" customHeight="1"/>
    <row r="8140" ht="26.25" customHeight="1"/>
    <row r="8141" ht="26.25" customHeight="1"/>
    <row r="8142" ht="26.25" customHeight="1"/>
    <row r="8143" ht="26.25" customHeight="1"/>
    <row r="8144" ht="26.25" customHeight="1"/>
    <row r="8145" ht="26.25" customHeight="1"/>
    <row r="8146" ht="26.25" customHeight="1"/>
    <row r="8147" ht="26.25" customHeight="1"/>
    <row r="8148" ht="26.25" customHeight="1"/>
    <row r="8149" ht="26.25" customHeight="1"/>
    <row r="8150" ht="26.25" customHeight="1"/>
    <row r="8151" ht="26.25" customHeight="1"/>
    <row r="8152" ht="26.25" customHeight="1"/>
    <row r="8153" ht="26.25" customHeight="1"/>
    <row r="8154" ht="26.25" customHeight="1"/>
    <row r="8155" ht="26.25" customHeight="1"/>
    <row r="8156" ht="26.25" customHeight="1"/>
    <row r="8157" ht="26.25" customHeight="1"/>
    <row r="8158" ht="26.25" customHeight="1"/>
    <row r="8159" ht="26.25" customHeight="1"/>
    <row r="8160" ht="26.25" customHeight="1"/>
    <row r="8161" ht="26.25" customHeight="1"/>
    <row r="8162" ht="26.25" customHeight="1"/>
    <row r="8163" ht="26.25" customHeight="1"/>
    <row r="8164" ht="26.25" customHeight="1"/>
    <row r="8165" ht="26.25" customHeight="1"/>
    <row r="8166" ht="26.25" customHeight="1"/>
    <row r="8167" ht="26.25" customHeight="1"/>
    <row r="8168" ht="26.25" customHeight="1"/>
    <row r="8169" ht="26.25" customHeight="1"/>
    <row r="8170" ht="26.25" customHeight="1"/>
    <row r="8171" ht="26.25" customHeight="1"/>
    <row r="8172" ht="26.25" customHeight="1"/>
    <row r="8173" ht="26.25" customHeight="1"/>
    <row r="8174" ht="26.25" customHeight="1"/>
    <row r="8175" ht="26.25" customHeight="1"/>
    <row r="8176" ht="26.25" customHeight="1"/>
    <row r="8177" ht="26.25" customHeight="1"/>
    <row r="8178" ht="26.25" customHeight="1"/>
    <row r="8179" ht="26.25" customHeight="1"/>
    <row r="8180" ht="26.25" customHeight="1"/>
    <row r="8181" ht="26.25" customHeight="1"/>
    <row r="8182" ht="26.25" customHeight="1"/>
    <row r="8183" ht="26.25" customHeight="1"/>
    <row r="8184" ht="26.25" customHeight="1"/>
    <row r="8185" ht="26.25" customHeight="1"/>
    <row r="8186" ht="26.25" customHeight="1"/>
    <row r="8187" ht="26.25" customHeight="1"/>
    <row r="8188" ht="26.25" customHeight="1"/>
    <row r="8189" ht="26.25" customHeight="1"/>
    <row r="8190" ht="26.25" customHeight="1"/>
    <row r="8191" ht="26.25" customHeight="1"/>
    <row r="8192" ht="26.25" customHeight="1"/>
    <row r="8193" ht="26.25" customHeight="1"/>
    <row r="8194" ht="26.25" customHeight="1"/>
    <row r="8195" ht="26.25" customHeight="1"/>
    <row r="8196" ht="26.25" customHeight="1"/>
    <row r="8197" ht="26.25" customHeight="1"/>
    <row r="8198" ht="26.25" customHeight="1"/>
    <row r="8199" ht="26.25" customHeight="1"/>
    <row r="8200" ht="26.25" customHeight="1"/>
    <row r="8201" ht="26.25" customHeight="1"/>
    <row r="8202" ht="26.25" customHeight="1"/>
    <row r="8203" ht="26.25" customHeight="1"/>
    <row r="8204" ht="26.25" customHeight="1"/>
    <row r="8205" ht="26.25" customHeight="1"/>
    <row r="8206" ht="26.25" customHeight="1"/>
    <row r="8207" ht="26.25" customHeight="1"/>
    <row r="8208" ht="26.25" customHeight="1"/>
    <row r="8209" ht="26.25" customHeight="1"/>
    <row r="8210" ht="26.25" customHeight="1"/>
    <row r="8211" ht="26.25" customHeight="1"/>
    <row r="8212" ht="26.25" customHeight="1"/>
    <row r="8213" ht="26.25" customHeight="1"/>
    <row r="8214" ht="26.25" customHeight="1"/>
    <row r="8215" ht="26.25" customHeight="1"/>
    <row r="8216" ht="26.25" customHeight="1"/>
    <row r="8217" ht="26.25" customHeight="1"/>
    <row r="8218" ht="26.25" customHeight="1"/>
    <row r="8219" ht="26.25" customHeight="1"/>
    <row r="8220" ht="26.25" customHeight="1"/>
    <row r="8221" ht="26.25" customHeight="1"/>
    <row r="8222" ht="26.25" customHeight="1"/>
    <row r="8223" ht="26.25" customHeight="1"/>
    <row r="8224" ht="26.25" customHeight="1"/>
    <row r="8225" ht="26.25" customHeight="1"/>
    <row r="8226" ht="26.25" customHeight="1"/>
    <row r="8227" ht="26.25" customHeight="1"/>
    <row r="8228" ht="26.25" customHeight="1"/>
    <row r="8229" ht="26.25" customHeight="1"/>
    <row r="8230" ht="26.25" customHeight="1"/>
    <row r="8231" ht="26.25" customHeight="1"/>
    <row r="8232" ht="26.25" customHeight="1"/>
    <row r="8233" ht="26.25" customHeight="1"/>
    <row r="8234" ht="26.25" customHeight="1"/>
    <row r="8235" ht="26.25" customHeight="1"/>
    <row r="8236" ht="26.25" customHeight="1"/>
    <row r="8237" ht="26.25" customHeight="1"/>
    <row r="8238" ht="26.25" customHeight="1"/>
    <row r="8239" ht="26.25" customHeight="1"/>
    <row r="8240" ht="26.25" customHeight="1"/>
    <row r="8241" ht="26.25" customHeight="1"/>
    <row r="8242" ht="26.25" customHeight="1"/>
    <row r="8243" ht="26.25" customHeight="1"/>
    <row r="8244" ht="26.25" customHeight="1"/>
    <row r="8245" ht="26.25" customHeight="1"/>
    <row r="8246" ht="26.25" customHeight="1"/>
    <row r="8247" ht="26.25" customHeight="1"/>
    <row r="8248" ht="26.25" customHeight="1"/>
    <row r="8249" ht="26.25" customHeight="1"/>
    <row r="8250" ht="26.25" customHeight="1"/>
    <row r="8251" ht="26.25" customHeight="1"/>
    <row r="8252" ht="26.25" customHeight="1"/>
    <row r="8253" ht="26.25" customHeight="1"/>
    <row r="8254" ht="26.25" customHeight="1"/>
    <row r="8255" ht="26.25" customHeight="1"/>
    <row r="8256" ht="26.25" customHeight="1"/>
    <row r="8257" ht="26.25" customHeight="1"/>
    <row r="8258" ht="26.25" customHeight="1"/>
    <row r="8259" ht="26.25" customHeight="1"/>
    <row r="8260" ht="26.25" customHeight="1"/>
    <row r="8261" ht="26.25" customHeight="1"/>
    <row r="8262" ht="26.25" customHeight="1"/>
    <row r="8263" ht="26.25" customHeight="1"/>
    <row r="8264" ht="26.25" customHeight="1"/>
    <row r="8265" ht="26.25" customHeight="1"/>
    <row r="8266" ht="26.25" customHeight="1"/>
    <row r="8267" ht="26.25" customHeight="1"/>
    <row r="8268" ht="26.25" customHeight="1"/>
    <row r="8269" ht="26.25" customHeight="1"/>
    <row r="8270" ht="26.25" customHeight="1"/>
    <row r="8271" ht="26.25" customHeight="1"/>
    <row r="8272" ht="26.25" customHeight="1"/>
    <row r="8273" ht="26.25" customHeight="1"/>
    <row r="8274" ht="26.25" customHeight="1"/>
    <row r="8275" ht="26.25" customHeight="1"/>
    <row r="8276" ht="26.25" customHeight="1"/>
    <row r="8277" ht="26.25" customHeight="1"/>
    <row r="8278" ht="26.25" customHeight="1"/>
    <row r="8279" ht="26.25" customHeight="1"/>
    <row r="8280" ht="26.25" customHeight="1"/>
    <row r="8281" ht="26.25" customHeight="1"/>
    <row r="8282" ht="26.25" customHeight="1"/>
    <row r="8283" ht="26.25" customHeight="1"/>
    <row r="8284" ht="26.25" customHeight="1"/>
    <row r="8285" ht="26.25" customHeight="1"/>
    <row r="8286" ht="26.25" customHeight="1"/>
    <row r="8287" ht="26.25" customHeight="1"/>
    <row r="8288" ht="26.25" customHeight="1"/>
    <row r="8289" ht="26.25" customHeight="1"/>
    <row r="8290" ht="26.25" customHeight="1"/>
    <row r="8291" ht="26.25" customHeight="1"/>
    <row r="8292" ht="26.25" customHeight="1"/>
    <row r="8293" ht="26.25" customHeight="1"/>
    <row r="8294" ht="26.25" customHeight="1"/>
    <row r="8295" ht="26.25" customHeight="1"/>
    <row r="8296" ht="26.25" customHeight="1"/>
    <row r="8297" ht="26.25" customHeight="1"/>
    <row r="8298" ht="26.25" customHeight="1"/>
    <row r="8299" ht="26.25" customHeight="1"/>
    <row r="8300" ht="26.25" customHeight="1"/>
    <row r="8301" ht="26.25" customHeight="1"/>
    <row r="8302" ht="26.25" customHeight="1"/>
    <row r="8303" ht="26.25" customHeight="1"/>
    <row r="8304" ht="26.25" customHeight="1"/>
    <row r="8305" ht="26.25" customHeight="1"/>
    <row r="8306" ht="26.25" customHeight="1"/>
    <row r="8307" ht="26.25" customHeight="1"/>
    <row r="8308" ht="26.25" customHeight="1"/>
    <row r="8309" ht="26.25" customHeight="1"/>
    <row r="8310" ht="26.25" customHeight="1"/>
    <row r="8311" ht="26.25" customHeight="1"/>
    <row r="8312" ht="26.25" customHeight="1"/>
    <row r="8313" ht="26.25" customHeight="1"/>
    <row r="8314" ht="26.25" customHeight="1"/>
    <row r="8315" ht="26.25" customHeight="1"/>
    <row r="8316" ht="26.25" customHeight="1"/>
    <row r="8317" ht="26.25" customHeight="1"/>
    <row r="8318" ht="26.25" customHeight="1"/>
    <row r="8319" ht="26.25" customHeight="1"/>
    <row r="8320" ht="26.25" customHeight="1"/>
    <row r="8321" ht="26.25" customHeight="1"/>
    <row r="8322" ht="26.25" customHeight="1"/>
    <row r="8323" ht="26.25" customHeight="1"/>
    <row r="8324" ht="26.25" customHeight="1"/>
    <row r="8325" ht="26.25" customHeight="1"/>
    <row r="8326" ht="26.25" customHeight="1"/>
    <row r="8327" ht="26.25" customHeight="1"/>
    <row r="8328" ht="26.25" customHeight="1"/>
    <row r="8329" ht="26.25" customHeight="1"/>
    <row r="8330" ht="26.25" customHeight="1"/>
    <row r="8331" ht="26.25" customHeight="1"/>
    <row r="8332" ht="26.25" customHeight="1"/>
    <row r="8333" ht="26.25" customHeight="1"/>
    <row r="8334" ht="26.25" customHeight="1"/>
    <row r="8335" ht="26.25" customHeight="1"/>
    <row r="8336" ht="26.25" customHeight="1"/>
    <row r="8337" ht="26.25" customHeight="1"/>
    <row r="8338" ht="26.25" customHeight="1"/>
    <row r="8339" ht="26.25" customHeight="1"/>
    <row r="8340" ht="26.25" customHeight="1"/>
    <row r="8341" ht="26.25" customHeight="1"/>
    <row r="8342" ht="26.25" customHeight="1"/>
    <row r="8343" ht="26.25" customHeight="1"/>
    <row r="8344" ht="26.25" customHeight="1"/>
    <row r="8345" ht="26.25" customHeight="1"/>
    <row r="8346" ht="26.25" customHeight="1"/>
    <row r="8347" ht="26.25" customHeight="1"/>
    <row r="8348" ht="26.25" customHeight="1"/>
    <row r="8349" ht="26.25" customHeight="1"/>
    <row r="8350" ht="26.25" customHeight="1"/>
    <row r="8351" ht="26.25" customHeight="1"/>
    <row r="8352" ht="26.25" customHeight="1"/>
    <row r="8353" ht="26.25" customHeight="1"/>
    <row r="8354" ht="26.25" customHeight="1"/>
    <row r="8355" ht="26.25" customHeight="1"/>
    <row r="8356" ht="26.25" customHeight="1"/>
    <row r="8357" ht="26.25" customHeight="1"/>
    <row r="8358" ht="26.25" customHeight="1"/>
    <row r="8359" ht="26.25" customHeight="1"/>
    <row r="8360" ht="26.25" customHeight="1"/>
    <row r="8361" ht="26.25" customHeight="1"/>
    <row r="8362" ht="26.25" customHeight="1"/>
    <row r="8363" ht="26.25" customHeight="1"/>
    <row r="8364" ht="26.25" customHeight="1"/>
    <row r="8365" ht="26.25" customHeight="1"/>
    <row r="8366" ht="26.25" customHeight="1"/>
    <row r="8367" ht="26.25" customHeight="1"/>
    <row r="8368" ht="26.25" customHeight="1"/>
    <row r="8369" ht="26.25" customHeight="1"/>
    <row r="8370" ht="26.25" customHeight="1"/>
    <row r="8371" ht="26.25" customHeight="1"/>
    <row r="8372" ht="26.25" customHeight="1"/>
    <row r="8373" ht="26.25" customHeight="1"/>
    <row r="8374" ht="26.25" customHeight="1"/>
    <row r="8375" ht="26.25" customHeight="1"/>
    <row r="8376" ht="26.25" customHeight="1"/>
    <row r="8377" ht="26.25" customHeight="1"/>
    <row r="8378" ht="26.25" customHeight="1"/>
    <row r="8379" ht="26.25" customHeight="1"/>
    <row r="8380" ht="26.25" customHeight="1"/>
    <row r="8381" ht="26.25" customHeight="1"/>
    <row r="8382" ht="26.25" customHeight="1"/>
    <row r="8383" ht="26.25" customHeight="1"/>
    <row r="8384" ht="26.25" customHeight="1"/>
    <row r="8385" ht="26.25" customHeight="1"/>
    <row r="8386" ht="26.25" customHeight="1"/>
    <row r="8387" ht="26.25" customHeight="1"/>
    <row r="8388" ht="26.25" customHeight="1"/>
    <row r="8389" ht="26.25" customHeight="1"/>
    <row r="8390" ht="26.25" customHeight="1"/>
    <row r="8391" ht="26.25" customHeight="1"/>
    <row r="8392" ht="26.25" customHeight="1"/>
    <row r="8393" ht="26.25" customHeight="1"/>
    <row r="8394" ht="26.25" customHeight="1"/>
    <row r="8395" ht="26.25" customHeight="1"/>
    <row r="8396" ht="26.25" customHeight="1"/>
    <row r="8397" ht="26.25" customHeight="1"/>
    <row r="8398" ht="26.25" customHeight="1"/>
    <row r="8399" ht="26.25" customHeight="1"/>
    <row r="8400" ht="26.25" customHeight="1"/>
    <row r="8401" ht="26.25" customHeight="1"/>
    <row r="8402" ht="26.25" customHeight="1"/>
    <row r="8403" ht="26.25" customHeight="1"/>
    <row r="8404" ht="26.25" customHeight="1"/>
    <row r="8405" ht="26.25" customHeight="1"/>
    <row r="8406" ht="26.25" customHeight="1"/>
    <row r="8407" ht="26.25" customHeight="1"/>
    <row r="8408" ht="26.25" customHeight="1"/>
    <row r="8409" ht="26.25" customHeight="1"/>
    <row r="8410" ht="26.25" customHeight="1"/>
    <row r="8411" ht="26.25" customHeight="1"/>
    <row r="8412" ht="26.25" customHeight="1"/>
    <row r="8413" ht="26.25" customHeight="1"/>
    <row r="8414" ht="26.25" customHeight="1"/>
    <row r="8415" ht="26.25" customHeight="1"/>
    <row r="8416" ht="26.25" customHeight="1"/>
    <row r="8417" ht="26.25" customHeight="1"/>
    <row r="8418" ht="26.25" customHeight="1"/>
    <row r="8419" ht="26.25" customHeight="1"/>
    <row r="8420" ht="26.25" customHeight="1"/>
    <row r="8421" ht="26.25" customHeight="1"/>
    <row r="8422" ht="26.25" customHeight="1"/>
    <row r="8423" ht="26.25" customHeight="1"/>
    <row r="8424" ht="26.25" customHeight="1"/>
    <row r="8425" ht="26.25" customHeight="1"/>
    <row r="8426" ht="26.25" customHeight="1"/>
    <row r="8427" ht="26.25" customHeight="1"/>
    <row r="8428" ht="26.25" customHeight="1"/>
    <row r="8429" ht="26.25" customHeight="1"/>
    <row r="8430" ht="26.25" customHeight="1"/>
    <row r="8431" ht="26.25" customHeight="1"/>
    <row r="8432" ht="26.25" customHeight="1"/>
    <row r="8433" ht="26.25" customHeight="1"/>
    <row r="8434" ht="26.25" customHeight="1"/>
    <row r="8435" ht="26.25" customHeight="1"/>
    <row r="8436" ht="26.25" customHeight="1"/>
    <row r="8437" ht="26.25" customHeight="1"/>
    <row r="8438" ht="26.25" customHeight="1"/>
    <row r="8439" ht="26.25" customHeight="1"/>
    <row r="8440" ht="26.25" customHeight="1"/>
    <row r="8441" ht="26.25" customHeight="1"/>
    <row r="8442" ht="26.25" customHeight="1"/>
    <row r="8443" ht="26.25" customHeight="1"/>
    <row r="8444" ht="26.25" customHeight="1"/>
    <row r="8445" ht="26.25" customHeight="1"/>
    <row r="8446" ht="26.25" customHeight="1"/>
    <row r="8447" ht="26.25" customHeight="1"/>
    <row r="8448" ht="26.25" customHeight="1"/>
    <row r="8449" ht="26.25" customHeight="1"/>
    <row r="8450" ht="26.25" customHeight="1"/>
    <row r="8451" ht="26.25" customHeight="1"/>
    <row r="8452" ht="26.25" customHeight="1"/>
    <row r="8453" ht="26.25" customHeight="1"/>
    <row r="8454" ht="26.25" customHeight="1"/>
    <row r="8455" ht="26.25" customHeight="1"/>
    <row r="8456" ht="26.25" customHeight="1"/>
    <row r="8457" ht="26.25" customHeight="1"/>
    <row r="8458" ht="26.25" customHeight="1"/>
    <row r="8459" ht="26.25" customHeight="1"/>
    <row r="8460" ht="26.25" customHeight="1"/>
    <row r="8461" ht="26.25" customHeight="1"/>
    <row r="8462" ht="26.25" customHeight="1"/>
    <row r="8463" ht="26.25" customHeight="1"/>
    <row r="8464" ht="26.25" customHeight="1"/>
    <row r="8465" ht="26.25" customHeight="1"/>
    <row r="8466" ht="26.25" customHeight="1"/>
    <row r="8467" ht="26.25" customHeight="1"/>
    <row r="8468" ht="26.25" customHeight="1"/>
    <row r="8469" ht="26.25" customHeight="1"/>
    <row r="8470" ht="26.25" customHeight="1"/>
    <row r="8471" ht="26.25" customHeight="1"/>
    <row r="8472" ht="26.25" customHeight="1"/>
    <row r="8473" ht="26.25" customHeight="1"/>
    <row r="8474" ht="26.25" customHeight="1"/>
    <row r="8475" ht="26.25" customHeight="1"/>
    <row r="8476" ht="26.25" customHeight="1"/>
    <row r="8477" ht="26.25" customHeight="1"/>
    <row r="8478" ht="26.25" customHeight="1"/>
    <row r="8479" ht="26.25" customHeight="1"/>
    <row r="8480" ht="26.25" customHeight="1"/>
    <row r="8481" ht="26.25" customHeight="1"/>
    <row r="8482" ht="26.25" customHeight="1"/>
    <row r="8483" ht="26.25" customHeight="1"/>
    <row r="8484" ht="26.25" customHeight="1"/>
    <row r="8485" ht="26.25" customHeight="1"/>
    <row r="8486" ht="26.25" customHeight="1"/>
    <row r="8487" ht="26.25" customHeight="1"/>
    <row r="8488" ht="26.25" customHeight="1"/>
    <row r="8489" ht="26.25" customHeight="1"/>
    <row r="8490" ht="26.25" customHeight="1"/>
    <row r="8491" ht="26.25" customHeight="1"/>
    <row r="8492" ht="26.25" customHeight="1"/>
    <row r="8493" ht="26.25" customHeight="1"/>
    <row r="8494" ht="26.25" customHeight="1"/>
    <row r="8495" ht="26.25" customHeight="1"/>
    <row r="8496" ht="26.25" customHeight="1"/>
    <row r="8497" ht="26.25" customHeight="1"/>
    <row r="8498" ht="26.25" customHeight="1"/>
    <row r="8499" ht="26.25" customHeight="1"/>
    <row r="8500" ht="26.25" customHeight="1"/>
    <row r="8501" ht="26.25" customHeight="1"/>
    <row r="8502" ht="26.25" customHeight="1"/>
    <row r="8503" ht="26.25" customHeight="1"/>
    <row r="8504" ht="26.25" customHeight="1"/>
    <row r="8505" ht="26.25" customHeight="1"/>
    <row r="8506" ht="26.25" customHeight="1"/>
    <row r="8507" ht="26.25" customHeight="1"/>
    <row r="8508" ht="26.25" customHeight="1"/>
    <row r="8509" ht="26.25" customHeight="1"/>
    <row r="8510" ht="26.25" customHeight="1"/>
    <row r="8511" ht="26.25" customHeight="1"/>
    <row r="8512" ht="26.25" customHeight="1"/>
    <row r="8513" ht="26.25" customHeight="1"/>
    <row r="8514" ht="26.25" customHeight="1"/>
    <row r="8515" ht="26.25" customHeight="1"/>
    <row r="8516" ht="26.25" customHeight="1"/>
    <row r="8517" ht="26.25" customHeight="1"/>
    <row r="8518" ht="26.25" customHeight="1"/>
    <row r="8519" ht="26.25" customHeight="1"/>
    <row r="8520" ht="26.25" customHeight="1"/>
    <row r="8521" ht="26.25" customHeight="1"/>
    <row r="8522" ht="26.25" customHeight="1"/>
    <row r="8523" ht="26.25" customHeight="1"/>
    <row r="8524" ht="26.25" customHeight="1"/>
    <row r="8525" ht="26.25" customHeight="1"/>
    <row r="8526" ht="26.25" customHeight="1"/>
    <row r="8527" ht="26.25" customHeight="1"/>
    <row r="8528" ht="26.25" customHeight="1"/>
    <row r="8529" ht="26.25" customHeight="1"/>
    <row r="8530" ht="26.25" customHeight="1"/>
    <row r="8531" ht="26.25" customHeight="1"/>
    <row r="8532" ht="26.25" customHeight="1"/>
    <row r="8533" ht="26.25" customHeight="1"/>
    <row r="8534" ht="26.25" customHeight="1"/>
    <row r="8535" ht="26.25" customHeight="1"/>
    <row r="8536" ht="26.25" customHeight="1"/>
    <row r="8537" ht="26.25" customHeight="1"/>
    <row r="8538" ht="26.25" customHeight="1"/>
    <row r="8539" ht="26.25" customHeight="1"/>
    <row r="8540" ht="26.25" customHeight="1"/>
    <row r="8541" ht="26.25" customHeight="1"/>
    <row r="8542" ht="26.25" customHeight="1"/>
    <row r="8543" ht="26.25" customHeight="1"/>
    <row r="8544" ht="26.25" customHeight="1"/>
    <row r="8545" ht="26.25" customHeight="1"/>
    <row r="8546" ht="26.25" customHeight="1"/>
    <row r="8547" ht="26.25" customHeight="1"/>
    <row r="8548" ht="26.25" customHeight="1"/>
    <row r="8549" ht="26.25" customHeight="1"/>
    <row r="8550" ht="26.25" customHeight="1"/>
    <row r="8551" ht="26.25" customHeight="1"/>
    <row r="8552" ht="26.25" customHeight="1"/>
    <row r="8553" ht="26.25" customHeight="1"/>
    <row r="8554" ht="26.25" customHeight="1"/>
    <row r="8555" ht="26.25" customHeight="1"/>
    <row r="8556" ht="26.25" customHeight="1"/>
    <row r="8557" ht="26.25" customHeight="1"/>
    <row r="8558" ht="26.25" customHeight="1"/>
    <row r="8559" ht="26.25" customHeight="1"/>
    <row r="8560" ht="26.25" customHeight="1"/>
    <row r="8561" ht="26.25" customHeight="1"/>
    <row r="8562" ht="26.25" customHeight="1"/>
    <row r="8563" ht="26.25" customHeight="1"/>
    <row r="8564" ht="26.25" customHeight="1"/>
    <row r="8565" ht="26.25" customHeight="1"/>
    <row r="8566" ht="26.25" customHeight="1"/>
    <row r="8567" ht="26.25" customHeight="1"/>
    <row r="8568" ht="26.25" customHeight="1"/>
    <row r="8569" ht="26.25" customHeight="1"/>
    <row r="8570" ht="26.25" customHeight="1"/>
    <row r="8571" ht="26.25" customHeight="1"/>
    <row r="8572" ht="26.25" customHeight="1"/>
    <row r="8573" ht="26.25" customHeight="1"/>
    <row r="8574" ht="26.25" customHeight="1"/>
    <row r="8575" ht="26.25" customHeight="1"/>
    <row r="8576" ht="26.25" customHeight="1"/>
    <row r="8577" ht="26.25" customHeight="1"/>
    <row r="8578" ht="26.25" customHeight="1"/>
    <row r="8579" ht="26.25" customHeight="1"/>
    <row r="8580" ht="26.25" customHeight="1"/>
    <row r="8581" ht="26.25" customHeight="1"/>
    <row r="8582" ht="26.25" customHeight="1"/>
    <row r="8583" ht="26.25" customHeight="1"/>
    <row r="8584" ht="26.25" customHeight="1"/>
    <row r="8585" ht="26.25" customHeight="1"/>
    <row r="8586" ht="26.25" customHeight="1"/>
    <row r="8587" ht="26.25" customHeight="1"/>
    <row r="8588" ht="26.25" customHeight="1"/>
    <row r="8589" ht="26.25" customHeight="1"/>
    <row r="8590" ht="26.25" customHeight="1"/>
    <row r="8591" ht="26.25" customHeight="1"/>
    <row r="8592" ht="26.25" customHeight="1"/>
    <row r="8593" ht="26.25" customHeight="1"/>
    <row r="8594" ht="26.25" customHeight="1"/>
    <row r="8595" ht="26.25" customHeight="1"/>
    <row r="8596" ht="26.25" customHeight="1"/>
    <row r="8597" ht="26.25" customHeight="1"/>
    <row r="8598" ht="26.25" customHeight="1"/>
    <row r="8599" ht="26.25" customHeight="1"/>
    <row r="8600" ht="26.25" customHeight="1"/>
    <row r="8601" ht="26.25" customHeight="1"/>
    <row r="8602" ht="26.25" customHeight="1"/>
    <row r="8603" ht="26.25" customHeight="1"/>
    <row r="8604" ht="26.25" customHeight="1"/>
    <row r="8605" ht="26.25" customHeight="1"/>
    <row r="8606" ht="26.25" customHeight="1"/>
    <row r="8607" ht="26.25" customHeight="1"/>
    <row r="8608" ht="26.25" customHeight="1"/>
    <row r="8609" ht="26.25" customHeight="1"/>
    <row r="8610" ht="26.25" customHeight="1"/>
    <row r="8611" ht="26.25" customHeight="1"/>
    <row r="8612" ht="26.25" customHeight="1"/>
    <row r="8613" ht="26.25" customHeight="1"/>
    <row r="8614" ht="26.25" customHeight="1"/>
    <row r="8615" ht="26.25" customHeight="1"/>
    <row r="8616" ht="26.25" customHeight="1"/>
    <row r="8617" ht="26.25" customHeight="1"/>
    <row r="8618" ht="26.25" customHeight="1"/>
    <row r="8619" ht="26.25" customHeight="1"/>
    <row r="8620" ht="26.25" customHeight="1"/>
    <row r="8621" ht="26.25" customHeight="1"/>
    <row r="8622" ht="26.25" customHeight="1"/>
    <row r="8623" ht="26.25" customHeight="1"/>
    <row r="8624" ht="26.25" customHeight="1"/>
    <row r="8625" ht="26.25" customHeight="1"/>
    <row r="8626" ht="26.25" customHeight="1"/>
    <row r="8627" ht="26.25" customHeight="1"/>
    <row r="8628" ht="26.25" customHeight="1"/>
    <row r="8629" ht="26.25" customHeight="1"/>
    <row r="8630" ht="26.25" customHeight="1"/>
    <row r="8631" ht="26.25" customHeight="1"/>
    <row r="8632" ht="26.25" customHeight="1"/>
    <row r="8633" ht="26.25" customHeight="1"/>
    <row r="8634" ht="26.25" customHeight="1"/>
    <row r="8635" ht="26.25" customHeight="1"/>
    <row r="8636" ht="26.25" customHeight="1"/>
    <row r="8637" ht="26.25" customHeight="1"/>
    <row r="8638" ht="26.25" customHeight="1"/>
    <row r="8639" ht="26.25" customHeight="1"/>
    <row r="8640" ht="26.25" customHeight="1"/>
    <row r="8641" ht="26.25" customHeight="1"/>
    <row r="8642" ht="26.25" customHeight="1"/>
    <row r="8643" ht="26.25" customHeight="1"/>
    <row r="8644" ht="26.25" customHeight="1"/>
    <row r="8645" ht="26.25" customHeight="1"/>
    <row r="8646" ht="26.25" customHeight="1"/>
    <row r="8647" ht="26.25" customHeight="1"/>
    <row r="8648" ht="26.25" customHeight="1"/>
    <row r="8649" ht="26.25" customHeight="1"/>
    <row r="8650" ht="26.25" customHeight="1"/>
    <row r="8651" ht="26.25" customHeight="1"/>
    <row r="8652" ht="26.25" customHeight="1"/>
    <row r="8653" ht="26.25" customHeight="1"/>
    <row r="8654" ht="26.25" customHeight="1"/>
    <row r="8655" ht="26.25" customHeight="1"/>
    <row r="8656" ht="26.25" customHeight="1"/>
    <row r="8657" ht="26.25" customHeight="1"/>
    <row r="8658" ht="26.25" customHeight="1"/>
    <row r="8659" ht="26.25" customHeight="1"/>
    <row r="8660" ht="26.25" customHeight="1"/>
    <row r="8661" ht="26.25" customHeight="1"/>
    <row r="8662" ht="26.25" customHeight="1"/>
    <row r="8663" ht="26.25" customHeight="1"/>
    <row r="8664" ht="26.25" customHeight="1"/>
    <row r="8665" ht="26.25" customHeight="1"/>
    <row r="8666" ht="26.25" customHeight="1"/>
    <row r="8667" ht="26.25" customHeight="1"/>
    <row r="8668" ht="26.25" customHeight="1"/>
    <row r="8669" ht="26.25" customHeight="1"/>
    <row r="8670" ht="26.25" customHeight="1"/>
    <row r="8671" ht="26.25" customHeight="1"/>
    <row r="8672" ht="26.25" customHeight="1"/>
    <row r="8673" ht="26.25" customHeight="1"/>
    <row r="8674" ht="26.25" customHeight="1"/>
    <row r="8675" ht="26.25" customHeight="1"/>
    <row r="8676" ht="26.25" customHeight="1"/>
    <row r="8677" ht="26.25" customHeight="1"/>
    <row r="8678" ht="26.25" customHeight="1"/>
    <row r="8679" ht="26.25" customHeight="1"/>
    <row r="8680" ht="26.25" customHeight="1"/>
    <row r="8681" ht="26.25" customHeight="1"/>
    <row r="8682" ht="26.25" customHeight="1"/>
    <row r="8683" ht="26.25" customHeight="1"/>
    <row r="8684" ht="26.25" customHeight="1"/>
    <row r="8685" ht="26.25" customHeight="1"/>
    <row r="8686" ht="26.25" customHeight="1"/>
    <row r="8687" ht="26.25" customHeight="1"/>
    <row r="8688" ht="26.25" customHeight="1"/>
    <row r="8689" ht="26.25" customHeight="1"/>
    <row r="8690" ht="26.25" customHeight="1"/>
    <row r="8691" ht="26.25" customHeight="1"/>
    <row r="8692" ht="26.25" customHeight="1"/>
    <row r="8693" ht="26.25" customHeight="1"/>
    <row r="8694" ht="26.25" customHeight="1"/>
    <row r="8695" ht="26.25" customHeight="1"/>
    <row r="8696" ht="26.25" customHeight="1"/>
    <row r="8697" ht="26.25" customHeight="1"/>
    <row r="8698" ht="26.25" customHeight="1"/>
    <row r="8699" ht="26.25" customHeight="1"/>
    <row r="8700" ht="26.25" customHeight="1"/>
    <row r="8701" ht="26.25" customHeight="1"/>
    <row r="8702" ht="26.25" customHeight="1"/>
    <row r="8703" ht="26.25" customHeight="1"/>
    <row r="8704" ht="26.25" customHeight="1"/>
    <row r="8705" ht="26.25" customHeight="1"/>
    <row r="8706" ht="26.25" customHeight="1"/>
    <row r="8707" ht="26.25" customHeight="1"/>
    <row r="8708" ht="26.25" customHeight="1"/>
    <row r="8709" ht="26.25" customHeight="1"/>
    <row r="8710" ht="26.25" customHeight="1"/>
    <row r="8711" ht="26.25" customHeight="1"/>
    <row r="8712" ht="26.25" customHeight="1"/>
    <row r="8713" ht="26.25" customHeight="1"/>
    <row r="8714" ht="26.25" customHeight="1"/>
    <row r="8715" ht="26.25" customHeight="1"/>
    <row r="8716" ht="26.25" customHeight="1"/>
    <row r="8717" ht="26.25" customHeight="1"/>
    <row r="8718" ht="26.25" customHeight="1"/>
    <row r="8719" ht="26.25" customHeight="1"/>
    <row r="8720" ht="26.25" customHeight="1"/>
    <row r="8721" ht="26.25" customHeight="1"/>
    <row r="8722" ht="26.25" customHeight="1"/>
    <row r="8723" ht="26.25" customHeight="1"/>
    <row r="8724" ht="26.25" customHeight="1"/>
    <row r="8725" ht="26.25" customHeight="1"/>
    <row r="8726" ht="26.25" customHeight="1"/>
    <row r="8727" ht="26.25" customHeight="1"/>
    <row r="8728" ht="26.25" customHeight="1"/>
    <row r="8729" ht="26.25" customHeight="1"/>
    <row r="8730" ht="26.25" customHeight="1"/>
    <row r="8731" ht="26.25" customHeight="1"/>
    <row r="8732" ht="26.25" customHeight="1"/>
    <row r="8733" ht="26.25" customHeight="1"/>
    <row r="8734" ht="26.25" customHeight="1"/>
    <row r="8735" ht="26.25" customHeight="1"/>
    <row r="8736" ht="26.25" customHeight="1"/>
    <row r="8737" ht="26.25" customHeight="1"/>
    <row r="8738" ht="26.25" customHeight="1"/>
    <row r="8739" ht="26.25" customHeight="1"/>
    <row r="8740" ht="26.25" customHeight="1"/>
    <row r="8741" ht="26.25" customHeight="1"/>
    <row r="8742" ht="26.25" customHeight="1"/>
    <row r="8743" ht="26.25" customHeight="1"/>
    <row r="8744" ht="26.25" customHeight="1"/>
    <row r="8745" ht="26.25" customHeight="1"/>
    <row r="8746" ht="26.25" customHeight="1"/>
    <row r="8747" ht="26.25" customHeight="1"/>
    <row r="8748" ht="26.25" customHeight="1"/>
    <row r="8749" ht="26.25" customHeight="1"/>
    <row r="8750" ht="26.25" customHeight="1"/>
    <row r="8751" ht="26.25" customHeight="1"/>
    <row r="8752" ht="26.25" customHeight="1"/>
    <row r="8753" ht="26.25" customHeight="1"/>
    <row r="8754" ht="26.25" customHeight="1"/>
    <row r="8755" ht="26.25" customHeight="1"/>
    <row r="8756" ht="26.25" customHeight="1"/>
    <row r="8757" ht="26.25" customHeight="1"/>
    <row r="8758" ht="26.25" customHeight="1"/>
    <row r="8759" ht="26.25" customHeight="1"/>
    <row r="8760" ht="26.25" customHeight="1"/>
    <row r="8761" ht="26.25" customHeight="1"/>
    <row r="8762" ht="26.25" customHeight="1"/>
    <row r="8763" ht="26.25" customHeight="1"/>
    <row r="8764" ht="26.25" customHeight="1"/>
    <row r="8765" ht="26.25" customHeight="1"/>
    <row r="8766" ht="26.25" customHeight="1"/>
    <row r="8767" ht="26.25" customHeight="1"/>
    <row r="8768" ht="26.25" customHeight="1"/>
    <row r="8769" ht="26.25" customHeight="1"/>
    <row r="8770" ht="26.25" customHeight="1"/>
    <row r="8771" ht="26.25" customHeight="1"/>
    <row r="8772" ht="26.25" customHeight="1"/>
    <row r="8773" ht="26.25" customHeight="1"/>
    <row r="8774" ht="26.25" customHeight="1"/>
    <row r="8775" ht="26.25" customHeight="1"/>
    <row r="8776" ht="26.25" customHeight="1"/>
    <row r="8777" ht="26.25" customHeight="1"/>
    <row r="8778" ht="26.25" customHeight="1"/>
    <row r="8779" ht="26.25" customHeight="1"/>
    <row r="8780" ht="26.25" customHeight="1"/>
    <row r="8781" ht="26.25" customHeight="1"/>
    <row r="8782" ht="26.25" customHeight="1"/>
    <row r="8783" ht="26.25" customHeight="1"/>
    <row r="8784" ht="26.25" customHeight="1"/>
    <row r="8785" ht="26.25" customHeight="1"/>
    <row r="8786" ht="26.25" customHeight="1"/>
    <row r="8787" ht="26.25" customHeight="1"/>
    <row r="8788" ht="26.25" customHeight="1"/>
    <row r="8789" ht="26.25" customHeight="1"/>
    <row r="8790" ht="26.25" customHeight="1"/>
    <row r="8791" ht="26.25" customHeight="1"/>
    <row r="8792" ht="26.25" customHeight="1"/>
    <row r="8793" ht="26.25" customHeight="1"/>
    <row r="8794" ht="26.25" customHeight="1"/>
    <row r="8795" ht="26.25" customHeight="1"/>
    <row r="8796" ht="26.25" customHeight="1"/>
    <row r="8797" ht="26.25" customHeight="1"/>
    <row r="8798" ht="26.25" customHeight="1"/>
    <row r="8799" ht="26.25" customHeight="1"/>
    <row r="8800" ht="26.25" customHeight="1"/>
    <row r="8801" ht="26.25" customHeight="1"/>
    <row r="8802" ht="26.25" customHeight="1"/>
    <row r="8803" ht="26.25" customHeight="1"/>
    <row r="8804" ht="26.25" customHeight="1"/>
    <row r="8805" ht="26.25" customHeight="1"/>
    <row r="8806" ht="26.25" customHeight="1"/>
    <row r="8807" ht="26.25" customHeight="1"/>
    <row r="8808" ht="26.25" customHeight="1"/>
    <row r="8809" ht="26.25" customHeight="1"/>
    <row r="8810" ht="26.25" customHeight="1"/>
    <row r="8811" ht="26.25" customHeight="1"/>
    <row r="8812" ht="26.25" customHeight="1"/>
    <row r="8813" ht="26.25" customHeight="1"/>
    <row r="8814" ht="26.25" customHeight="1"/>
    <row r="8815" ht="26.25" customHeight="1"/>
    <row r="8816" ht="26.25" customHeight="1"/>
    <row r="8817" ht="26.25" customHeight="1"/>
    <row r="8818" ht="26.25" customHeight="1"/>
    <row r="8819" ht="26.25" customHeight="1"/>
    <row r="8820" ht="26.25" customHeight="1"/>
    <row r="8821" ht="26.25" customHeight="1"/>
    <row r="8822" ht="26.25" customHeight="1"/>
    <row r="8823" ht="26.25" customHeight="1"/>
    <row r="8824" ht="26.25" customHeight="1"/>
    <row r="8825" ht="26.25" customHeight="1"/>
    <row r="8826" ht="26.25" customHeight="1"/>
    <row r="8827" ht="26.25" customHeight="1"/>
    <row r="8828" ht="26.25" customHeight="1"/>
    <row r="8829" ht="26.25" customHeight="1"/>
    <row r="8830" ht="26.25" customHeight="1"/>
    <row r="8831" ht="26.25" customHeight="1"/>
    <row r="8832" ht="26.25" customHeight="1"/>
    <row r="8833" ht="26.25" customHeight="1"/>
    <row r="8834" ht="26.25" customHeight="1"/>
    <row r="8835" ht="26.25" customHeight="1"/>
    <row r="8836" ht="26.25" customHeight="1"/>
    <row r="8837" ht="26.25" customHeight="1"/>
    <row r="8838" ht="26.25" customHeight="1"/>
    <row r="8839" ht="26.25" customHeight="1"/>
    <row r="8840" ht="26.25" customHeight="1"/>
    <row r="8841" ht="26.25" customHeight="1"/>
    <row r="8842" ht="26.25" customHeight="1"/>
    <row r="8843" ht="26.25" customHeight="1"/>
    <row r="8844" ht="26.25" customHeight="1"/>
    <row r="8845" ht="26.25" customHeight="1"/>
    <row r="8846" ht="26.25" customHeight="1"/>
    <row r="8847" ht="26.25" customHeight="1"/>
    <row r="8848" ht="26.25" customHeight="1"/>
    <row r="8849" ht="26.25" customHeight="1"/>
    <row r="8850" ht="26.25" customHeight="1"/>
    <row r="8851" ht="26.25" customHeight="1"/>
    <row r="8852" ht="26.25" customHeight="1"/>
    <row r="8853" ht="26.25" customHeight="1"/>
    <row r="8854" ht="26.25" customHeight="1"/>
    <row r="8855" ht="26.25" customHeight="1"/>
    <row r="8856" ht="26.25" customHeight="1"/>
    <row r="8857" ht="26.25" customHeight="1"/>
    <row r="8858" ht="26.25" customHeight="1"/>
    <row r="8859" ht="26.25" customHeight="1"/>
    <row r="8860" ht="26.25" customHeight="1"/>
    <row r="8861" ht="26.25" customHeight="1"/>
    <row r="8862" ht="26.25" customHeight="1"/>
    <row r="8863" ht="26.25" customHeight="1"/>
    <row r="8864" ht="26.25" customHeight="1"/>
    <row r="8865" ht="26.25" customHeight="1"/>
    <row r="8866" ht="26.25" customHeight="1"/>
    <row r="8867" ht="26.25" customHeight="1"/>
    <row r="8868" ht="26.25" customHeight="1"/>
    <row r="8869" ht="26.25" customHeight="1"/>
    <row r="8870" ht="26.25" customHeight="1"/>
    <row r="8871" ht="26.25" customHeight="1"/>
    <row r="8872" ht="26.25" customHeight="1"/>
    <row r="8873" ht="26.25" customHeight="1"/>
    <row r="8874" ht="26.25" customHeight="1"/>
    <row r="8875" ht="26.25" customHeight="1"/>
    <row r="8876" ht="26.25" customHeight="1"/>
    <row r="8877" ht="26.25" customHeight="1"/>
    <row r="8878" ht="26.25" customHeight="1"/>
    <row r="8879" ht="26.25" customHeight="1"/>
    <row r="8880" ht="26.25" customHeight="1"/>
    <row r="8881" ht="26.25" customHeight="1"/>
    <row r="8882" ht="26.25" customHeight="1"/>
    <row r="8883" ht="26.25" customHeight="1"/>
    <row r="8884" ht="26.25" customHeight="1"/>
    <row r="8885" ht="26.25" customHeight="1"/>
    <row r="8886" ht="26.25" customHeight="1"/>
    <row r="8887" ht="26.25" customHeight="1"/>
    <row r="8888" ht="26.25" customHeight="1"/>
    <row r="8889" ht="26.25" customHeight="1"/>
    <row r="8890" ht="26.25" customHeight="1"/>
    <row r="8891" ht="26.25" customHeight="1"/>
    <row r="8892" ht="26.25" customHeight="1"/>
    <row r="8893" ht="26.25" customHeight="1"/>
    <row r="8894" ht="26.25" customHeight="1"/>
    <row r="8895" ht="26.25" customHeight="1"/>
    <row r="8896" ht="26.25" customHeight="1"/>
    <row r="8897" ht="26.25" customHeight="1"/>
    <row r="8898" ht="26.25" customHeight="1"/>
    <row r="8899" ht="26.25" customHeight="1"/>
    <row r="8900" ht="26.25" customHeight="1"/>
    <row r="8901" ht="26.25" customHeight="1"/>
    <row r="8902" ht="26.25" customHeight="1"/>
    <row r="8903" ht="26.25" customHeight="1"/>
    <row r="8904" ht="26.25" customHeight="1"/>
    <row r="8905" ht="26.25" customHeight="1"/>
    <row r="8906" ht="26.25" customHeight="1"/>
    <row r="8907" ht="26.25" customHeight="1"/>
    <row r="8908" ht="26.25" customHeight="1"/>
    <row r="8909" ht="26.25" customHeight="1"/>
    <row r="8910" ht="26.25" customHeight="1"/>
    <row r="8911" ht="26.25" customHeight="1"/>
    <row r="8912" ht="26.25" customHeight="1"/>
    <row r="8913" ht="26.25" customHeight="1"/>
    <row r="8914" ht="26.25" customHeight="1"/>
    <row r="8915" ht="26.25" customHeight="1"/>
    <row r="8916" ht="26.25" customHeight="1"/>
    <row r="8917" ht="26.25" customHeight="1"/>
    <row r="8918" ht="26.25" customHeight="1"/>
    <row r="8919" ht="26.25" customHeight="1"/>
    <row r="8920" ht="26.25" customHeight="1"/>
    <row r="8921" ht="26.25" customHeight="1"/>
    <row r="8922" ht="26.25" customHeight="1"/>
    <row r="8923" ht="26.25" customHeight="1"/>
    <row r="8924" ht="26.25" customHeight="1"/>
    <row r="8925" ht="26.25" customHeight="1"/>
    <row r="8926" ht="26.25" customHeight="1"/>
    <row r="8927" ht="26.25" customHeight="1"/>
    <row r="8928" ht="26.25" customHeight="1"/>
    <row r="8929" ht="26.25" customHeight="1"/>
    <row r="8930" ht="26.25" customHeight="1"/>
    <row r="8931" ht="26.25" customHeight="1"/>
    <row r="8932" ht="26.25" customHeight="1"/>
    <row r="8933" ht="26.25" customHeight="1"/>
    <row r="8934" ht="26.25" customHeight="1"/>
    <row r="8935" ht="26.25" customHeight="1"/>
    <row r="8936" ht="26.25" customHeight="1"/>
    <row r="8937" ht="26.25" customHeight="1"/>
    <row r="8938" ht="26.25" customHeight="1"/>
    <row r="8939" ht="26.25" customHeight="1"/>
    <row r="8940" ht="26.25" customHeight="1"/>
    <row r="8941" ht="26.25" customHeight="1"/>
    <row r="8942" ht="26.25" customHeight="1"/>
    <row r="8943" ht="26.25" customHeight="1"/>
    <row r="8944" ht="26.25" customHeight="1"/>
    <row r="8945" ht="26.25" customHeight="1"/>
    <row r="8946" ht="26.25" customHeight="1"/>
    <row r="8947" ht="26.25" customHeight="1"/>
    <row r="8948" ht="26.25" customHeight="1"/>
    <row r="8949" ht="26.25" customHeight="1"/>
    <row r="8950" ht="26.25" customHeight="1"/>
    <row r="8951" ht="26.25" customHeight="1"/>
    <row r="8952" ht="26.25" customHeight="1"/>
    <row r="8953" ht="26.25" customHeight="1"/>
    <row r="8954" ht="26.25" customHeight="1"/>
    <row r="8955" ht="26.25" customHeight="1"/>
    <row r="8956" ht="26.25" customHeight="1"/>
    <row r="8957" ht="26.25" customHeight="1"/>
    <row r="8958" ht="26.25" customHeight="1"/>
    <row r="8959" ht="26.25" customHeight="1"/>
    <row r="8960" ht="26.25" customHeight="1"/>
    <row r="8961" ht="26.25" customHeight="1"/>
    <row r="8962" ht="26.25" customHeight="1"/>
    <row r="8963" ht="26.25" customHeight="1"/>
    <row r="8964" ht="26.25" customHeight="1"/>
    <row r="8965" ht="26.25" customHeight="1"/>
    <row r="8966" ht="26.25" customHeight="1"/>
    <row r="8967" ht="26.25" customHeight="1"/>
    <row r="8968" ht="26.25" customHeight="1"/>
    <row r="8969" ht="26.25" customHeight="1"/>
    <row r="8970" ht="26.25" customHeight="1"/>
    <row r="8971" ht="26.25" customHeight="1"/>
    <row r="8972" ht="26.25" customHeight="1"/>
    <row r="8973" ht="26.25" customHeight="1"/>
    <row r="8974" ht="26.25" customHeight="1"/>
    <row r="8975" ht="26.25" customHeight="1"/>
    <row r="8976" ht="26.25" customHeight="1"/>
    <row r="8977" ht="26.25" customHeight="1"/>
    <row r="8978" ht="26.25" customHeight="1"/>
    <row r="8979" ht="26.25" customHeight="1"/>
    <row r="8980" ht="26.25" customHeight="1"/>
    <row r="8981" ht="26.25" customHeight="1"/>
    <row r="8982" ht="26.25" customHeight="1"/>
    <row r="8983" ht="26.25" customHeight="1"/>
    <row r="8984" ht="26.25" customHeight="1"/>
    <row r="8985" ht="26.25" customHeight="1"/>
    <row r="8986" ht="26.25" customHeight="1"/>
    <row r="8987" ht="26.25" customHeight="1"/>
    <row r="8988" ht="26.25" customHeight="1"/>
    <row r="8989" ht="26.25" customHeight="1"/>
    <row r="8990" ht="26.25" customHeight="1"/>
    <row r="8991" ht="26.25" customHeight="1"/>
    <row r="8992" ht="26.25" customHeight="1"/>
    <row r="8993" ht="26.25" customHeight="1"/>
    <row r="8994" ht="26.25" customHeight="1"/>
    <row r="8995" ht="26.25" customHeight="1"/>
    <row r="8996" ht="26.25" customHeight="1"/>
    <row r="8997" ht="26.25" customHeight="1"/>
    <row r="8998" ht="26.25" customHeight="1"/>
    <row r="8999" ht="26.25" customHeight="1"/>
    <row r="9000" ht="26.25" customHeight="1"/>
    <row r="9001" ht="26.25" customHeight="1"/>
    <row r="9002" ht="26.25" customHeight="1"/>
    <row r="9003" ht="26.25" customHeight="1"/>
    <row r="9004" ht="26.25" customHeight="1"/>
    <row r="9005" ht="26.25" customHeight="1"/>
    <row r="9006" ht="26.25" customHeight="1"/>
    <row r="9007" ht="26.25" customHeight="1"/>
    <row r="9008" ht="26.25" customHeight="1"/>
    <row r="9009" ht="26.25" customHeight="1"/>
    <row r="9010" ht="26.25" customHeight="1"/>
    <row r="9011" ht="26.25" customHeight="1"/>
    <row r="9012" ht="26.25" customHeight="1"/>
    <row r="9013" ht="26.25" customHeight="1"/>
    <row r="9014" ht="26.25" customHeight="1"/>
    <row r="9015" ht="26.25" customHeight="1"/>
    <row r="9016" ht="26.25" customHeight="1"/>
    <row r="9017" ht="26.25" customHeight="1"/>
    <row r="9018" ht="26.25" customHeight="1"/>
    <row r="9019" ht="26.25" customHeight="1"/>
    <row r="9020" ht="26.25" customHeight="1"/>
    <row r="9021" ht="26.25" customHeight="1"/>
    <row r="9022" ht="26.25" customHeight="1"/>
    <row r="9023" ht="26.25" customHeight="1"/>
    <row r="9024" ht="26.25" customHeight="1"/>
    <row r="9025" ht="26.25" customHeight="1"/>
    <row r="9026" ht="26.25" customHeight="1"/>
    <row r="9027" ht="26.25" customHeight="1"/>
    <row r="9028" ht="26.25" customHeight="1"/>
    <row r="9029" ht="26.25" customHeight="1"/>
    <row r="9030" ht="26.25" customHeight="1"/>
    <row r="9031" ht="26.25" customHeight="1"/>
    <row r="9032" ht="26.25" customHeight="1"/>
    <row r="9033" ht="26.25" customHeight="1"/>
    <row r="9034" ht="26.25" customHeight="1"/>
    <row r="9035" ht="26.25" customHeight="1"/>
    <row r="9036" ht="26.25" customHeight="1"/>
    <row r="9037" ht="26.25" customHeight="1"/>
    <row r="9038" ht="26.25" customHeight="1"/>
    <row r="9039" ht="26.25" customHeight="1"/>
    <row r="9040" ht="26.25" customHeight="1"/>
    <row r="9041" ht="26.25" customHeight="1"/>
    <row r="9042" ht="26.25" customHeight="1"/>
    <row r="9043" ht="26.25" customHeight="1"/>
    <row r="9044" ht="26.25" customHeight="1"/>
    <row r="9045" ht="26.25" customHeight="1"/>
    <row r="9046" ht="26.25" customHeight="1"/>
    <row r="9047" ht="26.25" customHeight="1"/>
    <row r="9048" ht="26.25" customHeight="1"/>
    <row r="9049" ht="26.25" customHeight="1"/>
    <row r="9050" ht="26.25" customHeight="1"/>
    <row r="9051" ht="26.25" customHeight="1"/>
    <row r="9052" ht="26.25" customHeight="1"/>
    <row r="9053" ht="26.25" customHeight="1"/>
    <row r="9054" ht="26.25" customHeight="1"/>
    <row r="9055" ht="26.25" customHeight="1"/>
    <row r="9056" ht="26.25" customHeight="1"/>
    <row r="9057" ht="26.25" customHeight="1"/>
    <row r="9058" ht="26.25" customHeight="1"/>
    <row r="9059" ht="26.25" customHeight="1"/>
    <row r="9060" ht="26.25" customHeight="1"/>
    <row r="9061" ht="26.25" customHeight="1"/>
    <row r="9062" ht="26.25" customHeight="1"/>
    <row r="9063" ht="26.25" customHeight="1"/>
    <row r="9064" ht="26.25" customHeight="1"/>
    <row r="9065" ht="26.25" customHeight="1"/>
    <row r="9066" ht="26.25" customHeight="1"/>
    <row r="9067" ht="26.25" customHeight="1"/>
    <row r="9068" ht="26.25" customHeight="1"/>
    <row r="9069" ht="26.25" customHeight="1"/>
    <row r="9070" ht="26.25" customHeight="1"/>
    <row r="9071" ht="26.25" customHeight="1"/>
    <row r="9072" ht="26.25" customHeight="1"/>
    <row r="9073" ht="26.25" customHeight="1"/>
    <row r="9074" ht="26.25" customHeight="1"/>
    <row r="9075" ht="26.25" customHeight="1"/>
    <row r="9076" ht="26.25" customHeight="1"/>
    <row r="9077" ht="26.25" customHeight="1"/>
    <row r="9078" ht="26.25" customHeight="1"/>
    <row r="9079" ht="26.25" customHeight="1"/>
    <row r="9080" ht="26.25" customHeight="1"/>
    <row r="9081" ht="26.25" customHeight="1"/>
    <row r="9082" ht="26.25" customHeight="1"/>
    <row r="9083" ht="26.25" customHeight="1"/>
    <row r="9084" ht="26.25" customHeight="1"/>
    <row r="9085" ht="26.25" customHeight="1"/>
    <row r="9086" ht="26.25" customHeight="1"/>
    <row r="9087" ht="26.25" customHeight="1"/>
    <row r="9088" ht="26.25" customHeight="1"/>
    <row r="9089" ht="26.25" customHeight="1"/>
    <row r="9090" ht="26.25" customHeight="1"/>
    <row r="9091" ht="26.25" customHeight="1"/>
    <row r="9092" ht="26.25" customHeight="1"/>
    <row r="9093" ht="26.25" customHeight="1"/>
    <row r="9094" ht="26.25" customHeight="1"/>
    <row r="9095" ht="26.25" customHeight="1"/>
    <row r="9096" ht="26.25" customHeight="1"/>
    <row r="9097" ht="26.25" customHeight="1"/>
    <row r="9098" ht="26.25" customHeight="1"/>
    <row r="9099" ht="26.25" customHeight="1"/>
    <row r="9100" ht="26.25" customHeight="1"/>
    <row r="9101" ht="26.25" customHeight="1"/>
    <row r="9102" ht="26.25" customHeight="1"/>
    <row r="9103" ht="26.25" customHeight="1"/>
    <row r="9104" ht="26.25" customHeight="1"/>
    <row r="9105" ht="26.25" customHeight="1"/>
    <row r="9106" ht="26.25" customHeight="1"/>
    <row r="9107" ht="26.25" customHeight="1"/>
    <row r="9108" ht="26.25" customHeight="1"/>
    <row r="9109" ht="26.25" customHeight="1"/>
    <row r="9110" ht="26.25" customHeight="1"/>
    <row r="9111" ht="26.25" customHeight="1"/>
    <row r="9112" ht="26.25" customHeight="1"/>
    <row r="9113" ht="26.25" customHeight="1"/>
    <row r="9114" ht="26.25" customHeight="1"/>
    <row r="9115" ht="26.25" customHeight="1"/>
    <row r="9116" ht="26.25" customHeight="1"/>
    <row r="9117" ht="26.25" customHeight="1"/>
    <row r="9118" ht="26.25" customHeight="1"/>
    <row r="9119" ht="26.25" customHeight="1"/>
    <row r="9120" ht="26.25" customHeight="1"/>
    <row r="9121" ht="26.25" customHeight="1"/>
    <row r="9122" ht="26.25" customHeight="1"/>
    <row r="9123" ht="26.25" customHeight="1"/>
    <row r="9124" ht="26.25" customHeight="1"/>
    <row r="9125" ht="26.25" customHeight="1"/>
    <row r="9126" ht="26.25" customHeight="1"/>
    <row r="9127" ht="26.25" customHeight="1"/>
    <row r="9128" ht="26.25" customHeight="1"/>
    <row r="9129" ht="26.25" customHeight="1"/>
    <row r="9130" ht="26.25" customHeight="1"/>
    <row r="9131" ht="26.25" customHeight="1"/>
    <row r="9132" ht="26.25" customHeight="1"/>
    <row r="9133" ht="26.25" customHeight="1"/>
    <row r="9134" ht="26.25" customHeight="1"/>
    <row r="9135" ht="26.25" customHeight="1"/>
    <row r="9136" ht="26.25" customHeight="1"/>
    <row r="9137" ht="26.25" customHeight="1"/>
    <row r="9138" ht="26.25" customHeight="1"/>
    <row r="9139" ht="26.25" customHeight="1"/>
    <row r="9140" ht="26.25" customHeight="1"/>
    <row r="9141" ht="26.25" customHeight="1"/>
    <row r="9142" ht="26.25" customHeight="1"/>
    <row r="9143" ht="26.25" customHeight="1"/>
    <row r="9144" ht="26.25" customHeight="1"/>
    <row r="9145" ht="26.25" customHeight="1"/>
    <row r="9146" ht="26.25" customHeight="1"/>
    <row r="9147" ht="26.25" customHeight="1"/>
    <row r="9148" ht="26.25" customHeight="1"/>
    <row r="9149" ht="26.25" customHeight="1"/>
    <row r="9150" ht="26.25" customHeight="1"/>
    <row r="9151" ht="26.25" customHeight="1"/>
    <row r="9152" ht="26.25" customHeight="1"/>
    <row r="9153" ht="26.25" customHeight="1"/>
    <row r="9154" ht="26.25" customHeight="1"/>
    <row r="9155" ht="26.25" customHeight="1"/>
    <row r="9156" ht="26.25" customHeight="1"/>
    <row r="9157" ht="26.25" customHeight="1"/>
    <row r="9158" ht="26.25" customHeight="1"/>
    <row r="9159" ht="26.25" customHeight="1"/>
    <row r="9160" ht="26.25" customHeight="1"/>
    <row r="9161" ht="26.25" customHeight="1"/>
    <row r="9162" ht="26.25" customHeight="1"/>
    <row r="9163" ht="26.25" customHeight="1"/>
    <row r="9164" ht="26.25" customHeight="1"/>
    <row r="9165" ht="26.25" customHeight="1"/>
    <row r="9166" ht="26.25" customHeight="1"/>
    <row r="9167" ht="26.25" customHeight="1"/>
    <row r="9168" ht="26.25" customHeight="1"/>
    <row r="9169" ht="26.25" customHeight="1"/>
    <row r="9170" ht="26.25" customHeight="1"/>
    <row r="9171" ht="26.25" customHeight="1"/>
    <row r="9172" ht="26.25" customHeight="1"/>
    <row r="9173" ht="26.25" customHeight="1"/>
    <row r="9174" ht="26.25" customHeight="1"/>
    <row r="9175" ht="26.25" customHeight="1"/>
    <row r="9176" ht="26.25" customHeight="1"/>
    <row r="9177" ht="26.25" customHeight="1"/>
    <row r="9178" ht="26.25" customHeight="1"/>
    <row r="9179" ht="26.25" customHeight="1"/>
    <row r="9180" ht="26.25" customHeight="1"/>
    <row r="9181" ht="26.25" customHeight="1"/>
    <row r="9182" ht="26.25" customHeight="1"/>
    <row r="9183" ht="26.25" customHeight="1"/>
    <row r="9184" ht="26.25" customHeight="1"/>
    <row r="9185" ht="26.25" customHeight="1"/>
    <row r="9186" ht="26.25" customHeight="1"/>
    <row r="9187" ht="26.25" customHeight="1"/>
    <row r="9188" ht="26.25" customHeight="1"/>
    <row r="9189" ht="26.25" customHeight="1"/>
    <row r="9190" ht="26.25" customHeight="1"/>
    <row r="9191" ht="26.25" customHeight="1"/>
    <row r="9192" ht="26.25" customHeight="1"/>
    <row r="9193" ht="26.25" customHeight="1"/>
    <row r="9194" ht="26.25" customHeight="1"/>
    <row r="9195" ht="26.25" customHeight="1"/>
    <row r="9196" ht="26.25" customHeight="1"/>
    <row r="9197" ht="26.25" customHeight="1"/>
    <row r="9198" ht="26.25" customHeight="1"/>
    <row r="9199" ht="26.25" customHeight="1"/>
    <row r="9200" ht="26.25" customHeight="1"/>
    <row r="9201" ht="26.25" customHeight="1"/>
    <row r="9202" ht="26.25" customHeight="1"/>
    <row r="9203" ht="26.25" customHeight="1"/>
    <row r="9204" ht="26.25" customHeight="1"/>
    <row r="9205" ht="26.25" customHeight="1"/>
    <row r="9206" ht="26.25" customHeight="1"/>
    <row r="9207" ht="26.25" customHeight="1"/>
    <row r="9208" ht="26.25" customHeight="1"/>
    <row r="9209" ht="26.25" customHeight="1"/>
    <row r="9210" ht="26.25" customHeight="1"/>
    <row r="9211" ht="26.25" customHeight="1"/>
    <row r="9212" ht="26.25" customHeight="1"/>
    <row r="9213" ht="26.25" customHeight="1"/>
    <row r="9214" ht="26.25" customHeight="1"/>
    <row r="9215" ht="26.25" customHeight="1"/>
    <row r="9216" ht="26.25" customHeight="1"/>
    <row r="9217" ht="26.25" customHeight="1"/>
    <row r="9218" ht="26.25" customHeight="1"/>
    <row r="9219" ht="26.25" customHeight="1"/>
    <row r="9220" ht="26.25" customHeight="1"/>
    <row r="9221" ht="26.25" customHeight="1"/>
    <row r="9222" ht="26.25" customHeight="1"/>
    <row r="9223" ht="26.25" customHeight="1"/>
    <row r="9224" ht="26.25" customHeight="1"/>
    <row r="9225" ht="26.25" customHeight="1"/>
    <row r="9226" ht="26.25" customHeight="1"/>
    <row r="9227" ht="26.25" customHeight="1"/>
    <row r="9228" ht="26.25" customHeight="1"/>
    <row r="9229" ht="26.25" customHeight="1"/>
    <row r="9230" ht="26.25" customHeight="1"/>
    <row r="9231" ht="26.25" customHeight="1"/>
    <row r="9232" ht="26.25" customHeight="1"/>
    <row r="9233" ht="26.25" customHeight="1"/>
    <row r="9234" ht="26.25" customHeight="1"/>
    <row r="9235" ht="26.25" customHeight="1"/>
    <row r="9236" ht="26.25" customHeight="1"/>
    <row r="9237" ht="26.25" customHeight="1"/>
    <row r="9238" ht="26.25" customHeight="1"/>
    <row r="9239" ht="26.25" customHeight="1"/>
    <row r="9240" ht="26.25" customHeight="1"/>
    <row r="9241" ht="26.25" customHeight="1"/>
    <row r="9242" ht="26.25" customHeight="1"/>
    <row r="9243" ht="26.25" customHeight="1"/>
    <row r="9244" ht="26.25" customHeight="1"/>
    <row r="9245" ht="26.25" customHeight="1"/>
    <row r="9246" ht="26.25" customHeight="1"/>
    <row r="9247" ht="26.25" customHeight="1"/>
    <row r="9248" ht="26.25" customHeight="1"/>
    <row r="9249" ht="26.25" customHeight="1"/>
    <row r="9250" ht="26.25" customHeight="1"/>
    <row r="9251" ht="26.25" customHeight="1"/>
    <row r="9252" ht="26.25" customHeight="1"/>
    <row r="9253" ht="26.25" customHeight="1"/>
    <row r="9254" ht="26.25" customHeight="1"/>
    <row r="9255" ht="26.25" customHeight="1"/>
    <row r="9256" ht="26.25" customHeight="1"/>
    <row r="9257" ht="26.25" customHeight="1"/>
    <row r="9258" ht="26.25" customHeight="1"/>
    <row r="9259" ht="26.25" customHeight="1"/>
    <row r="9260" ht="26.25" customHeight="1"/>
    <row r="9261" ht="26.25" customHeight="1"/>
    <row r="9262" ht="26.25" customHeight="1"/>
    <row r="9263" ht="26.25" customHeight="1"/>
    <row r="9264" ht="26.25" customHeight="1"/>
    <row r="9265" ht="26.25" customHeight="1"/>
    <row r="9266" ht="26.25" customHeight="1"/>
    <row r="9267" ht="26.25" customHeight="1"/>
    <row r="9268" ht="26.25" customHeight="1"/>
    <row r="9269" ht="26.25" customHeight="1"/>
    <row r="9270" ht="26.25" customHeight="1"/>
    <row r="9271" ht="26.25" customHeight="1"/>
    <row r="9272" ht="26.25" customHeight="1"/>
    <row r="9273" ht="26.25" customHeight="1"/>
    <row r="9274" ht="26.25" customHeight="1"/>
    <row r="9275" ht="26.25" customHeight="1"/>
    <row r="9276" ht="26.25" customHeight="1"/>
    <row r="9277" ht="26.25" customHeight="1"/>
    <row r="9278" ht="26.25" customHeight="1"/>
    <row r="9279" ht="26.25" customHeight="1"/>
    <row r="9280" ht="26.25" customHeight="1"/>
    <row r="9281" ht="26.25" customHeight="1"/>
    <row r="9282" ht="26.25" customHeight="1"/>
    <row r="9283" ht="26.25" customHeight="1"/>
    <row r="9284" ht="26.25" customHeight="1"/>
    <row r="9285" ht="26.25" customHeight="1"/>
    <row r="9286" ht="26.25" customHeight="1"/>
    <row r="9287" ht="26.25" customHeight="1"/>
    <row r="9288" ht="26.25" customHeight="1"/>
    <row r="9289" ht="26.25" customHeight="1"/>
    <row r="9290" ht="26.25" customHeight="1"/>
    <row r="9291" ht="26.25" customHeight="1"/>
    <row r="9292" ht="26.25" customHeight="1"/>
    <row r="9293" ht="26.25" customHeight="1"/>
    <row r="9294" ht="26.25" customHeight="1"/>
    <row r="9295" ht="26.25" customHeight="1"/>
    <row r="9296" ht="26.25" customHeight="1"/>
    <row r="9297" ht="26.25" customHeight="1"/>
    <row r="9298" ht="26.25" customHeight="1"/>
    <row r="9299" ht="26.25" customHeight="1"/>
    <row r="9300" ht="26.25" customHeight="1"/>
    <row r="9301" ht="26.25" customHeight="1"/>
    <row r="9302" ht="26.25" customHeight="1"/>
    <row r="9303" ht="26.25" customHeight="1"/>
    <row r="9304" ht="26.25" customHeight="1"/>
    <row r="9305" ht="26.25" customHeight="1"/>
    <row r="9306" ht="26.25" customHeight="1"/>
    <row r="9307" ht="26.25" customHeight="1"/>
    <row r="9308" ht="26.25" customHeight="1"/>
    <row r="9309" ht="26.25" customHeight="1"/>
    <row r="9310" ht="26.25" customHeight="1"/>
    <row r="9311" ht="26.25" customHeight="1"/>
    <row r="9312" ht="26.25" customHeight="1"/>
    <row r="9313" ht="26.25" customHeight="1"/>
    <row r="9314" ht="26.25" customHeight="1"/>
    <row r="9315" ht="26.25" customHeight="1"/>
    <row r="9316" ht="26.25" customHeight="1"/>
    <row r="9317" ht="26.25" customHeight="1"/>
    <row r="9318" ht="26.25" customHeight="1"/>
    <row r="9319" ht="26.25" customHeight="1"/>
    <row r="9320" ht="26.25" customHeight="1"/>
    <row r="9321" ht="26.25" customHeight="1"/>
    <row r="9322" ht="26.25" customHeight="1"/>
    <row r="9323" ht="26.25" customHeight="1"/>
    <row r="9324" ht="26.25" customHeight="1"/>
    <row r="9325" ht="26.25" customHeight="1"/>
    <row r="9326" ht="26.25" customHeight="1"/>
    <row r="9327" ht="26.25" customHeight="1"/>
    <row r="9328" ht="26.25" customHeight="1"/>
    <row r="9329" ht="26.25" customHeight="1"/>
    <row r="9330" ht="26.25" customHeight="1"/>
    <row r="9331" ht="26.25" customHeight="1"/>
    <row r="9332" ht="26.25" customHeight="1"/>
    <row r="9333" ht="26.25" customHeight="1"/>
    <row r="9334" ht="26.25" customHeight="1"/>
    <row r="9335" ht="26.25" customHeight="1"/>
    <row r="9336" ht="26.25" customHeight="1"/>
    <row r="9337" ht="26.25" customHeight="1"/>
    <row r="9338" ht="26.25" customHeight="1"/>
    <row r="9339" ht="26.25" customHeight="1"/>
    <row r="9340" ht="26.25" customHeight="1"/>
    <row r="9341" ht="26.25" customHeight="1"/>
    <row r="9342" ht="26.25" customHeight="1"/>
    <row r="9343" ht="26.25" customHeight="1"/>
    <row r="9344" ht="26.25" customHeight="1"/>
    <row r="9345" ht="26.25" customHeight="1"/>
    <row r="9346" ht="26.25" customHeight="1"/>
    <row r="9347" ht="26.25" customHeight="1"/>
    <row r="9348" ht="26.25" customHeight="1"/>
    <row r="9349" ht="26.25" customHeight="1"/>
    <row r="9350" ht="26.25" customHeight="1"/>
    <row r="9351" ht="26.25" customHeight="1"/>
    <row r="9352" ht="26.25" customHeight="1"/>
    <row r="9353" ht="26.25" customHeight="1"/>
    <row r="9354" ht="26.25" customHeight="1"/>
    <row r="9355" ht="26.25" customHeight="1"/>
    <row r="9356" ht="26.25" customHeight="1"/>
    <row r="9357" ht="26.25" customHeight="1"/>
    <row r="9358" ht="26.25" customHeight="1"/>
    <row r="9359" ht="26.25" customHeight="1"/>
    <row r="9360" ht="26.25" customHeight="1"/>
    <row r="9361" ht="26.25" customHeight="1"/>
    <row r="9362" ht="26.25" customHeight="1"/>
    <row r="9363" ht="26.25" customHeight="1"/>
    <row r="9364" ht="26.25" customHeight="1"/>
    <row r="9365" ht="26.25" customHeight="1"/>
    <row r="9366" ht="26.25" customHeight="1"/>
    <row r="9367" ht="26.25" customHeight="1"/>
    <row r="9368" ht="26.25" customHeight="1"/>
    <row r="9369" ht="26.25" customHeight="1"/>
    <row r="9370" ht="26.25" customHeight="1"/>
    <row r="9371" ht="26.25" customHeight="1"/>
    <row r="9372" ht="26.25" customHeight="1"/>
    <row r="9373" ht="26.25" customHeight="1"/>
    <row r="9374" ht="26.25" customHeight="1"/>
    <row r="9375" ht="26.25" customHeight="1"/>
    <row r="9376" ht="26.25" customHeight="1"/>
    <row r="9377" ht="26.25" customHeight="1"/>
    <row r="9378" ht="26.25" customHeight="1"/>
    <row r="9379" ht="26.25" customHeight="1"/>
    <row r="9380" ht="26.25" customHeight="1"/>
    <row r="9381" ht="26.25" customHeight="1"/>
    <row r="9382" ht="26.25" customHeight="1"/>
    <row r="9383" ht="26.25" customHeight="1"/>
    <row r="9384" ht="26.25" customHeight="1"/>
    <row r="9385" ht="26.25" customHeight="1"/>
    <row r="9386" ht="26.25" customHeight="1"/>
    <row r="9387" ht="26.25" customHeight="1"/>
    <row r="9388" ht="26.25" customHeight="1"/>
    <row r="9389" ht="26.25" customHeight="1"/>
    <row r="9390" ht="26.25" customHeight="1"/>
    <row r="9391" ht="26.25" customHeight="1"/>
    <row r="9392" ht="26.25" customHeight="1"/>
    <row r="9393" ht="26.25" customHeight="1"/>
    <row r="9394" ht="26.25" customHeight="1"/>
    <row r="9395" ht="26.25" customHeight="1"/>
    <row r="9396" ht="26.25" customHeight="1"/>
    <row r="9397" ht="26.25" customHeight="1"/>
    <row r="9398" ht="26.25" customHeight="1"/>
    <row r="9399" ht="26.25" customHeight="1"/>
    <row r="9400" ht="26.25" customHeight="1"/>
    <row r="9401" ht="26.25" customHeight="1"/>
    <row r="9402" ht="26.25" customHeight="1"/>
    <row r="9403" ht="26.25" customHeight="1"/>
    <row r="9404" ht="26.25" customHeight="1"/>
    <row r="9405" ht="26.25" customHeight="1"/>
    <row r="9406" ht="26.25" customHeight="1"/>
    <row r="9407" ht="26.25" customHeight="1"/>
    <row r="9408" ht="26.25" customHeight="1"/>
    <row r="9409" ht="26.25" customHeight="1"/>
    <row r="9410" ht="26.25" customHeight="1"/>
    <row r="9411" ht="26.25" customHeight="1"/>
    <row r="9412" ht="26.25" customHeight="1"/>
    <row r="9413" ht="26.25" customHeight="1"/>
    <row r="9414" ht="26.25" customHeight="1"/>
    <row r="9415" ht="26.25" customHeight="1"/>
    <row r="9416" ht="26.25" customHeight="1"/>
    <row r="9417" ht="26.25" customHeight="1"/>
    <row r="9418" ht="26.25" customHeight="1"/>
    <row r="9419" ht="26.25" customHeight="1"/>
    <row r="9420" ht="26.25" customHeight="1"/>
    <row r="9421" ht="26.25" customHeight="1"/>
    <row r="9422" ht="26.25" customHeight="1"/>
    <row r="9423" ht="26.25" customHeight="1"/>
    <row r="9424" ht="26.25" customHeight="1"/>
    <row r="9425" ht="26.25" customHeight="1"/>
    <row r="9426" ht="26.25" customHeight="1"/>
    <row r="9427" ht="26.25" customHeight="1"/>
    <row r="9428" ht="26.25" customHeight="1"/>
    <row r="9429" ht="26.25" customHeight="1"/>
    <row r="9430" ht="26.25" customHeight="1"/>
    <row r="9431" ht="26.25" customHeight="1"/>
    <row r="9432" ht="26.25" customHeight="1"/>
    <row r="9433" ht="26.25" customHeight="1"/>
    <row r="9434" ht="26.25" customHeight="1"/>
    <row r="9435" ht="26.25" customHeight="1"/>
    <row r="9436" ht="26.25" customHeight="1"/>
    <row r="9437" ht="26.25" customHeight="1"/>
    <row r="9438" ht="26.25" customHeight="1"/>
    <row r="9439" ht="26.25" customHeight="1"/>
    <row r="9440" ht="26.25" customHeight="1"/>
    <row r="9441" ht="26.25" customHeight="1"/>
    <row r="9442" ht="26.25" customHeight="1"/>
    <row r="9443" ht="26.25" customHeight="1"/>
    <row r="9444" ht="26.25" customHeight="1"/>
    <row r="9445" ht="26.25" customHeight="1"/>
    <row r="9446" ht="26.25" customHeight="1"/>
    <row r="9447" ht="26.25" customHeight="1"/>
    <row r="9448" ht="26.25" customHeight="1"/>
    <row r="9449" ht="26.25" customHeight="1"/>
    <row r="9450" ht="26.25" customHeight="1"/>
    <row r="9451" ht="26.25" customHeight="1"/>
    <row r="9452" ht="26.25" customHeight="1"/>
    <row r="9453" ht="26.25" customHeight="1"/>
    <row r="9454" ht="26.25" customHeight="1"/>
    <row r="9455" ht="26.25" customHeight="1"/>
    <row r="9456" ht="26.25" customHeight="1"/>
    <row r="9457" ht="26.25" customHeight="1"/>
    <row r="9458" ht="26.25" customHeight="1"/>
    <row r="9459" ht="26.25" customHeight="1"/>
    <row r="9460" ht="26.25" customHeight="1"/>
    <row r="9461" ht="26.25" customHeight="1"/>
    <row r="9462" ht="26.25" customHeight="1"/>
    <row r="9463" ht="26.25" customHeight="1"/>
    <row r="9464" ht="26.25" customHeight="1"/>
    <row r="9465" ht="26.25" customHeight="1"/>
    <row r="9466" ht="26.25" customHeight="1"/>
    <row r="9467" ht="26.25" customHeight="1"/>
    <row r="9468" ht="26.25" customHeight="1"/>
    <row r="9469" ht="26.25" customHeight="1"/>
    <row r="9470" ht="26.25" customHeight="1"/>
    <row r="9471" ht="26.25" customHeight="1"/>
    <row r="9472" ht="26.25" customHeight="1"/>
    <row r="9473" ht="26.25" customHeight="1"/>
    <row r="9474" ht="26.25" customHeight="1"/>
    <row r="9475" ht="26.25" customHeight="1"/>
    <row r="9476" ht="26.25" customHeight="1"/>
    <row r="9477" ht="26.25" customHeight="1"/>
    <row r="9478" ht="26.25" customHeight="1"/>
    <row r="9479" ht="26.25" customHeight="1"/>
    <row r="9480" ht="26.25" customHeight="1"/>
    <row r="9481" ht="26.25" customHeight="1"/>
    <row r="9482" ht="26.25" customHeight="1"/>
    <row r="9483" ht="26.25" customHeight="1"/>
    <row r="9484" ht="26.25" customHeight="1"/>
    <row r="9485" ht="26.25" customHeight="1"/>
    <row r="9486" ht="26.25" customHeight="1"/>
    <row r="9487" ht="26.25" customHeight="1"/>
    <row r="9488" ht="26.25" customHeight="1"/>
    <row r="9489" ht="26.25" customHeight="1"/>
    <row r="9490" ht="26.25" customHeight="1"/>
    <row r="9491" ht="26.25" customHeight="1"/>
    <row r="9492" ht="26.25" customHeight="1"/>
    <row r="9493" ht="26.25" customHeight="1"/>
    <row r="9494" ht="26.25" customHeight="1"/>
    <row r="9495" ht="26.25" customHeight="1"/>
    <row r="9496" ht="26.25" customHeight="1"/>
    <row r="9497" ht="26.25" customHeight="1"/>
    <row r="9498" ht="26.25" customHeight="1"/>
    <row r="9499" ht="26.25" customHeight="1"/>
    <row r="9500" ht="26.25" customHeight="1"/>
    <row r="9501" ht="26.25" customHeight="1"/>
    <row r="9502" ht="26.25" customHeight="1"/>
    <row r="9503" ht="26.25" customHeight="1"/>
    <row r="9504" ht="26.25" customHeight="1"/>
    <row r="9505" ht="26.25" customHeight="1"/>
    <row r="9506" ht="26.25" customHeight="1"/>
    <row r="9507" ht="26.25" customHeight="1"/>
    <row r="9508" ht="26.25" customHeight="1"/>
    <row r="9509" ht="26.25" customHeight="1"/>
    <row r="9510" ht="26.25" customHeight="1"/>
    <row r="9511" ht="26.25" customHeight="1"/>
    <row r="9512" ht="26.25" customHeight="1"/>
    <row r="9513" ht="26.25" customHeight="1"/>
    <row r="9514" ht="26.25" customHeight="1"/>
    <row r="9515" ht="26.25" customHeight="1"/>
    <row r="9516" ht="26.25" customHeight="1"/>
    <row r="9517" ht="26.25" customHeight="1"/>
    <row r="9518" ht="26.25" customHeight="1"/>
    <row r="9519" ht="26.25" customHeight="1"/>
    <row r="9520" ht="26.25" customHeight="1"/>
    <row r="9521" ht="26.25" customHeight="1"/>
    <row r="9522" ht="26.25" customHeight="1"/>
    <row r="9523" ht="26.25" customHeight="1"/>
    <row r="9524" ht="26.25" customHeight="1"/>
    <row r="9525" ht="26.25" customHeight="1"/>
    <row r="9526" ht="26.25" customHeight="1"/>
    <row r="9527" ht="26.25" customHeight="1"/>
    <row r="9528" ht="26.25" customHeight="1"/>
    <row r="9529" ht="26.25" customHeight="1"/>
    <row r="9530" ht="26.25" customHeight="1"/>
    <row r="9531" ht="26.25" customHeight="1"/>
    <row r="9532" ht="26.25" customHeight="1"/>
    <row r="9533" ht="26.25" customHeight="1"/>
    <row r="9534" ht="26.25" customHeight="1"/>
    <row r="9535" ht="26.25" customHeight="1"/>
    <row r="9536" ht="26.25" customHeight="1"/>
    <row r="9537" ht="26.25" customHeight="1"/>
    <row r="9538" ht="26.25" customHeight="1"/>
    <row r="9539" ht="26.25" customHeight="1"/>
    <row r="9540" ht="26.25" customHeight="1"/>
    <row r="9541" ht="26.25" customHeight="1"/>
    <row r="9542" ht="26.25" customHeight="1"/>
    <row r="9543" ht="26.25" customHeight="1"/>
    <row r="9544" ht="26.25" customHeight="1"/>
    <row r="9545" ht="26.25" customHeight="1"/>
    <row r="9546" ht="26.25" customHeight="1"/>
    <row r="9547" ht="26.25" customHeight="1"/>
    <row r="9548" ht="26.25" customHeight="1"/>
    <row r="9549" ht="26.25" customHeight="1"/>
    <row r="9550" ht="26.25" customHeight="1"/>
    <row r="9551" ht="26.25" customHeight="1"/>
    <row r="9552" ht="26.25" customHeight="1"/>
    <row r="9553" ht="26.25" customHeight="1"/>
    <row r="9554" ht="26.25" customHeight="1"/>
    <row r="9555" ht="26.25" customHeight="1"/>
    <row r="9556" ht="26.25" customHeight="1"/>
    <row r="9557" ht="26.25" customHeight="1"/>
    <row r="9558" ht="26.25" customHeight="1"/>
    <row r="9559" ht="26.25" customHeight="1"/>
    <row r="9560" ht="26.25" customHeight="1"/>
    <row r="9561" ht="26.25" customHeight="1"/>
    <row r="9562" ht="26.25" customHeight="1"/>
    <row r="9563" ht="26.25" customHeight="1"/>
    <row r="9564" ht="26.25" customHeight="1"/>
    <row r="9565" ht="26.25" customHeight="1"/>
    <row r="9566" ht="26.25" customHeight="1"/>
    <row r="9567" ht="26.25" customHeight="1"/>
    <row r="9568" ht="26.25" customHeight="1"/>
    <row r="9569" ht="26.25" customHeight="1"/>
    <row r="9570" ht="26.25" customHeight="1"/>
    <row r="9571" ht="26.25" customHeight="1"/>
    <row r="9572" ht="26.25" customHeight="1"/>
    <row r="9573" ht="26.25" customHeight="1"/>
    <row r="9574" ht="26.25" customHeight="1"/>
    <row r="9575" ht="26.25" customHeight="1"/>
    <row r="9576" ht="26.25" customHeight="1"/>
    <row r="9577" ht="26.25" customHeight="1"/>
    <row r="9578" ht="26.25" customHeight="1"/>
    <row r="9579" ht="26.25" customHeight="1"/>
    <row r="9580" ht="26.25" customHeight="1"/>
    <row r="9581" ht="26.25" customHeight="1"/>
    <row r="9582" ht="26.25" customHeight="1"/>
    <row r="9583" ht="26.25" customHeight="1"/>
    <row r="9584" ht="26.25" customHeight="1"/>
    <row r="9585" ht="26.25" customHeight="1"/>
    <row r="9586" ht="26.25" customHeight="1"/>
    <row r="9587" ht="26.25" customHeight="1"/>
    <row r="9588" ht="26.25" customHeight="1"/>
    <row r="9589" ht="26.25" customHeight="1"/>
    <row r="9590" ht="26.25" customHeight="1"/>
    <row r="9591" ht="26.25" customHeight="1"/>
    <row r="9592" ht="26.25" customHeight="1"/>
    <row r="9593" ht="26.25" customHeight="1"/>
    <row r="9594" ht="26.25" customHeight="1"/>
    <row r="9595" ht="26.25" customHeight="1"/>
    <row r="9596" ht="26.25" customHeight="1"/>
    <row r="9597" ht="26.25" customHeight="1"/>
    <row r="9598" ht="26.25" customHeight="1"/>
    <row r="9599" ht="26.25" customHeight="1"/>
    <row r="9600" ht="26.25" customHeight="1"/>
    <row r="9601" ht="26.25" customHeight="1"/>
    <row r="9602" ht="26.25" customHeight="1"/>
    <row r="9603" ht="26.25" customHeight="1"/>
    <row r="9604" ht="26.25" customHeight="1"/>
    <row r="9605" ht="26.25" customHeight="1"/>
    <row r="9606" ht="26.25" customHeight="1"/>
    <row r="9607" ht="26.25" customHeight="1"/>
    <row r="9608" ht="26.25" customHeight="1"/>
    <row r="9609" ht="26.25" customHeight="1"/>
    <row r="9610" ht="26.25" customHeight="1"/>
    <row r="9611" ht="26.25" customHeight="1"/>
    <row r="9612" ht="26.25" customHeight="1"/>
    <row r="9613" ht="26.25" customHeight="1"/>
    <row r="9614" ht="26.25" customHeight="1"/>
    <row r="9615" ht="26.25" customHeight="1"/>
    <row r="9616" ht="26.25" customHeight="1"/>
    <row r="9617" ht="26.25" customHeight="1"/>
    <row r="9618" ht="26.25" customHeight="1"/>
    <row r="9619" ht="26.25" customHeight="1"/>
    <row r="9620" ht="26.25" customHeight="1"/>
    <row r="9621" ht="26.25" customHeight="1"/>
    <row r="9622" ht="26.25" customHeight="1"/>
    <row r="9623" ht="26.25" customHeight="1"/>
    <row r="9624" ht="26.25" customHeight="1"/>
    <row r="9625" ht="26.25" customHeight="1"/>
    <row r="9626" ht="26.25" customHeight="1"/>
    <row r="9627" ht="26.25" customHeight="1"/>
    <row r="9628" ht="26.25" customHeight="1"/>
    <row r="9629" ht="26.25" customHeight="1"/>
    <row r="9630" ht="26.25" customHeight="1"/>
    <row r="9631" ht="26.25" customHeight="1"/>
    <row r="9632" ht="26.25" customHeight="1"/>
    <row r="9633" ht="26.25" customHeight="1"/>
    <row r="9634" ht="26.25" customHeight="1"/>
    <row r="9635" ht="26.25" customHeight="1"/>
    <row r="9636" ht="26.25" customHeight="1"/>
    <row r="9637" ht="26.25" customHeight="1"/>
    <row r="9638" ht="26.25" customHeight="1"/>
    <row r="9639" ht="26.25" customHeight="1"/>
    <row r="9640" ht="26.25" customHeight="1"/>
    <row r="9641" ht="26.25" customHeight="1"/>
    <row r="9642" ht="26.25" customHeight="1"/>
    <row r="9643" ht="26.25" customHeight="1"/>
    <row r="9644" ht="26.25" customHeight="1"/>
    <row r="9645" ht="26.25" customHeight="1"/>
    <row r="9646" ht="26.25" customHeight="1"/>
    <row r="9647" ht="26.25" customHeight="1"/>
    <row r="9648" ht="26.25" customHeight="1"/>
    <row r="9649" ht="26.25" customHeight="1"/>
    <row r="9650" ht="26.25" customHeight="1"/>
    <row r="9651" ht="26.25" customHeight="1"/>
    <row r="9652" ht="26.25" customHeight="1"/>
    <row r="9653" ht="26.25" customHeight="1"/>
    <row r="9654" ht="26.25" customHeight="1"/>
    <row r="9655" ht="26.25" customHeight="1"/>
    <row r="9656" ht="26.25" customHeight="1"/>
    <row r="9657" ht="26.25" customHeight="1"/>
    <row r="9658" ht="26.25" customHeight="1"/>
    <row r="9659" ht="26.25" customHeight="1"/>
    <row r="9660" ht="26.25" customHeight="1"/>
    <row r="9661" ht="26.25" customHeight="1"/>
    <row r="9662" ht="26.25" customHeight="1"/>
    <row r="9663" ht="26.25" customHeight="1"/>
    <row r="9664" ht="26.25" customHeight="1"/>
    <row r="9665" ht="26.25" customHeight="1"/>
    <row r="9666" ht="26.25" customHeight="1"/>
    <row r="9667" ht="26.25" customHeight="1"/>
    <row r="9668" ht="26.25" customHeight="1"/>
    <row r="9669" ht="26.25" customHeight="1"/>
    <row r="9670" ht="26.25" customHeight="1"/>
    <row r="9671" ht="26.25" customHeight="1"/>
    <row r="9672" ht="26.25" customHeight="1"/>
    <row r="9673" ht="26.25" customHeight="1"/>
    <row r="9674" ht="26.25" customHeight="1"/>
    <row r="9675" ht="26.25" customHeight="1"/>
    <row r="9676" ht="26.25" customHeight="1"/>
    <row r="9677" ht="26.25" customHeight="1"/>
    <row r="9678" ht="26.25" customHeight="1"/>
    <row r="9679" ht="26.25" customHeight="1"/>
    <row r="9680" ht="26.25" customHeight="1"/>
    <row r="9681" ht="26.25" customHeight="1"/>
    <row r="9682" ht="26.25" customHeight="1"/>
    <row r="9683" ht="26.25" customHeight="1"/>
    <row r="9684" ht="26.25" customHeight="1"/>
    <row r="9685" ht="26.25" customHeight="1"/>
    <row r="9686" ht="26.25" customHeight="1"/>
    <row r="9687" ht="26.25" customHeight="1"/>
    <row r="9688" ht="26.25" customHeight="1"/>
    <row r="9689" ht="26.25" customHeight="1"/>
    <row r="9690" ht="26.25" customHeight="1"/>
    <row r="9691" ht="26.25" customHeight="1"/>
    <row r="9692" ht="26.25" customHeight="1"/>
    <row r="9693" ht="26.25" customHeight="1"/>
    <row r="9694" ht="26.25" customHeight="1"/>
    <row r="9695" ht="26.25" customHeight="1"/>
    <row r="9696" ht="26.25" customHeight="1"/>
    <row r="9697" ht="26.25" customHeight="1"/>
    <row r="9698" ht="26.25" customHeight="1"/>
    <row r="9699" ht="26.25" customHeight="1"/>
    <row r="9700" ht="26.25" customHeight="1"/>
    <row r="9701" ht="26.25" customHeight="1"/>
    <row r="9702" ht="26.25" customHeight="1"/>
    <row r="9703" ht="26.25" customHeight="1"/>
    <row r="9704" ht="26.25" customHeight="1"/>
    <row r="9705" ht="26.25" customHeight="1"/>
    <row r="9706" ht="26.25" customHeight="1"/>
    <row r="9707" ht="26.25" customHeight="1"/>
    <row r="9708" ht="26.25" customHeight="1"/>
    <row r="9709" ht="26.25" customHeight="1"/>
    <row r="9710" ht="26.25" customHeight="1"/>
    <row r="9711" ht="26.25" customHeight="1"/>
    <row r="9712" ht="26.25" customHeight="1"/>
    <row r="9713" ht="26.25" customHeight="1"/>
    <row r="9714" ht="26.25" customHeight="1"/>
    <row r="9715" ht="26.25" customHeight="1"/>
    <row r="9716" ht="26.25" customHeight="1"/>
    <row r="9717" ht="26.25" customHeight="1"/>
    <row r="9718" ht="26.25" customHeight="1"/>
    <row r="9719" ht="26.25" customHeight="1"/>
    <row r="9720" ht="26.25" customHeight="1"/>
    <row r="9721" ht="26.25" customHeight="1"/>
    <row r="9722" ht="26.25" customHeight="1"/>
    <row r="9723" ht="26.25" customHeight="1"/>
    <row r="9724" ht="26.25" customHeight="1"/>
    <row r="9725" ht="26.25" customHeight="1"/>
    <row r="9726" ht="26.25" customHeight="1"/>
    <row r="9727" ht="26.25" customHeight="1"/>
    <row r="9728" ht="26.25" customHeight="1"/>
    <row r="9729" ht="26.25" customHeight="1"/>
    <row r="9730" ht="26.25" customHeight="1"/>
    <row r="9731" ht="26.25" customHeight="1"/>
    <row r="9732" ht="26.25" customHeight="1"/>
    <row r="9733" ht="26.25" customHeight="1"/>
    <row r="9734" ht="26.25" customHeight="1"/>
    <row r="9735" ht="26.25" customHeight="1"/>
    <row r="9736" ht="26.25" customHeight="1"/>
    <row r="9737" ht="26.25" customHeight="1"/>
    <row r="9738" ht="26.25" customHeight="1"/>
    <row r="9739" ht="26.25" customHeight="1"/>
    <row r="9740" ht="26.25" customHeight="1"/>
    <row r="9741" ht="26.25" customHeight="1"/>
    <row r="9742" ht="26.25" customHeight="1"/>
    <row r="9743" ht="26.25" customHeight="1"/>
    <row r="9744" ht="26.25" customHeight="1"/>
    <row r="9745" ht="26.25" customHeight="1"/>
    <row r="9746" ht="26.25" customHeight="1"/>
    <row r="9747" ht="26.25" customHeight="1"/>
    <row r="9748" ht="26.25" customHeight="1"/>
    <row r="9749" ht="26.25" customHeight="1"/>
    <row r="9750" ht="26.25" customHeight="1"/>
    <row r="9751" ht="26.25" customHeight="1"/>
    <row r="9752" ht="26.25" customHeight="1"/>
    <row r="9753" ht="26.25" customHeight="1"/>
    <row r="9754" ht="26.25" customHeight="1"/>
    <row r="9755" ht="26.25" customHeight="1"/>
    <row r="9756" ht="26.25" customHeight="1"/>
    <row r="9757" ht="26.25" customHeight="1"/>
    <row r="9758" ht="26.25" customHeight="1"/>
    <row r="9759" ht="26.25" customHeight="1"/>
    <row r="9760" ht="26.25" customHeight="1"/>
    <row r="9761" ht="26.25" customHeight="1"/>
    <row r="9762" ht="26.25" customHeight="1"/>
    <row r="9763" ht="26.25" customHeight="1"/>
    <row r="9764" ht="26.25" customHeight="1"/>
    <row r="9765" ht="26.25" customHeight="1"/>
    <row r="9766" ht="26.25" customHeight="1"/>
    <row r="9767" ht="26.25" customHeight="1"/>
    <row r="9768" ht="26.25" customHeight="1"/>
    <row r="9769" ht="26.25" customHeight="1"/>
    <row r="9770" ht="26.25" customHeight="1"/>
    <row r="9771" ht="26.25" customHeight="1"/>
    <row r="9772" ht="26.25" customHeight="1"/>
    <row r="9773" ht="26.25" customHeight="1"/>
    <row r="9774" ht="26.25" customHeight="1"/>
    <row r="9775" ht="26.25" customHeight="1"/>
    <row r="9776" ht="26.25" customHeight="1"/>
    <row r="9777" ht="26.25" customHeight="1"/>
    <row r="9778" ht="26.25" customHeight="1"/>
    <row r="9779" ht="26.25" customHeight="1"/>
    <row r="9780" ht="26.25" customHeight="1"/>
    <row r="9781" ht="26.25" customHeight="1"/>
    <row r="9782" ht="26.25" customHeight="1"/>
    <row r="9783" ht="26.25" customHeight="1"/>
    <row r="9784" ht="26.25" customHeight="1"/>
    <row r="9785" ht="26.25" customHeight="1"/>
    <row r="9786" ht="26.25" customHeight="1"/>
    <row r="9787" ht="26.25" customHeight="1"/>
    <row r="9788" ht="26.25" customHeight="1"/>
    <row r="9789" ht="26.25" customHeight="1"/>
    <row r="9790" ht="26.25" customHeight="1"/>
    <row r="9791" ht="26.25" customHeight="1"/>
    <row r="9792" ht="26.25" customHeight="1"/>
    <row r="9793" ht="26.25" customHeight="1"/>
    <row r="9794" ht="26.25" customHeight="1"/>
    <row r="9795" ht="26.25" customHeight="1"/>
    <row r="9796" ht="26.25" customHeight="1"/>
    <row r="9797" ht="26.25" customHeight="1"/>
    <row r="9798" ht="26.25" customHeight="1"/>
    <row r="9799" ht="26.25" customHeight="1"/>
    <row r="9800" ht="26.25" customHeight="1"/>
    <row r="9801" ht="26.25" customHeight="1"/>
    <row r="9802" ht="26.25" customHeight="1"/>
    <row r="9803" ht="26.25" customHeight="1"/>
    <row r="9804" ht="26.25" customHeight="1"/>
    <row r="9805" ht="26.25" customHeight="1"/>
    <row r="9806" ht="26.25" customHeight="1"/>
    <row r="9807" ht="26.25" customHeight="1"/>
    <row r="9808" ht="26.25" customHeight="1"/>
    <row r="9809" ht="26.25" customHeight="1"/>
    <row r="9810" ht="26.25" customHeight="1"/>
    <row r="9811" ht="26.25" customHeight="1"/>
    <row r="9812" ht="26.25" customHeight="1"/>
    <row r="9813" ht="26.25" customHeight="1"/>
    <row r="9814" ht="26.25" customHeight="1"/>
    <row r="9815" ht="26.25" customHeight="1"/>
    <row r="9816" ht="26.25" customHeight="1"/>
    <row r="9817" ht="26.25" customHeight="1"/>
    <row r="9818" ht="26.25" customHeight="1"/>
    <row r="9819" ht="26.25" customHeight="1"/>
    <row r="9820" ht="26.25" customHeight="1"/>
    <row r="9821" ht="26.25" customHeight="1"/>
    <row r="9822" ht="26.25" customHeight="1"/>
    <row r="9823" ht="26.25" customHeight="1"/>
    <row r="9824" ht="26.25" customHeight="1"/>
    <row r="9825" ht="26.25" customHeight="1"/>
    <row r="9826" ht="26.25" customHeight="1"/>
    <row r="9827" ht="26.25" customHeight="1"/>
    <row r="9828" ht="26.25" customHeight="1"/>
    <row r="9829" ht="26.25" customHeight="1"/>
    <row r="9830" ht="26.25" customHeight="1"/>
    <row r="9831" ht="26.25" customHeight="1"/>
    <row r="9832" ht="26.25" customHeight="1"/>
    <row r="9833" ht="26.25" customHeight="1"/>
    <row r="9834" ht="26.25" customHeight="1"/>
    <row r="9835" ht="26.25" customHeight="1"/>
    <row r="9836" ht="26.25" customHeight="1"/>
    <row r="9837" ht="26.25" customHeight="1"/>
    <row r="9838" ht="26.25" customHeight="1"/>
    <row r="9839" ht="26.25" customHeight="1"/>
    <row r="9840" ht="26.25" customHeight="1"/>
    <row r="9841" ht="26.25" customHeight="1"/>
    <row r="9842" ht="26.25" customHeight="1"/>
    <row r="9843" ht="26.25" customHeight="1"/>
    <row r="9844" ht="26.25" customHeight="1"/>
    <row r="9845" ht="26.25" customHeight="1"/>
    <row r="9846" ht="26.25" customHeight="1"/>
    <row r="9847" ht="26.25" customHeight="1"/>
    <row r="9848" ht="26.25" customHeight="1"/>
    <row r="9849" ht="26.25" customHeight="1"/>
    <row r="9850" ht="26.25" customHeight="1"/>
    <row r="9851" ht="26.25" customHeight="1"/>
    <row r="9852" ht="26.25" customHeight="1"/>
    <row r="9853" ht="26.25" customHeight="1"/>
    <row r="9854" ht="26.25" customHeight="1"/>
    <row r="9855" ht="26.25" customHeight="1"/>
    <row r="9856" ht="26.25" customHeight="1"/>
    <row r="9857" ht="26.25" customHeight="1"/>
    <row r="9858" ht="26.25" customHeight="1"/>
    <row r="9859" ht="26.25" customHeight="1"/>
    <row r="9860" ht="26.25" customHeight="1"/>
    <row r="9861" ht="26.25" customHeight="1"/>
    <row r="9862" ht="26.25" customHeight="1"/>
    <row r="9863" ht="26.25" customHeight="1"/>
    <row r="9864" ht="26.25" customHeight="1"/>
    <row r="9865" ht="26.25" customHeight="1"/>
    <row r="9866" ht="26.25" customHeight="1"/>
    <row r="9867" ht="26.25" customHeight="1"/>
    <row r="9868" ht="26.25" customHeight="1"/>
    <row r="9869" ht="26.25" customHeight="1"/>
    <row r="9870" ht="26.25" customHeight="1"/>
    <row r="9871" ht="26.25" customHeight="1"/>
    <row r="9872" ht="26.25" customHeight="1"/>
    <row r="9873" ht="26.25" customHeight="1"/>
    <row r="9874" ht="26.25" customHeight="1"/>
    <row r="9875" ht="26.25" customHeight="1"/>
    <row r="9876" ht="26.25" customHeight="1"/>
    <row r="9877" ht="26.25" customHeight="1"/>
    <row r="9878" ht="26.25" customHeight="1"/>
    <row r="9879" ht="26.25" customHeight="1"/>
    <row r="9880" ht="26.25" customHeight="1"/>
    <row r="9881" ht="26.25" customHeight="1"/>
    <row r="9882" ht="26.25" customHeight="1"/>
    <row r="9883" ht="26.25" customHeight="1"/>
    <row r="9884" ht="26.25" customHeight="1"/>
    <row r="9885" ht="26.25" customHeight="1"/>
    <row r="9886" ht="26.25" customHeight="1"/>
    <row r="9887" ht="26.25" customHeight="1"/>
    <row r="9888" ht="26.25" customHeight="1"/>
    <row r="9889" ht="26.25" customHeight="1"/>
    <row r="9890" ht="26.25" customHeight="1"/>
    <row r="9891" ht="26.25" customHeight="1"/>
    <row r="9892" ht="26.25" customHeight="1"/>
    <row r="9893" ht="26.25" customHeight="1"/>
    <row r="9894" ht="26.25" customHeight="1"/>
    <row r="9895" ht="26.25" customHeight="1"/>
    <row r="9896" ht="26.25" customHeight="1"/>
    <row r="9897" ht="26.25" customHeight="1"/>
    <row r="9898" ht="26.25" customHeight="1"/>
    <row r="9899" ht="26.25" customHeight="1"/>
    <row r="9900" ht="26.25" customHeight="1"/>
    <row r="9901" ht="26.25" customHeight="1"/>
    <row r="9902" ht="26.25" customHeight="1"/>
    <row r="9903" ht="26.25" customHeight="1"/>
    <row r="9904" ht="26.25" customHeight="1"/>
    <row r="9905" ht="26.25" customHeight="1"/>
    <row r="9906" ht="26.25" customHeight="1"/>
    <row r="9907" ht="26.25" customHeight="1"/>
    <row r="9908" ht="26.25" customHeight="1"/>
    <row r="9909" ht="26.25" customHeight="1"/>
    <row r="9910" ht="26.25" customHeight="1"/>
    <row r="9911" ht="26.25" customHeight="1"/>
    <row r="9912" ht="26.25" customHeight="1"/>
    <row r="9913" ht="26.25" customHeight="1"/>
    <row r="9914" ht="26.25" customHeight="1"/>
    <row r="9915" ht="26.25" customHeight="1"/>
    <row r="9916" ht="26.25" customHeight="1"/>
    <row r="9917" ht="26.25" customHeight="1"/>
    <row r="9918" ht="26.25" customHeight="1"/>
    <row r="9919" ht="26.25" customHeight="1"/>
    <row r="9920" ht="26.25" customHeight="1"/>
    <row r="9921" ht="26.25" customHeight="1"/>
    <row r="9922" ht="26.25" customHeight="1"/>
    <row r="9923" ht="26.25" customHeight="1"/>
    <row r="9924" ht="26.25" customHeight="1"/>
    <row r="9925" ht="26.25" customHeight="1"/>
    <row r="9926" ht="26.25" customHeight="1"/>
    <row r="9927" ht="26.25" customHeight="1"/>
    <row r="9928" ht="26.25" customHeight="1"/>
    <row r="9929" ht="26.25" customHeight="1"/>
    <row r="9930" ht="26.25" customHeight="1"/>
    <row r="9931" ht="26.25" customHeight="1"/>
    <row r="9932" ht="26.25" customHeight="1"/>
    <row r="9933" ht="26.25" customHeight="1"/>
    <row r="9934" ht="26.25" customHeight="1"/>
    <row r="9935" ht="26.25" customHeight="1"/>
    <row r="9936" ht="26.25" customHeight="1"/>
    <row r="9937" ht="26.25" customHeight="1"/>
    <row r="9938" ht="26.25" customHeight="1"/>
    <row r="9939" ht="26.25" customHeight="1"/>
    <row r="9940" ht="26.25" customHeight="1"/>
    <row r="9941" ht="26.25" customHeight="1"/>
    <row r="9942" ht="26.25" customHeight="1"/>
    <row r="9943" ht="26.25" customHeight="1"/>
    <row r="9944" ht="26.25" customHeight="1"/>
    <row r="9945" ht="26.25" customHeight="1"/>
    <row r="9946" ht="26.25" customHeight="1"/>
    <row r="9947" ht="26.25" customHeight="1"/>
    <row r="9948" ht="26.25" customHeight="1"/>
    <row r="9949" ht="26.25" customHeight="1"/>
    <row r="9950" ht="26.25" customHeight="1"/>
    <row r="9951" ht="26.25" customHeight="1"/>
    <row r="9952" ht="26.25" customHeight="1"/>
    <row r="9953" ht="26.25" customHeight="1"/>
    <row r="9954" ht="26.25" customHeight="1"/>
    <row r="9955" ht="26.25" customHeight="1"/>
    <row r="9956" ht="26.25" customHeight="1"/>
    <row r="9957" ht="26.25" customHeight="1"/>
    <row r="9958" ht="26.25" customHeight="1"/>
    <row r="9959" ht="26.25" customHeight="1"/>
    <row r="9960" ht="26.25" customHeight="1"/>
    <row r="9961" ht="26.25" customHeight="1"/>
    <row r="9962" ht="26.25" customHeight="1"/>
    <row r="9963" ht="26.25" customHeight="1"/>
    <row r="9964" ht="26.25" customHeight="1"/>
    <row r="9965" ht="26.25" customHeight="1"/>
    <row r="9966" ht="26.25" customHeight="1"/>
    <row r="9967" ht="26.25" customHeight="1"/>
    <row r="9968" ht="26.25" customHeight="1"/>
    <row r="9969" ht="26.25" customHeight="1"/>
    <row r="9970" ht="26.25" customHeight="1"/>
    <row r="9971" ht="26.25" customHeight="1"/>
    <row r="9972" ht="26.25" customHeight="1"/>
    <row r="9973" ht="26.25" customHeight="1"/>
    <row r="9974" ht="26.25" customHeight="1"/>
    <row r="9975" ht="26.25" customHeight="1"/>
    <row r="9976" ht="26.25" customHeight="1"/>
    <row r="9977" ht="26.25" customHeight="1"/>
    <row r="9978" ht="26.25" customHeight="1"/>
    <row r="9979" ht="26.25" customHeight="1"/>
    <row r="9980" ht="26.25" customHeight="1"/>
    <row r="9981" ht="26.25" customHeight="1"/>
    <row r="9982" ht="26.25" customHeight="1"/>
    <row r="9983" ht="26.25" customHeight="1"/>
    <row r="9984" ht="26.25" customHeight="1"/>
    <row r="9985" ht="26.25" customHeight="1"/>
    <row r="9986" ht="26.25" customHeight="1"/>
    <row r="9987" ht="26.25" customHeight="1"/>
    <row r="9988" ht="26.25" customHeight="1"/>
    <row r="9989" ht="26.25" customHeight="1"/>
    <row r="9990" ht="26.25" customHeight="1"/>
    <row r="9991" ht="26.25" customHeight="1"/>
    <row r="9992" ht="26.25" customHeight="1"/>
    <row r="9993" ht="26.25" customHeight="1"/>
    <row r="9994" ht="26.25" customHeight="1"/>
    <row r="9995" ht="26.25" customHeight="1"/>
    <row r="9996" ht="26.25" customHeight="1"/>
    <row r="9997" ht="26.25" customHeight="1"/>
    <row r="9998" ht="26.25" customHeight="1"/>
    <row r="9999" ht="26.25" customHeight="1"/>
    <row r="10000" ht="26.25" customHeight="1"/>
    <row r="10001" ht="26.25" customHeight="1"/>
    <row r="10002" ht="26.25" customHeight="1"/>
    <row r="10003" ht="26.25" customHeight="1"/>
    <row r="10004" ht="26.25" customHeight="1"/>
    <row r="10005" ht="26.25" customHeight="1"/>
    <row r="10006" ht="26.25" customHeight="1"/>
    <row r="10007" ht="26.25" customHeight="1"/>
    <row r="10008" ht="26.25" customHeight="1"/>
    <row r="10009" ht="26.25" customHeight="1"/>
    <row r="10010" ht="26.25" customHeight="1"/>
    <row r="10011" ht="26.25" customHeight="1"/>
    <row r="10012" ht="26.25" customHeight="1"/>
    <row r="10013" ht="26.25" customHeight="1"/>
    <row r="10014" ht="26.25" customHeight="1"/>
    <row r="10015" ht="26.25" customHeight="1"/>
    <row r="10016" ht="26.25" customHeight="1"/>
    <row r="10017" ht="26.25" customHeight="1"/>
    <row r="10018" ht="26.25" customHeight="1"/>
    <row r="10019" ht="26.25" customHeight="1"/>
    <row r="10020" ht="26.25" customHeight="1"/>
    <row r="10021" ht="26.25" customHeight="1"/>
    <row r="10022" ht="26.25" customHeight="1"/>
    <row r="10023" ht="26.25" customHeight="1"/>
    <row r="10024" ht="26.25" customHeight="1"/>
    <row r="10025" ht="26.25" customHeight="1"/>
    <row r="10026" ht="26.25" customHeight="1"/>
    <row r="10027" ht="26.25" customHeight="1"/>
    <row r="10028" ht="26.25" customHeight="1"/>
    <row r="10029" ht="26.25" customHeight="1"/>
    <row r="10030" ht="26.25" customHeight="1"/>
    <row r="10031" ht="26.25" customHeight="1"/>
    <row r="10032" ht="26.25" customHeight="1"/>
    <row r="10033" ht="26.25" customHeight="1"/>
    <row r="10034" ht="26.25" customHeight="1"/>
    <row r="10035" ht="26.25" customHeight="1"/>
    <row r="10036" ht="26.25" customHeight="1"/>
    <row r="10037" ht="26.25" customHeight="1"/>
    <row r="10038" ht="26.25" customHeight="1"/>
    <row r="10039" ht="26.25" customHeight="1"/>
    <row r="10040" ht="26.25" customHeight="1"/>
    <row r="10041" ht="26.25" customHeight="1"/>
    <row r="10042" ht="26.25" customHeight="1"/>
    <row r="10043" ht="26.25" customHeight="1"/>
    <row r="10044" ht="26.25" customHeight="1"/>
    <row r="10045" ht="26.25" customHeight="1"/>
    <row r="10046" ht="26.25" customHeight="1"/>
    <row r="10047" ht="26.25" customHeight="1"/>
    <row r="10048" ht="26.25" customHeight="1"/>
    <row r="10049" ht="26.25" customHeight="1"/>
    <row r="10050" ht="26.25" customHeight="1"/>
    <row r="10051" ht="26.25" customHeight="1"/>
    <row r="10052" ht="26.25" customHeight="1"/>
    <row r="10053" ht="26.25" customHeight="1"/>
    <row r="10054" ht="26.25" customHeight="1"/>
    <row r="10055" ht="26.25" customHeight="1"/>
    <row r="10056" ht="26.25" customHeight="1"/>
    <row r="10057" ht="26.25" customHeight="1"/>
    <row r="10058" ht="26.25" customHeight="1"/>
    <row r="10059" ht="26.25" customHeight="1"/>
    <row r="10060" ht="26.25" customHeight="1"/>
    <row r="10061" ht="26.25" customHeight="1"/>
    <row r="10062" ht="26.25" customHeight="1"/>
    <row r="10063" ht="26.25" customHeight="1"/>
    <row r="10064" ht="26.25" customHeight="1"/>
    <row r="10065" ht="26.25" customHeight="1"/>
    <row r="10066" ht="26.25" customHeight="1"/>
    <row r="10067" ht="26.25" customHeight="1"/>
    <row r="10068" ht="26.25" customHeight="1"/>
    <row r="10069" ht="26.25" customHeight="1"/>
    <row r="10070" ht="26.25" customHeight="1"/>
    <row r="10071" ht="26.25" customHeight="1"/>
    <row r="10072" ht="26.25" customHeight="1"/>
    <row r="10073" ht="26.25" customHeight="1"/>
    <row r="10074" ht="26.25" customHeight="1"/>
    <row r="10075" ht="26.25" customHeight="1"/>
    <row r="10076" ht="26.25" customHeight="1"/>
    <row r="10077" ht="26.25" customHeight="1"/>
    <row r="10078" ht="26.25" customHeight="1"/>
    <row r="10079" ht="26.25" customHeight="1"/>
    <row r="10080" ht="26.25" customHeight="1"/>
    <row r="10081" ht="26.25" customHeight="1"/>
    <row r="10082" ht="26.25" customHeight="1"/>
    <row r="10083" ht="26.25" customHeight="1"/>
    <row r="10084" ht="26.25" customHeight="1"/>
    <row r="10085" ht="26.25" customHeight="1"/>
    <row r="10086" ht="26.25" customHeight="1"/>
    <row r="10087" ht="26.25" customHeight="1"/>
    <row r="10088" ht="26.25" customHeight="1"/>
    <row r="10089" ht="26.25" customHeight="1"/>
    <row r="10090" ht="26.25" customHeight="1"/>
    <row r="10091" ht="26.25" customHeight="1"/>
    <row r="10092" ht="26.25" customHeight="1"/>
    <row r="10093" ht="26.25" customHeight="1"/>
    <row r="10094" ht="26.25" customHeight="1"/>
    <row r="10095" ht="26.25" customHeight="1"/>
    <row r="10096" ht="26.25" customHeight="1"/>
    <row r="10097" ht="26.25" customHeight="1"/>
    <row r="10098" ht="26.25" customHeight="1"/>
    <row r="10099" ht="26.25" customHeight="1"/>
    <row r="10100" ht="26.25" customHeight="1"/>
    <row r="10101" ht="26.25" customHeight="1"/>
    <row r="10102" ht="26.25" customHeight="1"/>
    <row r="10103" ht="26.25" customHeight="1"/>
    <row r="10104" ht="26.25" customHeight="1"/>
    <row r="10105" ht="26.25" customHeight="1"/>
    <row r="10106" ht="26.25" customHeight="1"/>
    <row r="10107" ht="26.25" customHeight="1"/>
    <row r="10108" ht="26.25" customHeight="1"/>
    <row r="10109" ht="26.25" customHeight="1"/>
    <row r="10110" ht="26.25" customHeight="1"/>
    <row r="10111" ht="26.25" customHeight="1"/>
    <row r="10112" ht="26.25" customHeight="1"/>
    <row r="10113" ht="26.25" customHeight="1"/>
    <row r="10114" ht="26.25" customHeight="1"/>
    <row r="10115" ht="26.25" customHeight="1"/>
    <row r="10116" ht="26.25" customHeight="1"/>
    <row r="10117" ht="26.25" customHeight="1"/>
    <row r="10118" ht="26.25" customHeight="1"/>
    <row r="10119" ht="26.25" customHeight="1"/>
    <row r="10120" ht="26.25" customHeight="1"/>
    <row r="10121" ht="26.25" customHeight="1"/>
    <row r="10122" ht="26.25" customHeight="1"/>
    <row r="10123" ht="26.25" customHeight="1"/>
    <row r="10124" ht="26.25" customHeight="1"/>
    <row r="10125" ht="26.25" customHeight="1"/>
    <row r="10126" ht="26.25" customHeight="1"/>
    <row r="10127" ht="26.25" customHeight="1"/>
    <row r="10128" ht="26.25" customHeight="1"/>
    <row r="10129" ht="26.25" customHeight="1"/>
    <row r="10130" ht="26.25" customHeight="1"/>
    <row r="10131" ht="26.25" customHeight="1"/>
    <row r="10132" ht="26.25" customHeight="1"/>
    <row r="10133" ht="26.25" customHeight="1"/>
    <row r="10134" ht="26.25" customHeight="1"/>
    <row r="10135" ht="26.25" customHeight="1"/>
    <row r="10136" ht="26.25" customHeight="1"/>
    <row r="10137" ht="26.25" customHeight="1"/>
    <row r="10138" ht="26.25" customHeight="1"/>
    <row r="10139" ht="26.25" customHeight="1"/>
    <row r="10140" ht="26.25" customHeight="1"/>
    <row r="10141" ht="26.25" customHeight="1"/>
    <row r="10142" ht="26.25" customHeight="1"/>
    <row r="10143" ht="26.25" customHeight="1"/>
    <row r="10144" ht="26.25" customHeight="1"/>
    <row r="10145" ht="26.25" customHeight="1"/>
    <row r="10146" ht="26.25" customHeight="1"/>
    <row r="10147" ht="26.25" customHeight="1"/>
    <row r="10148" ht="26.25" customHeight="1"/>
    <row r="10149" ht="26.25" customHeight="1"/>
    <row r="10150" ht="26.25" customHeight="1"/>
    <row r="10151" ht="26.25" customHeight="1"/>
    <row r="10152" ht="26.25" customHeight="1"/>
    <row r="10153" ht="26.25" customHeight="1"/>
    <row r="10154" ht="26.25" customHeight="1"/>
    <row r="10155" ht="26.25" customHeight="1"/>
    <row r="10156" ht="26.25" customHeight="1"/>
    <row r="10157" ht="26.25" customHeight="1"/>
    <row r="10158" ht="26.25" customHeight="1"/>
    <row r="10159" ht="26.25" customHeight="1"/>
    <row r="10160" ht="26.25" customHeight="1"/>
    <row r="10161" ht="26.25" customHeight="1"/>
    <row r="10162" ht="26.25" customHeight="1"/>
    <row r="10163" ht="26.25" customHeight="1"/>
    <row r="10164" ht="26.25" customHeight="1"/>
    <row r="10165" ht="26.25" customHeight="1"/>
    <row r="10166" ht="26.25" customHeight="1"/>
    <row r="10167" ht="26.25" customHeight="1"/>
    <row r="10168" ht="26.25" customHeight="1"/>
    <row r="10169" ht="26.25" customHeight="1"/>
    <row r="10170" ht="26.25" customHeight="1"/>
    <row r="10171" ht="26.25" customHeight="1"/>
    <row r="10172" ht="26.25" customHeight="1"/>
    <row r="10173" ht="26.25" customHeight="1"/>
    <row r="10174" ht="26.25" customHeight="1"/>
    <row r="10175" ht="26.25" customHeight="1"/>
    <row r="10176" ht="26.25" customHeight="1"/>
    <row r="10177" ht="26.25" customHeight="1"/>
    <row r="10178" ht="26.25" customHeight="1"/>
    <row r="10179" ht="26.25" customHeight="1"/>
    <row r="10180" ht="26.25" customHeight="1"/>
    <row r="10181" ht="26.25" customHeight="1"/>
    <row r="10182" ht="26.25" customHeight="1"/>
    <row r="10183" ht="26.25" customHeight="1"/>
    <row r="10184" ht="26.25" customHeight="1"/>
    <row r="10185" ht="26.25" customHeight="1"/>
    <row r="10186" ht="26.25" customHeight="1"/>
    <row r="10187" ht="26.25" customHeight="1"/>
    <row r="10188" ht="26.25" customHeight="1"/>
    <row r="10189" ht="26.25" customHeight="1"/>
    <row r="10190" ht="26.25" customHeight="1"/>
    <row r="10191" ht="26.25" customHeight="1"/>
    <row r="10192" ht="26.25" customHeight="1"/>
    <row r="10193" ht="26.25" customHeight="1"/>
    <row r="10194" ht="26.25" customHeight="1"/>
    <row r="10195" ht="26.25" customHeight="1"/>
    <row r="10196" ht="26.25" customHeight="1"/>
    <row r="10197" ht="26.25" customHeight="1"/>
    <row r="10198" ht="26.25" customHeight="1"/>
    <row r="10199" ht="26.25" customHeight="1"/>
    <row r="10200" ht="26.25" customHeight="1"/>
    <row r="10201" ht="26.25" customHeight="1"/>
    <row r="10202" ht="26.25" customHeight="1"/>
    <row r="10203" ht="26.25" customHeight="1"/>
    <row r="10204" ht="26.25" customHeight="1"/>
    <row r="10205" ht="26.25" customHeight="1"/>
    <row r="10206" ht="26.25" customHeight="1"/>
    <row r="10207" ht="26.25" customHeight="1"/>
    <row r="10208" ht="26.25" customHeight="1"/>
    <row r="10209" ht="26.25" customHeight="1"/>
    <row r="10210" ht="26.25" customHeight="1"/>
    <row r="10211" ht="26.25" customHeight="1"/>
    <row r="10212" ht="26.25" customHeight="1"/>
    <row r="10213" ht="26.25" customHeight="1"/>
    <row r="10214" ht="26.25" customHeight="1"/>
    <row r="10215" ht="26.25" customHeight="1"/>
    <row r="10216" ht="26.25" customHeight="1"/>
    <row r="10217" ht="26.25" customHeight="1"/>
    <row r="10218" ht="26.25" customHeight="1"/>
    <row r="10219" ht="26.25" customHeight="1"/>
    <row r="10220" ht="26.25" customHeight="1"/>
    <row r="10221" ht="26.25" customHeight="1"/>
    <row r="10222" ht="26.25" customHeight="1"/>
    <row r="10223" ht="26.25" customHeight="1"/>
    <row r="10224" ht="26.25" customHeight="1"/>
    <row r="10225" ht="26.25" customHeight="1"/>
    <row r="10226" ht="26.25" customHeight="1"/>
    <row r="10227" ht="26.25" customHeight="1"/>
    <row r="10228" ht="26.25" customHeight="1"/>
    <row r="10229" ht="26.25" customHeight="1"/>
    <row r="10230" ht="26.25" customHeight="1"/>
    <row r="10231" ht="26.25" customHeight="1"/>
    <row r="10232" ht="26.25" customHeight="1"/>
    <row r="10233" ht="26.25" customHeight="1"/>
    <row r="10234" ht="26.25" customHeight="1"/>
    <row r="10235" ht="26.25" customHeight="1"/>
    <row r="10236" ht="26.25" customHeight="1"/>
    <row r="10237" ht="26.25" customHeight="1"/>
    <row r="10238" ht="26.25" customHeight="1"/>
    <row r="10239" ht="26.25" customHeight="1"/>
    <row r="10240" ht="26.25" customHeight="1"/>
    <row r="10241" ht="26.25" customHeight="1"/>
    <row r="10242" ht="26.25" customHeight="1"/>
    <row r="10243" ht="26.25" customHeight="1"/>
    <row r="10244" ht="26.25" customHeight="1"/>
    <row r="10245" ht="26.25" customHeight="1"/>
    <row r="10246" ht="26.25" customHeight="1"/>
    <row r="10247" ht="26.25" customHeight="1"/>
    <row r="10248" ht="26.25" customHeight="1"/>
    <row r="10249" ht="26.25" customHeight="1"/>
    <row r="10250" ht="26.25" customHeight="1"/>
    <row r="10251" ht="26.25" customHeight="1"/>
    <row r="10252" ht="26.25" customHeight="1"/>
    <row r="10253" ht="26.25" customHeight="1"/>
    <row r="10254" ht="26.25" customHeight="1"/>
    <row r="10255" ht="26.25" customHeight="1"/>
    <row r="10256" ht="26.25" customHeight="1"/>
    <row r="10257" ht="26.25" customHeight="1"/>
    <row r="10258" ht="26.25" customHeight="1"/>
    <row r="10259" ht="26.25" customHeight="1"/>
    <row r="10260" ht="26.25" customHeight="1"/>
    <row r="10261" ht="26.25" customHeight="1"/>
    <row r="10262" ht="26.25" customHeight="1"/>
    <row r="10263" ht="26.25" customHeight="1"/>
    <row r="10264" ht="26.25" customHeight="1"/>
    <row r="10265" ht="26.25" customHeight="1"/>
    <row r="10266" ht="26.25" customHeight="1"/>
    <row r="10267" ht="26.25" customHeight="1"/>
    <row r="10268" ht="26.25" customHeight="1"/>
    <row r="10269" ht="26.25" customHeight="1"/>
    <row r="10270" ht="26.25" customHeight="1"/>
    <row r="10271" ht="26.25" customHeight="1"/>
    <row r="10272" ht="26.25" customHeight="1"/>
    <row r="10273" ht="26.25" customHeight="1"/>
    <row r="10274" ht="26.25" customHeight="1"/>
    <row r="10275" ht="26.25" customHeight="1"/>
    <row r="10276" ht="26.25" customHeight="1"/>
    <row r="10277" ht="26.25" customHeight="1"/>
    <row r="10278" ht="26.25" customHeight="1"/>
    <row r="10279" ht="26.25" customHeight="1"/>
    <row r="10280" ht="26.25" customHeight="1"/>
    <row r="10281" ht="26.25" customHeight="1"/>
    <row r="10282" ht="26.25" customHeight="1"/>
    <row r="10283" ht="26.25" customHeight="1"/>
    <row r="10284" ht="26.25" customHeight="1"/>
    <row r="10285" ht="26.25" customHeight="1"/>
    <row r="10286" ht="26.25" customHeight="1"/>
    <row r="10287" ht="26.25" customHeight="1"/>
    <row r="10288" ht="26.25" customHeight="1"/>
    <row r="10289" ht="26.25" customHeight="1"/>
    <row r="10290" ht="26.25" customHeight="1"/>
    <row r="10291" ht="26.25" customHeight="1"/>
    <row r="10292" ht="26.25" customHeight="1"/>
    <row r="10293" ht="26.25" customHeight="1"/>
    <row r="10294" ht="26.25" customHeight="1"/>
    <row r="10295" ht="26.25" customHeight="1"/>
    <row r="10296" ht="26.25" customHeight="1"/>
    <row r="10297" ht="26.25" customHeight="1"/>
    <row r="10298" ht="26.25" customHeight="1"/>
    <row r="10299" ht="26.25" customHeight="1"/>
    <row r="10300" ht="26.25" customHeight="1"/>
    <row r="10301" ht="26.25" customHeight="1"/>
    <row r="10302" ht="26.25" customHeight="1"/>
    <row r="10303" ht="26.25" customHeight="1"/>
    <row r="10304" ht="26.25" customHeight="1"/>
    <row r="10305" ht="26.25" customHeight="1"/>
    <row r="10306" ht="26.25" customHeight="1"/>
    <row r="10307" ht="26.25" customHeight="1"/>
    <row r="10308" ht="26.25" customHeight="1"/>
    <row r="10309" ht="26.25" customHeight="1"/>
    <row r="10310" ht="26.25" customHeight="1"/>
    <row r="10311" ht="26.25" customHeight="1"/>
    <row r="10312" ht="26.25" customHeight="1"/>
    <row r="10313" ht="26.25" customHeight="1"/>
    <row r="10314" ht="26.25" customHeight="1"/>
    <row r="10315" ht="26.25" customHeight="1"/>
    <row r="10316" ht="26.25" customHeight="1"/>
    <row r="10317" ht="26.25" customHeight="1"/>
    <row r="10318" ht="26.25" customHeight="1"/>
    <row r="10319" ht="26.25" customHeight="1"/>
    <row r="10320" ht="26.25" customHeight="1"/>
    <row r="10321" ht="26.25" customHeight="1"/>
    <row r="10322" ht="26.25" customHeight="1"/>
    <row r="10323" ht="26.25" customHeight="1"/>
    <row r="10324" ht="26.25" customHeight="1"/>
    <row r="10325" ht="26.25" customHeight="1"/>
    <row r="10326" ht="26.25" customHeight="1"/>
    <row r="10327" ht="26.25" customHeight="1"/>
    <row r="10328" ht="26.25" customHeight="1"/>
    <row r="10329" ht="26.25" customHeight="1"/>
    <row r="10330" ht="26.25" customHeight="1"/>
    <row r="10331" ht="26.25" customHeight="1"/>
    <row r="10332" ht="26.25" customHeight="1"/>
    <row r="10333" ht="26.25" customHeight="1"/>
    <row r="10334" ht="26.25" customHeight="1"/>
    <row r="10335" ht="26.25" customHeight="1"/>
    <row r="10336" ht="26.25" customHeight="1"/>
    <row r="10337" ht="26.25" customHeight="1"/>
    <row r="10338" ht="26.25" customHeight="1"/>
    <row r="10339" ht="26.25" customHeight="1"/>
    <row r="10340" ht="26.25" customHeight="1"/>
    <row r="10341" ht="26.25" customHeight="1"/>
    <row r="10342" ht="26.25" customHeight="1"/>
    <row r="10343" ht="26.25" customHeight="1"/>
    <row r="10344" ht="26.25" customHeight="1"/>
    <row r="10345" ht="26.25" customHeight="1"/>
    <row r="10346" ht="26.25" customHeight="1"/>
    <row r="10347" ht="26.25" customHeight="1"/>
    <row r="10348" ht="26.25" customHeight="1"/>
    <row r="10349" ht="26.25" customHeight="1"/>
    <row r="10350" ht="26.25" customHeight="1"/>
    <row r="10351" ht="26.25" customHeight="1"/>
    <row r="10352" ht="26.25" customHeight="1"/>
    <row r="10353" ht="26.25" customHeight="1"/>
    <row r="10354" ht="26.25" customHeight="1"/>
    <row r="10355" ht="26.25" customHeight="1"/>
    <row r="10356" ht="26.25" customHeight="1"/>
    <row r="10357" ht="26.25" customHeight="1"/>
    <row r="10358" ht="26.25" customHeight="1"/>
    <row r="10359" ht="26.25" customHeight="1"/>
    <row r="10360" ht="26.25" customHeight="1"/>
    <row r="10361" ht="26.25" customHeight="1"/>
    <row r="10362" ht="26.25" customHeight="1"/>
    <row r="10363" ht="26.25" customHeight="1"/>
    <row r="10364" ht="26.25" customHeight="1"/>
    <row r="10365" ht="26.25" customHeight="1"/>
    <row r="10366" ht="26.25" customHeight="1"/>
    <row r="10367" ht="26.25" customHeight="1"/>
    <row r="10368" ht="26.25" customHeight="1"/>
    <row r="10369" ht="26.25" customHeight="1"/>
    <row r="10370" ht="26.25" customHeight="1"/>
    <row r="10371" ht="26.25" customHeight="1"/>
    <row r="10372" ht="26.25" customHeight="1"/>
    <row r="10373" ht="26.25" customHeight="1"/>
    <row r="10374" ht="26.25" customHeight="1"/>
    <row r="10375" ht="26.25" customHeight="1"/>
    <row r="10376" ht="26.25" customHeight="1"/>
    <row r="10377" ht="26.25" customHeight="1"/>
    <row r="10378" ht="26.25" customHeight="1"/>
    <row r="10379" ht="26.25" customHeight="1"/>
    <row r="10380" ht="26.25" customHeight="1"/>
    <row r="10381" ht="26.25" customHeight="1"/>
    <row r="10382" ht="26.25" customHeight="1"/>
    <row r="10383" ht="26.25" customHeight="1"/>
    <row r="10384" ht="26.25" customHeight="1"/>
    <row r="10385" ht="26.25" customHeight="1"/>
    <row r="10386" ht="26.25" customHeight="1"/>
    <row r="10387" ht="26.25" customHeight="1"/>
    <row r="10388" ht="26.25" customHeight="1"/>
    <row r="10389" ht="26.25" customHeight="1"/>
    <row r="10390" ht="26.25" customHeight="1"/>
    <row r="10391" ht="26.25" customHeight="1"/>
    <row r="10392" ht="26.25" customHeight="1"/>
    <row r="10393" ht="26.25" customHeight="1"/>
    <row r="10394" ht="26.25" customHeight="1"/>
    <row r="10395" ht="26.25" customHeight="1"/>
    <row r="10396" ht="26.25" customHeight="1"/>
    <row r="10397" ht="26.25" customHeight="1"/>
    <row r="10398" ht="26.25" customHeight="1"/>
    <row r="10399" ht="26.25" customHeight="1"/>
    <row r="10400" ht="26.25" customHeight="1"/>
    <row r="10401" ht="26.25" customHeight="1"/>
    <row r="10402" ht="26.25" customHeight="1"/>
    <row r="10403" ht="26.25" customHeight="1"/>
    <row r="10404" ht="26.25" customHeight="1"/>
    <row r="10405" ht="26.25" customHeight="1"/>
    <row r="10406" ht="26.25" customHeight="1"/>
    <row r="10407" ht="26.25" customHeight="1"/>
    <row r="10408" ht="26.25" customHeight="1"/>
    <row r="10409" ht="26.25" customHeight="1"/>
    <row r="10410" ht="26.25" customHeight="1"/>
    <row r="10411" ht="26.25" customHeight="1"/>
    <row r="10412" ht="26.25" customHeight="1"/>
    <row r="10413" ht="26.25" customHeight="1"/>
    <row r="10414" ht="26.25" customHeight="1"/>
    <row r="10415" ht="26.25" customHeight="1"/>
    <row r="10416" ht="26.25" customHeight="1"/>
    <row r="10417" ht="26.25" customHeight="1"/>
    <row r="10418" ht="26.25" customHeight="1"/>
    <row r="10419" ht="26.25" customHeight="1"/>
    <row r="10420" ht="26.25" customHeight="1"/>
    <row r="10421" ht="26.25" customHeight="1"/>
    <row r="10422" ht="26.25" customHeight="1"/>
    <row r="10423" ht="26.25" customHeight="1"/>
    <row r="10424" ht="26.25" customHeight="1"/>
    <row r="10425" ht="26.25" customHeight="1"/>
    <row r="10426" ht="26.25" customHeight="1"/>
    <row r="10427" ht="26.25" customHeight="1"/>
    <row r="10428" ht="26.25" customHeight="1"/>
    <row r="10429" ht="26.25" customHeight="1"/>
    <row r="10430" ht="26.25" customHeight="1"/>
    <row r="10431" ht="26.25" customHeight="1"/>
    <row r="10432" ht="26.25" customHeight="1"/>
    <row r="10433" ht="26.25" customHeight="1"/>
    <row r="10434" ht="26.25" customHeight="1"/>
    <row r="10435" ht="26.25" customHeight="1"/>
    <row r="10436" ht="26.25" customHeight="1"/>
    <row r="10437" ht="26.25" customHeight="1"/>
    <row r="10438" ht="26.25" customHeight="1"/>
    <row r="10439" ht="26.25" customHeight="1"/>
    <row r="10440" ht="26.25" customHeight="1"/>
    <row r="10441" ht="26.25" customHeight="1"/>
    <row r="10442" ht="26.25" customHeight="1"/>
    <row r="10443" ht="26.25" customHeight="1"/>
    <row r="10444" ht="26.25" customHeight="1"/>
    <row r="10445" ht="26.25" customHeight="1"/>
    <row r="10446" ht="26.25" customHeight="1"/>
    <row r="10447" ht="26.25" customHeight="1"/>
    <row r="10448" ht="26.25" customHeight="1"/>
    <row r="10449" ht="26.25" customHeight="1"/>
    <row r="10450" ht="26.25" customHeight="1"/>
    <row r="10451" ht="26.25" customHeight="1"/>
    <row r="10452" ht="26.25" customHeight="1"/>
    <row r="10453" ht="26.25" customHeight="1"/>
    <row r="10454" ht="26.25" customHeight="1"/>
    <row r="10455" ht="26.25" customHeight="1"/>
    <row r="10456" ht="26.25" customHeight="1"/>
    <row r="10457" ht="26.25" customHeight="1"/>
    <row r="10458" ht="26.25" customHeight="1"/>
    <row r="10459" ht="26.25" customHeight="1"/>
    <row r="10460" ht="26.25" customHeight="1"/>
    <row r="10461" ht="26.25" customHeight="1"/>
    <row r="10462" ht="26.25" customHeight="1"/>
    <row r="10463" ht="26.25" customHeight="1"/>
    <row r="10464" ht="26.25" customHeight="1"/>
    <row r="10465" ht="26.25" customHeight="1"/>
    <row r="10466" ht="26.25" customHeight="1"/>
    <row r="10467" ht="26.25" customHeight="1"/>
    <row r="10468" ht="26.25" customHeight="1"/>
    <row r="10469" ht="26.25" customHeight="1"/>
    <row r="10470" ht="26.25" customHeight="1"/>
    <row r="10471" ht="26.25" customHeight="1"/>
    <row r="10472" ht="26.25" customHeight="1"/>
    <row r="10473" ht="26.25" customHeight="1"/>
    <row r="10474" ht="26.25" customHeight="1"/>
    <row r="10475" ht="26.25" customHeight="1"/>
    <row r="10476" ht="26.25" customHeight="1"/>
    <row r="10477" ht="26.25" customHeight="1"/>
    <row r="10478" ht="26.25" customHeight="1"/>
    <row r="10479" ht="26.25" customHeight="1"/>
    <row r="10480" ht="26.25" customHeight="1"/>
    <row r="10481" ht="26.25" customHeight="1"/>
    <row r="10482" ht="26.25" customHeight="1"/>
    <row r="10483" ht="26.25" customHeight="1"/>
    <row r="10484" ht="26.25" customHeight="1"/>
    <row r="10485" ht="26.25" customHeight="1"/>
    <row r="10486" ht="26.25" customHeight="1"/>
    <row r="10487" ht="26.25" customHeight="1"/>
    <row r="10488" ht="26.25" customHeight="1"/>
    <row r="10489" ht="26.25" customHeight="1"/>
    <row r="10490" ht="26.25" customHeight="1"/>
    <row r="10491" ht="26.25" customHeight="1"/>
    <row r="10492" ht="26.25" customHeight="1"/>
    <row r="10493" ht="26.25" customHeight="1"/>
    <row r="10494" ht="26.25" customHeight="1"/>
    <row r="10495" ht="26.25" customHeight="1"/>
    <row r="10496" ht="26.25" customHeight="1"/>
    <row r="10497" ht="26.25" customHeight="1"/>
    <row r="10498" ht="26.25" customHeight="1"/>
    <row r="10499" ht="26.25" customHeight="1"/>
    <row r="10500" ht="26.25" customHeight="1"/>
    <row r="10501" ht="26.25" customHeight="1"/>
    <row r="10502" ht="26.25" customHeight="1"/>
    <row r="10503" ht="26.25" customHeight="1"/>
    <row r="10504" ht="26.25" customHeight="1"/>
    <row r="10505" ht="26.25" customHeight="1"/>
    <row r="10506" ht="26.25" customHeight="1"/>
    <row r="10507" ht="26.25" customHeight="1"/>
    <row r="10508" ht="26.25" customHeight="1"/>
    <row r="10509" ht="26.25" customHeight="1"/>
    <row r="10510" ht="26.25" customHeight="1"/>
    <row r="10511" ht="26.25" customHeight="1"/>
    <row r="10512" ht="26.25" customHeight="1"/>
    <row r="10513" ht="26.25" customHeight="1"/>
    <row r="10514" ht="26.25" customHeight="1"/>
    <row r="10515" ht="26.25" customHeight="1"/>
    <row r="10516" ht="26.25" customHeight="1"/>
    <row r="10517" ht="26.25" customHeight="1"/>
    <row r="10518" ht="26.25" customHeight="1"/>
    <row r="10519" ht="26.25" customHeight="1"/>
    <row r="10520" ht="26.25" customHeight="1"/>
    <row r="10521" ht="26.25" customHeight="1"/>
    <row r="10522" ht="26.25" customHeight="1"/>
    <row r="10523" ht="26.25" customHeight="1"/>
    <row r="10524" ht="26.25" customHeight="1"/>
    <row r="10525" ht="26.25" customHeight="1"/>
    <row r="10526" ht="26.25" customHeight="1"/>
    <row r="10527" ht="26.25" customHeight="1"/>
    <row r="10528" ht="26.25" customHeight="1"/>
    <row r="10529" ht="26.25" customHeight="1"/>
    <row r="10530" ht="26.25" customHeight="1"/>
    <row r="10531" ht="26.25" customHeight="1"/>
    <row r="10532" ht="26.25" customHeight="1"/>
    <row r="10533" ht="26.25" customHeight="1"/>
    <row r="10534" ht="26.25" customHeight="1"/>
    <row r="10535" ht="26.25" customHeight="1"/>
    <row r="10536" ht="26.25" customHeight="1"/>
    <row r="10537" ht="26.25" customHeight="1"/>
    <row r="10538" ht="26.25" customHeight="1"/>
    <row r="10539" ht="26.25" customHeight="1"/>
    <row r="10540" ht="26.25" customHeight="1"/>
    <row r="10541" ht="26.25" customHeight="1"/>
    <row r="10542" ht="26.25" customHeight="1"/>
    <row r="10543" ht="26.25" customHeight="1"/>
    <row r="10544" ht="26.25" customHeight="1"/>
    <row r="10545" ht="26.25" customHeight="1"/>
    <row r="10546" ht="26.25" customHeight="1"/>
    <row r="10547" ht="26.25" customHeight="1"/>
    <row r="10548" ht="26.25" customHeight="1"/>
    <row r="10549" ht="26.25" customHeight="1"/>
    <row r="10550" ht="26.25" customHeight="1"/>
    <row r="10551" ht="26.25" customHeight="1"/>
    <row r="10552" ht="26.25" customHeight="1"/>
    <row r="10553" ht="26.25" customHeight="1"/>
    <row r="10554" ht="26.25" customHeight="1"/>
    <row r="10555" ht="26.25" customHeight="1"/>
    <row r="10556" ht="26.25" customHeight="1"/>
    <row r="10557" ht="26.25" customHeight="1"/>
    <row r="10558" ht="26.25" customHeight="1"/>
    <row r="10559" ht="26.25" customHeight="1"/>
    <row r="10560" ht="26.25" customHeight="1"/>
    <row r="10561" ht="26.25" customHeight="1"/>
    <row r="10562" ht="26.25" customHeight="1"/>
    <row r="10563" ht="26.25" customHeight="1"/>
    <row r="10564" ht="26.25" customHeight="1"/>
    <row r="10565" ht="26.25" customHeight="1"/>
    <row r="10566" ht="26.25" customHeight="1"/>
    <row r="10567" ht="26.25" customHeight="1"/>
    <row r="10568" ht="26.25" customHeight="1"/>
    <row r="10569" ht="26.25" customHeight="1"/>
    <row r="10570" ht="26.25" customHeight="1"/>
    <row r="10571" ht="26.25" customHeight="1"/>
    <row r="10572" ht="26.25" customHeight="1"/>
    <row r="10573" ht="26.25" customHeight="1"/>
    <row r="10574" ht="26.25" customHeight="1"/>
    <row r="10575" ht="26.25" customHeight="1"/>
    <row r="10576" ht="26.25" customHeight="1"/>
    <row r="10577" ht="26.25" customHeight="1"/>
    <row r="10578" ht="26.25" customHeight="1"/>
    <row r="10579" ht="26.25" customHeight="1"/>
    <row r="10580" ht="26.25" customHeight="1"/>
    <row r="10581" ht="26.25" customHeight="1"/>
    <row r="10582" ht="26.25" customHeight="1"/>
    <row r="10583" ht="26.25" customHeight="1"/>
    <row r="10584" ht="26.25" customHeight="1"/>
    <row r="10585" ht="26.25" customHeight="1"/>
    <row r="10586" ht="26.25" customHeight="1"/>
    <row r="10587" ht="26.25" customHeight="1"/>
    <row r="10588" ht="26.25" customHeight="1"/>
    <row r="10589" ht="26.25" customHeight="1"/>
    <row r="10590" ht="26.25" customHeight="1"/>
    <row r="10591" ht="26.25" customHeight="1"/>
    <row r="10592" ht="26.25" customHeight="1"/>
    <row r="10593" ht="26.25" customHeight="1"/>
    <row r="10594" ht="26.25" customHeight="1"/>
    <row r="10595" ht="26.25" customHeight="1"/>
    <row r="10596" ht="26.25" customHeight="1"/>
    <row r="10597" ht="26.25" customHeight="1"/>
    <row r="10598" ht="26.25" customHeight="1"/>
    <row r="10599" ht="26.25" customHeight="1"/>
    <row r="10600" ht="26.25" customHeight="1"/>
    <row r="10601" ht="26.25" customHeight="1"/>
    <row r="10602" ht="26.25" customHeight="1"/>
    <row r="10603" ht="26.25" customHeight="1"/>
    <row r="10604" ht="26.25" customHeight="1"/>
    <row r="10605" ht="26.25" customHeight="1"/>
    <row r="10606" ht="26.25" customHeight="1"/>
    <row r="10607" ht="26.25" customHeight="1"/>
    <row r="10608" ht="26.25" customHeight="1"/>
    <row r="10609" ht="26.25" customHeight="1"/>
    <row r="10610" ht="26.25" customHeight="1"/>
    <row r="10611" ht="26.25" customHeight="1"/>
    <row r="10612" ht="26.25" customHeight="1"/>
    <row r="10613" ht="26.25" customHeight="1"/>
    <row r="10614" ht="26.25" customHeight="1"/>
    <row r="10615" ht="26.25" customHeight="1"/>
    <row r="10616" ht="26.25" customHeight="1"/>
    <row r="10617" ht="26.25" customHeight="1"/>
    <row r="10618" ht="26.25" customHeight="1"/>
    <row r="10619" ht="26.25" customHeight="1"/>
    <row r="10620" ht="26.25" customHeight="1"/>
    <row r="10621" ht="26.25" customHeight="1"/>
    <row r="10622" ht="26.25" customHeight="1"/>
    <row r="10623" ht="26.25" customHeight="1"/>
    <row r="10624" ht="26.25" customHeight="1"/>
    <row r="10625" ht="26.25" customHeight="1"/>
    <row r="10626" ht="26.25" customHeight="1"/>
    <row r="10627" ht="26.25" customHeight="1"/>
    <row r="10628" ht="26.25" customHeight="1"/>
    <row r="10629" ht="26.25" customHeight="1"/>
    <row r="10630" ht="26.25" customHeight="1"/>
    <row r="10631" ht="26.25" customHeight="1"/>
    <row r="10632" ht="26.25" customHeight="1"/>
    <row r="10633" ht="26.25" customHeight="1"/>
    <row r="10634" ht="26.25" customHeight="1"/>
    <row r="10635" ht="26.25" customHeight="1"/>
    <row r="10636" ht="26.25" customHeight="1"/>
    <row r="10637" ht="26.25" customHeight="1"/>
    <row r="10638" ht="26.25" customHeight="1"/>
    <row r="10639" ht="26.25" customHeight="1"/>
    <row r="10640" ht="26.25" customHeight="1"/>
    <row r="10641" ht="26.25" customHeight="1"/>
    <row r="10642" ht="26.25" customHeight="1"/>
    <row r="10643" ht="26.25" customHeight="1"/>
    <row r="10644" ht="26.25" customHeight="1"/>
    <row r="10645" ht="26.25" customHeight="1"/>
    <row r="10646" ht="26.25" customHeight="1"/>
    <row r="10647" ht="26.25" customHeight="1"/>
    <row r="10648" ht="26.25" customHeight="1"/>
    <row r="10649" ht="26.25" customHeight="1"/>
    <row r="10650" ht="26.25" customHeight="1"/>
    <row r="10651" ht="26.25" customHeight="1"/>
    <row r="10652" ht="26.25" customHeight="1"/>
    <row r="10653" ht="26.25" customHeight="1"/>
    <row r="10654" ht="26.25" customHeight="1"/>
    <row r="10655" ht="26.25" customHeight="1"/>
    <row r="10656" ht="26.25" customHeight="1"/>
    <row r="10657" ht="26.25" customHeight="1"/>
    <row r="10658" ht="26.25" customHeight="1"/>
    <row r="10659" ht="26.25" customHeight="1"/>
    <row r="10660" ht="26.25" customHeight="1"/>
    <row r="10661" ht="26.25" customHeight="1"/>
    <row r="10662" ht="26.25" customHeight="1"/>
    <row r="10663" ht="26.25" customHeight="1"/>
    <row r="10664" ht="26.25" customHeight="1"/>
    <row r="10665" ht="26.25" customHeight="1"/>
    <row r="10666" ht="26.25" customHeight="1"/>
    <row r="10667" ht="26.25" customHeight="1"/>
    <row r="10668" ht="26.25" customHeight="1"/>
    <row r="10669" ht="26.25" customHeight="1"/>
    <row r="10670" ht="26.25" customHeight="1"/>
    <row r="10671" ht="26.25" customHeight="1"/>
    <row r="10672" ht="26.25" customHeight="1"/>
    <row r="10673" ht="26.25" customHeight="1"/>
    <row r="10674" ht="26.25" customHeight="1"/>
    <row r="10675" ht="26.25" customHeight="1"/>
    <row r="10676" ht="26.25" customHeight="1"/>
    <row r="10677" ht="26.25" customHeight="1"/>
    <row r="10678" ht="26.25" customHeight="1"/>
    <row r="10679" ht="26.25" customHeight="1"/>
    <row r="10680" ht="26.25" customHeight="1"/>
    <row r="10681" ht="26.25" customHeight="1"/>
    <row r="10682" ht="26.25" customHeight="1"/>
    <row r="10683" ht="26.25" customHeight="1"/>
    <row r="10684" ht="26.25" customHeight="1"/>
    <row r="10685" ht="26.25" customHeight="1"/>
    <row r="10686" ht="26.25" customHeight="1"/>
    <row r="10687" ht="26.25" customHeight="1"/>
    <row r="10688" ht="26.25" customHeight="1"/>
    <row r="10689" ht="26.25" customHeight="1"/>
    <row r="10690" ht="26.25" customHeight="1"/>
    <row r="10691" ht="26.25" customHeight="1"/>
    <row r="10692" ht="26.25" customHeight="1"/>
    <row r="10693" ht="26.25" customHeight="1"/>
    <row r="10694" ht="26.25" customHeight="1"/>
    <row r="10695" ht="26.25" customHeight="1"/>
    <row r="10696" ht="26.25" customHeight="1"/>
    <row r="10697" ht="26.25" customHeight="1"/>
    <row r="10698" ht="26.25" customHeight="1"/>
    <row r="10699" ht="26.25" customHeight="1"/>
    <row r="10700" ht="26.25" customHeight="1"/>
    <row r="10701" ht="26.25" customHeight="1"/>
    <row r="10702" ht="26.25" customHeight="1"/>
    <row r="10703" ht="26.25" customHeight="1"/>
    <row r="10704" ht="26.25" customHeight="1"/>
    <row r="10705" ht="26.25" customHeight="1"/>
    <row r="10706" ht="26.25" customHeight="1"/>
    <row r="10707" ht="26.25" customHeight="1"/>
    <row r="10708" ht="26.25" customHeight="1"/>
    <row r="10709" ht="26.25" customHeight="1"/>
    <row r="10710" ht="26.25" customHeight="1"/>
    <row r="10711" ht="26.25" customHeight="1"/>
    <row r="10712" ht="26.25" customHeight="1"/>
    <row r="10713" ht="26.25" customHeight="1"/>
    <row r="10714" ht="26.25" customHeight="1"/>
    <row r="10715" ht="26.25" customHeight="1"/>
    <row r="10716" ht="26.25" customHeight="1"/>
    <row r="10717" ht="26.25" customHeight="1"/>
    <row r="10718" ht="26.25" customHeight="1"/>
    <row r="10719" ht="26.25" customHeight="1"/>
    <row r="10720" ht="26.25" customHeight="1"/>
    <row r="10721" ht="26.25" customHeight="1"/>
    <row r="10722" ht="26.25" customHeight="1"/>
    <row r="10723" ht="26.25" customHeight="1"/>
    <row r="10724" ht="26.25" customHeight="1"/>
    <row r="10725" ht="26.25" customHeight="1"/>
    <row r="10726" ht="26.25" customHeight="1"/>
    <row r="10727" ht="26.25" customHeight="1"/>
    <row r="10728" ht="26.25" customHeight="1"/>
    <row r="10729" ht="26.25" customHeight="1"/>
    <row r="10730" ht="26.25" customHeight="1"/>
    <row r="10731" ht="26.25" customHeight="1"/>
    <row r="10732" ht="26.25" customHeight="1"/>
    <row r="10733" ht="26.25" customHeight="1"/>
    <row r="10734" ht="26.25" customHeight="1"/>
    <row r="10735" ht="26.25" customHeight="1"/>
    <row r="10736" ht="26.25" customHeight="1"/>
    <row r="10737" ht="26.25" customHeight="1"/>
    <row r="10738" ht="26.25" customHeight="1"/>
    <row r="10739" ht="26.25" customHeight="1"/>
    <row r="10740" ht="26.25" customHeight="1"/>
    <row r="10741" ht="26.25" customHeight="1"/>
    <row r="10742" ht="26.25" customHeight="1"/>
    <row r="10743" ht="26.25" customHeight="1"/>
    <row r="10744" ht="26.25" customHeight="1"/>
    <row r="10745" ht="26.25" customHeight="1"/>
    <row r="10746" ht="26.25" customHeight="1"/>
    <row r="10747" ht="26.25" customHeight="1"/>
    <row r="10748" ht="26.25" customHeight="1"/>
    <row r="10749" ht="26.25" customHeight="1"/>
    <row r="10750" ht="26.25" customHeight="1"/>
    <row r="10751" ht="26.25" customHeight="1"/>
    <row r="10752" ht="26.25" customHeight="1"/>
    <row r="10753" ht="26.25" customHeight="1"/>
    <row r="10754" ht="26.25" customHeight="1"/>
    <row r="10755" ht="26.25" customHeight="1"/>
    <row r="10756" ht="26.25" customHeight="1"/>
    <row r="10757" ht="26.25" customHeight="1"/>
    <row r="10758" ht="26.25" customHeight="1"/>
    <row r="10759" ht="26.25" customHeight="1"/>
    <row r="10760" ht="26.25" customHeight="1"/>
    <row r="10761" ht="26.25" customHeight="1"/>
    <row r="10762" ht="26.25" customHeight="1"/>
    <row r="10763" ht="26.25" customHeight="1"/>
    <row r="10764" ht="26.25" customHeight="1"/>
    <row r="10765" ht="26.25" customHeight="1"/>
    <row r="10766" ht="26.25" customHeight="1"/>
    <row r="10767" ht="26.25" customHeight="1"/>
    <row r="10768" ht="26.25" customHeight="1"/>
    <row r="10769" ht="26.25" customHeight="1"/>
    <row r="10770" ht="26.25" customHeight="1"/>
    <row r="10771" ht="26.25" customHeight="1"/>
    <row r="10772" ht="26.25" customHeight="1"/>
    <row r="10773" ht="26.25" customHeight="1"/>
    <row r="10774" ht="26.25" customHeight="1"/>
    <row r="10775" ht="26.25" customHeight="1"/>
    <row r="10776" ht="26.25" customHeight="1"/>
    <row r="10777" ht="26.25" customHeight="1"/>
    <row r="10778" ht="26.25" customHeight="1"/>
    <row r="10779" ht="26.25" customHeight="1"/>
    <row r="10780" ht="26.25" customHeight="1"/>
    <row r="10781" ht="26.25" customHeight="1"/>
    <row r="10782" ht="26.25" customHeight="1"/>
    <row r="10783" ht="26.25" customHeight="1"/>
    <row r="10784" ht="26.25" customHeight="1"/>
    <row r="10785" ht="26.25" customHeight="1"/>
    <row r="10786" ht="26.25" customHeight="1"/>
    <row r="10787" ht="26.25" customHeight="1"/>
    <row r="10788" ht="26.25" customHeight="1"/>
    <row r="10789" ht="26.25" customHeight="1"/>
    <row r="10790" ht="26.25" customHeight="1"/>
    <row r="10791" ht="26.25" customHeight="1"/>
    <row r="10792" ht="26.25" customHeight="1"/>
    <row r="10793" ht="26.25" customHeight="1"/>
    <row r="10794" ht="26.25" customHeight="1"/>
    <row r="10795" ht="26.25" customHeight="1"/>
    <row r="10796" ht="26.25" customHeight="1"/>
    <row r="10797" ht="26.25" customHeight="1"/>
    <row r="10798" ht="26.25" customHeight="1"/>
    <row r="10799" ht="26.25" customHeight="1"/>
    <row r="10800" ht="26.25" customHeight="1"/>
    <row r="10801" ht="26.25" customHeight="1"/>
    <row r="10802" ht="26.25" customHeight="1"/>
    <row r="10803" ht="26.25" customHeight="1"/>
    <row r="10804" ht="26.25" customHeight="1"/>
    <row r="10805" ht="26.25" customHeight="1"/>
    <row r="10806" ht="26.25" customHeight="1"/>
    <row r="10807" ht="26.25" customHeight="1"/>
    <row r="10808" ht="26.25" customHeight="1"/>
    <row r="10809" ht="26.25" customHeight="1"/>
    <row r="10810" ht="26.25" customHeight="1"/>
    <row r="10811" ht="26.25" customHeight="1"/>
    <row r="10812" ht="26.25" customHeight="1"/>
    <row r="10813" ht="26.25" customHeight="1"/>
    <row r="10814" ht="26.25" customHeight="1"/>
    <row r="10815" ht="26.25" customHeight="1"/>
    <row r="10816" ht="26.25" customHeight="1"/>
    <row r="10817" ht="26.25" customHeight="1"/>
    <row r="10818" ht="26.25" customHeight="1"/>
    <row r="10819" ht="26.25" customHeight="1"/>
    <row r="10820" ht="26.25" customHeight="1"/>
    <row r="10821" ht="26.25" customHeight="1"/>
    <row r="10822" ht="26.25" customHeight="1"/>
    <row r="10823" ht="26.25" customHeight="1"/>
    <row r="10824" ht="26.25" customHeight="1"/>
    <row r="10825" ht="26.25" customHeight="1"/>
    <row r="10826" ht="26.25" customHeight="1"/>
    <row r="10827" ht="26.25" customHeight="1"/>
    <row r="10828" ht="26.25" customHeight="1"/>
    <row r="10829" ht="26.25" customHeight="1"/>
    <row r="10830" ht="26.25" customHeight="1"/>
    <row r="10831" ht="26.25" customHeight="1"/>
    <row r="10832" ht="26.25" customHeight="1"/>
    <row r="10833" ht="26.25" customHeight="1"/>
    <row r="10834" ht="26.25" customHeight="1"/>
    <row r="10835" ht="26.25" customHeight="1"/>
    <row r="10836" ht="26.25" customHeight="1"/>
    <row r="10837" ht="26.25" customHeight="1"/>
    <row r="10838" ht="26.25" customHeight="1"/>
    <row r="10839" ht="26.25" customHeight="1"/>
    <row r="10840" ht="26.25" customHeight="1"/>
    <row r="10841" ht="26.25" customHeight="1"/>
    <row r="10842" ht="26.25" customHeight="1"/>
    <row r="10843" ht="26.25" customHeight="1"/>
    <row r="10844" ht="26.25" customHeight="1"/>
    <row r="10845" ht="26.25" customHeight="1"/>
    <row r="10846" ht="26.25" customHeight="1"/>
    <row r="10847" ht="26.25" customHeight="1"/>
    <row r="10848" ht="26.25" customHeight="1"/>
    <row r="10849" ht="26.25" customHeight="1"/>
    <row r="10850" ht="26.25" customHeight="1"/>
    <row r="10851" ht="26.25" customHeight="1"/>
    <row r="10852" ht="26.25" customHeight="1"/>
    <row r="10853" ht="26.25" customHeight="1"/>
    <row r="10854" ht="26.25" customHeight="1"/>
    <row r="10855" ht="26.25" customHeight="1"/>
    <row r="10856" ht="26.25" customHeight="1"/>
    <row r="10857" ht="26.25" customHeight="1"/>
    <row r="10858" ht="26.25" customHeight="1"/>
    <row r="10859" ht="26.25" customHeight="1"/>
    <row r="10860" ht="26.25" customHeight="1"/>
    <row r="10861" ht="26.25" customHeight="1"/>
    <row r="10862" ht="26.25" customHeight="1"/>
    <row r="10863" ht="26.25" customHeight="1"/>
    <row r="10864" ht="26.25" customHeight="1"/>
    <row r="10865" ht="26.25" customHeight="1"/>
    <row r="10866" ht="26.25" customHeight="1"/>
    <row r="10867" ht="26.25" customHeight="1"/>
    <row r="10868" ht="26.25" customHeight="1"/>
    <row r="10869" ht="26.25" customHeight="1"/>
    <row r="10870" ht="26.25" customHeight="1"/>
    <row r="10871" ht="26.25" customHeight="1"/>
    <row r="10872" ht="26.25" customHeight="1"/>
    <row r="10873" ht="26.25" customHeight="1"/>
    <row r="10874" ht="26.25" customHeight="1"/>
    <row r="10875" ht="26.25" customHeight="1"/>
    <row r="10876" ht="26.25" customHeight="1"/>
    <row r="10877" ht="26.25" customHeight="1"/>
    <row r="10878" ht="26.25" customHeight="1"/>
    <row r="10879" ht="26.25" customHeight="1"/>
    <row r="10880" ht="26.25" customHeight="1"/>
    <row r="10881" ht="26.25" customHeight="1"/>
    <row r="10882" ht="26.25" customHeight="1"/>
    <row r="10883" ht="26.25" customHeight="1"/>
    <row r="10884" ht="26.25" customHeight="1"/>
    <row r="10885" ht="26.25" customHeight="1"/>
    <row r="10886" ht="26.25" customHeight="1"/>
    <row r="10887" ht="26.25" customHeight="1"/>
    <row r="10888" ht="26.25" customHeight="1"/>
    <row r="10889" ht="26.25" customHeight="1"/>
    <row r="10890" ht="26.25" customHeight="1"/>
    <row r="10891" ht="26.25" customHeight="1"/>
    <row r="10892" ht="26.25" customHeight="1"/>
    <row r="10893" ht="26.25" customHeight="1"/>
    <row r="10894" ht="26.25" customHeight="1"/>
    <row r="10895" ht="26.25" customHeight="1"/>
    <row r="10896" ht="26.25" customHeight="1"/>
    <row r="10897" ht="26.25" customHeight="1"/>
    <row r="10898" ht="26.25" customHeight="1"/>
    <row r="10899" ht="26.25" customHeight="1"/>
    <row r="10900" ht="26.25" customHeight="1"/>
    <row r="10901" ht="26.25" customHeight="1"/>
    <row r="10902" ht="26.25" customHeight="1"/>
    <row r="10903" ht="26.25" customHeight="1"/>
    <row r="10904" ht="26.25" customHeight="1"/>
    <row r="10905" ht="26.25" customHeight="1"/>
    <row r="10906" ht="26.25" customHeight="1"/>
    <row r="10907" ht="26.25" customHeight="1"/>
    <row r="10908" ht="26.25" customHeight="1"/>
    <row r="10909" ht="26.25" customHeight="1"/>
    <row r="10910" ht="26.25" customHeight="1"/>
    <row r="10911" ht="26.25" customHeight="1"/>
    <row r="10912" ht="26.25" customHeight="1"/>
    <row r="10913" ht="26.25" customHeight="1"/>
    <row r="10914" ht="26.25" customHeight="1"/>
    <row r="10915" ht="26.25" customHeight="1"/>
    <row r="10916" ht="26.25" customHeight="1"/>
    <row r="10917" ht="26.25" customHeight="1"/>
    <row r="10918" ht="26.25" customHeight="1"/>
    <row r="10919" ht="26.25" customHeight="1"/>
    <row r="10920" ht="26.25" customHeight="1"/>
    <row r="10921" ht="26.25" customHeight="1"/>
    <row r="10922" ht="26.25" customHeight="1"/>
    <row r="10923" ht="26.25" customHeight="1"/>
    <row r="10924" ht="26.25" customHeight="1"/>
    <row r="10925" ht="26.25" customHeight="1"/>
    <row r="10926" ht="26.25" customHeight="1"/>
    <row r="10927" ht="26.25" customHeight="1"/>
    <row r="10928" ht="26.25" customHeight="1"/>
    <row r="10929" ht="26.25" customHeight="1"/>
    <row r="10930" ht="26.25" customHeight="1"/>
    <row r="10931" ht="26.25" customHeight="1"/>
    <row r="10932" ht="26.25" customHeight="1"/>
    <row r="10933" ht="26.25" customHeight="1"/>
    <row r="10934" ht="26.25" customHeight="1"/>
    <row r="10935" ht="26.25" customHeight="1"/>
    <row r="10936" ht="26.25" customHeight="1"/>
    <row r="10937" ht="26.25" customHeight="1"/>
    <row r="10938" ht="26.25" customHeight="1"/>
    <row r="10939" ht="26.25" customHeight="1"/>
    <row r="10940" ht="26.25" customHeight="1"/>
    <row r="10941" ht="26.25" customHeight="1"/>
    <row r="10942" ht="26.25" customHeight="1"/>
    <row r="10943" ht="26.25" customHeight="1"/>
    <row r="10944" ht="26.25" customHeight="1"/>
    <row r="10945" ht="26.25" customHeight="1"/>
    <row r="10946" ht="26.25" customHeight="1"/>
    <row r="10947" ht="26.25" customHeight="1"/>
    <row r="10948" ht="26.25" customHeight="1"/>
    <row r="10949" ht="26.25" customHeight="1"/>
    <row r="10950" ht="26.25" customHeight="1"/>
    <row r="10951" ht="26.25" customHeight="1"/>
    <row r="10952" ht="26.25" customHeight="1"/>
    <row r="10953" ht="26.25" customHeight="1"/>
    <row r="10954" ht="26.25" customHeight="1"/>
    <row r="10955" ht="26.25" customHeight="1"/>
    <row r="10956" ht="26.25" customHeight="1"/>
    <row r="10957" ht="26.25" customHeight="1"/>
    <row r="10958" ht="26.25" customHeight="1"/>
    <row r="10959" ht="26.25" customHeight="1"/>
    <row r="10960" ht="26.25" customHeight="1"/>
    <row r="10961" ht="26.25" customHeight="1"/>
    <row r="10962" ht="26.25" customHeight="1"/>
    <row r="10963" ht="26.25" customHeight="1"/>
    <row r="10964" ht="26.25" customHeight="1"/>
    <row r="10965" ht="26.25" customHeight="1"/>
    <row r="10966" ht="26.25" customHeight="1"/>
    <row r="10967" ht="26.25" customHeight="1"/>
    <row r="10968" ht="26.25" customHeight="1"/>
    <row r="10969" ht="26.25" customHeight="1"/>
    <row r="10970" ht="26.25" customHeight="1"/>
    <row r="10971" ht="26.25" customHeight="1"/>
    <row r="10972" ht="26.25" customHeight="1"/>
    <row r="10973" ht="26.25" customHeight="1"/>
    <row r="10974" ht="26.25" customHeight="1"/>
    <row r="10975" ht="26.25" customHeight="1"/>
    <row r="10976" ht="26.25" customHeight="1"/>
    <row r="10977" ht="26.25" customHeight="1"/>
    <row r="10978" ht="26.25" customHeight="1"/>
    <row r="10979" ht="26.25" customHeight="1"/>
    <row r="10980" ht="26.25" customHeight="1"/>
    <row r="10981" ht="26.25" customHeight="1"/>
    <row r="10982" ht="26.25" customHeight="1"/>
    <row r="10983" ht="26.25" customHeight="1"/>
    <row r="10984" ht="26.25" customHeight="1"/>
    <row r="10985" ht="26.25" customHeight="1"/>
    <row r="10986" ht="26.25" customHeight="1"/>
    <row r="10987" ht="26.25" customHeight="1"/>
    <row r="10988" ht="26.25" customHeight="1"/>
    <row r="10989" ht="26.25" customHeight="1"/>
    <row r="10990" ht="26.25" customHeight="1"/>
    <row r="10991" ht="26.25" customHeight="1"/>
    <row r="10992" ht="26.25" customHeight="1"/>
    <row r="10993" ht="26.25" customHeight="1"/>
    <row r="10994" ht="26.25" customHeight="1"/>
    <row r="10995" ht="26.25" customHeight="1"/>
    <row r="10996" ht="26.25" customHeight="1"/>
    <row r="10997" ht="26.25" customHeight="1"/>
    <row r="10998" ht="26.25" customHeight="1"/>
    <row r="10999" ht="26.25" customHeight="1"/>
    <row r="11000" ht="26.25" customHeight="1"/>
    <row r="11001" ht="26.25" customHeight="1"/>
    <row r="11002" ht="26.25" customHeight="1"/>
    <row r="11003" ht="26.25" customHeight="1"/>
    <row r="11004" ht="26.25" customHeight="1"/>
    <row r="11005" ht="26.25" customHeight="1"/>
    <row r="11006" ht="26.25" customHeight="1"/>
    <row r="11007" ht="26.25" customHeight="1"/>
    <row r="11008" ht="26.25" customHeight="1"/>
    <row r="11009" ht="26.25" customHeight="1"/>
    <row r="11010" ht="26.25" customHeight="1"/>
    <row r="11011" ht="26.25" customHeight="1"/>
    <row r="11012" ht="26.25" customHeight="1"/>
    <row r="11013" ht="26.25" customHeight="1"/>
    <row r="11014" ht="26.25" customHeight="1"/>
    <row r="11015" ht="26.25" customHeight="1"/>
    <row r="11016" ht="26.25" customHeight="1"/>
    <row r="11017" ht="26.25" customHeight="1"/>
    <row r="11018" ht="26.25" customHeight="1"/>
    <row r="11019" ht="26.25" customHeight="1"/>
    <row r="11020" ht="26.25" customHeight="1"/>
    <row r="11021" ht="26.25" customHeight="1"/>
    <row r="11022" ht="26.25" customHeight="1"/>
    <row r="11023" ht="26.25" customHeight="1"/>
    <row r="11024" ht="26.25" customHeight="1"/>
    <row r="11025" ht="26.25" customHeight="1"/>
    <row r="11026" ht="26.25" customHeight="1"/>
    <row r="11027" ht="26.25" customHeight="1"/>
    <row r="11028" ht="26.25" customHeight="1"/>
    <row r="11029" ht="26.25" customHeight="1"/>
    <row r="11030" ht="26.25" customHeight="1"/>
    <row r="11031" ht="26.25" customHeight="1"/>
    <row r="11032" ht="26.25" customHeight="1"/>
    <row r="11033" ht="26.25" customHeight="1"/>
    <row r="11034" ht="26.25" customHeight="1"/>
    <row r="11035" ht="26.25" customHeight="1"/>
    <row r="11036" ht="26.25" customHeight="1"/>
    <row r="11037" ht="26.25" customHeight="1"/>
    <row r="11038" ht="26.25" customHeight="1"/>
    <row r="11039" ht="26.25" customHeight="1"/>
    <row r="11040" ht="26.25" customHeight="1"/>
    <row r="11041" ht="26.25" customHeight="1"/>
    <row r="11042" ht="26.25" customHeight="1"/>
    <row r="11043" ht="26.25" customHeight="1"/>
    <row r="11044" ht="26.25" customHeight="1"/>
    <row r="11045" ht="26.25" customHeight="1"/>
    <row r="11046" ht="26.25" customHeight="1"/>
    <row r="11047" ht="26.25" customHeight="1"/>
    <row r="11048" ht="26.25" customHeight="1"/>
    <row r="11049" ht="26.25" customHeight="1"/>
    <row r="11050" ht="26.25" customHeight="1"/>
    <row r="11051" ht="26.25" customHeight="1"/>
    <row r="11052" ht="26.25" customHeight="1"/>
    <row r="11053" ht="26.25" customHeight="1"/>
    <row r="11054" ht="26.25" customHeight="1"/>
    <row r="11055" ht="26.25" customHeight="1"/>
    <row r="11056" ht="26.25" customHeight="1"/>
    <row r="11057" ht="26.25" customHeight="1"/>
    <row r="11058" ht="26.25" customHeight="1"/>
    <row r="11059" ht="26.25" customHeight="1"/>
    <row r="11060" ht="26.25" customHeight="1"/>
    <row r="11061" ht="26.25" customHeight="1"/>
    <row r="11062" ht="26.25" customHeight="1"/>
    <row r="11063" ht="26.25" customHeight="1"/>
    <row r="11064" ht="26.25" customHeight="1"/>
    <row r="11065" ht="26.25" customHeight="1"/>
    <row r="11066" ht="26.25" customHeight="1"/>
    <row r="11067" ht="26.25" customHeight="1"/>
    <row r="11068" ht="26.25" customHeight="1"/>
    <row r="11069" ht="26.25" customHeight="1"/>
    <row r="11070" ht="26.25" customHeight="1"/>
    <row r="11071" ht="26.25" customHeight="1"/>
    <row r="11072" ht="26.25" customHeight="1"/>
    <row r="11073" ht="26.25" customHeight="1"/>
    <row r="11074" ht="26.25" customHeight="1"/>
    <row r="11075" ht="26.25" customHeight="1"/>
    <row r="11076" ht="26.25" customHeight="1"/>
    <row r="11077" ht="26.25" customHeight="1"/>
    <row r="11078" ht="26.25" customHeight="1"/>
    <row r="11079" ht="26.25" customHeight="1"/>
    <row r="11080" ht="26.25" customHeight="1"/>
    <row r="11081" ht="26.25" customHeight="1"/>
    <row r="11082" ht="26.25" customHeight="1"/>
    <row r="11083" ht="26.25" customHeight="1"/>
    <row r="11084" ht="26.25" customHeight="1"/>
    <row r="11085" ht="26.25" customHeight="1"/>
    <row r="11086" ht="26.25" customHeight="1"/>
    <row r="11087" ht="26.25" customHeight="1"/>
    <row r="11088" ht="26.25" customHeight="1"/>
    <row r="11089" ht="26.25" customHeight="1"/>
    <row r="11090" ht="26.25" customHeight="1"/>
    <row r="11091" ht="26.25" customHeight="1"/>
    <row r="11092" ht="26.25" customHeight="1"/>
    <row r="11093" ht="26.25" customHeight="1"/>
    <row r="11094" ht="26.25" customHeight="1"/>
    <row r="11095" ht="26.25" customHeight="1"/>
    <row r="11096" ht="26.25" customHeight="1"/>
    <row r="11097" ht="26.25" customHeight="1"/>
    <row r="11098" ht="26.25" customHeight="1"/>
    <row r="11099" ht="26.25" customHeight="1"/>
    <row r="11100" ht="26.25" customHeight="1"/>
    <row r="11101" ht="26.25" customHeight="1"/>
    <row r="11102" ht="26.25" customHeight="1"/>
    <row r="11103" ht="26.25" customHeight="1"/>
    <row r="11104" ht="26.25" customHeight="1"/>
    <row r="11105" ht="26.25" customHeight="1"/>
    <row r="11106" ht="26.25" customHeight="1"/>
    <row r="11107" ht="26.25" customHeight="1"/>
    <row r="11108" ht="26.25" customHeight="1"/>
    <row r="11109" ht="26.25" customHeight="1"/>
    <row r="11110" ht="26.25" customHeight="1"/>
    <row r="11111" ht="26.25" customHeight="1"/>
    <row r="11112" ht="26.25" customHeight="1"/>
    <row r="11113" ht="26.25" customHeight="1"/>
    <row r="11114" ht="26.25" customHeight="1"/>
    <row r="11115" ht="26.25" customHeight="1"/>
    <row r="11116" ht="26.25" customHeight="1"/>
    <row r="11117" ht="26.25" customHeight="1"/>
    <row r="11118" ht="26.25" customHeight="1"/>
    <row r="11119" ht="26.25" customHeight="1"/>
    <row r="11120" ht="26.25" customHeight="1"/>
    <row r="11121" ht="26.25" customHeight="1"/>
    <row r="11122" ht="26.25" customHeight="1"/>
    <row r="11123" ht="26.25" customHeight="1"/>
    <row r="11124" ht="26.25" customHeight="1"/>
    <row r="11125" ht="26.25" customHeight="1"/>
    <row r="11126" ht="26.25" customHeight="1"/>
    <row r="11127" ht="26.25" customHeight="1"/>
    <row r="11128" ht="26.25" customHeight="1"/>
    <row r="11129" ht="26.25" customHeight="1"/>
    <row r="11130" ht="26.25" customHeight="1"/>
    <row r="11131" ht="26.25" customHeight="1"/>
    <row r="11132" ht="26.25" customHeight="1"/>
    <row r="11133" ht="26.25" customHeight="1"/>
    <row r="11134" ht="26.25" customHeight="1"/>
    <row r="11135" ht="26.25" customHeight="1"/>
    <row r="11136" ht="26.25" customHeight="1"/>
    <row r="11137" ht="26.25" customHeight="1"/>
    <row r="11138" ht="26.25" customHeight="1"/>
    <row r="11139" ht="26.25" customHeight="1"/>
    <row r="11140" ht="26.25" customHeight="1"/>
    <row r="11141" ht="26.25" customHeight="1"/>
    <row r="11142" ht="26.25" customHeight="1"/>
    <row r="11143" ht="26.25" customHeight="1"/>
    <row r="11144" ht="26.25" customHeight="1"/>
    <row r="11145" ht="26.25" customHeight="1"/>
    <row r="11146" ht="26.25" customHeight="1"/>
    <row r="11147" ht="26.25" customHeight="1"/>
    <row r="11148" ht="26.25" customHeight="1"/>
    <row r="11149" ht="26.25" customHeight="1"/>
    <row r="11150" ht="26.25" customHeight="1"/>
    <row r="11151" ht="26.25" customHeight="1"/>
    <row r="11152" ht="26.25" customHeight="1"/>
    <row r="11153" ht="26.25" customHeight="1"/>
    <row r="11154" ht="26.25" customHeight="1"/>
    <row r="11155" ht="26.25" customHeight="1"/>
    <row r="11156" ht="26.25" customHeight="1"/>
    <row r="11157" ht="26.25" customHeight="1"/>
    <row r="11158" ht="26.25" customHeight="1"/>
    <row r="11159" ht="26.25" customHeight="1"/>
    <row r="11160" ht="26.25" customHeight="1"/>
    <row r="11161" ht="26.25" customHeight="1"/>
    <row r="11162" ht="26.25" customHeight="1"/>
    <row r="11163" ht="26.25" customHeight="1"/>
    <row r="11164" ht="26.25" customHeight="1"/>
    <row r="11165" ht="26.25" customHeight="1"/>
    <row r="11166" ht="26.25" customHeight="1"/>
    <row r="11167" ht="26.25" customHeight="1"/>
    <row r="11168" ht="26.25" customHeight="1"/>
    <row r="11169" ht="26.25" customHeight="1"/>
    <row r="11170" ht="26.25" customHeight="1"/>
    <row r="11171" ht="26.25" customHeight="1"/>
    <row r="11172" ht="26.25" customHeight="1"/>
    <row r="11173" ht="26.25" customHeight="1"/>
    <row r="11174" ht="26.25" customHeight="1"/>
    <row r="11175" ht="26.25" customHeight="1"/>
    <row r="11176" ht="26.25" customHeight="1"/>
    <row r="11177" ht="26.25" customHeight="1"/>
    <row r="11178" ht="26.25" customHeight="1"/>
    <row r="11179" ht="26.25" customHeight="1"/>
    <row r="11180" ht="26.25" customHeight="1"/>
    <row r="11181" ht="26.25" customHeight="1"/>
    <row r="11182" ht="26.25" customHeight="1"/>
    <row r="11183" ht="26.25" customHeight="1"/>
    <row r="11184" ht="26.25" customHeight="1"/>
    <row r="11185" ht="26.25" customHeight="1"/>
    <row r="11186" ht="26.25" customHeight="1"/>
    <row r="11187" ht="26.25" customHeight="1"/>
    <row r="11188" ht="26.25" customHeight="1"/>
    <row r="11189" ht="26.25" customHeight="1"/>
    <row r="11190" ht="26.25" customHeight="1"/>
    <row r="11191" ht="26.25" customHeight="1"/>
    <row r="11192" ht="26.25" customHeight="1"/>
    <row r="11193" ht="26.25" customHeight="1"/>
    <row r="11194" ht="26.25" customHeight="1"/>
    <row r="11195" ht="26.25" customHeight="1"/>
    <row r="11196" ht="26.25" customHeight="1"/>
    <row r="11197" ht="26.25" customHeight="1"/>
    <row r="11198" ht="26.25" customHeight="1"/>
    <row r="11199" ht="26.25" customHeight="1"/>
    <row r="11200" ht="26.25" customHeight="1"/>
    <row r="11201" ht="26.25" customHeight="1"/>
    <row r="11202" ht="26.25" customHeight="1"/>
    <row r="11203" ht="26.25" customHeight="1"/>
    <row r="11204" ht="26.25" customHeight="1"/>
    <row r="11205" ht="26.25" customHeight="1"/>
    <row r="11206" ht="26.25" customHeight="1"/>
    <row r="11207" ht="26.25" customHeight="1"/>
    <row r="11208" ht="26.25" customHeight="1"/>
    <row r="11209" ht="26.25" customHeight="1"/>
    <row r="11210" ht="26.25" customHeight="1"/>
    <row r="11211" ht="26.25" customHeight="1"/>
    <row r="11212" ht="26.25" customHeight="1"/>
    <row r="11213" ht="26.25" customHeight="1"/>
    <row r="11214" ht="26.25" customHeight="1"/>
    <row r="11215" ht="26.25" customHeight="1"/>
    <row r="11216" ht="26.25" customHeight="1"/>
    <row r="11217" ht="26.25" customHeight="1"/>
    <row r="11218" ht="26.25" customHeight="1"/>
    <row r="11219" ht="26.25" customHeight="1"/>
    <row r="11220" ht="26.25" customHeight="1"/>
    <row r="11221" ht="26.25" customHeight="1"/>
    <row r="11222" ht="26.25" customHeight="1"/>
    <row r="11223" ht="26.25" customHeight="1"/>
    <row r="11224" ht="26.25" customHeight="1"/>
    <row r="11225" ht="26.25" customHeight="1"/>
    <row r="11226" ht="26.25" customHeight="1"/>
    <row r="11227" ht="26.25" customHeight="1"/>
    <row r="11228" ht="26.25" customHeight="1"/>
    <row r="11229" ht="26.25" customHeight="1"/>
    <row r="11230" ht="26.25" customHeight="1"/>
    <row r="11231" ht="26.25" customHeight="1"/>
    <row r="11232" ht="26.25" customHeight="1"/>
    <row r="11233" ht="26.25" customHeight="1"/>
    <row r="11234" ht="26.25" customHeight="1"/>
    <row r="11235" ht="26.25" customHeight="1"/>
    <row r="11236" ht="26.25" customHeight="1"/>
    <row r="11237" ht="26.25" customHeight="1"/>
    <row r="11238" ht="26.25" customHeight="1"/>
    <row r="11239" ht="26.25" customHeight="1"/>
    <row r="11240" ht="26.25" customHeight="1"/>
    <row r="11241" ht="26.25" customHeight="1"/>
    <row r="11242" ht="26.25" customHeight="1"/>
    <row r="11243" ht="26.25" customHeight="1"/>
    <row r="11244" ht="26.25" customHeight="1"/>
    <row r="11245" ht="26.25" customHeight="1"/>
    <row r="11246" ht="26.25" customHeight="1"/>
    <row r="11247" ht="26.25" customHeight="1"/>
    <row r="11248" ht="26.25" customHeight="1"/>
    <row r="11249" ht="26.25" customHeight="1"/>
    <row r="11250" ht="26.25" customHeight="1"/>
    <row r="11251" ht="26.25" customHeight="1"/>
    <row r="11252" ht="26.25" customHeight="1"/>
    <row r="11253" ht="26.25" customHeight="1"/>
    <row r="11254" ht="26.25" customHeight="1"/>
    <row r="11255" ht="26.25" customHeight="1"/>
    <row r="11256" ht="26.25" customHeight="1"/>
    <row r="11257" ht="26.25" customHeight="1"/>
    <row r="11258" ht="26.25" customHeight="1"/>
    <row r="11259" ht="26.25" customHeight="1"/>
    <row r="11260" ht="26.25" customHeight="1"/>
    <row r="11261" ht="26.25" customHeight="1"/>
    <row r="11262" ht="26.25" customHeight="1"/>
    <row r="11263" ht="26.25" customHeight="1"/>
    <row r="11264" ht="26.25" customHeight="1"/>
    <row r="11265" ht="26.25" customHeight="1"/>
    <row r="11266" ht="26.25" customHeight="1"/>
    <row r="11267" ht="26.25" customHeight="1"/>
    <row r="11268" ht="26.25" customHeight="1"/>
    <row r="11269" ht="26.25" customHeight="1"/>
    <row r="11270" ht="26.25" customHeight="1"/>
    <row r="11271" ht="26.25" customHeight="1"/>
    <row r="11272" ht="26.25" customHeight="1"/>
    <row r="11273" ht="26.25" customHeight="1"/>
    <row r="11274" ht="26.25" customHeight="1"/>
    <row r="11275" ht="26.25" customHeight="1"/>
    <row r="11276" ht="26.25" customHeight="1"/>
    <row r="11277" ht="26.25" customHeight="1"/>
    <row r="11278" ht="26.25" customHeight="1"/>
    <row r="11279" ht="26.25" customHeight="1"/>
    <row r="11280" ht="26.25" customHeight="1"/>
    <row r="11281" ht="26.25" customHeight="1"/>
    <row r="11282" ht="26.25" customHeight="1"/>
    <row r="11283" ht="26.25" customHeight="1"/>
    <row r="11284" ht="26.25" customHeight="1"/>
    <row r="11285" ht="26.25" customHeight="1"/>
    <row r="11286" ht="26.25" customHeight="1"/>
    <row r="11287" ht="26.25" customHeight="1"/>
    <row r="11288" ht="26.25" customHeight="1"/>
    <row r="11289" ht="26.25" customHeight="1"/>
    <row r="11290" ht="26.25" customHeight="1"/>
    <row r="11291" ht="26.25" customHeight="1"/>
    <row r="11292" ht="26.25" customHeight="1"/>
    <row r="11293" ht="26.25" customHeight="1"/>
    <row r="11294" ht="26.25" customHeight="1"/>
    <row r="11295" ht="26.25" customHeight="1"/>
    <row r="11296" ht="26.25" customHeight="1"/>
    <row r="11297" ht="26.25" customHeight="1"/>
    <row r="11298" ht="26.25" customHeight="1"/>
    <row r="11299" ht="26.25" customHeight="1"/>
    <row r="11300" ht="26.25" customHeight="1"/>
    <row r="11301" ht="26.25" customHeight="1"/>
    <row r="11302" ht="26.25" customHeight="1"/>
    <row r="11303" ht="26.25" customHeight="1"/>
    <row r="11304" ht="26.25" customHeight="1"/>
    <row r="11305" ht="26.25" customHeight="1"/>
    <row r="11306" ht="26.25" customHeight="1"/>
    <row r="11307" ht="26.25" customHeight="1"/>
    <row r="11308" ht="26.25" customHeight="1"/>
    <row r="11309" ht="26.25" customHeight="1"/>
    <row r="11310" ht="26.25" customHeight="1"/>
    <row r="11311" ht="26.25" customHeight="1"/>
    <row r="11312" ht="26.25" customHeight="1"/>
    <row r="11313" ht="26.25" customHeight="1"/>
    <row r="11314" ht="26.25" customHeight="1"/>
    <row r="11315" ht="26.25" customHeight="1"/>
    <row r="11316" ht="26.25" customHeight="1"/>
    <row r="11317" ht="26.25" customHeight="1"/>
    <row r="11318" ht="26.25" customHeight="1"/>
    <row r="11319" ht="26.25" customHeight="1"/>
    <row r="11320" ht="26.25" customHeight="1"/>
    <row r="11321" ht="26.25" customHeight="1"/>
    <row r="11322" ht="26.25" customHeight="1"/>
    <row r="11323" ht="26.25" customHeight="1"/>
    <row r="11324" ht="26.25" customHeight="1"/>
    <row r="11325" ht="26.25" customHeight="1"/>
    <row r="11326" ht="26.25" customHeight="1"/>
    <row r="11327" ht="26.25" customHeight="1"/>
    <row r="11328" ht="26.25" customHeight="1"/>
    <row r="11329" ht="26.25" customHeight="1"/>
    <row r="11330" ht="26.25" customHeight="1"/>
    <row r="11331" ht="26.25" customHeight="1"/>
    <row r="11332" ht="26.25" customHeight="1"/>
    <row r="11333" ht="26.25" customHeight="1"/>
    <row r="11334" ht="26.25" customHeight="1"/>
    <row r="11335" ht="26.25" customHeight="1"/>
    <row r="11336" ht="26.25" customHeight="1"/>
    <row r="11337" ht="26.25" customHeight="1"/>
    <row r="11338" ht="26.25" customHeight="1"/>
    <row r="11339" ht="26.25" customHeight="1"/>
    <row r="11340" ht="26.25" customHeight="1"/>
    <row r="11341" ht="26.25" customHeight="1"/>
    <row r="11342" ht="26.25" customHeight="1"/>
    <row r="11343" ht="26.25" customHeight="1"/>
    <row r="11344" ht="26.25" customHeight="1"/>
    <row r="11345" ht="26.25" customHeight="1"/>
    <row r="11346" ht="26.25" customHeight="1"/>
    <row r="11347" ht="26.25" customHeight="1"/>
    <row r="11348" ht="26.25" customHeight="1"/>
    <row r="11349" ht="26.25" customHeight="1"/>
    <row r="11350" ht="26.25" customHeight="1"/>
    <row r="11351" ht="26.25" customHeight="1"/>
    <row r="11352" ht="26.25" customHeight="1"/>
    <row r="11353" ht="26.25" customHeight="1"/>
    <row r="11354" ht="26.25" customHeight="1"/>
    <row r="11355" ht="26.25" customHeight="1"/>
    <row r="11356" ht="26.25" customHeight="1"/>
    <row r="11357" ht="26.25" customHeight="1"/>
    <row r="11358" ht="26.25" customHeight="1"/>
    <row r="11359" ht="26.25" customHeight="1"/>
    <row r="11360" ht="26.25" customHeight="1"/>
    <row r="11361" ht="26.25" customHeight="1"/>
    <row r="11362" ht="26.25" customHeight="1"/>
    <row r="11363" ht="26.25" customHeight="1"/>
    <row r="11364" ht="26.25" customHeight="1"/>
    <row r="11365" ht="26.25" customHeight="1"/>
    <row r="11366" ht="26.25" customHeight="1"/>
    <row r="11367" ht="26.25" customHeight="1"/>
    <row r="11368" ht="26.25" customHeight="1"/>
    <row r="11369" ht="26.25" customHeight="1"/>
    <row r="11370" ht="26.25" customHeight="1"/>
    <row r="11371" ht="26.25" customHeight="1"/>
    <row r="11372" ht="26.25" customHeight="1"/>
    <row r="11373" ht="26.25" customHeight="1"/>
    <row r="11374" ht="26.25" customHeight="1"/>
    <row r="11375" ht="26.25" customHeight="1"/>
    <row r="11376" ht="26.25" customHeight="1"/>
    <row r="11377" ht="26.25" customHeight="1"/>
    <row r="11378" ht="26.25" customHeight="1"/>
    <row r="11379" ht="26.25" customHeight="1"/>
    <row r="11380" ht="26.25" customHeight="1"/>
    <row r="11381" ht="26.25" customHeight="1"/>
    <row r="11382" ht="26.25" customHeight="1"/>
    <row r="11383" ht="26.25" customHeight="1"/>
    <row r="11384" ht="26.25" customHeight="1"/>
    <row r="11385" ht="26.25" customHeight="1"/>
    <row r="11386" ht="26.25" customHeight="1"/>
    <row r="11387" ht="26.25" customHeight="1"/>
    <row r="11388" ht="26.25" customHeight="1"/>
    <row r="11389" ht="26.25" customHeight="1"/>
    <row r="11390" ht="26.25" customHeight="1"/>
    <row r="11391" ht="26.25" customHeight="1"/>
    <row r="11392" ht="26.25" customHeight="1"/>
    <row r="11393" ht="26.25" customHeight="1"/>
    <row r="11394" ht="26.25" customHeight="1"/>
    <row r="11395" ht="26.25" customHeight="1"/>
    <row r="11396" ht="26.25" customHeight="1"/>
    <row r="11397" ht="26.25" customHeight="1"/>
    <row r="11398" ht="26.25" customHeight="1"/>
    <row r="11399" ht="26.25" customHeight="1"/>
    <row r="11400" ht="26.25" customHeight="1"/>
    <row r="11401" ht="26.25" customHeight="1"/>
    <row r="11402" ht="26.25" customHeight="1"/>
    <row r="11403" ht="26.25" customHeight="1"/>
    <row r="11404" ht="26.25" customHeight="1"/>
    <row r="11405" ht="26.25" customHeight="1"/>
    <row r="11406" ht="26.25" customHeight="1"/>
    <row r="11407" ht="26.25" customHeight="1"/>
    <row r="11408" ht="26.25" customHeight="1"/>
    <row r="11409" ht="26.25" customHeight="1"/>
    <row r="11410" ht="26.25" customHeight="1"/>
    <row r="11411" ht="26.25" customHeight="1"/>
    <row r="11412" ht="26.25" customHeight="1"/>
    <row r="11413" ht="26.25" customHeight="1"/>
    <row r="11414" ht="26.25" customHeight="1"/>
    <row r="11415" ht="26.25" customHeight="1"/>
    <row r="11416" ht="26.25" customHeight="1"/>
    <row r="11417" ht="26.25" customHeight="1"/>
    <row r="11418" ht="26.25" customHeight="1"/>
    <row r="11419" ht="26.25" customHeight="1"/>
    <row r="11420" ht="26.25" customHeight="1"/>
    <row r="11421" ht="26.25" customHeight="1"/>
    <row r="11422" ht="26.25" customHeight="1"/>
    <row r="11423" ht="26.25" customHeight="1"/>
    <row r="11424" ht="26.25" customHeight="1"/>
    <row r="11425" ht="26.25" customHeight="1"/>
    <row r="11426" ht="26.25" customHeight="1"/>
    <row r="11427" ht="26.25" customHeight="1"/>
    <row r="11428" ht="26.25" customHeight="1"/>
    <row r="11429" ht="26.25" customHeight="1"/>
    <row r="11430" ht="26.25" customHeight="1"/>
    <row r="11431" ht="26.25" customHeight="1"/>
    <row r="11432" ht="26.25" customHeight="1"/>
    <row r="11433" ht="26.25" customHeight="1"/>
    <row r="11434" ht="26.25" customHeight="1"/>
    <row r="11435" ht="26.25" customHeight="1"/>
    <row r="11436" ht="26.25" customHeight="1"/>
    <row r="11437" ht="26.25" customHeight="1"/>
    <row r="11438" ht="26.25" customHeight="1"/>
    <row r="11439" ht="26.25" customHeight="1"/>
    <row r="11440" ht="26.25" customHeight="1"/>
    <row r="11441" ht="26.25" customHeight="1"/>
    <row r="11442" ht="26.25" customHeight="1"/>
    <row r="11443" ht="26.25" customHeight="1"/>
    <row r="11444" ht="26.25" customHeight="1"/>
    <row r="11445" ht="26.25" customHeight="1"/>
    <row r="11446" ht="26.25" customHeight="1"/>
    <row r="11447" ht="26.25" customHeight="1"/>
    <row r="11448" ht="26.25" customHeight="1"/>
    <row r="11449" ht="26.25" customHeight="1"/>
    <row r="11450" ht="26.25" customHeight="1"/>
    <row r="11451" ht="26.25" customHeight="1"/>
    <row r="11452" ht="26.25" customHeight="1"/>
    <row r="11453" ht="26.25" customHeight="1"/>
    <row r="11454" ht="26.25" customHeight="1"/>
    <row r="11455" ht="26.25" customHeight="1"/>
    <row r="11456" ht="26.25" customHeight="1"/>
    <row r="11457" ht="26.25" customHeight="1"/>
    <row r="11458" ht="26.25" customHeight="1"/>
    <row r="11459" ht="26.25" customHeight="1"/>
    <row r="11460" ht="26.25" customHeight="1"/>
    <row r="11461" ht="26.25" customHeight="1"/>
    <row r="11462" ht="26.25" customHeight="1"/>
    <row r="11463" ht="26.25" customHeight="1"/>
    <row r="11464" ht="26.25" customHeight="1"/>
    <row r="11465" ht="26.25" customHeight="1"/>
    <row r="11466" ht="26.25" customHeight="1"/>
    <row r="11467" ht="26.25" customHeight="1"/>
    <row r="11468" ht="26.25" customHeight="1"/>
    <row r="11469" ht="26.25" customHeight="1"/>
    <row r="11470" ht="26.25" customHeight="1"/>
    <row r="11471" ht="26.25" customHeight="1"/>
    <row r="11472" ht="26.25" customHeight="1"/>
    <row r="11473" ht="26.25" customHeight="1"/>
    <row r="11474" ht="26.25" customHeight="1"/>
    <row r="11475" ht="26.25" customHeight="1"/>
    <row r="11476" ht="26.25" customHeight="1"/>
    <row r="11477" ht="26.25" customHeight="1"/>
    <row r="11478" ht="26.25" customHeight="1"/>
    <row r="11479" ht="26.25" customHeight="1"/>
    <row r="11480" ht="26.25" customHeight="1"/>
    <row r="11481" ht="26.25" customHeight="1"/>
    <row r="11482" ht="26.25" customHeight="1"/>
    <row r="11483" ht="26.25" customHeight="1"/>
    <row r="11484" ht="26.25" customHeight="1"/>
    <row r="11485" ht="26.25" customHeight="1"/>
    <row r="11486" ht="26.25" customHeight="1"/>
    <row r="11487" ht="26.25" customHeight="1"/>
    <row r="11488" ht="26.25" customHeight="1"/>
    <row r="11489" ht="26.25" customHeight="1"/>
    <row r="11490" ht="26.25" customHeight="1"/>
    <row r="11491" ht="26.25" customHeight="1"/>
    <row r="11492" ht="26.25" customHeight="1"/>
    <row r="11493" ht="26.25" customHeight="1"/>
    <row r="11494" ht="26.25" customHeight="1"/>
    <row r="11495" ht="26.25" customHeight="1"/>
    <row r="11496" ht="26.25" customHeight="1"/>
    <row r="11497" ht="26.25" customHeight="1"/>
    <row r="11498" ht="26.25" customHeight="1"/>
    <row r="11499" ht="26.25" customHeight="1"/>
    <row r="11500" ht="26.25" customHeight="1"/>
    <row r="11501" ht="26.25" customHeight="1"/>
    <row r="11502" ht="26.25" customHeight="1"/>
    <row r="11503" ht="26.25" customHeight="1"/>
    <row r="11504" ht="26.25" customHeight="1"/>
    <row r="11505" ht="26.25" customHeight="1"/>
    <row r="11506" ht="26.25" customHeight="1"/>
    <row r="11507" ht="26.25" customHeight="1"/>
    <row r="11508" ht="26.25" customHeight="1"/>
    <row r="11509" ht="26.25" customHeight="1"/>
    <row r="11510" ht="26.25" customHeight="1"/>
    <row r="11511" ht="26.25" customHeight="1"/>
    <row r="11512" ht="26.25" customHeight="1"/>
    <row r="11513" ht="26.25" customHeight="1"/>
    <row r="11514" ht="26.25" customHeight="1"/>
    <row r="11515" ht="26.25" customHeight="1"/>
    <row r="11516" ht="26.25" customHeight="1"/>
    <row r="11517" ht="26.25" customHeight="1"/>
    <row r="11518" ht="26.25" customHeight="1"/>
    <row r="11519" ht="26.25" customHeight="1"/>
    <row r="11520" ht="26.25" customHeight="1"/>
    <row r="11521" ht="26.25" customHeight="1"/>
    <row r="11522" ht="26.25" customHeight="1"/>
    <row r="11523" ht="26.25" customHeight="1"/>
    <row r="11524" ht="26.25" customHeight="1"/>
    <row r="11525" ht="26.25" customHeight="1"/>
    <row r="11526" ht="26.25" customHeight="1"/>
    <row r="11527" ht="26.25" customHeight="1"/>
    <row r="11528" ht="26.25" customHeight="1"/>
    <row r="11529" ht="26.25" customHeight="1"/>
    <row r="11530" ht="26.25" customHeight="1"/>
    <row r="11531" ht="26.25" customHeight="1"/>
    <row r="11532" ht="26.25" customHeight="1"/>
    <row r="11533" ht="26.25" customHeight="1"/>
    <row r="11534" ht="26.25" customHeight="1"/>
    <row r="11535" ht="26.25" customHeight="1"/>
    <row r="11536" ht="26.25" customHeight="1"/>
    <row r="11537" ht="26.25" customHeight="1"/>
    <row r="11538" ht="26.25" customHeight="1"/>
    <row r="11539" ht="26.25" customHeight="1"/>
    <row r="11540" ht="26.25" customHeight="1"/>
    <row r="11541" ht="26.25" customHeight="1"/>
    <row r="11542" ht="26.25" customHeight="1"/>
    <row r="11543" ht="26.25" customHeight="1"/>
    <row r="11544" ht="26.25" customHeight="1"/>
    <row r="11545" ht="26.25" customHeight="1"/>
    <row r="11546" ht="26.25" customHeight="1"/>
    <row r="11547" ht="26.25" customHeight="1"/>
    <row r="11548" ht="26.25" customHeight="1"/>
    <row r="11549" ht="26.25" customHeight="1"/>
    <row r="11550" ht="26.25" customHeight="1"/>
    <row r="11551" ht="26.25" customHeight="1"/>
    <row r="11552" ht="26.25" customHeight="1"/>
    <row r="11553" ht="26.25" customHeight="1"/>
    <row r="11554" ht="26.25" customHeight="1"/>
    <row r="11555" ht="26.25" customHeight="1"/>
    <row r="11556" ht="26.25" customHeight="1"/>
    <row r="11557" ht="26.25" customHeight="1"/>
    <row r="11558" ht="26.25" customHeight="1"/>
    <row r="11559" ht="26.25" customHeight="1"/>
    <row r="11560" ht="26.25" customHeight="1"/>
    <row r="11561" ht="26.25" customHeight="1"/>
    <row r="11562" ht="26.25" customHeight="1"/>
    <row r="11563" ht="26.25" customHeight="1"/>
    <row r="11564" ht="26.25" customHeight="1"/>
    <row r="11565" ht="26.25" customHeight="1"/>
    <row r="11566" ht="26.25" customHeight="1"/>
    <row r="11567" ht="26.25" customHeight="1"/>
    <row r="11568" ht="26.25" customHeight="1"/>
    <row r="11569" ht="26.25" customHeight="1"/>
    <row r="11570" ht="26.25" customHeight="1"/>
    <row r="11571" ht="26.25" customHeight="1"/>
    <row r="11572" ht="26.25" customHeight="1"/>
    <row r="11573" ht="26.25" customHeight="1"/>
    <row r="11574" ht="26.25" customHeight="1"/>
    <row r="11575" ht="26.25" customHeight="1"/>
    <row r="11576" ht="26.25" customHeight="1"/>
    <row r="11577" ht="26.25" customHeight="1"/>
    <row r="11578" ht="26.25" customHeight="1"/>
    <row r="11579" ht="26.25" customHeight="1"/>
    <row r="11580" ht="26.25" customHeight="1"/>
    <row r="11581" ht="26.25" customHeight="1"/>
    <row r="11582" ht="26.25" customHeight="1"/>
    <row r="11583" ht="26.25" customHeight="1"/>
    <row r="11584" ht="26.25" customHeight="1"/>
    <row r="11585" ht="26.25" customHeight="1"/>
    <row r="11586" ht="26.25" customHeight="1"/>
    <row r="11587" ht="26.25" customHeight="1"/>
    <row r="11588" ht="26.25" customHeight="1"/>
    <row r="11589" ht="26.25" customHeight="1"/>
    <row r="11590" ht="26.25" customHeight="1"/>
    <row r="11591" ht="26.25" customHeight="1"/>
    <row r="11592" ht="26.25" customHeight="1"/>
    <row r="11593" ht="26.25" customHeight="1"/>
    <row r="11594" ht="26.25" customHeight="1"/>
    <row r="11595" ht="26.25" customHeight="1"/>
    <row r="11596" ht="26.25" customHeight="1"/>
    <row r="11597" ht="26.25" customHeight="1"/>
    <row r="11598" ht="26.25" customHeight="1"/>
    <row r="11599" ht="26.25" customHeight="1"/>
    <row r="11600" ht="26.25" customHeight="1"/>
    <row r="11601" ht="26.25" customHeight="1"/>
    <row r="11602" ht="26.25" customHeight="1"/>
    <row r="11603" ht="26.25" customHeight="1"/>
    <row r="11604" ht="26.25" customHeight="1"/>
    <row r="11605" ht="26.25" customHeight="1"/>
    <row r="11606" ht="26.25" customHeight="1"/>
    <row r="11607" ht="26.25" customHeight="1"/>
    <row r="11608" ht="26.25" customHeight="1"/>
    <row r="11609" ht="26.25" customHeight="1"/>
    <row r="11610" ht="26.25" customHeight="1"/>
    <row r="11611" ht="26.25" customHeight="1"/>
    <row r="11612" ht="26.25" customHeight="1"/>
    <row r="11613" ht="26.25" customHeight="1"/>
    <row r="11614" ht="26.25" customHeight="1"/>
    <row r="11615" ht="26.25" customHeight="1"/>
    <row r="11616" ht="26.25" customHeight="1"/>
    <row r="11617" ht="26.25" customHeight="1"/>
    <row r="11618" ht="26.25" customHeight="1"/>
    <row r="11619" ht="26.25" customHeight="1"/>
    <row r="11620" ht="26.25" customHeight="1"/>
    <row r="11621" ht="26.25" customHeight="1"/>
    <row r="11622" ht="26.25" customHeight="1"/>
    <row r="11623" ht="26.25" customHeight="1"/>
    <row r="11624" ht="26.25" customHeight="1"/>
    <row r="11625" ht="26.25" customHeight="1"/>
    <row r="11626" ht="26.25" customHeight="1"/>
    <row r="11627" ht="26.25" customHeight="1"/>
    <row r="11628" ht="26.25" customHeight="1"/>
    <row r="11629" ht="26.25" customHeight="1"/>
    <row r="11630" ht="26.25" customHeight="1"/>
    <row r="11631" ht="26.25" customHeight="1"/>
    <row r="11632" ht="26.25" customHeight="1"/>
    <row r="11633" ht="26.25" customHeight="1"/>
    <row r="11634" ht="26.25" customHeight="1"/>
    <row r="11635" ht="26.25" customHeight="1"/>
    <row r="11636" ht="26.25" customHeight="1"/>
    <row r="11637" ht="26.25" customHeight="1"/>
    <row r="11638" ht="26.25" customHeight="1"/>
    <row r="11639" ht="26.25" customHeight="1"/>
    <row r="11640" ht="26.25" customHeight="1"/>
    <row r="11641" ht="26.25" customHeight="1"/>
    <row r="11642" ht="26.25" customHeight="1"/>
    <row r="11643" ht="26.25" customHeight="1"/>
    <row r="11644" ht="26.25" customHeight="1"/>
    <row r="11645" ht="26.25" customHeight="1"/>
    <row r="11646" ht="26.25" customHeight="1"/>
    <row r="11647" ht="26.25" customHeight="1"/>
    <row r="11648" ht="26.25" customHeight="1"/>
    <row r="11649" ht="26.25" customHeight="1"/>
    <row r="11650" ht="26.25" customHeight="1"/>
    <row r="11651" ht="26.25" customHeight="1"/>
    <row r="11652" ht="26.25" customHeight="1"/>
    <row r="11653" ht="26.25" customHeight="1"/>
    <row r="11654" ht="26.25" customHeight="1"/>
    <row r="11655" ht="26.25" customHeight="1"/>
    <row r="11656" ht="26.25" customHeight="1"/>
    <row r="11657" ht="26.25" customHeight="1"/>
    <row r="11658" ht="26.25" customHeight="1"/>
    <row r="11659" ht="26.25" customHeight="1"/>
    <row r="11660" ht="26.25" customHeight="1"/>
    <row r="11661" ht="26.25" customHeight="1"/>
    <row r="11662" ht="26.25" customHeight="1"/>
    <row r="11663" ht="26.25" customHeight="1"/>
    <row r="11664" ht="26.25" customHeight="1"/>
    <row r="11665" ht="26.25" customHeight="1"/>
    <row r="11666" ht="26.25" customHeight="1"/>
    <row r="11667" ht="26.25" customHeight="1"/>
    <row r="11668" ht="26.25" customHeight="1"/>
    <row r="11669" ht="26.25" customHeight="1"/>
    <row r="11670" ht="26.25" customHeight="1"/>
    <row r="11671" ht="26.25" customHeight="1"/>
    <row r="11672" ht="26.25" customHeight="1"/>
    <row r="11673" ht="26.25" customHeight="1"/>
    <row r="11674" ht="26.25" customHeight="1"/>
    <row r="11675" ht="26.25" customHeight="1"/>
    <row r="11676" ht="26.25" customHeight="1"/>
    <row r="11677" ht="26.25" customHeight="1"/>
    <row r="11678" ht="26.25" customHeight="1"/>
    <row r="11679" ht="26.25" customHeight="1"/>
    <row r="11680" ht="26.25" customHeight="1"/>
    <row r="11681" ht="26.25" customHeight="1"/>
    <row r="11682" ht="26.25" customHeight="1"/>
    <row r="11683" ht="26.25" customHeight="1"/>
    <row r="11684" ht="26.25" customHeight="1"/>
    <row r="11685" ht="26.25" customHeight="1"/>
    <row r="11686" ht="26.25" customHeight="1"/>
    <row r="11687" ht="26.25" customHeight="1"/>
    <row r="11688" ht="26.25" customHeight="1"/>
    <row r="11689" ht="26.25" customHeight="1"/>
    <row r="11690" ht="26.25" customHeight="1"/>
    <row r="11691" ht="26.25" customHeight="1"/>
    <row r="11692" ht="26.25" customHeight="1"/>
    <row r="11693" ht="26.25" customHeight="1"/>
    <row r="11694" ht="26.25" customHeight="1"/>
    <row r="11695" ht="26.25" customHeight="1"/>
    <row r="11696" ht="26.25" customHeight="1"/>
    <row r="11697" ht="26.25" customHeight="1"/>
    <row r="11698" ht="26.25" customHeight="1"/>
    <row r="11699" ht="26.25" customHeight="1"/>
    <row r="11700" ht="26.25" customHeight="1"/>
    <row r="11701" ht="26.25" customHeight="1"/>
    <row r="11702" ht="26.25" customHeight="1"/>
    <row r="11703" ht="26.25" customHeight="1"/>
    <row r="11704" ht="26.25" customHeight="1"/>
    <row r="11705" ht="26.25" customHeight="1"/>
    <row r="11706" ht="26.25" customHeight="1"/>
    <row r="11707" ht="26.25" customHeight="1"/>
    <row r="11708" ht="26.25" customHeight="1"/>
    <row r="11709" ht="26.25" customHeight="1"/>
    <row r="11710" ht="26.25" customHeight="1"/>
    <row r="11711" ht="26.25" customHeight="1"/>
    <row r="11712" ht="26.25" customHeight="1"/>
    <row r="11713" ht="26.25" customHeight="1"/>
    <row r="11714" ht="26.25" customHeight="1"/>
    <row r="11715" ht="26.25" customHeight="1"/>
    <row r="11716" ht="26.25" customHeight="1"/>
    <row r="11717" ht="26.25" customHeight="1"/>
    <row r="11718" ht="26.25" customHeight="1"/>
    <row r="11719" ht="26.25" customHeight="1"/>
    <row r="11720" ht="26.25" customHeight="1"/>
    <row r="11721" ht="26.25" customHeight="1"/>
    <row r="11722" ht="26.25" customHeight="1"/>
    <row r="11723" ht="26.25" customHeight="1"/>
    <row r="11724" ht="26.25" customHeight="1"/>
    <row r="11725" ht="26.25" customHeight="1"/>
    <row r="11726" ht="26.25" customHeight="1"/>
    <row r="11727" ht="26.25" customHeight="1"/>
    <row r="11728" ht="26.25" customHeight="1"/>
    <row r="11729" ht="26.25" customHeight="1"/>
    <row r="11730" ht="26.25" customHeight="1"/>
    <row r="11731" ht="26.25" customHeight="1"/>
    <row r="11732" ht="26.25" customHeight="1"/>
    <row r="11733" ht="26.25" customHeight="1"/>
    <row r="11734" ht="26.25" customHeight="1"/>
    <row r="11735" ht="26.25" customHeight="1"/>
    <row r="11736" ht="26.25" customHeight="1"/>
    <row r="11737" ht="26.25" customHeight="1"/>
    <row r="11738" ht="26.25" customHeight="1"/>
    <row r="11739" ht="26.25" customHeight="1"/>
    <row r="11740" ht="26.25" customHeight="1"/>
    <row r="11741" ht="26.25" customHeight="1"/>
    <row r="11742" ht="26.25" customHeight="1"/>
    <row r="11743" ht="26.25" customHeight="1"/>
    <row r="11744" ht="26.25" customHeight="1"/>
    <row r="11745" ht="26.25" customHeight="1"/>
    <row r="11746" ht="26.25" customHeight="1"/>
    <row r="11747" ht="26.25" customHeight="1"/>
    <row r="11748" ht="26.25" customHeight="1"/>
    <row r="11749" ht="26.25" customHeight="1"/>
    <row r="11750" ht="26.25" customHeight="1"/>
    <row r="11751" ht="26.25" customHeight="1"/>
    <row r="11752" ht="26.25" customHeight="1"/>
    <row r="11753" ht="26.25" customHeight="1"/>
    <row r="11754" ht="26.25" customHeight="1"/>
    <row r="11755" ht="26.25" customHeight="1"/>
    <row r="11756" ht="26.25" customHeight="1"/>
    <row r="11757" ht="26.25" customHeight="1"/>
    <row r="11758" ht="26.25" customHeight="1"/>
    <row r="11759" ht="26.25" customHeight="1"/>
    <row r="11760" ht="26.25" customHeight="1"/>
    <row r="11761" ht="26.25" customHeight="1"/>
    <row r="11762" ht="26.25" customHeight="1"/>
    <row r="11763" ht="26.25" customHeight="1"/>
    <row r="11764" ht="26.25" customHeight="1"/>
    <row r="11765" ht="26.25" customHeight="1"/>
    <row r="11766" ht="26.25" customHeight="1"/>
    <row r="11767" ht="26.25" customHeight="1"/>
    <row r="11768" ht="26.25" customHeight="1"/>
    <row r="11769" ht="26.25" customHeight="1"/>
    <row r="11770" ht="26.25" customHeight="1"/>
    <row r="11771" ht="26.25" customHeight="1"/>
    <row r="11772" ht="26.25" customHeight="1"/>
    <row r="11773" ht="26.25" customHeight="1"/>
    <row r="11774" ht="26.25" customHeight="1"/>
    <row r="11775" ht="26.25" customHeight="1"/>
    <row r="11776" ht="26.25" customHeight="1"/>
    <row r="11777" ht="26.25" customHeight="1"/>
    <row r="11778" ht="26.25" customHeight="1"/>
    <row r="11779" ht="26.25" customHeight="1"/>
    <row r="11780" ht="26.25" customHeight="1"/>
    <row r="11781" ht="26.25" customHeight="1"/>
    <row r="11782" ht="26.25" customHeight="1"/>
    <row r="11783" ht="26.25" customHeight="1"/>
    <row r="11784" ht="26.25" customHeight="1"/>
    <row r="11785" ht="26.25" customHeight="1"/>
    <row r="11786" ht="26.25" customHeight="1"/>
    <row r="11787" ht="26.25" customHeight="1"/>
    <row r="11788" ht="26.25" customHeight="1"/>
    <row r="11789" ht="26.25" customHeight="1"/>
    <row r="11790" ht="26.25" customHeight="1"/>
    <row r="11791" ht="26.25" customHeight="1"/>
    <row r="11792" ht="26.25" customHeight="1"/>
    <row r="11793" ht="26.25" customHeight="1"/>
    <row r="11794" ht="26.25" customHeight="1"/>
    <row r="11795" ht="26.25" customHeight="1"/>
    <row r="11796" ht="26.25" customHeight="1"/>
    <row r="11797" ht="26.25" customHeight="1"/>
    <row r="11798" ht="26.25" customHeight="1"/>
    <row r="11799" ht="26.25" customHeight="1"/>
    <row r="11800" ht="26.25" customHeight="1"/>
    <row r="11801" ht="26.25" customHeight="1"/>
    <row r="11802" ht="26.25" customHeight="1"/>
    <row r="11803" ht="26.25" customHeight="1"/>
    <row r="11804" ht="26.25" customHeight="1"/>
    <row r="11805" ht="26.25" customHeight="1"/>
    <row r="11806" ht="26.25" customHeight="1"/>
    <row r="11807" ht="26.25" customHeight="1"/>
    <row r="11808" ht="26.25" customHeight="1"/>
    <row r="11809" ht="26.25" customHeight="1"/>
    <row r="11810" ht="26.25" customHeight="1"/>
    <row r="11811" ht="26.25" customHeight="1"/>
    <row r="11812" ht="26.25" customHeight="1"/>
    <row r="11813" ht="26.25" customHeight="1"/>
    <row r="11814" ht="26.25" customHeight="1"/>
    <row r="11815" ht="26.25" customHeight="1"/>
    <row r="11816" ht="26.25" customHeight="1"/>
    <row r="11817" ht="26.25" customHeight="1"/>
    <row r="11818" ht="26.25" customHeight="1"/>
    <row r="11819" ht="26.25" customHeight="1"/>
    <row r="11820" ht="26.25" customHeight="1"/>
    <row r="11821" ht="26.25" customHeight="1"/>
    <row r="11822" ht="26.25" customHeight="1"/>
    <row r="11823" ht="26.25" customHeight="1"/>
    <row r="11824" ht="26.25" customHeight="1"/>
    <row r="11825" ht="26.25" customHeight="1"/>
    <row r="11826" ht="26.25" customHeight="1"/>
    <row r="11827" ht="26.25" customHeight="1"/>
    <row r="11828" ht="26.25" customHeight="1"/>
    <row r="11829" ht="26.25" customHeight="1"/>
    <row r="11830" ht="26.25" customHeight="1"/>
    <row r="11831" ht="26.25" customHeight="1"/>
    <row r="11832" ht="26.25" customHeight="1"/>
    <row r="11833" ht="26.25" customHeight="1"/>
    <row r="11834" ht="26.25" customHeight="1"/>
    <row r="11835" ht="26.25" customHeight="1"/>
    <row r="11836" ht="26.25" customHeight="1"/>
    <row r="11837" ht="26.25" customHeight="1"/>
    <row r="11838" ht="26.25" customHeight="1"/>
    <row r="11839" ht="26.25" customHeight="1"/>
    <row r="11840" ht="26.25" customHeight="1"/>
    <row r="11841" ht="26.25" customHeight="1"/>
    <row r="11842" ht="26.25" customHeight="1"/>
    <row r="11843" ht="26.25" customHeight="1"/>
    <row r="11844" ht="26.25" customHeight="1"/>
    <row r="11845" ht="26.25" customHeight="1"/>
    <row r="11846" ht="26.25" customHeight="1"/>
    <row r="11847" ht="26.25" customHeight="1"/>
    <row r="11848" ht="26.25" customHeight="1"/>
    <row r="11849" ht="26.25" customHeight="1"/>
    <row r="11850" ht="26.25" customHeight="1"/>
    <row r="11851" ht="26.25" customHeight="1"/>
    <row r="11852" ht="26.25" customHeight="1"/>
    <row r="11853" ht="26.25" customHeight="1"/>
    <row r="11854" ht="26.25" customHeight="1"/>
    <row r="11855" ht="26.25" customHeight="1"/>
    <row r="11856" ht="26.25" customHeight="1"/>
    <row r="11857" ht="26.25" customHeight="1"/>
    <row r="11858" ht="26.25" customHeight="1"/>
    <row r="11859" ht="26.25" customHeight="1"/>
    <row r="11860" ht="26.25" customHeight="1"/>
    <row r="11861" ht="26.25" customHeight="1"/>
    <row r="11862" ht="26.25" customHeight="1"/>
    <row r="11863" ht="26.25" customHeight="1"/>
    <row r="11864" ht="26.25" customHeight="1"/>
    <row r="11865" ht="26.25" customHeight="1"/>
    <row r="11866" ht="26.25" customHeight="1"/>
    <row r="11867" ht="26.25" customHeight="1"/>
    <row r="11868" ht="26.25" customHeight="1"/>
    <row r="11869" ht="26.25" customHeight="1"/>
    <row r="11870" ht="26.25" customHeight="1"/>
    <row r="11871" ht="26.25" customHeight="1"/>
    <row r="11872" ht="26.25" customHeight="1"/>
    <row r="11873" ht="26.25" customHeight="1"/>
    <row r="11874" ht="26.25" customHeight="1"/>
    <row r="11875" ht="26.25" customHeight="1"/>
    <row r="11876" ht="26.25" customHeight="1"/>
    <row r="11877" ht="26.25" customHeight="1"/>
    <row r="11878" ht="26.25" customHeight="1"/>
    <row r="11879" ht="26.25" customHeight="1"/>
    <row r="11880" ht="26.25" customHeight="1"/>
    <row r="11881" ht="26.25" customHeight="1"/>
    <row r="11882" ht="26.25" customHeight="1"/>
    <row r="11883" ht="26.25" customHeight="1"/>
    <row r="11884" ht="26.25" customHeight="1"/>
    <row r="11885" ht="26.25" customHeight="1"/>
    <row r="11886" ht="26.25" customHeight="1"/>
    <row r="11887" ht="26.25" customHeight="1"/>
    <row r="11888" ht="26.25" customHeight="1"/>
    <row r="11889" ht="26.25" customHeight="1"/>
    <row r="11890" ht="26.25" customHeight="1"/>
    <row r="11891" ht="26.25" customHeight="1"/>
    <row r="11892" ht="26.25" customHeight="1"/>
    <row r="11893" ht="26.25" customHeight="1"/>
    <row r="11894" ht="26.25" customHeight="1"/>
    <row r="11895" ht="26.25" customHeight="1"/>
    <row r="11896" ht="26.25" customHeight="1"/>
    <row r="11897" ht="26.25" customHeight="1"/>
    <row r="11898" ht="26.25" customHeight="1"/>
    <row r="11899" ht="26.25" customHeight="1"/>
    <row r="11900" ht="26.25" customHeight="1"/>
    <row r="11901" ht="26.25" customHeight="1"/>
    <row r="11902" ht="26.25" customHeight="1"/>
    <row r="11903" ht="26.25" customHeight="1"/>
    <row r="11904" ht="26.25" customHeight="1"/>
    <row r="11905" ht="26.25" customHeight="1"/>
    <row r="11906" ht="26.25" customHeight="1"/>
    <row r="11907" ht="26.25" customHeight="1"/>
    <row r="11908" ht="26.25" customHeight="1"/>
    <row r="11909" ht="26.25" customHeight="1"/>
    <row r="11910" ht="26.25" customHeight="1"/>
    <row r="11911" ht="26.25" customHeight="1"/>
    <row r="11912" ht="26.25" customHeight="1"/>
    <row r="11913" ht="26.25" customHeight="1"/>
    <row r="11914" ht="26.25" customHeight="1"/>
    <row r="11915" ht="26.25" customHeight="1"/>
    <row r="11916" ht="26.25" customHeight="1"/>
    <row r="11917" ht="26.25" customHeight="1"/>
    <row r="11918" ht="26.25" customHeight="1"/>
    <row r="11919" ht="26.25" customHeight="1"/>
    <row r="11920" ht="26.25" customHeight="1"/>
    <row r="11921" ht="26.25" customHeight="1"/>
    <row r="11922" ht="26.25" customHeight="1"/>
    <row r="11923" ht="26.25" customHeight="1"/>
    <row r="11924" ht="26.25" customHeight="1"/>
    <row r="11925" ht="26.25" customHeight="1"/>
    <row r="11926" ht="26.25" customHeight="1"/>
    <row r="11927" ht="26.25" customHeight="1"/>
    <row r="11928" ht="26.25" customHeight="1"/>
    <row r="11929" ht="26.25" customHeight="1"/>
    <row r="11930" ht="26.25" customHeight="1"/>
    <row r="11931" ht="26.25" customHeight="1"/>
    <row r="11932" ht="26.25" customHeight="1"/>
    <row r="11933" ht="26.25" customHeight="1"/>
    <row r="11934" ht="26.25" customHeight="1"/>
    <row r="11935" ht="26.25" customHeight="1"/>
    <row r="11936" ht="26.25" customHeight="1"/>
    <row r="11937" ht="26.25" customHeight="1"/>
    <row r="11938" ht="26.25" customHeight="1"/>
    <row r="11939" ht="26.25" customHeight="1"/>
    <row r="11940" ht="26.25" customHeight="1"/>
    <row r="11941" ht="26.25" customHeight="1"/>
    <row r="11942" ht="26.25" customHeight="1"/>
    <row r="11943" ht="26.25" customHeight="1"/>
    <row r="11944" ht="26.25" customHeight="1"/>
    <row r="11945" ht="26.25" customHeight="1"/>
    <row r="11946" ht="26.25" customHeight="1"/>
    <row r="11947" ht="26.25" customHeight="1"/>
    <row r="11948" ht="26.25" customHeight="1"/>
    <row r="11949" ht="26.25" customHeight="1"/>
    <row r="11950" ht="26.25" customHeight="1"/>
    <row r="11951" ht="26.25" customHeight="1"/>
    <row r="11952" ht="26.25" customHeight="1"/>
    <row r="11953" ht="26.25" customHeight="1"/>
    <row r="11954" ht="26.25" customHeight="1"/>
    <row r="11955" ht="26.25" customHeight="1"/>
    <row r="11956" ht="26.25" customHeight="1"/>
    <row r="11957" ht="26.25" customHeight="1"/>
    <row r="11958" ht="26.25" customHeight="1"/>
    <row r="11959" ht="26.25" customHeight="1"/>
    <row r="11960" ht="26.25" customHeight="1"/>
    <row r="11961" ht="26.25" customHeight="1"/>
    <row r="11962" ht="26.25" customHeight="1"/>
    <row r="11963" ht="26.25" customHeight="1"/>
    <row r="11964" ht="26.25" customHeight="1"/>
    <row r="11965" ht="26.25" customHeight="1"/>
    <row r="11966" ht="26.25" customHeight="1"/>
    <row r="11967" ht="26.25" customHeight="1"/>
    <row r="11968" ht="26.25" customHeight="1"/>
    <row r="11969" ht="26.25" customHeight="1"/>
    <row r="11970" ht="26.25" customHeight="1"/>
    <row r="11971" ht="26.25" customHeight="1"/>
    <row r="11972" ht="26.25" customHeight="1"/>
    <row r="11973" ht="26.25" customHeight="1"/>
    <row r="11974" ht="26.25" customHeight="1"/>
    <row r="11975" ht="26.25" customHeight="1"/>
    <row r="11976" ht="26.25" customHeight="1"/>
    <row r="11977" ht="26.25" customHeight="1"/>
    <row r="11978" ht="26.25" customHeight="1"/>
    <row r="11979" ht="26.25" customHeight="1"/>
    <row r="11980" ht="26.25" customHeight="1"/>
    <row r="11981" ht="26.25" customHeight="1"/>
    <row r="11982" ht="26.25" customHeight="1"/>
    <row r="11983" ht="26.25" customHeight="1"/>
    <row r="11984" ht="26.25" customHeight="1"/>
    <row r="11985" ht="26.25" customHeight="1"/>
    <row r="11986" ht="26.25" customHeight="1"/>
    <row r="11987" ht="26.25" customHeight="1"/>
    <row r="11988" ht="26.25" customHeight="1"/>
    <row r="11989" ht="26.25" customHeight="1"/>
    <row r="11990" ht="26.25" customHeight="1"/>
    <row r="11991" ht="26.25" customHeight="1"/>
    <row r="11992" ht="26.25" customHeight="1"/>
    <row r="11993" ht="26.25" customHeight="1"/>
    <row r="11994" ht="26.25" customHeight="1"/>
    <row r="11995" ht="26.25" customHeight="1"/>
    <row r="11996" ht="26.25" customHeight="1"/>
    <row r="11997" ht="26.25" customHeight="1"/>
    <row r="11998" ht="26.25" customHeight="1"/>
    <row r="11999" ht="26.25" customHeight="1"/>
    <row r="12000" ht="26.25" customHeight="1"/>
    <row r="12001" ht="26.25" customHeight="1"/>
    <row r="12002" ht="26.25" customHeight="1"/>
    <row r="12003" ht="26.25" customHeight="1"/>
    <row r="12004" ht="26.25" customHeight="1"/>
    <row r="12005" ht="26.25" customHeight="1"/>
    <row r="12006" ht="26.25" customHeight="1"/>
    <row r="12007" ht="26.25" customHeight="1"/>
    <row r="12008" ht="26.25" customHeight="1"/>
    <row r="12009" ht="26.25" customHeight="1"/>
    <row r="12010" ht="26.25" customHeight="1"/>
    <row r="12011" ht="26.25" customHeight="1"/>
    <row r="12012" ht="26.25" customHeight="1"/>
    <row r="12013" ht="26.25" customHeight="1"/>
    <row r="12014" ht="26.25" customHeight="1"/>
    <row r="12015" ht="26.25" customHeight="1"/>
    <row r="12016" ht="26.25" customHeight="1"/>
    <row r="12017" ht="26.25" customHeight="1"/>
    <row r="12018" ht="26.25" customHeight="1"/>
    <row r="12019" ht="26.25" customHeight="1"/>
    <row r="12020" ht="26.25" customHeight="1"/>
    <row r="12021" ht="26.25" customHeight="1"/>
    <row r="12022" ht="26.25" customHeight="1"/>
    <row r="12023" ht="26.25" customHeight="1"/>
    <row r="12024" ht="26.25" customHeight="1"/>
    <row r="12025" ht="26.25" customHeight="1"/>
    <row r="12026" ht="26.25" customHeight="1"/>
    <row r="12027" ht="26.25" customHeight="1"/>
    <row r="12028" ht="26.25" customHeight="1"/>
    <row r="12029" ht="26.25" customHeight="1"/>
    <row r="12030" ht="26.25" customHeight="1"/>
    <row r="12031" ht="26.25" customHeight="1"/>
    <row r="12032" ht="26.25" customHeight="1"/>
    <row r="12033" ht="26.25" customHeight="1"/>
    <row r="12034" ht="26.25" customHeight="1"/>
    <row r="12035" ht="26.25" customHeight="1"/>
    <row r="12036" ht="26.25" customHeight="1"/>
    <row r="12037" ht="26.25" customHeight="1"/>
    <row r="12038" ht="26.25" customHeight="1"/>
    <row r="12039" ht="26.25" customHeight="1"/>
    <row r="12040" ht="26.25" customHeight="1"/>
    <row r="12041" ht="26.25" customHeight="1"/>
    <row r="12042" ht="26.25" customHeight="1"/>
    <row r="12043" ht="26.25" customHeight="1"/>
    <row r="12044" ht="26.25" customHeight="1"/>
    <row r="12045" ht="26.25" customHeight="1"/>
    <row r="12046" ht="26.25" customHeight="1"/>
    <row r="12047" ht="26.25" customHeight="1"/>
    <row r="12048" ht="26.25" customHeight="1"/>
    <row r="12049" ht="26.25" customHeight="1"/>
    <row r="12050" ht="26.25" customHeight="1"/>
    <row r="12051" ht="26.25" customHeight="1"/>
    <row r="12052" ht="26.25" customHeight="1"/>
    <row r="12053" ht="26.25" customHeight="1"/>
    <row r="12054" ht="26.25" customHeight="1"/>
    <row r="12055" ht="26.25" customHeight="1"/>
    <row r="12056" ht="26.25" customHeight="1"/>
    <row r="12057" ht="26.25" customHeight="1"/>
    <row r="12058" ht="26.25" customHeight="1"/>
    <row r="12059" ht="26.25" customHeight="1"/>
    <row r="12060" ht="26.25" customHeight="1"/>
    <row r="12061" ht="26.25" customHeight="1"/>
    <row r="12062" ht="26.25" customHeight="1"/>
    <row r="12063" ht="26.25" customHeight="1"/>
    <row r="12064" ht="26.25" customHeight="1"/>
    <row r="12065" ht="26.25" customHeight="1"/>
    <row r="12066" ht="26.25" customHeight="1"/>
    <row r="12067" ht="26.25" customHeight="1"/>
    <row r="12068" ht="26.25" customHeight="1"/>
    <row r="12069" ht="26.25" customHeight="1"/>
    <row r="12070" ht="26.25" customHeight="1"/>
    <row r="12071" ht="26.25" customHeight="1"/>
    <row r="12072" ht="26.25" customHeight="1"/>
    <row r="12073" ht="26.25" customHeight="1"/>
    <row r="12074" ht="26.25" customHeight="1"/>
    <row r="12075" ht="26.25" customHeight="1"/>
    <row r="12076" ht="26.25" customHeight="1"/>
    <row r="12077" ht="26.25" customHeight="1"/>
    <row r="12078" ht="26.25" customHeight="1"/>
    <row r="12079" ht="26.25" customHeight="1"/>
    <row r="12080" ht="26.25" customHeight="1"/>
    <row r="12081" ht="26.25" customHeight="1"/>
    <row r="12082" ht="26.25" customHeight="1"/>
    <row r="12083" ht="26.25" customHeight="1"/>
    <row r="12084" ht="26.25" customHeight="1"/>
    <row r="12085" ht="26.25" customHeight="1"/>
    <row r="12086" ht="26.25" customHeight="1"/>
    <row r="12087" ht="26.25" customHeight="1"/>
    <row r="12088" ht="26.25" customHeight="1"/>
    <row r="12089" ht="26.25" customHeight="1"/>
    <row r="12090" ht="26.25" customHeight="1"/>
    <row r="12091" ht="26.25" customHeight="1"/>
    <row r="12092" ht="26.25" customHeight="1"/>
    <row r="12093" ht="26.25" customHeight="1"/>
    <row r="12094" ht="26.25" customHeight="1"/>
    <row r="12095" ht="26.25" customHeight="1"/>
    <row r="12096" ht="26.25" customHeight="1"/>
    <row r="12097" ht="26.25" customHeight="1"/>
    <row r="12098" ht="26.25" customHeight="1"/>
    <row r="12099" ht="26.25" customHeight="1"/>
    <row r="12100" ht="26.25" customHeight="1"/>
    <row r="12101" ht="26.25" customHeight="1"/>
    <row r="12102" ht="26.25" customHeight="1"/>
    <row r="12103" ht="26.25" customHeight="1"/>
    <row r="12104" ht="26.25" customHeight="1"/>
    <row r="12105" ht="26.25" customHeight="1"/>
    <row r="12106" ht="26.25" customHeight="1"/>
    <row r="12107" ht="26.25" customHeight="1"/>
    <row r="12108" ht="26.25" customHeight="1"/>
    <row r="12109" ht="26.25" customHeight="1"/>
    <row r="12110" ht="26.25" customHeight="1"/>
    <row r="12111" ht="26.25" customHeight="1"/>
    <row r="12112" ht="26.25" customHeight="1"/>
    <row r="12113" ht="26.25" customHeight="1"/>
    <row r="12114" ht="26.25" customHeight="1"/>
    <row r="12115" ht="26.25" customHeight="1"/>
    <row r="12116" ht="26.25" customHeight="1"/>
    <row r="12117" ht="26.25" customHeight="1"/>
    <row r="12118" ht="26.25" customHeight="1"/>
    <row r="12119" ht="26.25" customHeight="1"/>
    <row r="12120" ht="26.25" customHeight="1"/>
    <row r="12121" ht="26.25" customHeight="1"/>
    <row r="12122" ht="26.25" customHeight="1"/>
    <row r="12123" ht="26.25" customHeight="1"/>
    <row r="12124" ht="26.25" customHeight="1"/>
    <row r="12125" ht="26.25" customHeight="1"/>
    <row r="12126" ht="26.25" customHeight="1"/>
    <row r="12127" ht="26.25" customHeight="1"/>
    <row r="12128" ht="26.25" customHeight="1"/>
    <row r="12129" ht="26.25" customHeight="1"/>
    <row r="12130" ht="26.25" customHeight="1"/>
    <row r="12131" ht="26.25" customHeight="1"/>
    <row r="12132" ht="26.25" customHeight="1"/>
    <row r="12133" ht="26.25" customHeight="1"/>
    <row r="12134" ht="26.25" customHeight="1"/>
    <row r="12135" ht="26.25" customHeight="1"/>
    <row r="12136" ht="26.25" customHeight="1"/>
    <row r="12137" ht="26.25" customHeight="1"/>
    <row r="12138" ht="26.25" customHeight="1"/>
    <row r="12139" ht="26.25" customHeight="1"/>
    <row r="12140" ht="26.25" customHeight="1"/>
    <row r="12141" ht="26.25" customHeight="1"/>
    <row r="12142" ht="26.25" customHeight="1"/>
    <row r="12143" ht="26.25" customHeight="1"/>
    <row r="12144" ht="26.25" customHeight="1"/>
    <row r="12145" ht="26.25" customHeight="1"/>
    <row r="12146" ht="26.25" customHeight="1"/>
    <row r="12147" ht="26.25" customHeight="1"/>
    <row r="12148" ht="26.25" customHeight="1"/>
    <row r="12149" ht="26.25" customHeight="1"/>
    <row r="12150" ht="26.25" customHeight="1"/>
    <row r="12151" ht="26.25" customHeight="1"/>
    <row r="12152" ht="26.25" customHeight="1"/>
    <row r="12153" ht="26.25" customHeight="1"/>
    <row r="12154" ht="26.25" customHeight="1"/>
    <row r="12155" ht="26.25" customHeight="1"/>
    <row r="12156" ht="26.25" customHeight="1"/>
    <row r="12157" ht="26.25" customHeight="1"/>
    <row r="12158" ht="26.25" customHeight="1"/>
    <row r="12159" ht="26.25" customHeight="1"/>
    <row r="12160" ht="26.25" customHeight="1"/>
    <row r="12161" ht="26.25" customHeight="1"/>
    <row r="12162" ht="26.25" customHeight="1"/>
    <row r="12163" ht="26.25" customHeight="1"/>
    <row r="12164" ht="26.25" customHeight="1"/>
    <row r="12165" ht="26.25" customHeight="1"/>
    <row r="12166" ht="26.25" customHeight="1"/>
    <row r="12167" ht="26.25" customHeight="1"/>
    <row r="12168" ht="26.25" customHeight="1"/>
    <row r="12169" ht="26.25" customHeight="1"/>
    <row r="12170" ht="26.25" customHeight="1"/>
    <row r="12171" ht="26.25" customHeight="1"/>
    <row r="12172" ht="26.25" customHeight="1"/>
    <row r="12173" ht="26.25" customHeight="1"/>
    <row r="12174" ht="26.25" customHeight="1"/>
    <row r="12175" ht="26.25" customHeight="1"/>
    <row r="12176" ht="26.25" customHeight="1"/>
    <row r="12177" ht="26.25" customHeight="1"/>
    <row r="12178" ht="26.25" customHeight="1"/>
    <row r="12179" ht="26.25" customHeight="1"/>
    <row r="12180" ht="26.25" customHeight="1"/>
    <row r="12181" ht="26.25" customHeight="1"/>
    <row r="12182" ht="26.25" customHeight="1"/>
    <row r="12183" ht="26.25" customHeight="1"/>
    <row r="12184" ht="26.25" customHeight="1"/>
    <row r="12185" ht="26.25" customHeight="1"/>
    <row r="12186" ht="26.25" customHeight="1"/>
    <row r="12187" ht="26.25" customHeight="1"/>
    <row r="12188" ht="26.25" customHeight="1"/>
    <row r="12189" ht="26.25" customHeight="1"/>
    <row r="12190" ht="26.25" customHeight="1"/>
    <row r="12191" ht="26.25" customHeight="1"/>
    <row r="12192" ht="26.25" customHeight="1"/>
    <row r="12193" ht="26.25" customHeight="1"/>
    <row r="12194" ht="26.25" customHeight="1"/>
    <row r="12195" ht="26.25" customHeight="1"/>
    <row r="12196" ht="26.25" customHeight="1"/>
    <row r="12197" ht="26.25" customHeight="1"/>
    <row r="12198" ht="26.25" customHeight="1"/>
    <row r="12199" ht="26.25" customHeight="1"/>
    <row r="12200" ht="26.25" customHeight="1"/>
    <row r="12201" ht="26.25" customHeight="1"/>
    <row r="12202" ht="26.25" customHeight="1"/>
    <row r="12203" ht="26.25" customHeight="1"/>
    <row r="12204" ht="26.25" customHeight="1"/>
    <row r="12205" ht="26.25" customHeight="1"/>
    <row r="12206" ht="26.25" customHeight="1"/>
    <row r="12207" ht="26.25" customHeight="1"/>
    <row r="12208" ht="26.25" customHeight="1"/>
    <row r="12209" ht="26.25" customHeight="1"/>
    <row r="12210" ht="26.25" customHeight="1"/>
    <row r="12211" ht="26.25" customHeight="1"/>
    <row r="12212" ht="26.25" customHeight="1"/>
    <row r="12213" ht="26.25" customHeight="1"/>
    <row r="12214" ht="26.25" customHeight="1"/>
    <row r="12215" ht="26.25" customHeight="1"/>
    <row r="12216" ht="26.25" customHeight="1"/>
    <row r="12217" ht="26.25" customHeight="1"/>
    <row r="12218" ht="26.25" customHeight="1"/>
    <row r="12219" ht="26.25" customHeight="1"/>
    <row r="12220" ht="26.25" customHeight="1"/>
    <row r="12221" ht="26.25" customHeight="1"/>
    <row r="12222" ht="26.25" customHeight="1"/>
    <row r="12223" ht="26.25" customHeight="1"/>
    <row r="12224" ht="26.25" customHeight="1"/>
    <row r="12225" ht="26.25" customHeight="1"/>
    <row r="12226" ht="26.25" customHeight="1"/>
    <row r="12227" ht="26.25" customHeight="1"/>
    <row r="12228" ht="26.25" customHeight="1"/>
    <row r="12229" ht="26.25" customHeight="1"/>
    <row r="12230" ht="26.25" customHeight="1"/>
    <row r="12231" ht="26.25" customHeight="1"/>
    <row r="12232" ht="26.25" customHeight="1"/>
    <row r="12233" ht="26.25" customHeight="1"/>
    <row r="12234" ht="26.25" customHeight="1"/>
    <row r="12235" ht="26.25" customHeight="1"/>
    <row r="12236" ht="26.25" customHeight="1"/>
    <row r="12237" ht="26.25" customHeight="1"/>
    <row r="12238" ht="26.25" customHeight="1"/>
    <row r="12239" ht="26.25" customHeight="1"/>
    <row r="12240" ht="26.25" customHeight="1"/>
    <row r="12241" ht="26.25" customHeight="1"/>
    <row r="12242" ht="26.25" customHeight="1"/>
    <row r="12243" ht="26.25" customHeight="1"/>
    <row r="12244" ht="26.25" customHeight="1"/>
    <row r="12245" ht="26.25" customHeight="1"/>
    <row r="12246" ht="26.25" customHeight="1"/>
    <row r="12247" ht="26.25" customHeight="1"/>
    <row r="12248" ht="26.25" customHeight="1"/>
    <row r="12249" ht="26.25" customHeight="1"/>
    <row r="12250" ht="26.25" customHeight="1"/>
    <row r="12251" ht="26.25" customHeight="1"/>
    <row r="12252" ht="26.25" customHeight="1"/>
    <row r="12253" ht="26.25" customHeight="1"/>
    <row r="12254" ht="26.25" customHeight="1"/>
    <row r="12255" ht="26.25" customHeight="1"/>
    <row r="12256" ht="26.25" customHeight="1"/>
    <row r="12257" ht="26.25" customHeight="1"/>
    <row r="12258" ht="26.25" customHeight="1"/>
    <row r="12259" ht="26.25" customHeight="1"/>
    <row r="12260" ht="26.25" customHeight="1"/>
    <row r="12261" ht="26.25" customHeight="1"/>
    <row r="12262" ht="26.25" customHeight="1"/>
    <row r="12263" ht="26.25" customHeight="1"/>
    <row r="12264" ht="26.25" customHeight="1"/>
    <row r="12265" ht="26.25" customHeight="1"/>
    <row r="12266" ht="26.25" customHeight="1"/>
    <row r="12267" ht="26.25" customHeight="1"/>
    <row r="12268" ht="26.25" customHeight="1"/>
    <row r="12269" ht="26.25" customHeight="1"/>
    <row r="12270" ht="26.25" customHeight="1"/>
    <row r="12271" ht="26.25" customHeight="1"/>
    <row r="12272" ht="26.25" customHeight="1"/>
    <row r="12273" ht="26.25" customHeight="1"/>
    <row r="12274" ht="26.25" customHeight="1"/>
    <row r="12275" ht="26.25" customHeight="1"/>
    <row r="12276" ht="26.25" customHeight="1"/>
    <row r="12277" ht="26.25" customHeight="1"/>
    <row r="12278" ht="26.25" customHeight="1"/>
    <row r="12279" ht="26.25" customHeight="1"/>
    <row r="12280" ht="26.25" customHeight="1"/>
    <row r="12281" ht="26.25" customHeight="1"/>
    <row r="12282" ht="26.25" customHeight="1"/>
    <row r="12283" ht="26.25" customHeight="1"/>
    <row r="12284" ht="26.25" customHeight="1"/>
    <row r="12285" ht="26.25" customHeight="1"/>
    <row r="12286" ht="26.25" customHeight="1"/>
    <row r="12287" ht="26.25" customHeight="1"/>
    <row r="12288" ht="26.25" customHeight="1"/>
    <row r="12289" ht="26.25" customHeight="1"/>
    <row r="12290" ht="26.25" customHeight="1"/>
    <row r="12291" ht="26.25" customHeight="1"/>
    <row r="12292" ht="26.25" customHeight="1"/>
    <row r="12293" ht="26.25" customHeight="1"/>
    <row r="12294" ht="26.25" customHeight="1"/>
    <row r="12295" ht="26.25" customHeight="1"/>
    <row r="12296" ht="26.25" customHeight="1"/>
    <row r="12297" ht="26.25" customHeight="1"/>
    <row r="12298" ht="26.25" customHeight="1"/>
    <row r="12299" ht="26.25" customHeight="1"/>
    <row r="12300" ht="26.25" customHeight="1"/>
    <row r="12301" ht="26.25" customHeight="1"/>
    <row r="12302" ht="26.25" customHeight="1"/>
    <row r="12303" ht="26.25" customHeight="1"/>
    <row r="12304" ht="26.25" customHeight="1"/>
    <row r="12305" ht="26.25" customHeight="1"/>
    <row r="12306" ht="26.25" customHeight="1"/>
    <row r="12307" ht="26.25" customHeight="1"/>
    <row r="12308" ht="26.25" customHeight="1"/>
    <row r="12309" ht="26.25" customHeight="1"/>
    <row r="12310" ht="26.25" customHeight="1"/>
    <row r="12311" ht="26.25" customHeight="1"/>
    <row r="12312" ht="26.25" customHeight="1"/>
    <row r="12313" ht="26.25" customHeight="1"/>
    <row r="12314" ht="26.25" customHeight="1"/>
    <row r="12315" ht="26.25" customHeight="1"/>
    <row r="12316" ht="26.25" customHeight="1"/>
    <row r="12317" ht="26.25" customHeight="1"/>
    <row r="12318" ht="26.25" customHeight="1"/>
    <row r="12319" ht="26.25" customHeight="1"/>
    <row r="12320" ht="26.25" customHeight="1"/>
    <row r="12321" ht="26.25" customHeight="1"/>
    <row r="12322" ht="26.25" customHeight="1"/>
    <row r="12323" ht="26.25" customHeight="1"/>
    <row r="12324" ht="26.25" customHeight="1"/>
    <row r="12325" ht="26.25" customHeight="1"/>
    <row r="12326" ht="26.25" customHeight="1"/>
    <row r="12327" ht="26.25" customHeight="1"/>
    <row r="12328" ht="26.25" customHeight="1"/>
    <row r="12329" ht="26.25" customHeight="1"/>
    <row r="12330" ht="26.25" customHeight="1"/>
    <row r="12331" ht="26.25" customHeight="1"/>
    <row r="12332" ht="26.25" customHeight="1"/>
    <row r="12333" ht="26.25" customHeight="1"/>
    <row r="12334" ht="26.25" customHeight="1"/>
    <row r="12335" ht="26.25" customHeight="1"/>
    <row r="12336" ht="26.25" customHeight="1"/>
    <row r="12337" ht="26.25" customHeight="1"/>
    <row r="12338" ht="26.25" customHeight="1"/>
    <row r="12339" ht="26.25" customHeight="1"/>
    <row r="12340" ht="26.25" customHeight="1"/>
    <row r="12341" ht="26.25" customHeight="1"/>
    <row r="12342" ht="26.25" customHeight="1"/>
    <row r="12343" ht="26.25" customHeight="1"/>
    <row r="12344" ht="26.25" customHeight="1"/>
    <row r="12345" ht="26.25" customHeight="1"/>
    <row r="12346" ht="26.25" customHeight="1"/>
    <row r="12347" ht="26.25" customHeight="1"/>
    <row r="12348" ht="26.25" customHeight="1"/>
    <row r="12349" ht="26.25" customHeight="1"/>
    <row r="12350" ht="26.25" customHeight="1"/>
    <row r="12351" ht="26.25" customHeight="1"/>
    <row r="12352" ht="26.25" customHeight="1"/>
    <row r="12353" ht="26.25" customHeight="1"/>
    <row r="12354" ht="26.25" customHeight="1"/>
    <row r="12355" ht="26.25" customHeight="1"/>
    <row r="12356" ht="26.25" customHeight="1"/>
    <row r="12357" ht="26.25" customHeight="1"/>
    <row r="12358" ht="26.25" customHeight="1"/>
    <row r="12359" ht="26.25" customHeight="1"/>
    <row r="12360" ht="26.25" customHeight="1"/>
    <row r="12361" ht="26.25" customHeight="1"/>
    <row r="12362" ht="26.25" customHeight="1"/>
    <row r="12363" ht="26.25" customHeight="1"/>
    <row r="12364" ht="26.25" customHeight="1"/>
    <row r="12365" ht="26.25" customHeight="1"/>
    <row r="12366" ht="26.25" customHeight="1"/>
    <row r="12367" ht="26.25" customHeight="1"/>
    <row r="12368" ht="26.25" customHeight="1"/>
    <row r="12369" ht="26.25" customHeight="1"/>
    <row r="12370" ht="26.25" customHeight="1"/>
    <row r="12371" ht="26.25" customHeight="1"/>
    <row r="12372" ht="26.25" customHeight="1"/>
    <row r="12373" ht="26.25" customHeight="1"/>
    <row r="12374" ht="26.25" customHeight="1"/>
    <row r="12375" ht="26.25" customHeight="1"/>
    <row r="12376" ht="26.25" customHeight="1"/>
    <row r="12377" ht="26.25" customHeight="1"/>
    <row r="12378" ht="26.25" customHeight="1"/>
    <row r="12379" ht="26.25" customHeight="1"/>
    <row r="12380" ht="26.25" customHeight="1"/>
    <row r="12381" ht="26.25" customHeight="1"/>
    <row r="12382" ht="26.25" customHeight="1"/>
    <row r="12383" ht="26.25" customHeight="1"/>
    <row r="12384" ht="26.25" customHeight="1"/>
    <row r="12385" ht="26.25" customHeight="1"/>
    <row r="12386" ht="26.25" customHeight="1"/>
    <row r="12387" ht="26.25" customHeight="1"/>
    <row r="12388" ht="26.25" customHeight="1"/>
    <row r="12389" ht="26.25" customHeight="1"/>
    <row r="12390" ht="26.25" customHeight="1"/>
    <row r="12391" ht="26.25" customHeight="1"/>
    <row r="12392" ht="26.25" customHeight="1"/>
    <row r="12393" ht="26.25" customHeight="1"/>
    <row r="12394" ht="26.25" customHeight="1"/>
    <row r="12395" ht="26.25" customHeight="1"/>
    <row r="12396" ht="26.25" customHeight="1"/>
    <row r="12397" ht="26.25" customHeight="1"/>
    <row r="12398" ht="26.25" customHeight="1"/>
    <row r="12399" ht="26.25" customHeight="1"/>
    <row r="12400" ht="26.25" customHeight="1"/>
    <row r="12401" ht="26.25" customHeight="1"/>
    <row r="12402" ht="26.25" customHeight="1"/>
    <row r="12403" ht="26.25" customHeight="1"/>
    <row r="12404" ht="26.25" customHeight="1"/>
    <row r="12405" ht="26.25" customHeight="1"/>
    <row r="12406" ht="26.25" customHeight="1"/>
    <row r="12407" ht="26.25" customHeight="1"/>
    <row r="12408" ht="26.25" customHeight="1"/>
    <row r="12409" ht="26.25" customHeight="1"/>
    <row r="12410" ht="26.25" customHeight="1"/>
    <row r="12411" ht="26.25" customHeight="1"/>
    <row r="12412" ht="26.25" customHeight="1"/>
    <row r="12413" ht="26.25" customHeight="1"/>
    <row r="12414" ht="26.25" customHeight="1"/>
    <row r="12415" ht="26.25" customHeight="1"/>
    <row r="12416" ht="26.25" customHeight="1"/>
    <row r="12417" ht="26.25" customHeight="1"/>
    <row r="12418" ht="26.25" customHeight="1"/>
    <row r="12419" ht="26.25" customHeight="1"/>
    <row r="12420" ht="26.25" customHeight="1"/>
    <row r="12421" ht="26.25" customHeight="1"/>
    <row r="12422" ht="26.25" customHeight="1"/>
    <row r="12423" ht="26.25" customHeight="1"/>
    <row r="12424" ht="26.25" customHeight="1"/>
    <row r="12425" ht="26.25" customHeight="1"/>
    <row r="12426" ht="26.25" customHeight="1"/>
    <row r="12427" ht="26.25" customHeight="1"/>
    <row r="12428" ht="26.25" customHeight="1"/>
    <row r="12429" ht="26.25" customHeight="1"/>
    <row r="12430" ht="26.25" customHeight="1"/>
    <row r="12431" ht="26.25" customHeight="1"/>
    <row r="12432" ht="26.25" customHeight="1"/>
    <row r="12433" ht="26.25" customHeight="1"/>
    <row r="12434" ht="26.25" customHeight="1"/>
    <row r="12435" ht="26.25" customHeight="1"/>
    <row r="12436" ht="26.25" customHeight="1"/>
    <row r="12437" ht="26.25" customHeight="1"/>
    <row r="12438" ht="26.25" customHeight="1"/>
    <row r="12439" ht="26.25" customHeight="1"/>
    <row r="12440" ht="26.25" customHeight="1"/>
    <row r="12441" ht="26.25" customHeight="1"/>
    <row r="12442" ht="26.25" customHeight="1"/>
    <row r="12443" ht="26.25" customHeight="1"/>
    <row r="12444" ht="26.25" customHeight="1"/>
    <row r="12445" ht="26.25" customHeight="1"/>
    <row r="12446" ht="26.25" customHeight="1"/>
    <row r="12447" ht="26.25" customHeight="1"/>
    <row r="12448" ht="26.25" customHeight="1"/>
    <row r="12449" ht="26.25" customHeight="1"/>
    <row r="12450" ht="26.25" customHeight="1"/>
    <row r="12451" ht="26.25" customHeight="1"/>
    <row r="12452" ht="26.25" customHeight="1"/>
    <row r="12453" ht="26.25" customHeight="1"/>
    <row r="12454" ht="26.25" customHeight="1"/>
    <row r="12455" ht="26.25" customHeight="1"/>
    <row r="12456" ht="26.25" customHeight="1"/>
    <row r="12457" ht="26.25" customHeight="1"/>
    <row r="12458" ht="26.25" customHeight="1"/>
    <row r="12459" ht="26.25" customHeight="1"/>
    <row r="12460" ht="26.25" customHeight="1"/>
    <row r="12461" ht="26.25" customHeight="1"/>
    <row r="12462" ht="26.25" customHeight="1"/>
    <row r="12463" ht="26.25" customHeight="1"/>
    <row r="12464" ht="26.25" customHeight="1"/>
    <row r="12465" ht="26.25" customHeight="1"/>
    <row r="12466" ht="26.25" customHeight="1"/>
    <row r="12467" ht="26.25" customHeight="1"/>
    <row r="12468" ht="26.25" customHeight="1"/>
    <row r="12469" ht="26.25" customHeight="1"/>
    <row r="12470" ht="26.25" customHeight="1"/>
    <row r="12471" ht="26.25" customHeight="1"/>
    <row r="12472" ht="26.25" customHeight="1"/>
    <row r="12473" ht="26.25" customHeight="1"/>
    <row r="12474" ht="26.25" customHeight="1"/>
    <row r="12475" ht="26.25" customHeight="1"/>
    <row r="12476" ht="26.25" customHeight="1"/>
    <row r="12477" ht="26.25" customHeight="1"/>
    <row r="12478" ht="26.25" customHeight="1"/>
    <row r="12479" ht="26.25" customHeight="1"/>
    <row r="12480" ht="26.25" customHeight="1"/>
    <row r="12481" ht="26.25" customHeight="1"/>
    <row r="12482" ht="26.25" customHeight="1"/>
    <row r="12483" ht="26.25" customHeight="1"/>
    <row r="12484" ht="26.25" customHeight="1"/>
    <row r="12485" ht="26.25" customHeight="1"/>
    <row r="12486" ht="26.25" customHeight="1"/>
    <row r="12487" ht="26.25" customHeight="1"/>
    <row r="12488" ht="26.25" customHeight="1"/>
    <row r="12489" ht="26.25" customHeight="1"/>
    <row r="12490" ht="26.25" customHeight="1"/>
    <row r="12491" ht="26.25" customHeight="1"/>
    <row r="12492" ht="26.25" customHeight="1"/>
    <row r="12493" ht="26.25" customHeight="1"/>
    <row r="12494" ht="26.25" customHeight="1"/>
    <row r="12495" ht="26.25" customHeight="1"/>
    <row r="12496" ht="26.25" customHeight="1"/>
    <row r="12497" ht="26.25" customHeight="1"/>
    <row r="12498" ht="26.25" customHeight="1"/>
    <row r="12499" ht="26.25" customHeight="1"/>
    <row r="12500" ht="26.25" customHeight="1"/>
    <row r="12501" ht="26.25" customHeight="1"/>
    <row r="12502" ht="26.25" customHeight="1"/>
    <row r="12503" ht="26.25" customHeight="1"/>
    <row r="12504" ht="26.25" customHeight="1"/>
    <row r="12505" ht="26.25" customHeight="1"/>
    <row r="12506" ht="26.25" customHeight="1"/>
    <row r="12507" ht="26.25" customHeight="1"/>
    <row r="12508" ht="26.25" customHeight="1"/>
    <row r="12509" ht="26.25" customHeight="1"/>
    <row r="12510" ht="26.25" customHeight="1"/>
    <row r="12511" ht="26.25" customHeight="1"/>
    <row r="12512" ht="26.25" customHeight="1"/>
    <row r="12513" ht="26.25" customHeight="1"/>
    <row r="12514" ht="26.25" customHeight="1"/>
    <row r="12515" ht="26.25" customHeight="1"/>
    <row r="12516" ht="26.25" customHeight="1"/>
    <row r="12517" ht="26.25" customHeight="1"/>
    <row r="12518" ht="26.25" customHeight="1"/>
    <row r="12519" ht="26.25" customHeight="1"/>
    <row r="12520" ht="26.25" customHeight="1"/>
    <row r="12521" ht="26.25" customHeight="1"/>
    <row r="12522" ht="26.25" customHeight="1"/>
    <row r="12523" ht="26.25" customHeight="1"/>
    <row r="12524" ht="26.25" customHeight="1"/>
    <row r="12525" ht="26.25" customHeight="1"/>
    <row r="12526" ht="26.25" customHeight="1"/>
    <row r="12527" ht="26.25" customHeight="1"/>
    <row r="12528" ht="26.25" customHeight="1"/>
    <row r="12529" ht="26.25" customHeight="1"/>
    <row r="12530" ht="26.25" customHeight="1"/>
    <row r="12531" ht="26.25" customHeight="1"/>
    <row r="12532" ht="26.25" customHeight="1"/>
    <row r="12533" ht="26.25" customHeight="1"/>
    <row r="12534" ht="26.25" customHeight="1"/>
    <row r="12535" ht="26.25" customHeight="1"/>
    <row r="12536" ht="26.25" customHeight="1"/>
    <row r="12537" ht="26.25" customHeight="1"/>
    <row r="12538" ht="26.25" customHeight="1"/>
    <row r="12539" ht="26.25" customHeight="1"/>
    <row r="12540" ht="26.25" customHeight="1"/>
    <row r="12541" ht="26.25" customHeight="1"/>
    <row r="12542" ht="26.25" customHeight="1"/>
    <row r="12543" ht="26.25" customHeight="1"/>
    <row r="12544" ht="26.25" customHeight="1"/>
    <row r="12545" ht="26.25" customHeight="1"/>
    <row r="12546" ht="26.25" customHeight="1"/>
    <row r="12547" ht="26.25" customHeight="1"/>
    <row r="12548" ht="26.25" customHeight="1"/>
    <row r="12549" ht="26.25" customHeight="1"/>
    <row r="12550" ht="26.25" customHeight="1"/>
    <row r="12551" ht="26.25" customHeight="1"/>
    <row r="12552" ht="26.25" customHeight="1"/>
    <row r="12553" ht="26.25" customHeight="1"/>
    <row r="12554" ht="26.25" customHeight="1"/>
    <row r="12555" ht="26.25" customHeight="1"/>
    <row r="12556" ht="26.25" customHeight="1"/>
    <row r="12557" ht="26.25" customHeight="1"/>
    <row r="12558" ht="26.25" customHeight="1"/>
    <row r="12559" ht="26.25" customHeight="1"/>
    <row r="12560" ht="26.25" customHeight="1"/>
    <row r="12561" ht="26.25" customHeight="1"/>
    <row r="12562" ht="26.25" customHeight="1"/>
    <row r="12563" ht="26.25" customHeight="1"/>
    <row r="12564" ht="26.25" customHeight="1"/>
    <row r="12565" ht="26.25" customHeight="1"/>
    <row r="12566" ht="26.25" customHeight="1"/>
    <row r="12567" ht="26.25" customHeight="1"/>
    <row r="12568" ht="26.25" customHeight="1"/>
    <row r="12569" ht="26.25" customHeight="1"/>
    <row r="12570" ht="26.25" customHeight="1"/>
    <row r="12571" ht="26.25" customHeight="1"/>
    <row r="12572" ht="26.25" customHeight="1"/>
    <row r="12573" ht="26.25" customHeight="1"/>
    <row r="12574" ht="26.25" customHeight="1"/>
    <row r="12575" ht="26.25" customHeight="1"/>
    <row r="12576" ht="26.25" customHeight="1"/>
    <row r="12577" ht="26.25" customHeight="1"/>
    <row r="12578" ht="26.25" customHeight="1"/>
    <row r="12579" ht="26.25" customHeight="1"/>
    <row r="12580" ht="26.25" customHeight="1"/>
    <row r="12581" ht="26.25" customHeight="1"/>
    <row r="12582" ht="26.25" customHeight="1"/>
    <row r="12583" ht="26.25" customHeight="1"/>
    <row r="12584" ht="26.25" customHeight="1"/>
    <row r="12585" ht="26.25" customHeight="1"/>
    <row r="12586" ht="26.25" customHeight="1"/>
    <row r="12587" ht="26.25" customHeight="1"/>
    <row r="12588" ht="26.25" customHeight="1"/>
    <row r="12589" ht="26.25" customHeight="1"/>
    <row r="12590" ht="26.25" customHeight="1"/>
    <row r="12591" ht="26.25" customHeight="1"/>
    <row r="12592" ht="26.25" customHeight="1"/>
    <row r="12593" ht="26.25" customHeight="1"/>
    <row r="12594" ht="26.25" customHeight="1"/>
    <row r="12595" ht="26.25" customHeight="1"/>
    <row r="12596" ht="26.25" customHeight="1"/>
    <row r="12597" ht="26.25" customHeight="1"/>
    <row r="12598" ht="26.25" customHeight="1"/>
    <row r="12599" ht="26.25" customHeight="1"/>
    <row r="12600" ht="26.25" customHeight="1"/>
    <row r="12601" ht="26.25" customHeight="1"/>
    <row r="12602" ht="26.25" customHeight="1"/>
    <row r="12603" ht="26.25" customHeight="1"/>
    <row r="12604" ht="26.25" customHeight="1"/>
    <row r="12605" ht="26.25" customHeight="1"/>
    <row r="12606" ht="26.25" customHeight="1"/>
    <row r="12607" ht="26.25" customHeight="1"/>
    <row r="12608" ht="26.25" customHeight="1"/>
    <row r="12609" ht="26.25" customHeight="1"/>
    <row r="12610" ht="26.25" customHeight="1"/>
    <row r="12611" ht="26.25" customHeight="1"/>
    <row r="12612" ht="26.25" customHeight="1"/>
    <row r="12613" ht="26.25" customHeight="1"/>
    <row r="12614" ht="26.25" customHeight="1"/>
    <row r="12615" ht="26.25" customHeight="1"/>
    <row r="12616" ht="26.25" customHeight="1"/>
    <row r="12617" ht="26.25" customHeight="1"/>
    <row r="12618" ht="26.25" customHeight="1"/>
    <row r="12619" ht="26.25" customHeight="1"/>
    <row r="12620" ht="26.25" customHeight="1"/>
    <row r="12621" ht="26.25" customHeight="1"/>
    <row r="12622" ht="26.25" customHeight="1"/>
    <row r="12623" ht="26.25" customHeight="1"/>
    <row r="12624" ht="26.25" customHeight="1"/>
    <row r="12625" ht="26.25" customHeight="1"/>
    <row r="12626" ht="26.25" customHeight="1"/>
    <row r="12627" ht="26.25" customHeight="1"/>
    <row r="12628" ht="26.25" customHeight="1"/>
    <row r="12629" ht="26.25" customHeight="1"/>
    <row r="12630" ht="26.25" customHeight="1"/>
    <row r="12631" ht="26.25" customHeight="1"/>
    <row r="12632" ht="26.25" customHeight="1"/>
    <row r="12633" ht="26.25" customHeight="1"/>
    <row r="12634" ht="26.25" customHeight="1"/>
    <row r="12635" ht="26.25" customHeight="1"/>
    <row r="12636" ht="26.25" customHeight="1"/>
    <row r="12637" ht="26.25" customHeight="1"/>
    <row r="12638" ht="26.25" customHeight="1"/>
    <row r="12639" ht="26.25" customHeight="1"/>
    <row r="12640" ht="26.25" customHeight="1"/>
    <row r="12641" ht="26.25" customHeight="1"/>
    <row r="12642" ht="26.25" customHeight="1"/>
    <row r="12643" ht="26.25" customHeight="1"/>
    <row r="12644" ht="26.25" customHeight="1"/>
    <row r="12645" ht="26.25" customHeight="1"/>
    <row r="12646" ht="26.25" customHeight="1"/>
    <row r="12647" ht="26.25" customHeight="1"/>
    <row r="12648" ht="26.25" customHeight="1"/>
    <row r="12649" ht="26.25" customHeight="1"/>
    <row r="12650" ht="26.25" customHeight="1"/>
    <row r="12651" ht="26.25" customHeight="1"/>
    <row r="12652" ht="26.25" customHeight="1"/>
    <row r="12653" ht="26.25" customHeight="1"/>
    <row r="12654" ht="26.25" customHeight="1"/>
    <row r="12655" ht="26.25" customHeight="1"/>
    <row r="12656" ht="26.25" customHeight="1"/>
    <row r="12657" ht="26.25" customHeight="1"/>
    <row r="12658" ht="26.25" customHeight="1"/>
    <row r="12659" ht="26.25" customHeight="1"/>
    <row r="12660" ht="26.25" customHeight="1"/>
    <row r="12661" ht="26.25" customHeight="1"/>
    <row r="12662" ht="26.25" customHeight="1"/>
    <row r="12663" ht="26.25" customHeight="1"/>
    <row r="12664" ht="26.25" customHeight="1"/>
    <row r="12665" ht="26.25" customHeight="1"/>
    <row r="12666" ht="26.25" customHeight="1"/>
    <row r="12667" ht="26.25" customHeight="1"/>
    <row r="12668" ht="26.25" customHeight="1"/>
    <row r="12669" ht="26.25" customHeight="1"/>
    <row r="12670" ht="26.25" customHeight="1"/>
    <row r="12671" ht="26.25" customHeight="1"/>
    <row r="12672" ht="26.25" customHeight="1"/>
    <row r="12673" ht="26.25" customHeight="1"/>
    <row r="12674" ht="26.25" customHeight="1"/>
    <row r="12675" ht="26.25" customHeight="1"/>
    <row r="12676" ht="26.25" customHeight="1"/>
    <row r="12677" ht="26.25" customHeight="1"/>
    <row r="12678" ht="26.25" customHeight="1"/>
    <row r="12679" ht="26.25" customHeight="1"/>
    <row r="12680" ht="26.25" customHeight="1"/>
    <row r="12681" ht="26.25" customHeight="1"/>
    <row r="12682" ht="26.25" customHeight="1"/>
    <row r="12683" ht="26.25" customHeight="1"/>
    <row r="12684" ht="26.25" customHeight="1"/>
    <row r="12685" ht="26.25" customHeight="1"/>
    <row r="12686" ht="26.25" customHeight="1"/>
    <row r="12687" ht="26.25" customHeight="1"/>
    <row r="12688" ht="26.25" customHeight="1"/>
    <row r="12689" ht="26.25" customHeight="1"/>
    <row r="12690" ht="26.25" customHeight="1"/>
    <row r="12691" ht="26.25" customHeight="1"/>
    <row r="12692" ht="26.25" customHeight="1"/>
    <row r="12693" ht="26.25" customHeight="1"/>
    <row r="12694" ht="26.25" customHeight="1"/>
    <row r="12695" ht="26.25" customHeight="1"/>
    <row r="12696" ht="26.25" customHeight="1"/>
    <row r="12697" ht="26.25" customHeight="1"/>
    <row r="12698" ht="26.25" customHeight="1"/>
    <row r="12699" ht="26.25" customHeight="1"/>
    <row r="12700" ht="26.25" customHeight="1"/>
    <row r="12701" ht="26.25" customHeight="1"/>
    <row r="12702" ht="26.25" customHeight="1"/>
    <row r="12703" ht="26.25" customHeight="1"/>
    <row r="12704" ht="26.25" customHeight="1"/>
    <row r="12705" ht="26.25" customHeight="1"/>
    <row r="12706" ht="26.25" customHeight="1"/>
    <row r="12707" ht="26.25" customHeight="1"/>
    <row r="12708" ht="26.25" customHeight="1"/>
    <row r="12709" ht="26.25" customHeight="1"/>
    <row r="12710" ht="26.25" customHeight="1"/>
    <row r="12711" ht="26.25" customHeight="1"/>
    <row r="12712" ht="26.25" customHeight="1"/>
    <row r="12713" ht="26.25" customHeight="1"/>
    <row r="12714" ht="26.25" customHeight="1"/>
    <row r="12715" ht="26.25" customHeight="1"/>
    <row r="12716" ht="26.25" customHeight="1"/>
    <row r="12717" ht="26.25" customHeight="1"/>
    <row r="12718" ht="26.25" customHeight="1"/>
    <row r="12719" ht="26.25" customHeight="1"/>
    <row r="12720" ht="26.25" customHeight="1"/>
    <row r="12721" ht="26.25" customHeight="1"/>
    <row r="12722" ht="26.25" customHeight="1"/>
    <row r="12723" ht="26.25" customHeight="1"/>
    <row r="12724" ht="26.25" customHeight="1"/>
    <row r="12725" ht="26.25" customHeight="1"/>
    <row r="12726" ht="26.25" customHeight="1"/>
    <row r="12727" ht="26.25" customHeight="1"/>
    <row r="12728" ht="26.25" customHeight="1"/>
    <row r="12729" ht="26.25" customHeight="1"/>
    <row r="12730" ht="26.25" customHeight="1"/>
    <row r="12731" ht="26.25" customHeight="1"/>
    <row r="12732" ht="26.25" customHeight="1"/>
    <row r="12733" ht="26.25" customHeight="1"/>
    <row r="12734" ht="26.25" customHeight="1"/>
    <row r="12735" ht="26.25" customHeight="1"/>
    <row r="12736" ht="26.25" customHeight="1"/>
    <row r="12737" ht="26.25" customHeight="1"/>
    <row r="12738" ht="26.25" customHeight="1"/>
    <row r="12739" ht="26.25" customHeight="1"/>
    <row r="12740" ht="26.25" customHeight="1"/>
    <row r="12741" ht="26.25" customHeight="1"/>
    <row r="12742" ht="26.25" customHeight="1"/>
    <row r="12743" ht="26.25" customHeight="1"/>
    <row r="12744" ht="26.25" customHeight="1"/>
    <row r="12745" ht="26.25" customHeight="1"/>
    <row r="12746" ht="26.25" customHeight="1"/>
    <row r="12747" ht="26.25" customHeight="1"/>
    <row r="12748" ht="26.25" customHeight="1"/>
    <row r="12749" ht="26.25" customHeight="1"/>
    <row r="12750" ht="26.25" customHeight="1"/>
    <row r="12751" ht="26.25" customHeight="1"/>
    <row r="12752" ht="26.25" customHeight="1"/>
    <row r="12753" ht="26.25" customHeight="1"/>
    <row r="12754" ht="26.25" customHeight="1"/>
    <row r="12755" ht="26.25" customHeight="1"/>
    <row r="12756" ht="26.25" customHeight="1"/>
    <row r="12757" ht="26.25" customHeight="1"/>
    <row r="12758" ht="26.25" customHeight="1"/>
    <row r="12759" ht="26.25" customHeight="1"/>
    <row r="12760" ht="26.25" customHeight="1"/>
    <row r="12761" ht="26.25" customHeight="1"/>
    <row r="12762" ht="26.25" customHeight="1"/>
    <row r="12763" ht="26.25" customHeight="1"/>
    <row r="12764" ht="26.25" customHeight="1"/>
    <row r="12765" ht="26.25" customHeight="1"/>
    <row r="12766" ht="26.25" customHeight="1"/>
    <row r="12767" ht="26.25" customHeight="1"/>
    <row r="12768" ht="26.25" customHeight="1"/>
    <row r="12769" ht="26.25" customHeight="1"/>
    <row r="12770" ht="26.25" customHeight="1"/>
    <row r="12771" ht="26.25" customHeight="1"/>
    <row r="12772" ht="26.25" customHeight="1"/>
    <row r="12773" ht="26.25" customHeight="1"/>
    <row r="12774" ht="26.25" customHeight="1"/>
    <row r="12775" ht="26.25" customHeight="1"/>
    <row r="12776" ht="26.25" customHeight="1"/>
    <row r="12777" ht="26.25" customHeight="1"/>
    <row r="12778" ht="26.25" customHeight="1"/>
    <row r="12779" ht="26.25" customHeight="1"/>
    <row r="12780" ht="26.25" customHeight="1"/>
    <row r="12781" ht="26.25" customHeight="1"/>
    <row r="12782" ht="26.25" customHeight="1"/>
    <row r="12783" ht="26.25" customHeight="1"/>
    <row r="12784" ht="26.25" customHeight="1"/>
    <row r="12785" ht="26.25" customHeight="1"/>
    <row r="12786" ht="26.25" customHeight="1"/>
    <row r="12787" ht="26.25" customHeight="1"/>
    <row r="12788" ht="26.25" customHeight="1"/>
    <row r="12789" ht="26.25" customHeight="1"/>
    <row r="12790" ht="26.25" customHeight="1"/>
    <row r="12791" ht="26.25" customHeight="1"/>
    <row r="12792" ht="26.25" customHeight="1"/>
    <row r="12793" ht="26.25" customHeight="1"/>
    <row r="12794" ht="26.25" customHeight="1"/>
    <row r="12795" ht="26.25" customHeight="1"/>
    <row r="12796" ht="26.25" customHeight="1"/>
    <row r="12797" ht="26.25" customHeight="1"/>
    <row r="12798" ht="26.25" customHeight="1"/>
    <row r="12799" ht="26.25" customHeight="1"/>
    <row r="12800" ht="26.25" customHeight="1"/>
    <row r="12801" ht="26.25" customHeight="1"/>
    <row r="12802" ht="26.25" customHeight="1"/>
    <row r="12803" ht="26.25" customHeight="1"/>
    <row r="12804" ht="26.25" customHeight="1"/>
    <row r="12805" ht="26.25" customHeight="1"/>
    <row r="12806" ht="26.25" customHeight="1"/>
    <row r="12807" ht="26.25" customHeight="1"/>
    <row r="12808" ht="26.25" customHeight="1"/>
    <row r="12809" ht="26.25" customHeight="1"/>
    <row r="12810" ht="26.25" customHeight="1"/>
    <row r="12811" ht="26.25" customHeight="1"/>
    <row r="12812" ht="26.25" customHeight="1"/>
    <row r="12813" ht="26.25" customHeight="1"/>
    <row r="12814" ht="26.25" customHeight="1"/>
    <row r="12815" ht="26.25" customHeight="1"/>
    <row r="12816" ht="26.25" customHeight="1"/>
    <row r="12817" ht="26.25" customHeight="1"/>
    <row r="12818" ht="26.25" customHeight="1"/>
    <row r="12819" ht="26.25" customHeight="1"/>
    <row r="12820" ht="26.25" customHeight="1"/>
    <row r="12821" ht="26.25" customHeight="1"/>
    <row r="12822" ht="26.25" customHeight="1"/>
    <row r="12823" ht="26.25" customHeight="1"/>
    <row r="12824" ht="26.25" customHeight="1"/>
    <row r="12825" ht="26.25" customHeight="1"/>
    <row r="12826" ht="26.25" customHeight="1"/>
    <row r="12827" ht="26.25" customHeight="1"/>
    <row r="12828" ht="26.25" customHeight="1"/>
    <row r="12829" ht="26.25" customHeight="1"/>
    <row r="12830" ht="26.25" customHeight="1"/>
    <row r="12831" ht="26.25" customHeight="1"/>
    <row r="12832" ht="26.25" customHeight="1"/>
    <row r="12833" ht="26.25" customHeight="1"/>
    <row r="12834" ht="26.25" customHeight="1"/>
    <row r="12835" ht="26.25" customHeight="1"/>
    <row r="12836" ht="26.25" customHeight="1"/>
    <row r="12837" ht="26.25" customHeight="1"/>
    <row r="12838" ht="26.25" customHeight="1"/>
    <row r="12839" ht="26.25" customHeight="1"/>
    <row r="12840" ht="26.25" customHeight="1"/>
    <row r="12841" ht="26.25" customHeight="1"/>
    <row r="12842" ht="26.25" customHeight="1"/>
    <row r="12843" ht="26.25" customHeight="1"/>
    <row r="12844" ht="26.25" customHeight="1"/>
    <row r="12845" ht="26.25" customHeight="1"/>
    <row r="12846" ht="26.25" customHeight="1"/>
    <row r="12847" ht="26.25" customHeight="1"/>
    <row r="12848" ht="26.25" customHeight="1"/>
    <row r="12849" ht="26.25" customHeight="1"/>
    <row r="12850" ht="26.25" customHeight="1"/>
    <row r="12851" ht="26.25" customHeight="1"/>
    <row r="12852" ht="26.25" customHeight="1"/>
    <row r="12853" ht="26.25" customHeight="1"/>
    <row r="12854" ht="26.25" customHeight="1"/>
    <row r="12855" ht="26.25" customHeight="1"/>
    <row r="12856" ht="26.25" customHeight="1"/>
    <row r="12857" ht="26.25" customHeight="1"/>
    <row r="12858" ht="26.25" customHeight="1"/>
    <row r="12859" ht="26.25" customHeight="1"/>
    <row r="12860" ht="26.25" customHeight="1"/>
    <row r="12861" ht="26.25" customHeight="1"/>
    <row r="12862" ht="26.25" customHeight="1"/>
    <row r="12863" ht="26.25" customHeight="1"/>
    <row r="12864" ht="26.25" customHeight="1"/>
    <row r="12865" ht="26.25" customHeight="1"/>
    <row r="12866" ht="26.25" customHeight="1"/>
    <row r="12867" ht="26.25" customHeight="1"/>
    <row r="12868" ht="26.25" customHeight="1"/>
    <row r="12869" ht="26.25" customHeight="1"/>
    <row r="12870" ht="26.25" customHeight="1"/>
    <row r="12871" ht="26.25" customHeight="1"/>
    <row r="12872" ht="26.25" customHeight="1"/>
    <row r="12873" ht="26.25" customHeight="1"/>
    <row r="12874" ht="26.25" customHeight="1"/>
    <row r="12875" ht="26.25" customHeight="1"/>
    <row r="12876" ht="26.25" customHeight="1"/>
    <row r="12877" ht="26.25" customHeight="1"/>
    <row r="12878" ht="26.25" customHeight="1"/>
    <row r="12879" ht="26.25" customHeight="1"/>
    <row r="12880" ht="26.25" customHeight="1"/>
    <row r="12881" ht="26.25" customHeight="1"/>
    <row r="12882" ht="26.25" customHeight="1"/>
    <row r="12883" ht="26.25" customHeight="1"/>
    <row r="12884" ht="26.25" customHeight="1"/>
    <row r="12885" ht="26.25" customHeight="1"/>
    <row r="12886" ht="26.25" customHeight="1"/>
    <row r="12887" ht="26.25" customHeight="1"/>
    <row r="12888" ht="26.25" customHeight="1"/>
    <row r="12889" ht="26.25" customHeight="1"/>
    <row r="12890" ht="26.25" customHeight="1"/>
    <row r="12891" ht="26.25" customHeight="1"/>
    <row r="12892" ht="26.25" customHeight="1"/>
    <row r="12893" ht="26.25" customHeight="1"/>
    <row r="12894" ht="26.25" customHeight="1"/>
    <row r="12895" ht="26.25" customHeight="1"/>
    <row r="12896" ht="26.25" customHeight="1"/>
    <row r="12897" ht="26.25" customHeight="1"/>
    <row r="12898" ht="26.25" customHeight="1"/>
    <row r="12899" ht="26.25" customHeight="1"/>
    <row r="12900" ht="26.25" customHeight="1"/>
    <row r="12901" ht="26.25" customHeight="1"/>
    <row r="12902" ht="26.25" customHeight="1"/>
    <row r="12903" ht="26.25" customHeight="1"/>
    <row r="12904" ht="26.25" customHeight="1"/>
    <row r="12905" ht="26.25" customHeight="1"/>
    <row r="12906" ht="26.25" customHeight="1"/>
    <row r="12907" ht="26.25" customHeight="1"/>
    <row r="12908" ht="26.25" customHeight="1"/>
    <row r="12909" ht="26.25" customHeight="1"/>
    <row r="12910" ht="26.25" customHeight="1"/>
    <row r="12911" ht="26.25" customHeight="1"/>
    <row r="12912" ht="26.25" customHeight="1"/>
    <row r="12913" ht="26.25" customHeight="1"/>
    <row r="12914" ht="26.25" customHeight="1"/>
    <row r="12915" ht="26.25" customHeight="1"/>
    <row r="12916" ht="26.25" customHeight="1"/>
    <row r="12917" ht="26.25" customHeight="1"/>
    <row r="12918" ht="26.25" customHeight="1"/>
    <row r="12919" ht="26.25" customHeight="1"/>
    <row r="12920" ht="26.25" customHeight="1"/>
    <row r="12921" ht="26.25" customHeight="1"/>
    <row r="12922" ht="26.25" customHeight="1"/>
    <row r="12923" ht="26.25" customHeight="1"/>
    <row r="12924" ht="26.25" customHeight="1"/>
    <row r="12925" ht="26.25" customHeight="1"/>
    <row r="12926" ht="26.25" customHeight="1"/>
    <row r="12927" ht="26.25" customHeight="1"/>
    <row r="12928" ht="26.25" customHeight="1"/>
    <row r="12929" ht="26.25" customHeight="1"/>
    <row r="12930" ht="26.25" customHeight="1"/>
    <row r="12931" ht="26.25" customHeight="1"/>
    <row r="12932" ht="26.25" customHeight="1"/>
    <row r="12933" ht="26.25" customHeight="1"/>
    <row r="12934" ht="26.25" customHeight="1"/>
    <row r="12935" ht="26.25" customHeight="1"/>
    <row r="12936" ht="26.25" customHeight="1"/>
    <row r="12937" ht="26.25" customHeight="1"/>
    <row r="12938" ht="26.25" customHeight="1"/>
    <row r="12939" ht="26.25" customHeight="1"/>
    <row r="12940" ht="26.25" customHeight="1"/>
    <row r="12941" ht="26.25" customHeight="1"/>
    <row r="12942" ht="26.25" customHeight="1"/>
    <row r="12943" ht="26.25" customHeight="1"/>
    <row r="12944" ht="26.25" customHeight="1"/>
    <row r="12945" ht="26.25" customHeight="1"/>
    <row r="12946" ht="26.25" customHeight="1"/>
    <row r="12947" ht="26.25" customHeight="1"/>
    <row r="12948" ht="26.25" customHeight="1"/>
    <row r="12949" ht="26.25" customHeight="1"/>
    <row r="12950" ht="26.25" customHeight="1"/>
    <row r="12951" ht="26.25" customHeight="1"/>
    <row r="12952" ht="26.25" customHeight="1"/>
    <row r="12953" ht="26.25" customHeight="1"/>
    <row r="12954" ht="26.25" customHeight="1"/>
    <row r="12955" ht="26.25" customHeight="1"/>
    <row r="12956" ht="26.25" customHeight="1"/>
    <row r="12957" ht="26.25" customHeight="1"/>
    <row r="12958" ht="26.25" customHeight="1"/>
    <row r="12959" ht="26.25" customHeight="1"/>
    <row r="12960" ht="26.25" customHeight="1"/>
    <row r="12961" ht="26.25" customHeight="1"/>
    <row r="12962" ht="26.25" customHeight="1"/>
    <row r="12963" ht="26.25" customHeight="1"/>
    <row r="12964" ht="26.25" customHeight="1"/>
    <row r="12965" ht="26.25" customHeight="1"/>
    <row r="12966" ht="26.25" customHeight="1"/>
    <row r="12967" ht="26.25" customHeight="1"/>
    <row r="12968" ht="26.25" customHeight="1"/>
    <row r="12969" ht="26.25" customHeight="1"/>
    <row r="12970" ht="26.25" customHeight="1"/>
    <row r="12971" ht="26.25" customHeight="1"/>
    <row r="12972" ht="26.25" customHeight="1"/>
    <row r="12973" ht="26.25" customHeight="1"/>
    <row r="12974" ht="26.25" customHeight="1"/>
    <row r="12975" ht="26.25" customHeight="1"/>
    <row r="12976" ht="26.25" customHeight="1"/>
    <row r="12977" ht="26.25" customHeight="1"/>
    <row r="12978" ht="26.25" customHeight="1"/>
    <row r="12979" ht="26.25" customHeight="1"/>
    <row r="12980" ht="26.25" customHeight="1"/>
    <row r="12981" ht="26.25" customHeight="1"/>
    <row r="12982" ht="26.25" customHeight="1"/>
    <row r="12983" ht="26.25" customHeight="1"/>
    <row r="12984" ht="26.25" customHeight="1"/>
    <row r="12985" ht="26.25" customHeight="1"/>
    <row r="12986" ht="26.25" customHeight="1"/>
    <row r="12987" ht="26.25" customHeight="1"/>
    <row r="12988" ht="26.25" customHeight="1"/>
    <row r="12989" ht="26.25" customHeight="1"/>
    <row r="12990" ht="26.25" customHeight="1"/>
    <row r="12991" ht="26.25" customHeight="1"/>
    <row r="12992" ht="26.25" customHeight="1"/>
    <row r="12993" ht="26.25" customHeight="1"/>
    <row r="12994" ht="26.25" customHeight="1"/>
    <row r="12995" ht="26.25" customHeight="1"/>
    <row r="12996" ht="26.25" customHeight="1"/>
    <row r="12997" ht="26.25" customHeight="1"/>
    <row r="12998" ht="26.25" customHeight="1"/>
    <row r="12999" ht="26.25" customHeight="1"/>
    <row r="13000" ht="26.25" customHeight="1"/>
    <row r="13001" ht="26.25" customHeight="1"/>
    <row r="13002" ht="26.25" customHeight="1"/>
    <row r="13003" ht="26.25" customHeight="1"/>
    <row r="13004" ht="26.25" customHeight="1"/>
    <row r="13005" ht="26.25" customHeight="1"/>
    <row r="13006" ht="26.25" customHeight="1"/>
    <row r="13007" ht="26.25" customHeight="1"/>
    <row r="13008" ht="26.25" customHeight="1"/>
    <row r="13009" ht="26.25" customHeight="1"/>
    <row r="13010" ht="26.25" customHeight="1"/>
    <row r="13011" ht="26.25" customHeight="1"/>
    <row r="13012" ht="26.25" customHeight="1"/>
    <row r="13013" ht="26.25" customHeight="1"/>
    <row r="13014" ht="26.25" customHeight="1"/>
    <row r="13015" ht="26.25" customHeight="1"/>
    <row r="13016" ht="26.25" customHeight="1"/>
    <row r="13017" ht="26.25" customHeight="1"/>
    <row r="13018" ht="26.25" customHeight="1"/>
    <row r="13019" ht="26.25" customHeight="1"/>
    <row r="13020" ht="26.25" customHeight="1"/>
    <row r="13021" ht="26.25" customHeight="1"/>
    <row r="13022" ht="26.25" customHeight="1"/>
    <row r="13023" ht="26.25" customHeight="1"/>
    <row r="13024" ht="26.25" customHeight="1"/>
    <row r="13025" ht="26.25" customHeight="1"/>
    <row r="13026" ht="26.25" customHeight="1"/>
    <row r="13027" ht="26.25" customHeight="1"/>
    <row r="13028" ht="26.25" customHeight="1"/>
    <row r="13029" ht="26.25" customHeight="1"/>
    <row r="13030" ht="26.25" customHeight="1"/>
    <row r="13031" ht="26.25" customHeight="1"/>
    <row r="13032" ht="26.25" customHeight="1"/>
    <row r="13033" ht="26.25" customHeight="1"/>
    <row r="13034" ht="26.25" customHeight="1"/>
    <row r="13035" ht="26.25" customHeight="1"/>
    <row r="13036" ht="26.25" customHeight="1"/>
    <row r="13037" ht="26.25" customHeight="1"/>
    <row r="13038" ht="26.25" customHeight="1"/>
    <row r="13039" ht="26.25" customHeight="1"/>
    <row r="13040" ht="26.25" customHeight="1"/>
    <row r="13041" ht="26.25" customHeight="1"/>
    <row r="13042" ht="26.25" customHeight="1"/>
    <row r="13043" ht="26.25" customHeight="1"/>
    <row r="13044" ht="26.25" customHeight="1"/>
    <row r="13045" ht="26.25" customHeight="1"/>
    <row r="13046" ht="26.25" customHeight="1"/>
    <row r="13047" ht="26.25" customHeight="1"/>
    <row r="13048" ht="26.25" customHeight="1"/>
    <row r="13049" ht="26.25" customHeight="1"/>
    <row r="13050" ht="26.25" customHeight="1"/>
    <row r="13051" ht="26.25" customHeight="1"/>
    <row r="13052" ht="26.25" customHeight="1"/>
    <row r="13053" ht="26.25" customHeight="1"/>
    <row r="13054" ht="26.25" customHeight="1"/>
    <row r="13055" ht="26.25" customHeight="1"/>
    <row r="13056" ht="26.25" customHeight="1"/>
    <row r="13057" ht="26.25" customHeight="1"/>
    <row r="13058" ht="26.25" customHeight="1"/>
    <row r="13059" ht="26.25" customHeight="1"/>
    <row r="13060" ht="26.25" customHeight="1"/>
    <row r="13061" ht="26.25" customHeight="1"/>
    <row r="13062" ht="26.25" customHeight="1"/>
    <row r="13063" ht="26.25" customHeight="1"/>
    <row r="13064" ht="26.25" customHeight="1"/>
    <row r="13065" ht="26.25" customHeight="1"/>
    <row r="13066" ht="26.25" customHeight="1"/>
    <row r="13067" ht="26.25" customHeight="1"/>
    <row r="13068" ht="26.25" customHeight="1"/>
    <row r="13069" ht="26.25" customHeight="1"/>
    <row r="13070" ht="26.25" customHeight="1"/>
    <row r="13071" ht="26.25" customHeight="1"/>
    <row r="13072" ht="26.25" customHeight="1"/>
    <row r="13073" ht="26.25" customHeight="1"/>
    <row r="13074" ht="26.25" customHeight="1"/>
    <row r="13075" ht="26.25" customHeight="1"/>
    <row r="13076" ht="26.25" customHeight="1"/>
    <row r="13077" ht="26.25" customHeight="1"/>
    <row r="13078" ht="26.25" customHeight="1"/>
    <row r="13079" ht="26.25" customHeight="1"/>
    <row r="13080" ht="26.25" customHeight="1"/>
    <row r="13081" ht="26.25" customHeight="1"/>
    <row r="13082" ht="26.25" customHeight="1"/>
    <row r="13083" ht="26.25" customHeight="1"/>
    <row r="13084" ht="26.25" customHeight="1"/>
    <row r="13085" ht="26.25" customHeight="1"/>
    <row r="13086" ht="26.25" customHeight="1"/>
    <row r="13087" ht="26.25" customHeight="1"/>
    <row r="13088" ht="26.25" customHeight="1"/>
    <row r="13089" ht="26.25" customHeight="1"/>
    <row r="13090" ht="26.25" customHeight="1"/>
    <row r="13091" ht="26.25" customHeight="1"/>
    <row r="13092" ht="26.25" customHeight="1"/>
    <row r="13093" ht="26.25" customHeight="1"/>
    <row r="13094" ht="26.25" customHeight="1"/>
    <row r="13095" ht="26.25" customHeight="1"/>
    <row r="13096" ht="26.25" customHeight="1"/>
    <row r="13097" ht="26.25" customHeight="1"/>
    <row r="13098" ht="26.25" customHeight="1"/>
    <row r="13099" ht="26.25" customHeight="1"/>
    <row r="13100" ht="26.25" customHeight="1"/>
    <row r="13101" ht="26.25" customHeight="1"/>
    <row r="13102" ht="26.25" customHeight="1"/>
    <row r="13103" ht="26.25" customHeight="1"/>
    <row r="13104" ht="26.25" customHeight="1"/>
    <row r="13105" ht="26.25" customHeight="1"/>
    <row r="13106" ht="26.25" customHeight="1"/>
    <row r="13107" ht="26.25" customHeight="1"/>
    <row r="13108" ht="26.25" customHeight="1"/>
    <row r="13109" ht="26.25" customHeight="1"/>
    <row r="13110" ht="26.25" customHeight="1"/>
    <row r="13111" ht="26.25" customHeight="1"/>
    <row r="13112" ht="26.25" customHeight="1"/>
    <row r="13113" ht="26.25" customHeight="1"/>
    <row r="13114" ht="26.25" customHeight="1"/>
    <row r="13115" ht="26.25" customHeight="1"/>
    <row r="13116" ht="26.25" customHeight="1"/>
    <row r="13117" ht="26.25" customHeight="1"/>
    <row r="13118" ht="26.25" customHeight="1"/>
    <row r="13119" ht="26.25" customHeight="1"/>
    <row r="13120" ht="26.25" customHeight="1"/>
    <row r="13121" ht="26.25" customHeight="1"/>
    <row r="13122" ht="26.25" customHeight="1"/>
    <row r="13123" ht="26.25" customHeight="1"/>
    <row r="13124" ht="26.25" customHeight="1"/>
    <row r="13125" ht="26.25" customHeight="1"/>
    <row r="13126" ht="26.25" customHeight="1"/>
    <row r="13127" ht="26.25" customHeight="1"/>
    <row r="13128" ht="26.25" customHeight="1"/>
    <row r="13129" ht="26.25" customHeight="1"/>
    <row r="13130" ht="26.25" customHeight="1"/>
    <row r="13131" ht="26.25" customHeight="1"/>
    <row r="13132" ht="26.25" customHeight="1"/>
    <row r="13133" ht="26.25" customHeight="1"/>
    <row r="13134" ht="26.25" customHeight="1"/>
    <row r="13135" ht="26.25" customHeight="1"/>
    <row r="13136" ht="26.25" customHeight="1"/>
    <row r="13137" ht="26.25" customHeight="1"/>
    <row r="13138" ht="26.25" customHeight="1"/>
    <row r="13139" ht="26.25" customHeight="1"/>
    <row r="13140" ht="26.25" customHeight="1"/>
    <row r="13141" ht="26.25" customHeight="1"/>
    <row r="13142" ht="26.25" customHeight="1"/>
    <row r="13143" ht="26.25" customHeight="1"/>
    <row r="13144" ht="26.25" customHeight="1"/>
    <row r="13145" ht="26.25" customHeight="1"/>
    <row r="13146" ht="26.25" customHeight="1"/>
    <row r="13147" ht="26.25" customHeight="1"/>
    <row r="13148" ht="26.25" customHeight="1"/>
    <row r="13149" ht="26.25" customHeight="1"/>
    <row r="13150" ht="26.25" customHeight="1"/>
    <row r="13151" ht="26.25" customHeight="1"/>
    <row r="13152" ht="26.25" customHeight="1"/>
    <row r="13153" ht="26.25" customHeight="1"/>
    <row r="13154" ht="26.25" customHeight="1"/>
    <row r="13155" ht="26.25" customHeight="1"/>
    <row r="13156" ht="26.25" customHeight="1"/>
    <row r="13157" ht="26.25" customHeight="1"/>
    <row r="13158" ht="26.25" customHeight="1"/>
    <row r="13159" ht="26.25" customHeight="1"/>
    <row r="13160" ht="26.25" customHeight="1"/>
    <row r="13161" ht="26.25" customHeight="1"/>
    <row r="13162" ht="26.25" customHeight="1"/>
    <row r="13163" ht="26.25" customHeight="1"/>
    <row r="13164" ht="26.25" customHeight="1"/>
    <row r="13165" ht="26.25" customHeight="1"/>
    <row r="13166" ht="26.25" customHeight="1"/>
    <row r="13167" ht="26.25" customHeight="1"/>
    <row r="13168" ht="26.25" customHeight="1"/>
    <row r="13169" ht="26.25" customHeight="1"/>
    <row r="13170" ht="26.25" customHeight="1"/>
    <row r="13171" ht="26.25" customHeight="1"/>
    <row r="13172" ht="26.25" customHeight="1"/>
    <row r="13173" ht="26.25" customHeight="1"/>
    <row r="13174" ht="26.25" customHeight="1"/>
    <row r="13175" ht="26.25" customHeight="1"/>
    <row r="13176" ht="26.25" customHeight="1"/>
    <row r="13177" ht="26.25" customHeight="1"/>
    <row r="13178" ht="26.25" customHeight="1"/>
    <row r="13179" ht="26.25" customHeight="1"/>
    <row r="13180" ht="26.25" customHeight="1"/>
    <row r="13181" ht="26.25" customHeight="1"/>
    <row r="13182" ht="26.25" customHeight="1"/>
    <row r="13183" ht="26.25" customHeight="1"/>
    <row r="13184" ht="26.25" customHeight="1"/>
    <row r="13185" ht="26.25" customHeight="1"/>
    <row r="13186" ht="26.25" customHeight="1"/>
    <row r="13187" ht="26.25" customHeight="1"/>
    <row r="13188" ht="26.25" customHeight="1"/>
    <row r="13189" ht="26.25" customHeight="1"/>
    <row r="13190" ht="26.25" customHeight="1"/>
    <row r="13191" ht="26.25" customHeight="1"/>
    <row r="13192" ht="26.25" customHeight="1"/>
    <row r="13193" ht="26.25" customHeight="1"/>
    <row r="13194" ht="26.25" customHeight="1"/>
    <row r="13195" ht="26.25" customHeight="1"/>
    <row r="13196" ht="26.25" customHeight="1"/>
    <row r="13197" ht="26.25" customHeight="1"/>
    <row r="13198" ht="26.25" customHeight="1"/>
    <row r="13199" ht="26.25" customHeight="1"/>
    <row r="13200" ht="26.25" customHeight="1"/>
    <row r="13201" ht="26.25" customHeight="1"/>
    <row r="13202" ht="26.25" customHeight="1"/>
    <row r="13203" ht="26.25" customHeight="1"/>
    <row r="13204" ht="26.25" customHeight="1"/>
    <row r="13205" ht="26.25" customHeight="1"/>
    <row r="13206" ht="26.25" customHeight="1"/>
    <row r="13207" ht="26.25" customHeight="1"/>
    <row r="13208" ht="26.25" customHeight="1"/>
    <row r="13209" ht="26.25" customHeight="1"/>
    <row r="13210" ht="26.25" customHeight="1"/>
    <row r="13211" ht="26.25" customHeight="1"/>
    <row r="13212" ht="26.25" customHeight="1"/>
    <row r="13213" ht="26.25" customHeight="1"/>
    <row r="13214" ht="26.25" customHeight="1"/>
    <row r="13215" ht="26.25" customHeight="1"/>
    <row r="13216" ht="26.25" customHeight="1"/>
    <row r="13217" ht="26.25" customHeight="1"/>
    <row r="13218" ht="26.25" customHeight="1"/>
    <row r="13219" ht="26.25" customHeight="1"/>
    <row r="13220" ht="26.25" customHeight="1"/>
    <row r="13221" ht="26.25" customHeight="1"/>
    <row r="13222" ht="26.25" customHeight="1"/>
    <row r="13223" ht="26.25" customHeight="1"/>
    <row r="13224" ht="26.25" customHeight="1"/>
    <row r="13225" ht="26.25" customHeight="1"/>
    <row r="13226" ht="26.25" customHeight="1"/>
    <row r="13227" ht="26.25" customHeight="1"/>
    <row r="13228" ht="26.25" customHeight="1"/>
    <row r="13229" ht="26.25" customHeight="1"/>
    <row r="13230" ht="26.25" customHeight="1"/>
    <row r="13231" ht="26.25" customHeight="1"/>
    <row r="13232" ht="26.25" customHeight="1"/>
    <row r="13233" ht="26.25" customHeight="1"/>
    <row r="13234" ht="26.25" customHeight="1"/>
    <row r="13235" ht="26.25" customHeight="1"/>
    <row r="13236" ht="26.25" customHeight="1"/>
    <row r="13237" ht="26.25" customHeight="1"/>
    <row r="13238" ht="26.25" customHeight="1"/>
    <row r="13239" ht="26.25" customHeight="1"/>
    <row r="13240" ht="26.25" customHeight="1"/>
    <row r="13241" ht="26.25" customHeight="1"/>
    <row r="13242" ht="26.25" customHeight="1"/>
    <row r="13243" ht="26.25" customHeight="1"/>
    <row r="13244" ht="26.25" customHeight="1"/>
    <row r="13245" ht="26.25" customHeight="1"/>
    <row r="13246" ht="26.25" customHeight="1"/>
    <row r="13247" ht="26.25" customHeight="1"/>
    <row r="13248" ht="26.25" customHeight="1"/>
    <row r="13249" ht="26.25" customHeight="1"/>
    <row r="13250" ht="26.25" customHeight="1"/>
    <row r="13251" ht="26.25" customHeight="1"/>
    <row r="13252" ht="26.25" customHeight="1"/>
    <row r="13253" ht="26.25" customHeight="1"/>
    <row r="13254" ht="26.25" customHeight="1"/>
    <row r="13255" ht="26.25" customHeight="1"/>
    <row r="13256" ht="26.25" customHeight="1"/>
    <row r="13257" ht="26.25" customHeight="1"/>
    <row r="13258" ht="26.25" customHeight="1"/>
    <row r="13259" ht="26.25" customHeight="1"/>
    <row r="13260" ht="26.25" customHeight="1"/>
    <row r="13261" ht="26.25" customHeight="1"/>
    <row r="13262" ht="26.25" customHeight="1"/>
    <row r="13263" ht="26.25" customHeight="1"/>
    <row r="13264" ht="26.25" customHeight="1"/>
    <row r="13265" ht="26.25" customHeight="1"/>
    <row r="13266" ht="26.25" customHeight="1"/>
    <row r="13267" ht="26.25" customHeight="1"/>
    <row r="13268" ht="26.25" customHeight="1"/>
    <row r="13269" ht="26.25" customHeight="1"/>
    <row r="13270" ht="26.25" customHeight="1"/>
    <row r="13271" ht="26.25" customHeight="1"/>
    <row r="13272" ht="26.25" customHeight="1"/>
    <row r="13273" ht="26.25" customHeight="1"/>
    <row r="13274" ht="26.25" customHeight="1"/>
    <row r="13275" ht="26.25" customHeight="1"/>
    <row r="13276" ht="26.25" customHeight="1"/>
    <row r="13277" ht="26.25" customHeight="1"/>
    <row r="13278" ht="26.25" customHeight="1"/>
    <row r="13279" ht="26.25" customHeight="1"/>
    <row r="13280" ht="26.25" customHeight="1"/>
    <row r="13281" ht="26.25" customHeight="1"/>
    <row r="13282" ht="26.25" customHeight="1"/>
    <row r="13283" ht="26.25" customHeight="1"/>
    <row r="13284" ht="26.25" customHeight="1"/>
    <row r="13285" ht="26.25" customHeight="1"/>
    <row r="13286" ht="26.25" customHeight="1"/>
    <row r="13287" ht="26.25" customHeight="1"/>
    <row r="13288" ht="26.25" customHeight="1"/>
    <row r="13289" ht="26.25" customHeight="1"/>
    <row r="13290" ht="26.25" customHeight="1"/>
    <row r="13291" ht="26.25" customHeight="1"/>
    <row r="13292" ht="26.25" customHeight="1"/>
    <row r="13293" ht="26.25" customHeight="1"/>
    <row r="13294" ht="26.25" customHeight="1"/>
    <row r="13295" ht="26.25" customHeight="1"/>
    <row r="13296" ht="26.25" customHeight="1"/>
    <row r="13297" ht="26.25" customHeight="1"/>
    <row r="13298" ht="26.25" customHeight="1"/>
    <row r="13299" ht="26.25" customHeight="1"/>
    <row r="13300" ht="26.25" customHeight="1"/>
    <row r="13301" ht="26.25" customHeight="1"/>
    <row r="13302" ht="26.25" customHeight="1"/>
    <row r="13303" ht="26.25" customHeight="1"/>
    <row r="13304" ht="26.25" customHeight="1"/>
    <row r="13305" ht="26.25" customHeight="1"/>
    <row r="13306" ht="26.25" customHeight="1"/>
    <row r="13307" ht="26.25" customHeight="1"/>
    <row r="13308" ht="26.25" customHeight="1"/>
    <row r="13309" ht="26.25" customHeight="1"/>
    <row r="13310" ht="26.25" customHeight="1"/>
    <row r="13311" ht="26.25" customHeight="1"/>
    <row r="13312" ht="26.25" customHeight="1"/>
    <row r="13313" ht="26.25" customHeight="1"/>
    <row r="13314" ht="26.25" customHeight="1"/>
    <row r="13315" ht="26.25" customHeight="1"/>
    <row r="13316" ht="26.25" customHeight="1"/>
    <row r="13317" ht="26.25" customHeight="1"/>
    <row r="13318" ht="26.25" customHeight="1"/>
    <row r="13319" ht="26.25" customHeight="1"/>
    <row r="13320" ht="26.25" customHeight="1"/>
    <row r="13321" ht="26.25" customHeight="1"/>
    <row r="13322" ht="26.25" customHeight="1"/>
    <row r="13323" ht="26.25" customHeight="1"/>
    <row r="13324" ht="26.25" customHeight="1"/>
    <row r="13325" ht="26.25" customHeight="1"/>
    <row r="13326" ht="26.25" customHeight="1"/>
    <row r="13327" ht="26.25" customHeight="1"/>
    <row r="13328" ht="26.25" customHeight="1"/>
    <row r="13329" ht="26.25" customHeight="1"/>
    <row r="13330" ht="26.25" customHeight="1"/>
    <row r="13331" ht="26.25" customHeight="1"/>
    <row r="13332" ht="26.25" customHeight="1"/>
    <row r="13333" ht="26.25" customHeight="1"/>
    <row r="13334" ht="26.25" customHeight="1"/>
    <row r="13335" ht="26.25" customHeight="1"/>
    <row r="13336" ht="26.25" customHeight="1"/>
    <row r="13337" ht="26.25" customHeight="1"/>
    <row r="13338" ht="26.25" customHeight="1"/>
    <row r="13339" ht="26.25" customHeight="1"/>
    <row r="13340" ht="26.25" customHeight="1"/>
    <row r="13341" ht="26.25" customHeight="1"/>
    <row r="13342" ht="26.25" customHeight="1"/>
    <row r="13343" ht="26.25" customHeight="1"/>
    <row r="13344" ht="26.25" customHeight="1"/>
    <row r="13345" ht="26.25" customHeight="1"/>
    <row r="13346" ht="26.25" customHeight="1"/>
    <row r="13347" ht="26.25" customHeight="1"/>
    <row r="13348" ht="26.25" customHeight="1"/>
    <row r="13349" ht="26.25" customHeight="1"/>
    <row r="13350" ht="26.25" customHeight="1"/>
    <row r="13351" ht="26.25" customHeight="1"/>
    <row r="13352" ht="26.25" customHeight="1"/>
    <row r="13353" ht="26.25" customHeight="1"/>
    <row r="13354" ht="26.25" customHeight="1"/>
    <row r="13355" ht="26.25" customHeight="1"/>
    <row r="13356" ht="26.25" customHeight="1"/>
    <row r="13357" ht="26.25" customHeight="1"/>
    <row r="13358" ht="26.25" customHeight="1"/>
    <row r="13359" ht="26.25" customHeight="1"/>
    <row r="13360" ht="26.25" customHeight="1"/>
    <row r="13361" ht="26.25" customHeight="1"/>
    <row r="13362" ht="26.25" customHeight="1"/>
    <row r="13363" ht="26.25" customHeight="1"/>
    <row r="13364" ht="26.25" customHeight="1"/>
    <row r="13365" ht="26.25" customHeight="1"/>
    <row r="13366" ht="26.25" customHeight="1"/>
    <row r="13367" ht="26.25" customHeight="1"/>
    <row r="13368" ht="26.25" customHeight="1"/>
    <row r="13369" ht="26.25" customHeight="1"/>
    <row r="13370" ht="26.25" customHeight="1"/>
    <row r="13371" ht="26.25" customHeight="1"/>
    <row r="13372" ht="26.25" customHeight="1"/>
    <row r="13373" ht="26.25" customHeight="1"/>
    <row r="13374" ht="26.25" customHeight="1"/>
    <row r="13375" ht="26.25" customHeight="1"/>
    <row r="13376" ht="26.25" customHeight="1"/>
    <row r="13377" ht="26.25" customHeight="1"/>
    <row r="13378" ht="26.25" customHeight="1"/>
    <row r="13379" ht="26.25" customHeight="1"/>
    <row r="13380" ht="26.25" customHeight="1"/>
    <row r="13381" ht="26.25" customHeight="1"/>
    <row r="13382" ht="26.25" customHeight="1"/>
    <row r="13383" ht="26.25" customHeight="1"/>
    <row r="13384" ht="26.25" customHeight="1"/>
    <row r="13385" ht="26.25" customHeight="1"/>
    <row r="13386" ht="26.25" customHeight="1"/>
    <row r="13387" ht="26.25" customHeight="1"/>
    <row r="13388" ht="26.25" customHeight="1"/>
    <row r="13389" ht="26.25" customHeight="1"/>
    <row r="13390" ht="26.25" customHeight="1"/>
    <row r="13391" ht="26.25" customHeight="1"/>
    <row r="13392" ht="26.25" customHeight="1"/>
    <row r="13393" ht="26.25" customHeight="1"/>
    <row r="13394" ht="26.25" customHeight="1"/>
    <row r="13395" ht="26.25" customHeight="1"/>
    <row r="13396" ht="26.25" customHeight="1"/>
    <row r="13397" ht="26.25" customHeight="1"/>
    <row r="13398" ht="26.25" customHeight="1"/>
    <row r="13399" ht="26.25" customHeight="1"/>
    <row r="13400" ht="26.25" customHeight="1"/>
    <row r="13401" ht="26.25" customHeight="1"/>
    <row r="13402" ht="26.25" customHeight="1"/>
    <row r="13403" ht="26.25" customHeight="1"/>
    <row r="13404" ht="26.25" customHeight="1"/>
    <row r="13405" ht="26.25" customHeight="1"/>
    <row r="13406" ht="26.25" customHeight="1"/>
    <row r="13407" ht="26.25" customHeight="1"/>
    <row r="13408" ht="26.25" customHeight="1"/>
    <row r="13409" ht="26.25" customHeight="1"/>
    <row r="13410" ht="26.25" customHeight="1"/>
    <row r="13411" ht="26.25" customHeight="1"/>
    <row r="13412" ht="26.25" customHeight="1"/>
    <row r="13413" ht="26.25" customHeight="1"/>
    <row r="13414" ht="26.25" customHeight="1"/>
    <row r="13415" ht="26.25" customHeight="1"/>
    <row r="13416" ht="26.25" customHeight="1"/>
    <row r="13417" ht="26.25" customHeight="1"/>
    <row r="13418" ht="26.25" customHeight="1"/>
    <row r="13419" ht="26.25" customHeight="1"/>
    <row r="13420" ht="26.25" customHeight="1"/>
    <row r="13421" ht="26.25" customHeight="1"/>
    <row r="13422" ht="26.25" customHeight="1"/>
    <row r="13423" ht="26.25" customHeight="1"/>
    <row r="13424" ht="26.25" customHeight="1"/>
    <row r="13425" ht="26.25" customHeight="1"/>
    <row r="13426" ht="26.25" customHeight="1"/>
    <row r="13427" ht="26.25" customHeight="1"/>
    <row r="13428" ht="26.25" customHeight="1"/>
    <row r="13429" ht="26.25" customHeight="1"/>
    <row r="13430" ht="26.25" customHeight="1"/>
    <row r="13431" ht="26.25" customHeight="1"/>
    <row r="13432" ht="26.25" customHeight="1"/>
    <row r="13433" ht="26.25" customHeight="1"/>
    <row r="13434" ht="26.25" customHeight="1"/>
    <row r="13435" ht="26.25" customHeight="1"/>
    <row r="13436" ht="26.25" customHeight="1"/>
    <row r="13437" ht="26.25" customHeight="1"/>
    <row r="13438" ht="26.25" customHeight="1"/>
    <row r="13439" ht="26.25" customHeight="1"/>
    <row r="13440" ht="26.25" customHeight="1"/>
    <row r="13441" ht="26.25" customHeight="1"/>
    <row r="13442" ht="26.25" customHeight="1"/>
    <row r="13443" ht="26.25" customHeight="1"/>
    <row r="13444" ht="26.25" customHeight="1"/>
    <row r="13445" ht="26.25" customHeight="1"/>
    <row r="13446" ht="26.25" customHeight="1"/>
    <row r="13447" ht="26.25" customHeight="1"/>
    <row r="13448" ht="26.25" customHeight="1"/>
    <row r="13449" ht="26.25" customHeight="1"/>
    <row r="13450" ht="26.25" customHeight="1"/>
    <row r="13451" ht="26.25" customHeight="1"/>
    <row r="13452" ht="26.25" customHeight="1"/>
    <row r="13453" ht="26.25" customHeight="1"/>
    <row r="13454" ht="26.25" customHeight="1"/>
    <row r="13455" ht="26.25" customHeight="1"/>
    <row r="13456" ht="26.25" customHeight="1"/>
    <row r="13457" ht="26.25" customHeight="1"/>
    <row r="13458" ht="26.25" customHeight="1"/>
    <row r="13459" ht="26.25" customHeight="1"/>
    <row r="13460" ht="26.25" customHeight="1"/>
    <row r="13461" ht="26.25" customHeight="1"/>
    <row r="13462" ht="26.25" customHeight="1"/>
    <row r="13463" ht="26.25" customHeight="1"/>
    <row r="13464" ht="26.25" customHeight="1"/>
    <row r="13465" ht="26.25" customHeight="1"/>
    <row r="13466" ht="26.25" customHeight="1"/>
    <row r="13467" ht="26.25" customHeight="1"/>
    <row r="13468" ht="26.25" customHeight="1"/>
    <row r="13469" ht="26.25" customHeight="1"/>
    <row r="13470" ht="26.25" customHeight="1"/>
    <row r="13471" ht="26.25" customHeight="1"/>
    <row r="13472" ht="26.25" customHeight="1"/>
    <row r="13473" ht="26.25" customHeight="1"/>
    <row r="13474" ht="26.25" customHeight="1"/>
    <row r="13475" ht="26.25" customHeight="1"/>
    <row r="13476" ht="26.25" customHeight="1"/>
    <row r="13477" ht="26.25" customHeight="1"/>
    <row r="13478" ht="26.25" customHeight="1"/>
    <row r="13479" ht="26.25" customHeight="1"/>
    <row r="13480" ht="26.25" customHeight="1"/>
    <row r="13481" ht="26.25" customHeight="1"/>
    <row r="13482" ht="26.25" customHeight="1"/>
    <row r="13483" ht="26.25" customHeight="1"/>
    <row r="13484" ht="26.25" customHeight="1"/>
    <row r="13485" ht="26.25" customHeight="1"/>
    <row r="13486" ht="26.25" customHeight="1"/>
    <row r="13487" ht="26.25" customHeight="1"/>
    <row r="13488" ht="26.25" customHeight="1"/>
    <row r="13489" ht="26.25" customHeight="1"/>
    <row r="13490" ht="26.25" customHeight="1"/>
    <row r="13491" ht="26.25" customHeight="1"/>
    <row r="13492" ht="26.25" customHeight="1"/>
    <row r="13493" ht="26.25" customHeight="1"/>
    <row r="13494" ht="26.25" customHeight="1"/>
    <row r="13495" ht="26.25" customHeight="1"/>
    <row r="13496" ht="26.25" customHeight="1"/>
    <row r="13497" ht="26.25" customHeight="1"/>
    <row r="13498" ht="26.25" customHeight="1"/>
    <row r="13499" ht="26.25" customHeight="1"/>
    <row r="13500" ht="26.25" customHeight="1"/>
    <row r="13501" ht="26.25" customHeight="1"/>
    <row r="13502" ht="26.25" customHeight="1"/>
    <row r="13503" ht="26.25" customHeight="1"/>
    <row r="13504" ht="26.25" customHeight="1"/>
    <row r="13505" ht="26.25" customHeight="1"/>
    <row r="13506" ht="26.25" customHeight="1"/>
    <row r="13507" ht="26.25" customHeight="1"/>
    <row r="13508" ht="26.25" customHeight="1"/>
    <row r="13509" ht="26.25" customHeight="1"/>
    <row r="13510" ht="26.25" customHeight="1"/>
    <row r="13511" ht="26.25" customHeight="1"/>
    <row r="13512" ht="26.25" customHeight="1"/>
    <row r="13513" ht="26.25" customHeight="1"/>
    <row r="13514" ht="26.25" customHeight="1"/>
    <row r="13515" ht="26.25" customHeight="1"/>
    <row r="13516" ht="26.25" customHeight="1"/>
    <row r="13517" ht="26.25" customHeight="1"/>
    <row r="13518" ht="26.25" customHeight="1"/>
    <row r="13519" ht="26.25" customHeight="1"/>
    <row r="13520" ht="26.25" customHeight="1"/>
    <row r="13521" ht="26.25" customHeight="1"/>
    <row r="13522" ht="26.25" customHeight="1"/>
    <row r="13523" ht="26.25" customHeight="1"/>
    <row r="13524" ht="26.25" customHeight="1"/>
    <row r="13525" ht="26.25" customHeight="1"/>
    <row r="13526" ht="26.25" customHeight="1"/>
    <row r="13527" ht="26.25" customHeight="1"/>
    <row r="13528" ht="26.25" customHeight="1"/>
    <row r="13529" ht="26.25" customHeight="1"/>
    <row r="13530" ht="26.25" customHeight="1"/>
    <row r="13531" ht="26.25" customHeight="1"/>
    <row r="13532" ht="26.25" customHeight="1"/>
    <row r="13533" ht="26.25" customHeight="1"/>
    <row r="13534" ht="26.25" customHeight="1"/>
    <row r="13535" ht="26.25" customHeight="1"/>
    <row r="13536" ht="26.25" customHeight="1"/>
    <row r="13537" ht="26.25" customHeight="1"/>
    <row r="13538" ht="26.25" customHeight="1"/>
    <row r="13539" ht="26.25" customHeight="1"/>
    <row r="13540" ht="26.25" customHeight="1"/>
    <row r="13541" ht="26.25" customHeight="1"/>
    <row r="13542" ht="26.25" customHeight="1"/>
    <row r="13543" ht="26.25" customHeight="1"/>
    <row r="13544" ht="26.25" customHeight="1"/>
    <row r="13545" ht="26.25" customHeight="1"/>
    <row r="13546" ht="26.25" customHeight="1"/>
    <row r="13547" ht="26.25" customHeight="1"/>
    <row r="13548" ht="26.25" customHeight="1"/>
    <row r="13549" ht="26.25" customHeight="1"/>
    <row r="13550" ht="26.25" customHeight="1"/>
    <row r="13551" ht="26.25" customHeight="1"/>
    <row r="13552" ht="26.25" customHeight="1"/>
    <row r="13553" ht="26.25" customHeight="1"/>
    <row r="13554" ht="26.25" customHeight="1"/>
    <row r="13555" ht="26.25" customHeight="1"/>
    <row r="13556" ht="26.25" customHeight="1"/>
    <row r="13557" ht="26.25" customHeight="1"/>
    <row r="13558" ht="26.25" customHeight="1"/>
    <row r="13559" ht="26.25" customHeight="1"/>
    <row r="13560" ht="26.25" customHeight="1"/>
    <row r="13561" ht="26.25" customHeight="1"/>
    <row r="13562" ht="26.25" customHeight="1"/>
    <row r="13563" ht="26.25" customHeight="1"/>
    <row r="13564" ht="26.25" customHeight="1"/>
    <row r="13565" ht="26.25" customHeight="1"/>
    <row r="13566" ht="26.25" customHeight="1"/>
    <row r="13567" ht="26.25" customHeight="1"/>
    <row r="13568" ht="26.25" customHeight="1"/>
    <row r="13569" ht="26.25" customHeight="1"/>
    <row r="13570" ht="26.25" customHeight="1"/>
    <row r="13571" ht="26.25" customHeight="1"/>
    <row r="13572" ht="26.25" customHeight="1"/>
    <row r="13573" ht="26.25" customHeight="1"/>
    <row r="13574" ht="26.25" customHeight="1"/>
    <row r="13575" ht="26.25" customHeight="1"/>
    <row r="13576" ht="26.25" customHeight="1"/>
    <row r="13577" ht="26.25" customHeight="1"/>
    <row r="13578" ht="26.25" customHeight="1"/>
    <row r="13579" ht="26.25" customHeight="1"/>
    <row r="13580" ht="26.25" customHeight="1"/>
    <row r="13581" ht="26.25" customHeight="1"/>
    <row r="13582" ht="26.25" customHeight="1"/>
    <row r="13583" ht="26.25" customHeight="1"/>
    <row r="13584" ht="26.25" customHeight="1"/>
    <row r="13585" ht="26.25" customHeight="1"/>
    <row r="13586" ht="26.25" customHeight="1"/>
    <row r="13587" ht="26.25" customHeight="1"/>
    <row r="13588" ht="26.25" customHeight="1"/>
    <row r="13589" ht="26.25" customHeight="1"/>
    <row r="13590" ht="26.25" customHeight="1"/>
    <row r="13591" ht="26.25" customHeight="1"/>
    <row r="13592" ht="26.25" customHeight="1"/>
    <row r="13593" ht="26.25" customHeight="1"/>
    <row r="13594" ht="26.25" customHeight="1"/>
    <row r="13595" ht="26.25" customHeight="1"/>
    <row r="13596" ht="26.25" customHeight="1"/>
    <row r="13597" ht="26.25" customHeight="1"/>
    <row r="13598" ht="26.25" customHeight="1"/>
    <row r="13599" ht="26.25" customHeight="1"/>
    <row r="13600" ht="26.25" customHeight="1"/>
    <row r="13601" ht="26.25" customHeight="1"/>
    <row r="13602" ht="26.25" customHeight="1"/>
    <row r="13603" ht="26.25" customHeight="1"/>
    <row r="13604" ht="26.25" customHeight="1"/>
    <row r="13605" ht="26.25" customHeight="1"/>
    <row r="13606" ht="26.25" customHeight="1"/>
    <row r="13607" ht="26.25" customHeight="1"/>
    <row r="13608" ht="26.25" customHeight="1"/>
    <row r="13609" ht="26.25" customHeight="1"/>
    <row r="13610" ht="26.25" customHeight="1"/>
    <row r="13611" ht="26.25" customHeight="1"/>
    <row r="13612" ht="26.25" customHeight="1"/>
    <row r="13613" ht="26.25" customHeight="1"/>
    <row r="13614" ht="26.25" customHeight="1"/>
    <row r="13615" ht="26.25" customHeight="1"/>
    <row r="13616" ht="26.25" customHeight="1"/>
    <row r="13617" ht="26.25" customHeight="1"/>
    <row r="13618" ht="26.25" customHeight="1"/>
    <row r="13619" ht="26.25" customHeight="1"/>
    <row r="13620" ht="26.25" customHeight="1"/>
    <row r="13621" ht="26.25" customHeight="1"/>
    <row r="13622" ht="26.25" customHeight="1"/>
    <row r="13623" ht="26.25" customHeight="1"/>
    <row r="13624" ht="26.25" customHeight="1"/>
    <row r="13625" ht="26.25" customHeight="1"/>
    <row r="13626" ht="26.25" customHeight="1"/>
    <row r="13627" ht="26.25" customHeight="1"/>
    <row r="13628" ht="26.25" customHeight="1"/>
    <row r="13629" ht="26.25" customHeight="1"/>
    <row r="13630" ht="26.25" customHeight="1"/>
    <row r="13631" ht="26.25" customHeight="1"/>
    <row r="13632" ht="26.25" customHeight="1"/>
    <row r="13633" ht="26.25" customHeight="1"/>
    <row r="13634" ht="26.25" customHeight="1"/>
    <row r="13635" ht="26.25" customHeight="1"/>
    <row r="13636" ht="26.25" customHeight="1"/>
    <row r="13637" ht="26.25" customHeight="1"/>
    <row r="13638" ht="26.25" customHeight="1"/>
    <row r="13639" ht="26.25" customHeight="1"/>
    <row r="13640" ht="26.25" customHeight="1"/>
    <row r="13641" ht="26.25" customHeight="1"/>
    <row r="13642" ht="26.25" customHeight="1"/>
    <row r="13643" ht="26.25" customHeight="1"/>
    <row r="13644" ht="26.25" customHeight="1"/>
    <row r="13645" ht="26.25" customHeight="1"/>
    <row r="13646" ht="26.25" customHeight="1"/>
    <row r="13647" ht="26.25" customHeight="1"/>
    <row r="13648" ht="26.25" customHeight="1"/>
    <row r="13649" ht="26.25" customHeight="1"/>
    <row r="13650" ht="26.25" customHeight="1"/>
    <row r="13651" ht="26.25" customHeight="1"/>
    <row r="13652" ht="26.25" customHeight="1"/>
    <row r="13653" ht="26.25" customHeight="1"/>
    <row r="13654" ht="26.25" customHeight="1"/>
    <row r="13655" ht="26.25" customHeight="1"/>
    <row r="13656" ht="26.25" customHeight="1"/>
    <row r="13657" ht="26.25" customHeight="1"/>
    <row r="13658" ht="26.25" customHeight="1"/>
    <row r="13659" ht="26.25" customHeight="1"/>
    <row r="13660" ht="26.25" customHeight="1"/>
    <row r="13661" ht="26.25" customHeight="1"/>
    <row r="13662" ht="26.25" customHeight="1"/>
    <row r="13663" ht="26.25" customHeight="1"/>
    <row r="13664" ht="26.25" customHeight="1"/>
    <row r="13665" ht="26.25" customHeight="1"/>
    <row r="13666" ht="26.25" customHeight="1"/>
    <row r="13667" ht="26.25" customHeight="1"/>
    <row r="13668" ht="26.25" customHeight="1"/>
    <row r="13669" ht="26.25" customHeight="1"/>
    <row r="13670" ht="26.25" customHeight="1"/>
    <row r="13671" ht="26.25" customHeight="1"/>
    <row r="13672" ht="26.25" customHeight="1"/>
    <row r="13673" ht="26.25" customHeight="1"/>
    <row r="13674" ht="26.25" customHeight="1"/>
    <row r="13675" ht="26.25" customHeight="1"/>
    <row r="13676" ht="26.25" customHeight="1"/>
    <row r="13677" ht="26.25" customHeight="1"/>
    <row r="13678" ht="26.25" customHeight="1"/>
    <row r="13679" ht="26.25" customHeight="1"/>
    <row r="13680" ht="26.25" customHeight="1"/>
    <row r="13681" ht="26.25" customHeight="1"/>
    <row r="13682" ht="26.25" customHeight="1"/>
    <row r="13683" ht="26.25" customHeight="1"/>
    <row r="13684" ht="26.25" customHeight="1"/>
    <row r="13685" ht="26.25" customHeight="1"/>
    <row r="13686" ht="26.25" customHeight="1"/>
    <row r="13687" ht="26.25" customHeight="1"/>
    <row r="13688" ht="26.25" customHeight="1"/>
    <row r="13689" ht="26.25" customHeight="1"/>
    <row r="13690" ht="26.25" customHeight="1"/>
    <row r="13691" ht="26.25" customHeight="1"/>
    <row r="13692" ht="26.25" customHeight="1"/>
    <row r="13693" ht="26.25" customHeight="1"/>
    <row r="13694" ht="26.25" customHeight="1"/>
    <row r="13695" ht="26.25" customHeight="1"/>
    <row r="13696" ht="26.25" customHeight="1"/>
    <row r="13697" ht="26.25" customHeight="1"/>
    <row r="13698" ht="26.25" customHeight="1"/>
    <row r="13699" ht="26.25" customHeight="1"/>
    <row r="13700" ht="26.25" customHeight="1"/>
    <row r="13701" ht="26.25" customHeight="1"/>
    <row r="13702" ht="26.25" customHeight="1"/>
    <row r="13703" ht="26.25" customHeight="1"/>
    <row r="13704" ht="26.25" customHeight="1"/>
    <row r="13705" ht="26.25" customHeight="1"/>
    <row r="13706" ht="26.25" customHeight="1"/>
    <row r="13707" ht="26.25" customHeight="1"/>
    <row r="13708" ht="26.25" customHeight="1"/>
    <row r="13709" ht="26.25" customHeight="1"/>
    <row r="13710" ht="26.25" customHeight="1"/>
    <row r="13711" ht="26.25" customHeight="1"/>
    <row r="13712" ht="26.25" customHeight="1"/>
    <row r="13713" ht="26.25" customHeight="1"/>
    <row r="13714" ht="26.25" customHeight="1"/>
    <row r="13715" ht="26.25" customHeight="1"/>
    <row r="13716" ht="26.25" customHeight="1"/>
    <row r="13717" ht="26.25" customHeight="1"/>
    <row r="13718" ht="26.25" customHeight="1"/>
    <row r="13719" ht="26.25" customHeight="1"/>
    <row r="13720" ht="26.25" customHeight="1"/>
    <row r="13721" ht="26.25" customHeight="1"/>
    <row r="13722" ht="26.25" customHeight="1"/>
    <row r="13723" ht="26.25" customHeight="1"/>
    <row r="13724" ht="26.25" customHeight="1"/>
    <row r="13725" ht="26.25" customHeight="1"/>
    <row r="13726" ht="26.25" customHeight="1"/>
    <row r="13727" ht="26.25" customHeight="1"/>
    <row r="13728" ht="26.25" customHeight="1"/>
    <row r="13729" ht="26.25" customHeight="1"/>
    <row r="13730" ht="26.25" customHeight="1"/>
    <row r="13731" ht="26.25" customHeight="1"/>
    <row r="13732" ht="26.25" customHeight="1"/>
    <row r="13733" ht="26.25" customHeight="1"/>
    <row r="13734" ht="26.25" customHeight="1"/>
    <row r="13735" ht="26.25" customHeight="1"/>
    <row r="13736" ht="26.25" customHeight="1"/>
    <row r="13737" ht="26.25" customHeight="1"/>
    <row r="13738" ht="26.25" customHeight="1"/>
    <row r="13739" ht="26.25" customHeight="1"/>
    <row r="13740" ht="26.25" customHeight="1"/>
    <row r="13741" ht="26.25" customHeight="1"/>
    <row r="13742" ht="26.25" customHeight="1"/>
    <row r="13743" ht="26.25" customHeight="1"/>
    <row r="13744" ht="26.25" customHeight="1"/>
    <row r="13745" ht="26.25" customHeight="1"/>
    <row r="13746" ht="26.25" customHeight="1"/>
    <row r="13747" ht="26.25" customHeight="1"/>
    <row r="13748" ht="26.25" customHeight="1"/>
    <row r="13749" ht="26.25" customHeight="1"/>
    <row r="13750" ht="26.25" customHeight="1"/>
    <row r="13751" ht="26.25" customHeight="1"/>
    <row r="13752" ht="26.25" customHeight="1"/>
    <row r="13753" ht="26.25" customHeight="1"/>
    <row r="13754" ht="26.25" customHeight="1"/>
    <row r="13755" ht="26.25" customHeight="1"/>
    <row r="13756" ht="26.25" customHeight="1"/>
    <row r="13757" ht="26.25" customHeight="1"/>
    <row r="13758" ht="26.25" customHeight="1"/>
    <row r="13759" ht="26.25" customHeight="1"/>
    <row r="13760" ht="26.25" customHeight="1"/>
    <row r="13761" ht="26.25" customHeight="1"/>
    <row r="13762" ht="26.25" customHeight="1"/>
    <row r="13763" ht="26.25" customHeight="1"/>
    <row r="13764" ht="26.25" customHeight="1"/>
    <row r="13765" ht="26.25" customHeight="1"/>
    <row r="13766" ht="26.25" customHeight="1"/>
    <row r="13767" ht="26.25" customHeight="1"/>
    <row r="13768" ht="26.25" customHeight="1"/>
    <row r="13769" ht="26.25" customHeight="1"/>
    <row r="13770" ht="26.25" customHeight="1"/>
    <row r="13771" ht="26.25" customHeight="1"/>
    <row r="13772" ht="26.25" customHeight="1"/>
    <row r="13773" ht="26.25" customHeight="1"/>
    <row r="13774" ht="26.25" customHeight="1"/>
    <row r="13775" ht="26.25" customHeight="1"/>
    <row r="13776" ht="26.25" customHeight="1"/>
    <row r="13777" ht="26.25" customHeight="1"/>
    <row r="13778" ht="26.25" customHeight="1"/>
    <row r="13779" ht="26.25" customHeight="1"/>
    <row r="13780" ht="26.25" customHeight="1"/>
    <row r="13781" ht="26.25" customHeight="1"/>
    <row r="13782" ht="26.25" customHeight="1"/>
    <row r="13783" ht="26.25" customHeight="1"/>
    <row r="13784" ht="26.25" customHeight="1"/>
    <row r="13785" ht="26.25" customHeight="1"/>
    <row r="13786" ht="26.25" customHeight="1"/>
    <row r="13787" ht="26.25" customHeight="1"/>
    <row r="13788" ht="26.25" customHeight="1"/>
    <row r="13789" ht="26.25" customHeight="1"/>
    <row r="13790" ht="26.25" customHeight="1"/>
    <row r="13791" ht="26.25" customHeight="1"/>
    <row r="13792" ht="26.25" customHeight="1"/>
    <row r="13793" ht="26.25" customHeight="1"/>
    <row r="13794" ht="26.25" customHeight="1"/>
    <row r="13795" ht="26.25" customHeight="1"/>
    <row r="13796" ht="26.25" customHeight="1"/>
    <row r="13797" ht="26.25" customHeight="1"/>
    <row r="13798" ht="26.25" customHeight="1"/>
    <row r="13799" ht="26.25" customHeight="1"/>
    <row r="13800" ht="26.25" customHeight="1"/>
    <row r="13801" ht="26.25" customHeight="1"/>
    <row r="13802" ht="26.25" customHeight="1"/>
    <row r="13803" ht="26.25" customHeight="1"/>
    <row r="13804" ht="26.25" customHeight="1"/>
    <row r="13805" ht="26.25" customHeight="1"/>
    <row r="13806" ht="26.25" customHeight="1"/>
    <row r="13807" ht="26.25" customHeight="1"/>
    <row r="13808" ht="26.25" customHeight="1"/>
    <row r="13809" ht="26.25" customHeight="1"/>
    <row r="13810" ht="26.25" customHeight="1"/>
    <row r="13811" ht="26.25" customHeight="1"/>
    <row r="13812" ht="26.25" customHeight="1"/>
    <row r="13813" ht="26.25" customHeight="1"/>
    <row r="13814" ht="26.25" customHeight="1"/>
    <row r="13815" ht="26.25" customHeight="1"/>
    <row r="13816" ht="26.25" customHeight="1"/>
    <row r="13817" ht="26.25" customHeight="1"/>
    <row r="13818" ht="26.25" customHeight="1"/>
    <row r="13819" ht="26.25" customHeight="1"/>
    <row r="13820" ht="26.25" customHeight="1"/>
    <row r="13821" ht="26.25" customHeight="1"/>
    <row r="13822" ht="26.25" customHeight="1"/>
    <row r="13823" ht="26.25" customHeight="1"/>
    <row r="13824" ht="26.25" customHeight="1"/>
    <row r="13825" ht="26.25" customHeight="1"/>
    <row r="13826" ht="26.25" customHeight="1"/>
    <row r="13827" ht="26.25" customHeight="1"/>
    <row r="13828" ht="26.25" customHeight="1"/>
    <row r="13829" ht="26.25" customHeight="1"/>
    <row r="13830" ht="26.25" customHeight="1"/>
    <row r="13831" ht="26.25" customHeight="1"/>
    <row r="13832" ht="26.25" customHeight="1"/>
    <row r="13833" ht="26.25" customHeight="1"/>
    <row r="13834" ht="26.25" customHeight="1"/>
    <row r="13835" ht="26.25" customHeight="1"/>
    <row r="13836" ht="26.25" customHeight="1"/>
    <row r="13837" ht="26.25" customHeight="1"/>
    <row r="13838" ht="26.25" customHeight="1"/>
    <row r="13839" ht="26.25" customHeight="1"/>
    <row r="13840" ht="26.25" customHeight="1"/>
    <row r="13841" ht="26.25" customHeight="1"/>
    <row r="13842" ht="26.25" customHeight="1"/>
    <row r="13843" ht="26.25" customHeight="1"/>
    <row r="13844" ht="26.25" customHeight="1"/>
    <row r="13845" ht="26.25" customHeight="1"/>
    <row r="13846" ht="26.25" customHeight="1"/>
    <row r="13847" ht="26.25" customHeight="1"/>
    <row r="13848" ht="26.25" customHeight="1"/>
    <row r="13849" ht="26.25" customHeight="1"/>
    <row r="13850" ht="26.25" customHeight="1"/>
    <row r="13851" ht="26.25" customHeight="1"/>
    <row r="13852" ht="26.25" customHeight="1"/>
    <row r="13853" ht="26.25" customHeight="1"/>
    <row r="13854" ht="26.25" customHeight="1"/>
    <row r="13855" ht="26.25" customHeight="1"/>
    <row r="13856" ht="26.25" customHeight="1"/>
    <row r="13857" ht="26.25" customHeight="1"/>
    <row r="13858" ht="26.25" customHeight="1"/>
    <row r="13859" ht="26.25" customHeight="1"/>
    <row r="13860" ht="26.25" customHeight="1"/>
    <row r="13861" ht="26.25" customHeight="1"/>
    <row r="13862" ht="26.25" customHeight="1"/>
    <row r="13863" ht="26.25" customHeight="1"/>
    <row r="13864" ht="26.25" customHeight="1"/>
    <row r="13865" ht="26.25" customHeight="1"/>
    <row r="13866" ht="26.25" customHeight="1"/>
    <row r="13867" ht="26.25" customHeight="1"/>
    <row r="13868" ht="26.25" customHeight="1"/>
    <row r="13869" ht="26.25" customHeight="1"/>
    <row r="13870" ht="26.25" customHeight="1"/>
    <row r="13871" ht="26.25" customHeight="1"/>
    <row r="13872" ht="26.25" customHeight="1"/>
    <row r="13873" ht="26.25" customHeight="1"/>
    <row r="13874" ht="26.25" customHeight="1"/>
    <row r="13875" ht="26.25" customHeight="1"/>
    <row r="13876" ht="26.25" customHeight="1"/>
    <row r="13877" ht="26.25" customHeight="1"/>
    <row r="13878" ht="26.25" customHeight="1"/>
    <row r="13879" ht="26.25" customHeight="1"/>
    <row r="13880" ht="26.25" customHeight="1"/>
    <row r="13881" ht="26.25" customHeight="1"/>
    <row r="13882" ht="26.25" customHeight="1"/>
    <row r="13883" ht="26.25" customHeight="1"/>
    <row r="13884" ht="26.25" customHeight="1"/>
    <row r="13885" ht="26.25" customHeight="1"/>
    <row r="13886" ht="26.25" customHeight="1"/>
    <row r="13887" ht="26.25" customHeight="1"/>
    <row r="13888" ht="26.25" customHeight="1"/>
    <row r="13889" ht="26.25" customHeight="1"/>
    <row r="13890" ht="26.25" customHeight="1"/>
    <row r="13891" ht="26.25" customHeight="1"/>
    <row r="13892" ht="26.25" customHeight="1"/>
    <row r="13893" ht="26.25" customHeight="1"/>
    <row r="13894" ht="26.25" customHeight="1"/>
    <row r="13895" ht="26.25" customHeight="1"/>
    <row r="13896" ht="26.25" customHeight="1"/>
    <row r="13897" ht="26.25" customHeight="1"/>
    <row r="13898" ht="26.25" customHeight="1"/>
    <row r="13899" ht="26.25" customHeight="1"/>
    <row r="13900" ht="26.25" customHeight="1"/>
    <row r="13901" ht="26.25" customHeight="1"/>
    <row r="13902" ht="26.25" customHeight="1"/>
    <row r="13903" ht="26.25" customHeight="1"/>
    <row r="13904" ht="26.25" customHeight="1"/>
    <row r="13905" ht="26.25" customHeight="1"/>
    <row r="13906" ht="26.25" customHeight="1"/>
    <row r="13907" ht="26.25" customHeight="1"/>
    <row r="13908" ht="26.25" customHeight="1"/>
    <row r="13909" ht="26.25" customHeight="1"/>
    <row r="13910" ht="26.25" customHeight="1"/>
    <row r="13911" ht="26.25" customHeight="1"/>
    <row r="13912" ht="26.25" customHeight="1"/>
    <row r="13913" ht="26.25" customHeight="1"/>
    <row r="13914" ht="26.25" customHeight="1"/>
    <row r="13915" ht="26.25" customHeight="1"/>
    <row r="13916" ht="26.25" customHeight="1"/>
    <row r="13917" ht="26.25" customHeight="1"/>
    <row r="13918" ht="26.25" customHeight="1"/>
    <row r="13919" ht="26.25" customHeight="1"/>
    <row r="13920" ht="26.25" customHeight="1"/>
    <row r="13921" ht="26.25" customHeight="1"/>
    <row r="13922" ht="26.25" customHeight="1"/>
    <row r="13923" ht="26.25" customHeight="1"/>
    <row r="13924" ht="26.25" customHeight="1"/>
    <row r="13925" ht="26.25" customHeight="1"/>
    <row r="13926" ht="26.25" customHeight="1"/>
    <row r="13927" ht="26.25" customHeight="1"/>
    <row r="13928" ht="26.25" customHeight="1"/>
    <row r="13929" ht="26.25" customHeight="1"/>
    <row r="13930" ht="26.25" customHeight="1"/>
    <row r="13931" ht="26.25" customHeight="1"/>
    <row r="13932" ht="26.25" customHeight="1"/>
    <row r="13933" ht="26.25" customHeight="1"/>
    <row r="13934" ht="26.25" customHeight="1"/>
    <row r="13935" ht="26.25" customHeight="1"/>
    <row r="13936" ht="26.25" customHeight="1"/>
    <row r="13937" ht="26.25" customHeight="1"/>
    <row r="13938" ht="26.25" customHeight="1"/>
    <row r="13939" ht="26.25" customHeight="1"/>
    <row r="13940" ht="26.25" customHeight="1"/>
    <row r="13941" ht="26.25" customHeight="1"/>
    <row r="13942" ht="26.25" customHeight="1"/>
    <row r="13943" ht="26.25" customHeight="1"/>
    <row r="13944" ht="26.25" customHeight="1"/>
    <row r="13945" ht="26.25" customHeight="1"/>
    <row r="13946" ht="26.25" customHeight="1"/>
    <row r="13947" ht="26.25" customHeight="1"/>
    <row r="13948" ht="26.25" customHeight="1"/>
    <row r="13949" ht="26.25" customHeight="1"/>
    <row r="13950" ht="26.25" customHeight="1"/>
    <row r="13951" ht="26.25" customHeight="1"/>
    <row r="13952" ht="26.25" customHeight="1"/>
    <row r="13953" ht="26.25" customHeight="1"/>
    <row r="13954" ht="26.25" customHeight="1"/>
    <row r="13955" ht="26.25" customHeight="1"/>
    <row r="13956" ht="26.25" customHeight="1"/>
    <row r="13957" ht="26.25" customHeight="1"/>
    <row r="13958" ht="26.25" customHeight="1"/>
    <row r="13959" ht="26.25" customHeight="1"/>
    <row r="13960" ht="26.25" customHeight="1"/>
    <row r="13961" ht="26.25" customHeight="1"/>
    <row r="13962" ht="26.25" customHeight="1"/>
    <row r="13963" ht="26.25" customHeight="1"/>
    <row r="13964" ht="26.25" customHeight="1"/>
    <row r="13965" ht="26.25" customHeight="1"/>
    <row r="13966" ht="26.25" customHeight="1"/>
    <row r="13967" ht="26.25" customHeight="1"/>
    <row r="13968" ht="26.25" customHeight="1"/>
    <row r="13969" ht="26.25" customHeight="1"/>
    <row r="13970" ht="26.25" customHeight="1"/>
    <row r="13971" ht="26.25" customHeight="1"/>
    <row r="13972" ht="26.25" customHeight="1"/>
    <row r="13973" ht="26.25" customHeight="1"/>
    <row r="13974" ht="26.25" customHeight="1"/>
    <row r="13975" ht="26.25" customHeight="1"/>
    <row r="13976" ht="26.25" customHeight="1"/>
    <row r="13977" ht="26.25" customHeight="1"/>
    <row r="13978" ht="26.25" customHeight="1"/>
    <row r="13979" ht="26.25" customHeight="1"/>
    <row r="13980" ht="26.25" customHeight="1"/>
    <row r="13981" ht="26.25" customHeight="1"/>
    <row r="13982" ht="26.25" customHeight="1"/>
    <row r="13983" ht="26.25" customHeight="1"/>
    <row r="13984" ht="26.25" customHeight="1"/>
    <row r="13985" ht="26.25" customHeight="1"/>
    <row r="13986" ht="26.25" customHeight="1"/>
    <row r="13987" ht="26.25" customHeight="1"/>
    <row r="13988" ht="26.25" customHeight="1"/>
    <row r="13989" ht="26.25" customHeight="1"/>
    <row r="13990" ht="26.25" customHeight="1"/>
    <row r="13991" ht="26.25" customHeight="1"/>
    <row r="13992" ht="26.25" customHeight="1"/>
    <row r="13993" ht="26.25" customHeight="1"/>
    <row r="13994" ht="26.25" customHeight="1"/>
    <row r="13995" ht="26.25" customHeight="1"/>
    <row r="13996" ht="26.25" customHeight="1"/>
    <row r="13997" ht="26.25" customHeight="1"/>
    <row r="13998" ht="26.25" customHeight="1"/>
    <row r="13999" ht="26.25" customHeight="1"/>
    <row r="14000" ht="26.25" customHeight="1"/>
    <row r="14001" ht="26.25" customHeight="1"/>
    <row r="14002" ht="26.25" customHeight="1"/>
    <row r="14003" ht="26.25" customHeight="1"/>
    <row r="14004" ht="26.25" customHeight="1"/>
    <row r="14005" ht="26.25" customHeight="1"/>
    <row r="14006" ht="26.25" customHeight="1"/>
    <row r="14007" ht="26.25" customHeight="1"/>
    <row r="14008" ht="26.25" customHeight="1"/>
    <row r="14009" ht="26.25" customHeight="1"/>
    <row r="14010" ht="26.25" customHeight="1"/>
    <row r="14011" ht="26.25" customHeight="1"/>
    <row r="14012" ht="26.25" customHeight="1"/>
    <row r="14013" ht="26.25" customHeight="1"/>
    <row r="14014" ht="26.25" customHeight="1"/>
    <row r="14015" ht="26.25" customHeight="1"/>
    <row r="14016" ht="26.25" customHeight="1"/>
    <row r="14017" ht="26.25" customHeight="1"/>
    <row r="14018" ht="26.25" customHeight="1"/>
    <row r="14019" ht="26.25" customHeight="1"/>
    <row r="14020" ht="26.25" customHeight="1"/>
    <row r="14021" ht="26.25" customHeight="1"/>
    <row r="14022" ht="26.25" customHeight="1"/>
    <row r="14023" ht="26.25" customHeight="1"/>
    <row r="14024" ht="26.25" customHeight="1"/>
    <row r="14025" ht="26.25" customHeight="1"/>
    <row r="14026" ht="26.25" customHeight="1"/>
    <row r="14027" ht="26.25" customHeight="1"/>
    <row r="14028" ht="26.25" customHeight="1"/>
    <row r="14029" ht="26.25" customHeight="1"/>
    <row r="14030" ht="26.25" customHeight="1"/>
    <row r="14031" ht="26.25" customHeight="1"/>
    <row r="14032" ht="26.25" customHeight="1"/>
    <row r="14033" ht="26.25" customHeight="1"/>
    <row r="14034" ht="26.25" customHeight="1"/>
    <row r="14035" ht="26.25" customHeight="1"/>
    <row r="14036" ht="26.25" customHeight="1"/>
    <row r="14037" ht="26.25" customHeight="1"/>
    <row r="14038" ht="26.25" customHeight="1"/>
    <row r="14039" ht="26.25" customHeight="1"/>
    <row r="14040" ht="26.25" customHeight="1"/>
    <row r="14041" ht="26.25" customHeight="1"/>
    <row r="14042" ht="26.25" customHeight="1"/>
    <row r="14043" ht="26.25" customHeight="1"/>
    <row r="14044" ht="26.25" customHeight="1"/>
    <row r="14045" ht="26.25" customHeight="1"/>
    <row r="14046" ht="26.25" customHeight="1"/>
    <row r="14047" ht="26.25" customHeight="1"/>
    <row r="14048" ht="26.25" customHeight="1"/>
    <row r="14049" ht="26.25" customHeight="1"/>
    <row r="14050" ht="26.25" customHeight="1"/>
    <row r="14051" ht="26.25" customHeight="1"/>
    <row r="14052" ht="26.25" customHeight="1"/>
    <row r="14053" ht="26.25" customHeight="1"/>
    <row r="14054" ht="26.25" customHeight="1"/>
    <row r="14055" ht="26.25" customHeight="1"/>
    <row r="14056" ht="26.25" customHeight="1"/>
    <row r="14057" ht="26.25" customHeight="1"/>
    <row r="14058" ht="26.25" customHeight="1"/>
    <row r="14059" ht="26.25" customHeight="1"/>
    <row r="14060" ht="26.25" customHeight="1"/>
    <row r="14061" ht="26.25" customHeight="1"/>
    <row r="14062" ht="26.25" customHeight="1"/>
    <row r="14063" ht="26.25" customHeight="1"/>
    <row r="14064" ht="26.25" customHeight="1"/>
    <row r="14065" ht="26.25" customHeight="1"/>
    <row r="14066" ht="26.25" customHeight="1"/>
    <row r="14067" ht="26.25" customHeight="1"/>
    <row r="14068" ht="26.25" customHeight="1"/>
    <row r="14069" ht="26.25" customHeight="1"/>
    <row r="14070" ht="26.25" customHeight="1"/>
    <row r="14071" ht="26.25" customHeight="1"/>
    <row r="14072" ht="26.25" customHeight="1"/>
    <row r="14073" ht="26.25" customHeight="1"/>
    <row r="14074" ht="26.25" customHeight="1"/>
    <row r="14075" ht="26.25" customHeight="1"/>
    <row r="14076" ht="26.25" customHeight="1"/>
    <row r="14077" ht="26.25" customHeight="1"/>
    <row r="14078" ht="26.25" customHeight="1"/>
    <row r="14079" ht="26.25" customHeight="1"/>
    <row r="14080" ht="26.25" customHeight="1"/>
    <row r="14081" ht="26.25" customHeight="1"/>
    <row r="14082" ht="26.25" customHeight="1"/>
    <row r="14083" ht="26.25" customHeight="1"/>
    <row r="14084" ht="26.25" customHeight="1"/>
    <row r="14085" ht="26.25" customHeight="1"/>
    <row r="14086" ht="26.25" customHeight="1"/>
    <row r="14087" ht="26.25" customHeight="1"/>
    <row r="14088" ht="26.25" customHeight="1"/>
    <row r="14089" ht="26.25" customHeight="1"/>
    <row r="14090" ht="26.25" customHeight="1"/>
    <row r="14091" ht="26.25" customHeight="1"/>
    <row r="14092" ht="26.25" customHeight="1"/>
    <row r="14093" ht="26.25" customHeight="1"/>
    <row r="14094" ht="26.25" customHeight="1"/>
    <row r="14095" ht="26.25" customHeight="1"/>
    <row r="14096" ht="26.25" customHeight="1"/>
    <row r="14097" ht="26.25" customHeight="1"/>
    <row r="14098" ht="26.25" customHeight="1"/>
    <row r="14099" ht="26.25" customHeight="1"/>
    <row r="14100" ht="26.25" customHeight="1"/>
    <row r="14101" ht="26.25" customHeight="1"/>
    <row r="14102" ht="26.25" customHeight="1"/>
    <row r="14103" ht="26.25" customHeight="1"/>
    <row r="14104" ht="26.25" customHeight="1"/>
    <row r="14105" ht="26.25" customHeight="1"/>
    <row r="14106" ht="26.25" customHeight="1"/>
    <row r="14107" ht="26.25" customHeight="1"/>
    <row r="14108" ht="26.25" customHeight="1"/>
    <row r="14109" ht="26.25" customHeight="1"/>
    <row r="14110" ht="26.25" customHeight="1"/>
    <row r="14111" ht="26.25" customHeight="1"/>
    <row r="14112" ht="26.25" customHeight="1"/>
    <row r="14113" ht="26.25" customHeight="1"/>
    <row r="14114" ht="26.25" customHeight="1"/>
    <row r="14115" ht="26.25" customHeight="1"/>
    <row r="14116" ht="26.25" customHeight="1"/>
    <row r="14117" ht="26.25" customHeight="1"/>
    <row r="14118" ht="26.25" customHeight="1"/>
    <row r="14119" ht="26.25" customHeight="1"/>
    <row r="14120" ht="26.25" customHeight="1"/>
    <row r="14121" ht="26.25" customHeight="1"/>
    <row r="14122" ht="26.25" customHeight="1"/>
    <row r="14123" ht="26.25" customHeight="1"/>
    <row r="14124" ht="26.25" customHeight="1"/>
    <row r="14125" ht="26.25" customHeight="1"/>
    <row r="14126" ht="26.25" customHeight="1"/>
    <row r="14127" ht="26.25" customHeight="1"/>
    <row r="14128" ht="26.25" customHeight="1"/>
    <row r="14129" ht="26.25" customHeight="1"/>
    <row r="14130" ht="26.25" customHeight="1"/>
    <row r="14131" ht="26.25" customHeight="1"/>
    <row r="14132" ht="26.25" customHeight="1"/>
    <row r="14133" ht="26.25" customHeight="1"/>
    <row r="14134" ht="26.25" customHeight="1"/>
    <row r="14135" ht="26.25" customHeight="1"/>
    <row r="14136" ht="26.25" customHeight="1"/>
    <row r="14137" ht="26.25" customHeight="1"/>
    <row r="14138" ht="26.25" customHeight="1"/>
    <row r="14139" ht="26.25" customHeight="1"/>
    <row r="14140" ht="26.25" customHeight="1"/>
    <row r="14141" ht="26.25" customHeight="1"/>
    <row r="14142" ht="26.25" customHeight="1"/>
    <row r="14143" ht="26.25" customHeight="1"/>
    <row r="14144" ht="26.25" customHeight="1"/>
    <row r="14145" ht="26.25" customHeight="1"/>
    <row r="14146" ht="26.25" customHeight="1"/>
    <row r="14147" ht="26.25" customHeight="1"/>
    <row r="14148" ht="26.25" customHeight="1"/>
    <row r="14149" ht="26.25" customHeight="1"/>
    <row r="14150" ht="26.25" customHeight="1"/>
    <row r="14151" ht="26.25" customHeight="1"/>
    <row r="14152" ht="26.25" customHeight="1"/>
    <row r="14153" ht="26.25" customHeight="1"/>
    <row r="14154" ht="26.25" customHeight="1"/>
    <row r="14155" ht="26.25" customHeight="1"/>
    <row r="14156" ht="26.25" customHeight="1"/>
    <row r="14157" ht="26.25" customHeight="1"/>
    <row r="14158" ht="26.25" customHeight="1"/>
    <row r="14159" ht="26.25" customHeight="1"/>
    <row r="14160" ht="26.25" customHeight="1"/>
    <row r="14161" ht="26.25" customHeight="1"/>
    <row r="14162" ht="26.25" customHeight="1"/>
    <row r="14163" ht="26.25" customHeight="1"/>
    <row r="14164" ht="26.25" customHeight="1"/>
    <row r="14165" ht="26.25" customHeight="1"/>
    <row r="14166" ht="26.25" customHeight="1"/>
    <row r="14167" ht="26.25" customHeight="1"/>
    <row r="14168" ht="26.25" customHeight="1"/>
    <row r="14169" ht="26.25" customHeight="1"/>
    <row r="14170" ht="26.25" customHeight="1"/>
    <row r="14171" ht="26.25" customHeight="1"/>
    <row r="14172" ht="26.25" customHeight="1"/>
    <row r="14173" ht="26.25" customHeight="1"/>
    <row r="14174" ht="26.25" customHeight="1"/>
    <row r="14175" ht="26.25" customHeight="1"/>
    <row r="14176" ht="26.25" customHeight="1"/>
    <row r="14177" ht="26.25" customHeight="1"/>
    <row r="14178" ht="26.25" customHeight="1"/>
    <row r="14179" ht="26.25" customHeight="1"/>
    <row r="14180" ht="26.25" customHeight="1"/>
    <row r="14181" ht="26.25" customHeight="1"/>
    <row r="14182" ht="26.25" customHeight="1"/>
    <row r="14183" ht="26.25" customHeight="1"/>
    <row r="14184" ht="26.25" customHeight="1"/>
    <row r="14185" ht="26.25" customHeight="1"/>
    <row r="14186" ht="26.25" customHeight="1"/>
    <row r="14187" ht="26.25" customHeight="1"/>
    <row r="14188" ht="26.25" customHeight="1"/>
    <row r="14189" ht="26.25" customHeight="1"/>
    <row r="14190" ht="26.25" customHeight="1"/>
    <row r="14191" ht="26.25" customHeight="1"/>
    <row r="14192" ht="26.25" customHeight="1"/>
    <row r="14193" ht="26.25" customHeight="1"/>
    <row r="14194" ht="26.25" customHeight="1"/>
    <row r="14195" ht="26.25" customHeight="1"/>
    <row r="14196" ht="26.25" customHeight="1"/>
    <row r="14197" ht="26.25" customHeight="1"/>
    <row r="14198" ht="26.25" customHeight="1"/>
    <row r="14199" ht="26.25" customHeight="1"/>
    <row r="14200" ht="26.25" customHeight="1"/>
    <row r="14201" ht="26.25" customHeight="1"/>
    <row r="14202" ht="26.25" customHeight="1"/>
    <row r="14203" ht="26.25" customHeight="1"/>
    <row r="14204" ht="26.25" customHeight="1"/>
    <row r="14205" ht="26.25" customHeight="1"/>
    <row r="14206" ht="26.25" customHeight="1"/>
    <row r="14207" ht="26.25" customHeight="1"/>
    <row r="14208" ht="26.25" customHeight="1"/>
    <row r="14209" ht="26.25" customHeight="1"/>
    <row r="14210" ht="26.25" customHeight="1"/>
    <row r="14211" ht="26.25" customHeight="1"/>
    <row r="14212" ht="26.25" customHeight="1"/>
    <row r="14213" ht="26.25" customHeight="1"/>
    <row r="14214" ht="26.25" customHeight="1"/>
    <row r="14215" ht="26.25" customHeight="1"/>
    <row r="14216" ht="26.25" customHeight="1"/>
    <row r="14217" ht="26.25" customHeight="1"/>
    <row r="14218" ht="26.25" customHeight="1"/>
    <row r="14219" ht="26.25" customHeight="1"/>
    <row r="14220" ht="26.25" customHeight="1"/>
    <row r="14221" ht="26.25" customHeight="1"/>
    <row r="14222" ht="26.25" customHeight="1"/>
    <row r="14223" ht="26.25" customHeight="1"/>
    <row r="14224" ht="26.25" customHeight="1"/>
    <row r="14225" ht="26.25" customHeight="1"/>
    <row r="14226" ht="26.25" customHeight="1"/>
    <row r="14227" ht="26.25" customHeight="1"/>
    <row r="14228" ht="26.25" customHeight="1"/>
    <row r="14229" ht="26.25" customHeight="1"/>
    <row r="14230" ht="26.25" customHeight="1"/>
    <row r="14231" ht="26.25" customHeight="1"/>
    <row r="14232" ht="26.25" customHeight="1"/>
    <row r="14233" ht="26.25" customHeight="1"/>
    <row r="14234" ht="26.25" customHeight="1"/>
    <row r="14235" ht="26.25" customHeight="1"/>
    <row r="14236" ht="26.25" customHeight="1"/>
    <row r="14237" ht="26.25" customHeight="1"/>
    <row r="14238" ht="26.25" customHeight="1"/>
    <row r="14239" ht="26.25" customHeight="1"/>
    <row r="14240" ht="26.25" customHeight="1"/>
    <row r="14241" ht="26.25" customHeight="1"/>
    <row r="14242" ht="26.25" customHeight="1"/>
    <row r="14243" ht="26.25" customHeight="1"/>
    <row r="14244" ht="26.25" customHeight="1"/>
    <row r="14245" ht="26.25" customHeight="1"/>
    <row r="14246" ht="26.25" customHeight="1"/>
    <row r="14247" ht="26.25" customHeight="1"/>
    <row r="14248" ht="26.25" customHeight="1"/>
    <row r="14249" ht="26.25" customHeight="1"/>
    <row r="14250" ht="26.25" customHeight="1"/>
    <row r="14251" ht="26.25" customHeight="1"/>
    <row r="14252" ht="26.25" customHeight="1"/>
    <row r="14253" ht="26.25" customHeight="1"/>
    <row r="14254" ht="26.25" customHeight="1"/>
    <row r="14255" ht="26.25" customHeight="1"/>
    <row r="14256" ht="26.25" customHeight="1"/>
    <row r="14257" ht="26.25" customHeight="1"/>
    <row r="14258" ht="26.25" customHeight="1"/>
    <row r="14259" ht="26.25" customHeight="1"/>
    <row r="14260" ht="26.25" customHeight="1"/>
    <row r="14261" ht="26.25" customHeight="1"/>
    <row r="14262" ht="26.25" customHeight="1"/>
    <row r="14263" ht="26.25" customHeight="1"/>
    <row r="14264" ht="26.25" customHeight="1"/>
    <row r="14265" ht="26.25" customHeight="1"/>
    <row r="14266" ht="26.25" customHeight="1"/>
    <row r="14267" ht="26.25" customHeight="1"/>
    <row r="14268" ht="26.25" customHeight="1"/>
    <row r="14269" ht="26.25" customHeight="1"/>
    <row r="14270" ht="26.25" customHeight="1"/>
    <row r="14271" ht="26.25" customHeight="1"/>
    <row r="14272" ht="26.25" customHeight="1"/>
    <row r="14273" ht="26.25" customHeight="1"/>
    <row r="14274" ht="26.25" customHeight="1"/>
    <row r="14275" ht="26.25" customHeight="1"/>
    <row r="14276" ht="26.25" customHeight="1"/>
    <row r="14277" ht="26.25" customHeight="1"/>
    <row r="14278" ht="26.25" customHeight="1"/>
    <row r="14279" ht="26.25" customHeight="1"/>
    <row r="14280" ht="26.25" customHeight="1"/>
    <row r="14281" ht="26.25" customHeight="1"/>
    <row r="14282" ht="26.25" customHeight="1"/>
    <row r="14283" ht="26.25" customHeight="1"/>
    <row r="14284" ht="26.25" customHeight="1"/>
    <row r="14285" ht="26.25" customHeight="1"/>
    <row r="14286" ht="26.25" customHeight="1"/>
    <row r="14287" ht="26.25" customHeight="1"/>
    <row r="14288" ht="26.25" customHeight="1"/>
    <row r="14289" ht="26.25" customHeight="1"/>
    <row r="14290" ht="26.25" customHeight="1"/>
    <row r="14291" ht="26.25" customHeight="1"/>
    <row r="14292" ht="26.25" customHeight="1"/>
    <row r="14293" ht="26.25" customHeight="1"/>
    <row r="14294" ht="26.25" customHeight="1"/>
    <row r="14295" ht="26.25" customHeight="1"/>
    <row r="14296" ht="26.25" customHeight="1"/>
    <row r="14297" ht="26.25" customHeight="1"/>
    <row r="14298" ht="26.25" customHeight="1"/>
    <row r="14299" ht="26.25" customHeight="1"/>
    <row r="14300" ht="26.25" customHeight="1"/>
    <row r="14301" ht="26.25" customHeight="1"/>
    <row r="14302" ht="26.25" customHeight="1"/>
    <row r="14303" ht="26.25" customHeight="1"/>
    <row r="14304" ht="26.25" customHeight="1"/>
    <row r="14305" ht="26.25" customHeight="1"/>
    <row r="14306" ht="26.25" customHeight="1"/>
    <row r="14307" ht="26.25" customHeight="1"/>
    <row r="14308" ht="26.25" customHeight="1"/>
    <row r="14309" ht="26.25" customHeight="1"/>
    <row r="14310" ht="26.25" customHeight="1"/>
    <row r="14311" ht="26.25" customHeight="1"/>
    <row r="14312" ht="26.25" customHeight="1"/>
    <row r="14313" ht="26.25" customHeight="1"/>
    <row r="14314" ht="26.25" customHeight="1"/>
    <row r="14315" ht="26.25" customHeight="1"/>
    <row r="14316" ht="26.25" customHeight="1"/>
    <row r="14317" ht="26.25" customHeight="1"/>
    <row r="14318" ht="26.25" customHeight="1"/>
    <row r="14319" ht="26.25" customHeight="1"/>
    <row r="14320" ht="26.25" customHeight="1"/>
    <row r="14321" ht="26.25" customHeight="1"/>
    <row r="14322" ht="26.25" customHeight="1"/>
    <row r="14323" ht="26.25" customHeight="1"/>
    <row r="14324" ht="26.25" customHeight="1"/>
    <row r="14325" ht="26.25" customHeight="1"/>
    <row r="14326" ht="26.25" customHeight="1"/>
    <row r="14327" ht="26.25" customHeight="1"/>
    <row r="14328" ht="26.25" customHeight="1"/>
    <row r="14329" ht="26.25" customHeight="1"/>
    <row r="14330" ht="26.25" customHeight="1"/>
    <row r="14331" ht="26.25" customHeight="1"/>
    <row r="14332" ht="26.25" customHeight="1"/>
    <row r="14333" ht="26.25" customHeight="1"/>
    <row r="14334" ht="26.25" customHeight="1"/>
    <row r="14335" ht="26.25" customHeight="1"/>
    <row r="14336" ht="26.25" customHeight="1"/>
    <row r="14337" ht="26.25" customHeight="1"/>
    <row r="14338" ht="26.25" customHeight="1"/>
    <row r="14339" ht="26.25" customHeight="1"/>
    <row r="14340" ht="26.25" customHeight="1"/>
    <row r="14341" ht="26.25" customHeight="1"/>
    <row r="14342" ht="26.25" customHeight="1"/>
    <row r="14343" ht="26.25" customHeight="1"/>
    <row r="14344" ht="26.25" customHeight="1"/>
    <row r="14345" ht="26.25" customHeight="1"/>
    <row r="14346" ht="26.25" customHeight="1"/>
    <row r="14347" ht="26.25" customHeight="1"/>
    <row r="14348" ht="26.25" customHeight="1"/>
    <row r="14349" ht="26.25" customHeight="1"/>
    <row r="14350" ht="26.25" customHeight="1"/>
    <row r="14351" ht="26.25" customHeight="1"/>
    <row r="14352" ht="26.25" customHeight="1"/>
    <row r="14353" ht="26.25" customHeight="1"/>
    <row r="14354" ht="26.25" customHeight="1"/>
    <row r="14355" ht="26.25" customHeight="1"/>
    <row r="14356" ht="26.25" customHeight="1"/>
    <row r="14357" ht="26.25" customHeight="1"/>
    <row r="14358" ht="26.25" customHeight="1"/>
    <row r="14359" ht="26.25" customHeight="1"/>
    <row r="14360" ht="26.25" customHeight="1"/>
    <row r="14361" ht="26.25" customHeight="1"/>
    <row r="14362" ht="26.25" customHeight="1"/>
    <row r="14363" ht="26.25" customHeight="1"/>
    <row r="14364" ht="26.25" customHeight="1"/>
    <row r="14365" ht="26.25" customHeight="1"/>
    <row r="14366" ht="26.25" customHeight="1"/>
    <row r="14367" ht="26.25" customHeight="1"/>
    <row r="14368" ht="26.25" customHeight="1"/>
    <row r="14369" ht="26.25" customHeight="1"/>
    <row r="14370" ht="26.25" customHeight="1"/>
    <row r="14371" ht="26.25" customHeight="1"/>
    <row r="14372" ht="26.25" customHeight="1"/>
    <row r="14373" ht="26.25" customHeight="1"/>
    <row r="14374" ht="26.25" customHeight="1"/>
    <row r="14375" ht="26.25" customHeight="1"/>
    <row r="14376" ht="26.25" customHeight="1"/>
    <row r="14377" ht="26.25" customHeight="1"/>
    <row r="14378" ht="26.25" customHeight="1"/>
    <row r="14379" ht="26.25" customHeight="1"/>
    <row r="14380" ht="26.25" customHeight="1"/>
    <row r="14381" ht="26.25" customHeight="1"/>
    <row r="14382" ht="26.25" customHeight="1"/>
    <row r="14383" ht="26.25" customHeight="1"/>
    <row r="14384" ht="26.25" customHeight="1"/>
    <row r="14385" ht="26.25" customHeight="1"/>
    <row r="14386" ht="26.25" customHeight="1"/>
    <row r="14387" ht="26.25" customHeight="1"/>
    <row r="14388" ht="26.25" customHeight="1"/>
    <row r="14389" ht="26.25" customHeight="1"/>
    <row r="14390" ht="26.25" customHeight="1"/>
    <row r="14391" ht="26.25" customHeight="1"/>
    <row r="14392" ht="26.25" customHeight="1"/>
    <row r="14393" ht="26.25" customHeight="1"/>
    <row r="14394" ht="26.25" customHeight="1"/>
    <row r="14395" ht="26.25" customHeight="1"/>
    <row r="14396" ht="26.25" customHeight="1"/>
    <row r="14397" ht="26.25" customHeight="1"/>
    <row r="14398" ht="26.25" customHeight="1"/>
    <row r="14399" ht="26.25" customHeight="1"/>
    <row r="14400" ht="26.25" customHeight="1"/>
    <row r="14401" ht="26.25" customHeight="1"/>
    <row r="14402" ht="26.25" customHeight="1"/>
    <row r="14403" ht="26.25" customHeight="1"/>
    <row r="14404" ht="26.25" customHeight="1"/>
    <row r="14405" ht="26.25" customHeight="1"/>
    <row r="14406" ht="26.25" customHeight="1"/>
    <row r="14407" ht="26.25" customHeight="1"/>
    <row r="14408" ht="26.25" customHeight="1"/>
    <row r="14409" ht="26.25" customHeight="1"/>
    <row r="14410" ht="26.25" customHeight="1"/>
    <row r="14411" ht="26.25" customHeight="1"/>
    <row r="14412" ht="26.25" customHeight="1"/>
    <row r="14413" ht="26.25" customHeight="1"/>
    <row r="14414" ht="26.25" customHeight="1"/>
    <row r="14415" ht="26.25" customHeight="1"/>
    <row r="14416" ht="26.25" customHeight="1"/>
    <row r="14417" ht="26.25" customHeight="1"/>
    <row r="14418" ht="26.25" customHeight="1"/>
    <row r="14419" ht="26.25" customHeight="1"/>
    <row r="14420" ht="26.25" customHeight="1"/>
    <row r="14421" ht="26.25" customHeight="1"/>
    <row r="14422" ht="26.25" customHeight="1"/>
    <row r="14423" ht="26.25" customHeight="1"/>
    <row r="14424" ht="26.25" customHeight="1"/>
    <row r="14425" ht="26.25" customHeight="1"/>
    <row r="14426" ht="26.25" customHeight="1"/>
    <row r="14427" ht="26.25" customHeight="1"/>
    <row r="14428" ht="26.25" customHeight="1"/>
    <row r="14429" ht="26.25" customHeight="1"/>
    <row r="14430" ht="26.25" customHeight="1"/>
    <row r="14431" ht="26.25" customHeight="1"/>
    <row r="14432" ht="26.25" customHeight="1"/>
    <row r="14433" ht="26.25" customHeight="1"/>
    <row r="14434" ht="26.25" customHeight="1"/>
    <row r="14435" ht="26.25" customHeight="1"/>
    <row r="14436" ht="26.25" customHeight="1"/>
    <row r="14437" ht="26.25" customHeight="1"/>
    <row r="14438" ht="26.25" customHeight="1"/>
    <row r="14439" ht="26.25" customHeight="1"/>
    <row r="14440" ht="26.25" customHeight="1"/>
    <row r="14441" ht="26.25" customHeight="1"/>
    <row r="14442" ht="26.25" customHeight="1"/>
    <row r="14443" ht="26.25" customHeight="1"/>
    <row r="14444" ht="26.25" customHeight="1"/>
    <row r="14445" ht="26.25" customHeight="1"/>
    <row r="14446" ht="26.25" customHeight="1"/>
    <row r="14447" ht="26.25" customHeight="1"/>
    <row r="14448" ht="26.25" customHeight="1"/>
    <row r="14449" ht="26.25" customHeight="1"/>
    <row r="14450" ht="26.25" customHeight="1"/>
    <row r="14451" ht="26.25" customHeight="1"/>
    <row r="14452" ht="26.25" customHeight="1"/>
    <row r="14453" ht="26.25" customHeight="1"/>
    <row r="14454" ht="26.25" customHeight="1"/>
    <row r="14455" ht="26.25" customHeight="1"/>
    <row r="14456" ht="26.25" customHeight="1"/>
    <row r="14457" ht="26.25" customHeight="1"/>
    <row r="14458" ht="26.25" customHeight="1"/>
    <row r="14459" ht="26.25" customHeight="1"/>
    <row r="14460" ht="26.25" customHeight="1"/>
    <row r="14461" ht="26.25" customHeight="1"/>
    <row r="14462" ht="26.25" customHeight="1"/>
    <row r="14463" ht="26.25" customHeight="1"/>
    <row r="14464" ht="26.25" customHeight="1"/>
    <row r="14465" ht="26.25" customHeight="1"/>
    <row r="14466" ht="26.25" customHeight="1"/>
    <row r="14467" ht="26.25" customHeight="1"/>
    <row r="14468" ht="26.25" customHeight="1"/>
    <row r="14469" ht="26.25" customHeight="1"/>
    <row r="14470" ht="26.25" customHeight="1"/>
    <row r="14471" ht="26.25" customHeight="1"/>
    <row r="14472" ht="26.25" customHeight="1"/>
    <row r="14473" ht="26.25" customHeight="1"/>
    <row r="14474" ht="26.25" customHeight="1"/>
    <row r="14475" ht="26.25" customHeight="1"/>
    <row r="14476" ht="26.25" customHeight="1"/>
    <row r="14477" ht="26.25" customHeight="1"/>
    <row r="14478" ht="26.25" customHeight="1"/>
    <row r="14479" ht="26.25" customHeight="1"/>
    <row r="14480" ht="26.25" customHeight="1"/>
    <row r="14481" ht="26.25" customHeight="1"/>
    <row r="14482" ht="26.25" customHeight="1"/>
    <row r="14483" ht="26.25" customHeight="1"/>
    <row r="14484" ht="26.25" customHeight="1"/>
    <row r="14485" ht="26.25" customHeight="1"/>
    <row r="14486" ht="26.25" customHeight="1"/>
    <row r="14487" ht="26.25" customHeight="1"/>
    <row r="14488" ht="26.25" customHeight="1"/>
    <row r="14489" ht="26.25" customHeight="1"/>
    <row r="14490" ht="26.25" customHeight="1"/>
    <row r="14491" ht="26.25" customHeight="1"/>
    <row r="14492" ht="26.25" customHeight="1"/>
    <row r="14493" ht="26.25" customHeight="1"/>
    <row r="14494" ht="26.25" customHeight="1"/>
    <row r="14495" ht="26.25" customHeight="1"/>
    <row r="14496" ht="26.25" customHeight="1"/>
    <row r="14497" ht="26.25" customHeight="1"/>
    <row r="14498" ht="26.25" customHeight="1"/>
    <row r="14499" ht="26.25" customHeight="1"/>
    <row r="14500" ht="26.25" customHeight="1"/>
    <row r="14501" ht="26.25" customHeight="1"/>
    <row r="14502" ht="26.25" customHeight="1"/>
    <row r="14503" ht="26.25" customHeight="1"/>
    <row r="14504" ht="26.25" customHeight="1"/>
    <row r="14505" ht="26.25" customHeight="1"/>
    <row r="14506" ht="26.25" customHeight="1"/>
    <row r="14507" ht="26.25" customHeight="1"/>
    <row r="14508" ht="26.25" customHeight="1"/>
    <row r="14509" ht="26.25" customHeight="1"/>
    <row r="14510" ht="26.25" customHeight="1"/>
    <row r="14511" ht="26.25" customHeight="1"/>
    <row r="14512" ht="26.25" customHeight="1"/>
    <row r="14513" ht="26.25" customHeight="1"/>
    <row r="14514" ht="26.25" customHeight="1"/>
    <row r="14515" ht="26.25" customHeight="1"/>
    <row r="14516" ht="26.25" customHeight="1"/>
    <row r="14517" ht="26.25" customHeight="1"/>
    <row r="14518" ht="26.25" customHeight="1"/>
    <row r="14519" ht="26.25" customHeight="1"/>
    <row r="14520" ht="26.25" customHeight="1"/>
    <row r="14521" ht="26.25" customHeight="1"/>
    <row r="14522" ht="26.25" customHeight="1"/>
    <row r="14523" ht="26.25" customHeight="1"/>
    <row r="14524" ht="26.25" customHeight="1"/>
    <row r="14525" ht="26.25" customHeight="1"/>
    <row r="14526" ht="26.25" customHeight="1"/>
    <row r="14527" ht="26.25" customHeight="1"/>
    <row r="14528" ht="26.25" customHeight="1"/>
    <row r="14529" ht="26.25" customHeight="1"/>
    <row r="14530" ht="26.25" customHeight="1"/>
    <row r="14531" ht="26.25" customHeight="1"/>
    <row r="14532" ht="26.25" customHeight="1"/>
    <row r="14533" ht="26.25" customHeight="1"/>
    <row r="14534" ht="26.25" customHeight="1"/>
    <row r="14535" ht="26.25" customHeight="1"/>
    <row r="14536" ht="26.25" customHeight="1"/>
    <row r="14537" ht="26.25" customHeight="1"/>
    <row r="14538" ht="26.25" customHeight="1"/>
    <row r="14539" ht="26.25" customHeight="1"/>
    <row r="14540" ht="26.25" customHeight="1"/>
    <row r="14541" ht="26.25" customHeight="1"/>
    <row r="14542" ht="26.25" customHeight="1"/>
    <row r="14543" ht="26.25" customHeight="1"/>
    <row r="14544" ht="26.25" customHeight="1"/>
    <row r="14545" ht="26.25" customHeight="1"/>
    <row r="14546" ht="26.25" customHeight="1"/>
    <row r="14547" ht="26.25" customHeight="1"/>
    <row r="14548" ht="26.25" customHeight="1"/>
    <row r="14549" ht="26.25" customHeight="1"/>
    <row r="14550" ht="26.25" customHeight="1"/>
    <row r="14551" ht="26.25" customHeight="1"/>
    <row r="14552" ht="26.25" customHeight="1"/>
    <row r="14553" ht="26.25" customHeight="1"/>
    <row r="14554" ht="26.25" customHeight="1"/>
    <row r="14555" ht="26.25" customHeight="1"/>
    <row r="14556" ht="26.25" customHeight="1"/>
    <row r="14557" ht="26.25" customHeight="1"/>
    <row r="14558" ht="26.25" customHeight="1"/>
    <row r="14559" ht="26.25" customHeight="1"/>
    <row r="14560" ht="26.25" customHeight="1"/>
    <row r="14561" ht="26.25" customHeight="1"/>
    <row r="14562" ht="26.25" customHeight="1"/>
    <row r="14563" ht="26.25" customHeight="1"/>
    <row r="14564" ht="26.25" customHeight="1"/>
    <row r="14565" ht="26.25" customHeight="1"/>
    <row r="14566" ht="26.25" customHeight="1"/>
    <row r="14567" ht="26.25" customHeight="1"/>
    <row r="14568" ht="26.25" customHeight="1"/>
    <row r="14569" ht="26.25" customHeight="1"/>
    <row r="14570" ht="26.25" customHeight="1"/>
    <row r="14571" ht="26.25" customHeight="1"/>
    <row r="14572" ht="26.25" customHeight="1"/>
    <row r="14573" ht="26.25" customHeight="1"/>
    <row r="14574" ht="26.25" customHeight="1"/>
    <row r="14575" ht="26.25" customHeight="1"/>
    <row r="14576" ht="26.25" customHeight="1"/>
    <row r="14577" ht="26.25" customHeight="1"/>
    <row r="14578" ht="26.25" customHeight="1"/>
    <row r="14579" ht="26.25" customHeight="1"/>
    <row r="14580" ht="26.25" customHeight="1"/>
    <row r="14581" ht="26.25" customHeight="1"/>
    <row r="14582" ht="26.25" customHeight="1"/>
    <row r="14583" ht="26.25" customHeight="1"/>
    <row r="14584" ht="26.25" customHeight="1"/>
    <row r="14585" ht="26.25" customHeight="1"/>
    <row r="14586" ht="26.25" customHeight="1"/>
    <row r="14587" ht="26.25" customHeight="1"/>
    <row r="14588" ht="26.25" customHeight="1"/>
    <row r="14589" ht="26.25" customHeight="1"/>
    <row r="14590" ht="26.25" customHeight="1"/>
    <row r="14591" ht="26.25" customHeight="1"/>
    <row r="14592" ht="26.25" customHeight="1"/>
    <row r="14593" ht="26.25" customHeight="1"/>
    <row r="14594" ht="26.25" customHeight="1"/>
    <row r="14595" ht="26.25" customHeight="1"/>
    <row r="14596" ht="26.25" customHeight="1"/>
    <row r="14597" ht="26.25" customHeight="1"/>
    <row r="14598" ht="26.25" customHeight="1"/>
    <row r="14599" ht="26.25" customHeight="1"/>
    <row r="14600" ht="26.25" customHeight="1"/>
    <row r="14601" ht="26.25" customHeight="1"/>
    <row r="14602" ht="26.25" customHeight="1"/>
    <row r="14603" ht="26.25" customHeight="1"/>
    <row r="14604" ht="26.25" customHeight="1"/>
    <row r="14605" ht="26.25" customHeight="1"/>
    <row r="14606" ht="26.25" customHeight="1"/>
    <row r="14607" ht="26.25" customHeight="1"/>
    <row r="14608" ht="26.25" customHeight="1"/>
    <row r="14609" ht="26.25" customHeight="1"/>
    <row r="14610" ht="26.25" customHeight="1"/>
    <row r="14611" ht="26.25" customHeight="1"/>
    <row r="14612" ht="26.25" customHeight="1"/>
    <row r="14613" ht="26.25" customHeight="1"/>
    <row r="14614" ht="26.25" customHeight="1"/>
    <row r="14615" ht="26.25" customHeight="1"/>
    <row r="14616" ht="26.25" customHeight="1"/>
    <row r="14617" ht="26.25" customHeight="1"/>
    <row r="14618" ht="26.25" customHeight="1"/>
    <row r="14619" ht="26.25" customHeight="1"/>
    <row r="14620" ht="26.25" customHeight="1"/>
    <row r="14621" ht="26.25" customHeight="1"/>
    <row r="14622" ht="26.25" customHeight="1"/>
    <row r="14623" ht="26.25" customHeight="1"/>
    <row r="14624" ht="26.25" customHeight="1"/>
    <row r="14625" ht="26.25" customHeight="1"/>
    <row r="14626" ht="26.25" customHeight="1"/>
    <row r="14627" ht="26.25" customHeight="1"/>
    <row r="14628" ht="26.25" customHeight="1"/>
    <row r="14629" ht="26.25" customHeight="1"/>
    <row r="14630" ht="26.25" customHeight="1"/>
    <row r="14631" ht="26.25" customHeight="1"/>
    <row r="14632" ht="26.25" customHeight="1"/>
    <row r="14633" ht="26.25" customHeight="1"/>
    <row r="14634" ht="26.25" customHeight="1"/>
    <row r="14635" ht="26.25" customHeight="1"/>
    <row r="14636" ht="26.25" customHeight="1"/>
    <row r="14637" ht="26.25" customHeight="1"/>
    <row r="14638" ht="26.25" customHeight="1"/>
    <row r="14639" ht="26.25" customHeight="1"/>
    <row r="14640" ht="26.25" customHeight="1"/>
    <row r="14641" ht="26.25" customHeight="1"/>
    <row r="14642" ht="26.25" customHeight="1"/>
    <row r="14643" ht="26.25" customHeight="1"/>
    <row r="14644" ht="26.25" customHeight="1"/>
    <row r="14645" ht="26.25" customHeight="1"/>
    <row r="14646" ht="26.25" customHeight="1"/>
    <row r="14647" ht="26.25" customHeight="1"/>
    <row r="14648" ht="26.25" customHeight="1"/>
    <row r="14649" ht="26.25" customHeight="1"/>
    <row r="14650" ht="26.25" customHeight="1"/>
    <row r="14651" ht="26.25" customHeight="1"/>
    <row r="14652" ht="26.25" customHeight="1"/>
    <row r="14653" ht="26.25" customHeight="1"/>
    <row r="14654" ht="26.25" customHeight="1"/>
    <row r="14655" ht="26.25" customHeight="1"/>
    <row r="14656" ht="26.25" customHeight="1"/>
    <row r="14657" ht="26.25" customHeight="1"/>
    <row r="14658" ht="26.25" customHeight="1"/>
    <row r="14659" ht="26.25" customHeight="1"/>
    <row r="14660" ht="26.25" customHeight="1"/>
    <row r="14661" ht="26.25" customHeight="1"/>
    <row r="14662" ht="26.25" customHeight="1"/>
    <row r="14663" ht="26.25" customHeight="1"/>
    <row r="14664" ht="26.25" customHeight="1"/>
    <row r="14665" ht="26.25" customHeight="1"/>
    <row r="14666" ht="26.25" customHeight="1"/>
    <row r="14667" ht="26.25" customHeight="1"/>
    <row r="14668" ht="26.25" customHeight="1"/>
    <row r="14669" ht="26.25" customHeight="1"/>
    <row r="14670" ht="26.25" customHeight="1"/>
    <row r="14671" ht="26.25" customHeight="1"/>
    <row r="14672" ht="26.25" customHeight="1"/>
    <row r="14673" ht="26.25" customHeight="1"/>
    <row r="14674" ht="26.25" customHeight="1"/>
    <row r="14675" ht="26.25" customHeight="1"/>
    <row r="14676" ht="26.25" customHeight="1"/>
    <row r="14677" ht="26.25" customHeight="1"/>
    <row r="14678" ht="26.25" customHeight="1"/>
    <row r="14679" ht="26.25" customHeight="1"/>
    <row r="14680" ht="26.25" customHeight="1"/>
    <row r="14681" ht="26.25" customHeight="1"/>
    <row r="14682" ht="26.25" customHeight="1"/>
    <row r="14683" ht="26.25" customHeight="1"/>
    <row r="14684" ht="26.25" customHeight="1"/>
    <row r="14685" ht="26.25" customHeight="1"/>
    <row r="14686" ht="26.25" customHeight="1"/>
    <row r="14687" ht="26.25" customHeight="1"/>
    <row r="14688" ht="26.25" customHeight="1"/>
    <row r="14689" ht="26.25" customHeight="1"/>
    <row r="14690" ht="26.25" customHeight="1"/>
    <row r="14691" ht="26.25" customHeight="1"/>
    <row r="14692" ht="26.25" customHeight="1"/>
    <row r="14693" ht="26.25" customHeight="1"/>
    <row r="14694" ht="26.25" customHeight="1"/>
    <row r="14695" ht="26.25" customHeight="1"/>
    <row r="14696" ht="26.25" customHeight="1"/>
    <row r="14697" ht="26.25" customHeight="1"/>
    <row r="14698" ht="26.25" customHeight="1"/>
    <row r="14699" ht="26.25" customHeight="1"/>
    <row r="14700" ht="26.25" customHeight="1"/>
    <row r="14701" ht="26.25" customHeight="1"/>
    <row r="14702" ht="26.25" customHeight="1"/>
    <row r="14703" ht="26.25" customHeight="1"/>
    <row r="14704" ht="26.25" customHeight="1"/>
    <row r="14705" ht="26.25" customHeight="1"/>
    <row r="14706" ht="26.25" customHeight="1"/>
    <row r="14707" ht="26.25" customHeight="1"/>
    <row r="14708" ht="26.25" customHeight="1"/>
    <row r="14709" ht="26.25" customHeight="1"/>
    <row r="14710" ht="26.25" customHeight="1"/>
    <row r="14711" ht="26.25" customHeight="1"/>
    <row r="14712" ht="26.25" customHeight="1"/>
    <row r="14713" ht="26.25" customHeight="1"/>
    <row r="14714" ht="26.25" customHeight="1"/>
    <row r="14715" ht="26.25" customHeight="1"/>
    <row r="14716" ht="26.25" customHeight="1"/>
    <row r="14717" ht="26.25" customHeight="1"/>
    <row r="14718" ht="26.25" customHeight="1"/>
    <row r="14719" ht="26.25" customHeight="1"/>
    <row r="14720" ht="26.25" customHeight="1"/>
    <row r="14721" ht="26.25" customHeight="1"/>
    <row r="14722" ht="26.25" customHeight="1"/>
    <row r="14723" ht="26.25" customHeight="1"/>
    <row r="14724" ht="26.25" customHeight="1"/>
    <row r="14725" ht="26.25" customHeight="1"/>
    <row r="14726" ht="26.25" customHeight="1"/>
    <row r="14727" ht="26.25" customHeight="1"/>
    <row r="14728" ht="26.25" customHeight="1"/>
    <row r="14729" ht="26.25" customHeight="1"/>
    <row r="14730" ht="26.25" customHeight="1"/>
    <row r="14731" ht="26.25" customHeight="1"/>
    <row r="14732" ht="26.25" customHeight="1"/>
    <row r="14733" ht="26.25" customHeight="1"/>
    <row r="14734" ht="26.25" customHeight="1"/>
    <row r="14735" ht="26.25" customHeight="1"/>
    <row r="14736" ht="26.25" customHeight="1"/>
    <row r="14737" ht="26.25" customHeight="1"/>
    <row r="14738" ht="26.25" customHeight="1"/>
    <row r="14739" ht="26.25" customHeight="1"/>
    <row r="14740" ht="26.25" customHeight="1"/>
    <row r="14741" ht="26.25" customHeight="1"/>
    <row r="14742" ht="26.25" customHeight="1"/>
    <row r="14743" ht="26.25" customHeight="1"/>
    <row r="14744" ht="26.25" customHeight="1"/>
    <row r="14745" ht="26.25" customHeight="1"/>
    <row r="14746" ht="26.25" customHeight="1"/>
    <row r="14747" ht="26.25" customHeight="1"/>
    <row r="14748" ht="26.25" customHeight="1"/>
    <row r="14749" ht="26.25" customHeight="1"/>
    <row r="14750" ht="26.25" customHeight="1"/>
    <row r="14751" ht="26.25" customHeight="1"/>
    <row r="14752" ht="26.25" customHeight="1"/>
    <row r="14753" ht="26.25" customHeight="1"/>
    <row r="14754" ht="26.25" customHeight="1"/>
    <row r="14755" ht="26.25" customHeight="1"/>
    <row r="14756" ht="26.25" customHeight="1"/>
    <row r="14757" ht="26.25" customHeight="1"/>
    <row r="14758" ht="26.25" customHeight="1"/>
    <row r="14759" ht="26.25" customHeight="1"/>
    <row r="14760" ht="26.25" customHeight="1"/>
    <row r="14761" ht="26.25" customHeight="1"/>
    <row r="14762" ht="26.25" customHeight="1"/>
    <row r="14763" ht="26.25" customHeight="1"/>
    <row r="14764" ht="26.25" customHeight="1"/>
    <row r="14765" ht="26.25" customHeight="1"/>
    <row r="14766" ht="26.25" customHeight="1"/>
    <row r="14767" ht="26.25" customHeight="1"/>
    <row r="14768" ht="26.25" customHeight="1"/>
    <row r="14769" ht="26.25" customHeight="1"/>
    <row r="14770" ht="26.25" customHeight="1"/>
    <row r="14771" ht="26.25" customHeight="1"/>
    <row r="14772" ht="26.25" customHeight="1"/>
    <row r="14773" ht="26.25" customHeight="1"/>
    <row r="14774" ht="26.25" customHeight="1"/>
    <row r="14775" ht="26.25" customHeight="1"/>
    <row r="14776" ht="26.25" customHeight="1"/>
    <row r="14777" ht="26.25" customHeight="1"/>
    <row r="14778" ht="26.25" customHeight="1"/>
    <row r="14779" ht="26.25" customHeight="1"/>
    <row r="14780" ht="26.25" customHeight="1"/>
    <row r="14781" ht="26.25" customHeight="1"/>
    <row r="14782" ht="26.25" customHeight="1"/>
    <row r="14783" ht="26.25" customHeight="1"/>
    <row r="14784" ht="26.25" customHeight="1"/>
    <row r="14785" ht="26.25" customHeight="1"/>
    <row r="14786" ht="26.25" customHeight="1"/>
    <row r="14787" ht="26.25" customHeight="1"/>
    <row r="14788" ht="26.25" customHeight="1"/>
    <row r="14789" ht="26.25" customHeight="1"/>
    <row r="14790" ht="26.25" customHeight="1"/>
    <row r="14791" ht="26.25" customHeight="1"/>
    <row r="14792" ht="26.25" customHeight="1"/>
    <row r="14793" ht="26.25" customHeight="1"/>
    <row r="14794" ht="26.25" customHeight="1"/>
    <row r="14795" ht="26.25" customHeight="1"/>
    <row r="14796" ht="26.25" customHeight="1"/>
    <row r="14797" ht="26.25" customHeight="1"/>
    <row r="14798" ht="26.25" customHeight="1"/>
    <row r="14799" ht="26.25" customHeight="1"/>
    <row r="14800" ht="26.25" customHeight="1"/>
    <row r="14801" ht="26.25" customHeight="1"/>
    <row r="14802" ht="26.25" customHeight="1"/>
    <row r="14803" ht="26.25" customHeight="1"/>
    <row r="14804" ht="26.25" customHeight="1"/>
    <row r="14805" ht="26.25" customHeight="1"/>
    <row r="14806" ht="26.25" customHeight="1"/>
    <row r="14807" ht="26.25" customHeight="1"/>
    <row r="14808" ht="26.25" customHeight="1"/>
    <row r="14809" ht="26.25" customHeight="1"/>
    <row r="14810" ht="26.25" customHeight="1"/>
    <row r="14811" ht="26.25" customHeight="1"/>
    <row r="14812" ht="26.25" customHeight="1"/>
    <row r="14813" ht="26.25" customHeight="1"/>
    <row r="14814" ht="26.25" customHeight="1"/>
    <row r="14815" ht="26.25" customHeight="1"/>
    <row r="14816" ht="26.25" customHeight="1"/>
    <row r="14817" ht="26.25" customHeight="1"/>
    <row r="14818" ht="26.25" customHeight="1"/>
    <row r="14819" ht="26.25" customHeight="1"/>
    <row r="14820" ht="26.25" customHeight="1"/>
    <row r="14821" ht="26.25" customHeight="1"/>
    <row r="14822" ht="26.25" customHeight="1"/>
    <row r="14823" ht="26.25" customHeight="1"/>
    <row r="14824" ht="26.25" customHeight="1"/>
    <row r="14825" ht="26.25" customHeight="1"/>
    <row r="14826" ht="26.25" customHeight="1"/>
    <row r="14827" ht="26.25" customHeight="1"/>
    <row r="14828" ht="26.25" customHeight="1"/>
    <row r="14829" ht="26.25" customHeight="1"/>
    <row r="14830" ht="26.25" customHeight="1"/>
    <row r="14831" ht="26.25" customHeight="1"/>
    <row r="14832" ht="26.25" customHeight="1"/>
    <row r="14833" ht="26.25" customHeight="1"/>
    <row r="14834" ht="26.25" customHeight="1"/>
    <row r="14835" ht="26.25" customHeight="1"/>
    <row r="14836" ht="26.25" customHeight="1"/>
    <row r="14837" ht="26.25" customHeight="1"/>
    <row r="14838" ht="26.25" customHeight="1"/>
    <row r="14839" ht="26.25" customHeight="1"/>
    <row r="14840" ht="26.25" customHeight="1"/>
    <row r="14841" ht="26.25" customHeight="1"/>
    <row r="14842" ht="26.25" customHeight="1"/>
    <row r="14843" ht="26.25" customHeight="1"/>
    <row r="14844" ht="26.25" customHeight="1"/>
    <row r="14845" ht="26.25" customHeight="1"/>
    <row r="14846" ht="26.25" customHeight="1"/>
    <row r="14847" ht="26.25" customHeight="1"/>
    <row r="14848" ht="26.25" customHeight="1"/>
    <row r="14849" ht="26.25" customHeight="1"/>
    <row r="14850" ht="26.25" customHeight="1"/>
    <row r="14851" ht="26.25" customHeight="1"/>
    <row r="14852" ht="26.25" customHeight="1"/>
    <row r="14853" ht="26.25" customHeight="1"/>
    <row r="14854" ht="26.25" customHeight="1"/>
    <row r="14855" ht="26.25" customHeight="1"/>
    <row r="14856" ht="26.25" customHeight="1"/>
    <row r="14857" ht="26.25" customHeight="1"/>
    <row r="14858" ht="26.25" customHeight="1"/>
    <row r="14859" ht="26.25" customHeight="1"/>
    <row r="14860" ht="26.25" customHeight="1"/>
    <row r="14861" ht="26.25" customHeight="1"/>
    <row r="14862" ht="26.25" customHeight="1"/>
    <row r="14863" ht="26.25" customHeight="1"/>
    <row r="14864" ht="26.25" customHeight="1"/>
    <row r="14865" ht="26.25" customHeight="1"/>
    <row r="14866" ht="26.25" customHeight="1"/>
    <row r="14867" ht="26.25" customHeight="1"/>
    <row r="14868" ht="26.25" customHeight="1"/>
    <row r="14869" ht="26.25" customHeight="1"/>
    <row r="14870" ht="26.25" customHeight="1"/>
    <row r="14871" ht="26.25" customHeight="1"/>
    <row r="14872" ht="26.25" customHeight="1"/>
    <row r="14873" ht="26.25" customHeight="1"/>
    <row r="14874" ht="26.25" customHeight="1"/>
    <row r="14875" ht="26.25" customHeight="1"/>
    <row r="14876" ht="26.25" customHeight="1"/>
    <row r="14877" ht="26.25" customHeight="1"/>
    <row r="14878" ht="26.25" customHeight="1"/>
    <row r="14879" ht="26.25" customHeight="1"/>
    <row r="14880" ht="26.25" customHeight="1"/>
    <row r="14881" ht="26.25" customHeight="1"/>
    <row r="14882" ht="26.25" customHeight="1"/>
    <row r="14883" ht="26.25" customHeight="1"/>
    <row r="14884" ht="26.25" customHeight="1"/>
    <row r="14885" ht="26.25" customHeight="1"/>
    <row r="14886" ht="26.25" customHeight="1"/>
    <row r="14887" ht="26.25" customHeight="1"/>
    <row r="14888" ht="26.25" customHeight="1"/>
    <row r="14889" ht="26.25" customHeight="1"/>
    <row r="14890" ht="26.25" customHeight="1"/>
    <row r="14891" ht="26.25" customHeight="1"/>
    <row r="14892" ht="26.25" customHeight="1"/>
    <row r="14893" ht="26.25" customHeight="1"/>
    <row r="14894" ht="26.25" customHeight="1"/>
    <row r="14895" ht="26.25" customHeight="1"/>
    <row r="14896" ht="26.25" customHeight="1"/>
    <row r="14897" ht="26.25" customHeight="1"/>
    <row r="14898" ht="26.25" customHeight="1"/>
    <row r="14899" ht="26.25" customHeight="1"/>
    <row r="14900" ht="26.25" customHeight="1"/>
    <row r="14901" ht="26.25" customHeight="1"/>
    <row r="14902" ht="26.25" customHeight="1"/>
    <row r="14903" ht="26.25" customHeight="1"/>
    <row r="14904" ht="26.25" customHeight="1"/>
    <row r="14905" ht="26.25" customHeight="1"/>
    <row r="14906" ht="26.25" customHeight="1"/>
    <row r="14907" ht="26.25" customHeight="1"/>
    <row r="14908" ht="26.25" customHeight="1"/>
    <row r="14909" ht="26.25" customHeight="1"/>
    <row r="14910" ht="26.25" customHeight="1"/>
    <row r="14911" ht="26.25" customHeight="1"/>
    <row r="14912" ht="26.25" customHeight="1"/>
    <row r="14913" ht="26.25" customHeight="1"/>
    <row r="14914" ht="26.25" customHeight="1"/>
    <row r="14915" ht="26.25" customHeight="1"/>
    <row r="14916" ht="26.25" customHeight="1"/>
    <row r="14917" ht="26.25" customHeight="1"/>
    <row r="14918" ht="26.25" customHeight="1"/>
    <row r="14919" ht="26.25" customHeight="1"/>
    <row r="14920" ht="26.25" customHeight="1"/>
    <row r="14921" ht="26.25" customHeight="1"/>
    <row r="14922" ht="26.25" customHeight="1"/>
    <row r="14923" ht="26.25" customHeight="1"/>
    <row r="14924" ht="26.25" customHeight="1"/>
    <row r="14925" ht="26.25" customHeight="1"/>
    <row r="14926" ht="26.25" customHeight="1"/>
    <row r="14927" ht="26.25" customHeight="1"/>
    <row r="14928" ht="26.25" customHeight="1"/>
    <row r="14929" ht="26.25" customHeight="1"/>
    <row r="14930" ht="26.25" customHeight="1"/>
    <row r="14931" ht="26.25" customHeight="1"/>
    <row r="14932" ht="26.25" customHeight="1"/>
    <row r="14933" ht="26.25" customHeight="1"/>
    <row r="14934" ht="26.25" customHeight="1"/>
    <row r="14935" ht="26.25" customHeight="1"/>
    <row r="14936" ht="26.25" customHeight="1"/>
    <row r="14937" ht="26.25" customHeight="1"/>
    <row r="14938" ht="26.25" customHeight="1"/>
    <row r="14939" ht="26.25" customHeight="1"/>
    <row r="14940" ht="26.25" customHeight="1"/>
    <row r="14941" ht="26.25" customHeight="1"/>
    <row r="14942" ht="26.25" customHeight="1"/>
    <row r="14943" ht="26.25" customHeight="1"/>
    <row r="14944" ht="26.25" customHeight="1"/>
    <row r="14945" ht="26.25" customHeight="1"/>
    <row r="14946" ht="26.25" customHeight="1"/>
    <row r="14947" ht="26.25" customHeight="1"/>
    <row r="14948" ht="26.25" customHeight="1"/>
    <row r="14949" ht="26.25" customHeight="1"/>
    <row r="14950" ht="26.25" customHeight="1"/>
    <row r="14951" ht="26.25" customHeight="1"/>
    <row r="14952" ht="26.25" customHeight="1"/>
    <row r="14953" ht="26.25" customHeight="1"/>
    <row r="14954" ht="26.25" customHeight="1"/>
    <row r="14955" ht="26.25" customHeight="1"/>
    <row r="14956" ht="26.25" customHeight="1"/>
    <row r="14957" ht="26.25" customHeight="1"/>
    <row r="14958" ht="26.25" customHeight="1"/>
    <row r="14959" ht="26.25" customHeight="1"/>
    <row r="14960" ht="26.25" customHeight="1"/>
    <row r="14961" ht="26.25" customHeight="1"/>
    <row r="14962" ht="26.25" customHeight="1"/>
    <row r="14963" ht="26.25" customHeight="1"/>
    <row r="14964" ht="26.25" customHeight="1"/>
    <row r="14965" ht="26.25" customHeight="1"/>
    <row r="14966" ht="26.25" customHeight="1"/>
    <row r="14967" ht="26.25" customHeight="1"/>
    <row r="14968" ht="26.25" customHeight="1"/>
    <row r="14969" ht="26.25" customHeight="1"/>
    <row r="14970" ht="26.25" customHeight="1"/>
    <row r="14971" ht="26.25" customHeight="1"/>
    <row r="14972" ht="26.25" customHeight="1"/>
    <row r="14973" ht="26.25" customHeight="1"/>
    <row r="14974" ht="26.25" customHeight="1"/>
    <row r="14975" ht="26.25" customHeight="1"/>
    <row r="14976" ht="26.25" customHeight="1"/>
    <row r="14977" ht="26.25" customHeight="1"/>
    <row r="14978" ht="26.25" customHeight="1"/>
    <row r="14979" ht="26.25" customHeight="1"/>
    <row r="14980" ht="26.25" customHeight="1"/>
    <row r="14981" ht="26.25" customHeight="1"/>
    <row r="14982" ht="26.25" customHeight="1"/>
    <row r="14983" ht="26.25" customHeight="1"/>
    <row r="14984" ht="26.25" customHeight="1"/>
    <row r="14985" ht="26.25" customHeight="1"/>
    <row r="14986" ht="26.25" customHeight="1"/>
    <row r="14987" ht="26.25" customHeight="1"/>
    <row r="14988" ht="26.25" customHeight="1"/>
    <row r="14989" ht="26.25" customHeight="1"/>
    <row r="14990" ht="26.25" customHeight="1"/>
    <row r="14991" ht="26.25" customHeight="1"/>
    <row r="14992" ht="26.25" customHeight="1"/>
    <row r="14993" ht="26.25" customHeight="1"/>
    <row r="14994" ht="26.25" customHeight="1"/>
    <row r="14995" ht="26.25" customHeight="1"/>
    <row r="14996" ht="26.25" customHeight="1"/>
    <row r="14997" ht="26.25" customHeight="1"/>
    <row r="14998" ht="26.25" customHeight="1"/>
    <row r="14999" ht="26.25" customHeight="1"/>
    <row r="15000" ht="26.25" customHeight="1"/>
    <row r="15001" ht="26.25" customHeight="1"/>
    <row r="15002" ht="26.25" customHeight="1"/>
    <row r="15003" ht="26.25" customHeight="1"/>
    <row r="15004" ht="26.25" customHeight="1"/>
    <row r="15005" ht="26.25" customHeight="1"/>
    <row r="15006" ht="26.25" customHeight="1"/>
    <row r="15007" ht="26.25" customHeight="1"/>
    <row r="15008" ht="26.25" customHeight="1"/>
    <row r="15009" ht="26.25" customHeight="1"/>
    <row r="15010" ht="26.25" customHeight="1"/>
    <row r="15011" ht="26.25" customHeight="1"/>
    <row r="15012" ht="26.25" customHeight="1"/>
    <row r="15013" ht="26.25" customHeight="1"/>
    <row r="15014" ht="26.25" customHeight="1"/>
    <row r="15015" ht="26.25" customHeight="1"/>
    <row r="15016" ht="26.25" customHeight="1"/>
    <row r="15017" ht="26.25" customHeight="1"/>
    <row r="15018" ht="26.25" customHeight="1"/>
    <row r="15019" ht="26.25" customHeight="1"/>
    <row r="15020" ht="26.25" customHeight="1"/>
    <row r="15021" ht="26.25" customHeight="1"/>
    <row r="15022" ht="26.25" customHeight="1"/>
    <row r="15023" ht="26.25" customHeight="1"/>
    <row r="15024" ht="26.25" customHeight="1"/>
    <row r="15025" ht="26.25" customHeight="1"/>
    <row r="15026" ht="26.25" customHeight="1"/>
    <row r="15027" ht="26.25" customHeight="1"/>
    <row r="15028" ht="26.25" customHeight="1"/>
    <row r="15029" ht="26.25" customHeight="1"/>
    <row r="15030" ht="26.25" customHeight="1"/>
    <row r="15031" ht="26.25" customHeight="1"/>
    <row r="15032" ht="26.25" customHeight="1"/>
    <row r="15033" ht="26.25" customHeight="1"/>
    <row r="15034" ht="26.25" customHeight="1"/>
    <row r="15035" ht="26.25" customHeight="1"/>
    <row r="15036" ht="26.25" customHeight="1"/>
    <row r="15037" ht="26.25" customHeight="1"/>
    <row r="15038" ht="26.25" customHeight="1"/>
    <row r="15039" ht="26.25" customHeight="1"/>
    <row r="15040" ht="26.25" customHeight="1"/>
    <row r="15041" ht="26.25" customHeight="1"/>
    <row r="15042" ht="26.25" customHeight="1"/>
    <row r="15043" ht="26.25" customHeight="1"/>
    <row r="15044" ht="26.25" customHeight="1"/>
    <row r="15045" ht="26.25" customHeight="1"/>
    <row r="15046" ht="26.25" customHeight="1"/>
    <row r="15047" ht="26.25" customHeight="1"/>
    <row r="15048" ht="26.25" customHeight="1"/>
    <row r="15049" ht="26.25" customHeight="1"/>
    <row r="15050" ht="26.25" customHeight="1"/>
    <row r="15051" ht="26.25" customHeight="1"/>
    <row r="15052" ht="26.25" customHeight="1"/>
    <row r="15053" ht="26.25" customHeight="1"/>
    <row r="15054" ht="26.25" customHeight="1"/>
    <row r="15055" ht="26.25" customHeight="1"/>
    <row r="15056" ht="26.25" customHeight="1"/>
    <row r="15057" ht="26.25" customHeight="1"/>
    <row r="15058" ht="26.25" customHeight="1"/>
    <row r="15059" ht="26.25" customHeight="1"/>
    <row r="15060" ht="26.25" customHeight="1"/>
    <row r="15061" ht="26.25" customHeight="1"/>
    <row r="15062" ht="26.25" customHeight="1"/>
    <row r="15063" ht="26.25" customHeight="1"/>
    <row r="15064" ht="26.25" customHeight="1"/>
    <row r="15065" ht="26.25" customHeight="1"/>
    <row r="15066" ht="26.25" customHeight="1"/>
    <row r="15067" ht="26.25" customHeight="1"/>
    <row r="15068" ht="26.25" customHeight="1"/>
    <row r="15069" ht="26.25" customHeight="1"/>
    <row r="15070" ht="26.25" customHeight="1"/>
    <row r="15071" ht="26.25" customHeight="1"/>
    <row r="15072" ht="26.25" customHeight="1"/>
    <row r="15073" ht="26.25" customHeight="1"/>
    <row r="15074" ht="26.25" customHeight="1"/>
    <row r="15075" ht="26.25" customHeight="1"/>
    <row r="15076" ht="26.25" customHeight="1"/>
    <row r="15077" ht="26.25" customHeight="1"/>
    <row r="15078" ht="26.25" customHeight="1"/>
    <row r="15079" ht="26.25" customHeight="1"/>
    <row r="15080" ht="26.25" customHeight="1"/>
    <row r="15081" ht="26.25" customHeight="1"/>
    <row r="15082" ht="26.25" customHeight="1"/>
    <row r="15083" ht="26.25" customHeight="1"/>
    <row r="15084" ht="26.25" customHeight="1"/>
    <row r="15085" ht="26.25" customHeight="1"/>
    <row r="15086" ht="26.25" customHeight="1"/>
    <row r="15087" ht="26.25" customHeight="1"/>
    <row r="15088" ht="26.25" customHeight="1"/>
    <row r="15089" ht="26.25" customHeight="1"/>
    <row r="15090" ht="26.25" customHeight="1"/>
    <row r="15091" ht="26.25" customHeight="1"/>
    <row r="15092" ht="26.25" customHeight="1"/>
    <row r="15093" ht="26.25" customHeight="1"/>
    <row r="15094" ht="26.25" customHeight="1"/>
    <row r="15095" ht="26.25" customHeight="1"/>
    <row r="15096" ht="26.25" customHeight="1"/>
    <row r="15097" ht="26.25" customHeight="1"/>
    <row r="15098" ht="26.25" customHeight="1"/>
    <row r="15099" ht="26.25" customHeight="1"/>
    <row r="15100" ht="26.25" customHeight="1"/>
    <row r="15101" ht="26.25" customHeight="1"/>
    <row r="15102" ht="26.25" customHeight="1"/>
    <row r="15103" ht="26.25" customHeight="1"/>
    <row r="15104" ht="26.25" customHeight="1"/>
    <row r="15105" ht="26.25" customHeight="1"/>
    <row r="15106" ht="26.25" customHeight="1"/>
    <row r="15107" ht="26.25" customHeight="1"/>
    <row r="15108" ht="26.25" customHeight="1"/>
    <row r="15109" ht="26.25" customHeight="1"/>
    <row r="15110" ht="26.25" customHeight="1"/>
    <row r="15111" ht="26.25" customHeight="1"/>
    <row r="15112" ht="26.25" customHeight="1"/>
    <row r="15113" ht="26.25" customHeight="1"/>
    <row r="15114" ht="26.25" customHeight="1"/>
    <row r="15115" ht="26.25" customHeight="1"/>
    <row r="15116" ht="26.25" customHeight="1"/>
    <row r="15117" ht="26.25" customHeight="1"/>
    <row r="15118" ht="26.25" customHeight="1"/>
    <row r="15119" ht="26.25" customHeight="1"/>
    <row r="15120" ht="26.25" customHeight="1"/>
    <row r="15121" ht="26.25" customHeight="1"/>
    <row r="15122" ht="26.25" customHeight="1"/>
    <row r="15123" ht="26.25" customHeight="1"/>
    <row r="15124" ht="26.25" customHeight="1"/>
    <row r="15125" ht="26.25" customHeight="1"/>
    <row r="15126" ht="26.25" customHeight="1"/>
    <row r="15127" ht="26.25" customHeight="1"/>
    <row r="15128" ht="26.25" customHeight="1"/>
    <row r="15129" ht="26.25" customHeight="1"/>
    <row r="15130" ht="26.25" customHeight="1"/>
    <row r="15131" ht="26.25" customHeight="1"/>
    <row r="15132" ht="26.25" customHeight="1"/>
    <row r="15133" ht="26.25" customHeight="1"/>
    <row r="15134" ht="26.25" customHeight="1"/>
    <row r="15135" ht="26.25" customHeight="1"/>
    <row r="15136" ht="26.25" customHeight="1"/>
    <row r="15137" ht="26.25" customHeight="1"/>
    <row r="15138" ht="26.25" customHeight="1"/>
    <row r="15139" ht="26.25" customHeight="1"/>
    <row r="15140" ht="26.25" customHeight="1"/>
    <row r="15141" ht="26.25" customHeight="1"/>
    <row r="15142" ht="26.25" customHeight="1"/>
    <row r="15143" ht="26.25" customHeight="1"/>
    <row r="15144" ht="26.25" customHeight="1"/>
    <row r="15145" ht="26.25" customHeight="1"/>
    <row r="15146" ht="26.25" customHeight="1"/>
    <row r="15147" ht="26.25" customHeight="1"/>
    <row r="15148" ht="26.25" customHeight="1"/>
    <row r="15149" ht="26.25" customHeight="1"/>
    <row r="15150" ht="26.25" customHeight="1"/>
    <row r="15151" ht="26.25" customHeight="1"/>
    <row r="15152" ht="26.25" customHeight="1"/>
    <row r="15153" ht="26.25" customHeight="1"/>
    <row r="15154" ht="26.25" customHeight="1"/>
    <row r="15155" ht="26.25" customHeight="1"/>
    <row r="15156" ht="26.25" customHeight="1"/>
    <row r="15157" ht="26.25" customHeight="1"/>
    <row r="15158" ht="26.25" customHeight="1"/>
    <row r="15159" ht="26.25" customHeight="1"/>
    <row r="15160" ht="26.25" customHeight="1"/>
    <row r="15161" ht="26.25" customHeight="1"/>
    <row r="15162" ht="26.25" customHeight="1"/>
    <row r="15163" ht="26.25" customHeight="1"/>
    <row r="15164" ht="26.25" customHeight="1"/>
    <row r="15165" ht="26.25" customHeight="1"/>
    <row r="15166" ht="26.25" customHeight="1"/>
    <row r="15167" ht="26.25" customHeight="1"/>
    <row r="15168" ht="26.25" customHeight="1"/>
    <row r="15169" ht="26.25" customHeight="1"/>
    <row r="15170" ht="26.25" customHeight="1"/>
    <row r="15171" ht="26.25" customHeight="1"/>
    <row r="15172" ht="26.25" customHeight="1"/>
    <row r="15173" ht="26.25" customHeight="1"/>
    <row r="15174" ht="26.25" customHeight="1"/>
    <row r="15175" ht="26.25" customHeight="1"/>
    <row r="15176" ht="26.25" customHeight="1"/>
    <row r="15177" ht="26.25" customHeight="1"/>
    <row r="15178" ht="26.25" customHeight="1"/>
    <row r="15179" ht="26.25" customHeight="1"/>
    <row r="15180" ht="26.25" customHeight="1"/>
    <row r="15181" ht="26.25" customHeight="1"/>
    <row r="15182" ht="26.25" customHeight="1"/>
    <row r="15183" ht="26.25" customHeight="1"/>
    <row r="15184" ht="26.25" customHeight="1"/>
    <row r="15185" ht="26.25" customHeight="1"/>
    <row r="15186" ht="26.25" customHeight="1"/>
    <row r="15187" ht="26.25" customHeight="1"/>
    <row r="15188" ht="26.25" customHeight="1"/>
    <row r="15189" ht="26.25" customHeight="1"/>
    <row r="15190" ht="26.25" customHeight="1"/>
    <row r="15191" ht="26.25" customHeight="1"/>
    <row r="15192" ht="26.25" customHeight="1"/>
    <row r="15193" ht="26.25" customHeight="1"/>
    <row r="15194" ht="26.25" customHeight="1"/>
    <row r="15195" ht="26.25" customHeight="1"/>
    <row r="15196" ht="26.25" customHeight="1"/>
    <row r="15197" ht="26.25" customHeight="1"/>
    <row r="15198" ht="26.25" customHeight="1"/>
    <row r="15199" ht="26.25" customHeight="1"/>
    <row r="15200" ht="26.25" customHeight="1"/>
    <row r="15201" ht="26.25" customHeight="1"/>
    <row r="15202" ht="26.25" customHeight="1"/>
    <row r="15203" ht="26.25" customHeight="1"/>
    <row r="15204" ht="26.25" customHeight="1"/>
    <row r="15205" ht="26.25" customHeight="1"/>
    <row r="15206" ht="26.25" customHeight="1"/>
    <row r="15207" ht="26.25" customHeight="1"/>
    <row r="15208" ht="26.25" customHeight="1"/>
    <row r="15209" ht="26.25" customHeight="1"/>
    <row r="15210" ht="26.25" customHeight="1"/>
    <row r="15211" ht="26.25" customHeight="1"/>
    <row r="15212" ht="26.25" customHeight="1"/>
    <row r="15213" ht="26.25" customHeight="1"/>
    <row r="15214" ht="26.25" customHeight="1"/>
    <row r="15215" ht="26.25" customHeight="1"/>
    <row r="15216" ht="26.25" customHeight="1"/>
    <row r="15217" ht="26.25" customHeight="1"/>
    <row r="15218" ht="26.25" customHeight="1"/>
    <row r="15219" ht="26.25" customHeight="1"/>
    <row r="15220" ht="26.25" customHeight="1"/>
    <row r="15221" ht="26.25" customHeight="1"/>
    <row r="15222" ht="26.25" customHeight="1"/>
    <row r="15223" ht="26.25" customHeight="1"/>
    <row r="15224" ht="26.25" customHeight="1"/>
    <row r="15225" ht="26.25" customHeight="1"/>
    <row r="15226" ht="26.25" customHeight="1"/>
    <row r="15227" ht="26.25" customHeight="1"/>
    <row r="15228" ht="26.25" customHeight="1"/>
    <row r="15229" ht="26.25" customHeight="1"/>
    <row r="15230" ht="26.25" customHeight="1"/>
    <row r="15231" ht="26.25" customHeight="1"/>
    <row r="15232" ht="26.25" customHeight="1"/>
    <row r="15233" ht="26.25" customHeight="1"/>
    <row r="15234" ht="26.25" customHeight="1"/>
    <row r="15235" ht="26.25" customHeight="1"/>
    <row r="15236" ht="26.25" customHeight="1"/>
    <row r="15237" ht="26.25" customHeight="1"/>
    <row r="15238" ht="26.25" customHeight="1"/>
    <row r="15239" ht="26.25" customHeight="1"/>
    <row r="15240" ht="26.25" customHeight="1"/>
    <row r="15241" ht="26.25" customHeight="1"/>
    <row r="15242" ht="26.25" customHeight="1"/>
    <row r="15243" ht="26.25" customHeight="1"/>
    <row r="15244" ht="26.25" customHeight="1"/>
    <row r="15245" ht="26.25" customHeight="1"/>
    <row r="15246" ht="26.25" customHeight="1"/>
    <row r="15247" ht="26.25" customHeight="1"/>
    <row r="15248" ht="26.25" customHeight="1"/>
    <row r="15249" ht="26.25" customHeight="1"/>
    <row r="15250" ht="26.25" customHeight="1"/>
    <row r="15251" ht="26.25" customHeight="1"/>
    <row r="15252" ht="26.25" customHeight="1"/>
    <row r="15253" ht="26.25" customHeight="1"/>
    <row r="15254" ht="26.25" customHeight="1"/>
    <row r="15255" ht="26.25" customHeight="1"/>
    <row r="15256" ht="26.25" customHeight="1"/>
    <row r="15257" ht="26.25" customHeight="1"/>
    <row r="15258" ht="26.25" customHeight="1"/>
    <row r="15259" ht="26.25" customHeight="1"/>
    <row r="15260" ht="26.25" customHeight="1"/>
    <row r="15261" ht="26.25" customHeight="1"/>
    <row r="15262" ht="26.25" customHeight="1"/>
    <row r="15263" ht="26.25" customHeight="1"/>
    <row r="15264" ht="26.25" customHeight="1"/>
    <row r="15265" ht="26.25" customHeight="1"/>
    <row r="15266" ht="26.25" customHeight="1"/>
    <row r="15267" ht="26.25" customHeight="1"/>
    <row r="15268" ht="26.25" customHeight="1"/>
    <row r="15269" ht="26.25" customHeight="1"/>
    <row r="15270" ht="26.25" customHeight="1"/>
    <row r="15271" ht="26.25" customHeight="1"/>
    <row r="15272" ht="26.25" customHeight="1"/>
    <row r="15273" ht="26.25" customHeight="1"/>
    <row r="15274" ht="26.25" customHeight="1"/>
    <row r="15275" ht="26.25" customHeight="1"/>
    <row r="15276" ht="26.25" customHeight="1"/>
    <row r="15277" ht="26.25" customHeight="1"/>
    <row r="15278" ht="26.25" customHeight="1"/>
    <row r="15279" ht="26.25" customHeight="1"/>
    <row r="15280" ht="26.25" customHeight="1"/>
    <row r="15281" ht="26.25" customHeight="1"/>
    <row r="15282" ht="26.25" customHeight="1"/>
    <row r="15283" ht="26.25" customHeight="1"/>
    <row r="15284" ht="26.25" customHeight="1"/>
    <row r="15285" ht="26.25" customHeight="1"/>
    <row r="15286" ht="26.25" customHeight="1"/>
    <row r="15287" ht="26.25" customHeight="1"/>
    <row r="15288" ht="26.25" customHeight="1"/>
    <row r="15289" ht="26.25" customHeight="1"/>
    <row r="15290" ht="26.25" customHeight="1"/>
    <row r="15291" ht="26.25" customHeight="1"/>
    <row r="15292" ht="26.25" customHeight="1"/>
    <row r="15293" ht="26.25" customHeight="1"/>
    <row r="15294" ht="26.25" customHeight="1"/>
    <row r="15295" ht="26.25" customHeight="1"/>
    <row r="15296" ht="26.25" customHeight="1"/>
    <row r="15297" ht="26.25" customHeight="1"/>
    <row r="15298" ht="26.25" customHeight="1"/>
    <row r="15299" ht="26.25" customHeight="1"/>
    <row r="15300" ht="26.25" customHeight="1"/>
    <row r="15301" ht="26.25" customHeight="1"/>
    <row r="15302" ht="26.25" customHeight="1"/>
    <row r="15303" ht="26.25" customHeight="1"/>
    <row r="15304" ht="26.25" customHeight="1"/>
    <row r="15305" ht="26.25" customHeight="1"/>
    <row r="15306" ht="26.25" customHeight="1"/>
    <row r="15307" ht="26.25" customHeight="1"/>
    <row r="15308" ht="26.25" customHeight="1"/>
    <row r="15309" ht="26.25" customHeight="1"/>
    <row r="15310" ht="26.25" customHeight="1"/>
    <row r="15311" ht="26.25" customHeight="1"/>
    <row r="15312" ht="26.25" customHeight="1"/>
    <row r="15313" ht="26.25" customHeight="1"/>
    <row r="15314" ht="26.25" customHeight="1"/>
    <row r="15315" ht="26.25" customHeight="1"/>
    <row r="15316" ht="26.25" customHeight="1"/>
    <row r="15317" ht="26.25" customHeight="1"/>
    <row r="15318" ht="26.25" customHeight="1"/>
    <row r="15319" ht="26.25" customHeight="1"/>
    <row r="15320" ht="26.25" customHeight="1"/>
    <row r="15321" ht="26.25" customHeight="1"/>
    <row r="15322" ht="26.25" customHeight="1"/>
    <row r="15323" ht="26.25" customHeight="1"/>
    <row r="15324" ht="26.25" customHeight="1"/>
    <row r="15325" ht="26.25" customHeight="1"/>
    <row r="15326" ht="26.25" customHeight="1"/>
    <row r="15327" ht="26.25" customHeight="1"/>
    <row r="15328" ht="26.25" customHeight="1"/>
    <row r="15329" ht="26.25" customHeight="1"/>
    <row r="15330" ht="26.25" customHeight="1"/>
    <row r="15331" ht="26.25" customHeight="1"/>
    <row r="15332" ht="26.25" customHeight="1"/>
    <row r="15333" ht="26.25" customHeight="1"/>
    <row r="15334" ht="26.25" customHeight="1"/>
    <row r="15335" ht="26.25" customHeight="1"/>
    <row r="15336" ht="26.25" customHeight="1"/>
    <row r="15337" ht="26.25" customHeight="1"/>
    <row r="15338" ht="26.25" customHeight="1"/>
    <row r="15339" ht="26.25" customHeight="1"/>
    <row r="15340" ht="26.25" customHeight="1"/>
    <row r="15341" ht="26.25" customHeight="1"/>
    <row r="15342" ht="26.25" customHeight="1"/>
    <row r="15343" ht="26.25" customHeight="1"/>
    <row r="15344" ht="26.25" customHeight="1"/>
    <row r="15345" ht="26.25" customHeight="1"/>
    <row r="15346" ht="26.25" customHeight="1"/>
    <row r="15347" ht="26.25" customHeight="1"/>
    <row r="15348" ht="26.25" customHeight="1"/>
    <row r="15349" ht="26.25" customHeight="1"/>
    <row r="15350" ht="26.25" customHeight="1"/>
    <row r="15351" ht="26.25" customHeight="1"/>
    <row r="15352" ht="26.25" customHeight="1"/>
    <row r="15353" ht="26.25" customHeight="1"/>
    <row r="15354" ht="26.25" customHeight="1"/>
    <row r="15355" ht="26.25" customHeight="1"/>
    <row r="15356" ht="26.25" customHeight="1"/>
    <row r="15357" ht="26.25" customHeight="1"/>
    <row r="15358" ht="26.25" customHeight="1"/>
    <row r="15359" ht="26.25" customHeight="1"/>
    <row r="15360" ht="26.25" customHeight="1"/>
    <row r="15361" ht="26.25" customHeight="1"/>
    <row r="15362" ht="26.25" customHeight="1"/>
    <row r="15363" ht="26.25" customHeight="1"/>
    <row r="15364" ht="26.25" customHeight="1"/>
    <row r="15365" ht="26.25" customHeight="1"/>
    <row r="15366" ht="26.25" customHeight="1"/>
    <row r="15367" ht="26.25" customHeight="1"/>
    <row r="15368" ht="26.25" customHeight="1"/>
    <row r="15369" ht="26.25" customHeight="1"/>
    <row r="15370" ht="26.25" customHeight="1"/>
    <row r="15371" ht="26.25" customHeight="1"/>
    <row r="15372" ht="26.25" customHeight="1"/>
    <row r="15373" ht="26.25" customHeight="1"/>
    <row r="15374" ht="26.25" customHeight="1"/>
    <row r="15375" ht="26.25" customHeight="1"/>
    <row r="15376" ht="26.25" customHeight="1"/>
    <row r="15377" ht="26.25" customHeight="1"/>
    <row r="15378" ht="26.25" customHeight="1"/>
    <row r="15379" ht="26.25" customHeight="1"/>
    <row r="15380" ht="26.25" customHeight="1"/>
    <row r="15381" ht="26.25" customHeight="1"/>
    <row r="15382" ht="26.25" customHeight="1"/>
    <row r="15383" ht="26.25" customHeight="1"/>
    <row r="15384" ht="26.25" customHeight="1"/>
    <row r="15385" ht="26.25" customHeight="1"/>
    <row r="15386" ht="26.25" customHeight="1"/>
    <row r="15387" ht="26.25" customHeight="1"/>
    <row r="15388" ht="26.25" customHeight="1"/>
    <row r="15389" ht="26.25" customHeight="1"/>
    <row r="15390" ht="26.25" customHeight="1"/>
    <row r="15391" ht="26.25" customHeight="1"/>
    <row r="15392" ht="26.25" customHeight="1"/>
    <row r="15393" ht="26.25" customHeight="1"/>
    <row r="15394" ht="26.25" customHeight="1"/>
    <row r="15395" ht="26.25" customHeight="1"/>
    <row r="15396" ht="26.25" customHeight="1"/>
    <row r="15397" ht="26.25" customHeight="1"/>
    <row r="15398" ht="26.25" customHeight="1"/>
    <row r="15399" ht="26.25" customHeight="1"/>
    <row r="15400" ht="26.25" customHeight="1"/>
    <row r="15401" ht="26.25" customHeight="1"/>
    <row r="15402" ht="26.25" customHeight="1"/>
    <row r="15403" ht="26.25" customHeight="1"/>
    <row r="15404" ht="26.25" customHeight="1"/>
    <row r="15405" ht="26.25" customHeight="1"/>
    <row r="15406" ht="26.25" customHeight="1"/>
    <row r="15407" ht="26.25" customHeight="1"/>
    <row r="15408" ht="26.25" customHeight="1"/>
    <row r="15409" ht="26.25" customHeight="1"/>
    <row r="15410" ht="26.25" customHeight="1"/>
    <row r="15411" ht="26.25" customHeight="1"/>
    <row r="15412" ht="26.25" customHeight="1"/>
    <row r="15413" ht="26.25" customHeight="1"/>
    <row r="15414" ht="26.25" customHeight="1"/>
    <row r="15415" ht="26.25" customHeight="1"/>
    <row r="15416" ht="26.25" customHeight="1"/>
    <row r="15417" ht="26.25" customHeight="1"/>
    <row r="15418" ht="26.25" customHeight="1"/>
    <row r="15419" ht="26.25" customHeight="1"/>
    <row r="15420" ht="26.25" customHeight="1"/>
    <row r="15421" ht="26.25" customHeight="1"/>
    <row r="15422" ht="26.25" customHeight="1"/>
    <row r="15423" ht="26.25" customHeight="1"/>
    <row r="15424" ht="26.25" customHeight="1"/>
    <row r="15425" ht="26.25" customHeight="1"/>
    <row r="15426" ht="26.25" customHeight="1"/>
    <row r="15427" ht="26.25" customHeight="1"/>
    <row r="15428" ht="26.25" customHeight="1"/>
    <row r="15429" ht="26.25" customHeight="1"/>
    <row r="15430" ht="26.25" customHeight="1"/>
    <row r="15431" ht="26.25" customHeight="1"/>
    <row r="15432" ht="26.25" customHeight="1"/>
    <row r="15433" ht="26.25" customHeight="1"/>
    <row r="15434" ht="26.25" customHeight="1"/>
    <row r="15435" ht="26.25" customHeight="1"/>
    <row r="15436" ht="26.25" customHeight="1"/>
    <row r="15437" ht="26.25" customHeight="1"/>
    <row r="15438" ht="26.25" customHeight="1"/>
    <row r="15439" ht="26.25" customHeight="1"/>
    <row r="15440" ht="26.25" customHeight="1"/>
    <row r="15441" ht="26.25" customHeight="1"/>
    <row r="15442" ht="26.25" customHeight="1"/>
    <row r="15443" ht="26.25" customHeight="1"/>
    <row r="15444" ht="26.25" customHeight="1"/>
    <row r="15445" ht="26.25" customHeight="1"/>
    <row r="15446" ht="26.25" customHeight="1"/>
    <row r="15447" ht="26.25" customHeight="1"/>
    <row r="15448" ht="26.25" customHeight="1"/>
    <row r="15449" ht="26.25" customHeight="1"/>
    <row r="15450" ht="26.25" customHeight="1"/>
    <row r="15451" ht="26.25" customHeight="1"/>
    <row r="15452" ht="26.25" customHeight="1"/>
    <row r="15453" ht="26.25" customHeight="1"/>
    <row r="15454" ht="26.25" customHeight="1"/>
    <row r="15455" ht="26.25" customHeight="1"/>
    <row r="15456" ht="26.25" customHeight="1"/>
    <row r="15457" ht="26.25" customHeight="1"/>
    <row r="15458" ht="26.25" customHeight="1"/>
    <row r="15459" ht="26.25" customHeight="1"/>
    <row r="15460" ht="26.25" customHeight="1"/>
    <row r="15461" ht="26.25" customHeight="1"/>
    <row r="15462" ht="26.25" customHeight="1"/>
    <row r="15463" ht="26.25" customHeight="1"/>
    <row r="15464" ht="26.25" customHeight="1"/>
    <row r="15465" ht="26.25" customHeight="1"/>
    <row r="15466" ht="26.25" customHeight="1"/>
    <row r="15467" ht="26.25" customHeight="1"/>
    <row r="15468" ht="26.25" customHeight="1"/>
    <row r="15469" ht="26.25" customHeight="1"/>
    <row r="15470" ht="26.25" customHeight="1"/>
    <row r="15471" ht="26.25" customHeight="1"/>
    <row r="15472" ht="26.25" customHeight="1"/>
    <row r="15473" ht="26.25" customHeight="1"/>
    <row r="15474" ht="26.25" customHeight="1"/>
    <row r="15475" ht="26.25" customHeight="1"/>
    <row r="15476" ht="26.25" customHeight="1"/>
    <row r="15477" ht="26.25" customHeight="1"/>
    <row r="15478" ht="26.25" customHeight="1"/>
    <row r="15479" ht="26.25" customHeight="1"/>
    <row r="15480" ht="26.25" customHeight="1"/>
    <row r="15481" ht="26.25" customHeight="1"/>
    <row r="15482" ht="26.25" customHeight="1"/>
    <row r="15483" ht="26.25" customHeight="1"/>
    <row r="15484" ht="26.25" customHeight="1"/>
    <row r="15485" ht="26.25" customHeight="1"/>
    <row r="15486" ht="26.25" customHeight="1"/>
    <row r="15487" ht="26.25" customHeight="1"/>
    <row r="15488" ht="26.25" customHeight="1"/>
    <row r="15489" ht="26.25" customHeight="1"/>
    <row r="15490" ht="26.25" customHeight="1"/>
    <row r="15491" ht="26.25" customHeight="1"/>
    <row r="15492" ht="26.25" customHeight="1"/>
    <row r="15493" ht="26.25" customHeight="1"/>
    <row r="15494" ht="26.25" customHeight="1"/>
    <row r="15495" ht="26.25" customHeight="1"/>
    <row r="15496" ht="26.25" customHeight="1"/>
    <row r="15497" ht="26.25" customHeight="1"/>
    <row r="15498" ht="26.25" customHeight="1"/>
    <row r="15499" ht="26.25" customHeight="1"/>
    <row r="15500" ht="26.25" customHeight="1"/>
    <row r="15501" ht="26.25" customHeight="1"/>
    <row r="15502" ht="26.25" customHeight="1"/>
    <row r="15503" ht="26.25" customHeight="1"/>
    <row r="15504" ht="26.25" customHeight="1"/>
    <row r="15505" ht="26.25" customHeight="1"/>
    <row r="15506" ht="26.25" customHeight="1"/>
    <row r="15507" ht="26.25" customHeight="1"/>
    <row r="15508" ht="26.25" customHeight="1"/>
    <row r="15509" ht="26.25" customHeight="1"/>
    <row r="15510" ht="26.25" customHeight="1"/>
    <row r="15511" ht="26.25" customHeight="1"/>
    <row r="15512" ht="26.25" customHeight="1"/>
    <row r="15513" ht="26.25" customHeight="1"/>
    <row r="15514" ht="26.25" customHeight="1"/>
    <row r="15515" ht="26.25" customHeight="1"/>
    <row r="15516" ht="26.25" customHeight="1"/>
    <row r="15517" ht="26.25" customHeight="1"/>
    <row r="15518" ht="26.25" customHeight="1"/>
    <row r="15519" ht="26.25" customHeight="1"/>
    <row r="15520" ht="26.25" customHeight="1"/>
    <row r="15521" ht="26.25" customHeight="1"/>
    <row r="15522" ht="26.25" customHeight="1"/>
    <row r="15523" ht="26.25" customHeight="1"/>
    <row r="15524" ht="26.25" customHeight="1"/>
    <row r="15525" ht="26.25" customHeight="1"/>
    <row r="15526" ht="26.25" customHeight="1"/>
    <row r="15527" ht="26.25" customHeight="1"/>
    <row r="15528" ht="26.25" customHeight="1"/>
    <row r="15529" ht="26.25" customHeight="1"/>
    <row r="15530" ht="26.25" customHeight="1"/>
    <row r="15531" ht="26.25" customHeight="1"/>
    <row r="15532" ht="26.25" customHeight="1"/>
    <row r="15533" ht="26.25" customHeight="1"/>
    <row r="15534" ht="26.25" customHeight="1"/>
    <row r="15535" ht="26.25" customHeight="1"/>
    <row r="15536" ht="26.25" customHeight="1"/>
    <row r="15537" ht="26.25" customHeight="1"/>
    <row r="15538" ht="26.25" customHeight="1"/>
    <row r="15539" ht="26.25" customHeight="1"/>
    <row r="15540" ht="26.25" customHeight="1"/>
    <row r="15541" ht="26.25" customHeight="1"/>
    <row r="15542" ht="26.25" customHeight="1"/>
    <row r="15543" ht="26.25" customHeight="1"/>
    <row r="15544" ht="26.25" customHeight="1"/>
    <row r="15545" ht="26.25" customHeight="1"/>
    <row r="15546" ht="26.25" customHeight="1"/>
    <row r="15547" ht="26.25" customHeight="1"/>
    <row r="15548" ht="26.25" customHeight="1"/>
    <row r="15549" ht="26.25" customHeight="1"/>
    <row r="15550" ht="26.25" customHeight="1"/>
    <row r="15551" ht="26.25" customHeight="1"/>
    <row r="15552" ht="26.25" customHeight="1"/>
    <row r="15553" ht="26.25" customHeight="1"/>
    <row r="15554" ht="26.25" customHeight="1"/>
    <row r="15555" ht="26.25" customHeight="1"/>
    <row r="15556" ht="26.25" customHeight="1"/>
    <row r="15557" ht="26.25" customHeight="1"/>
    <row r="15558" ht="26.25" customHeight="1"/>
    <row r="15559" ht="26.25" customHeight="1"/>
    <row r="15560" ht="26.25" customHeight="1"/>
    <row r="15561" ht="26.25" customHeight="1"/>
    <row r="15562" ht="26.25" customHeight="1"/>
    <row r="15563" ht="26.25" customHeight="1"/>
    <row r="15564" ht="26.25" customHeight="1"/>
    <row r="15565" ht="26.25" customHeight="1"/>
    <row r="15566" ht="26.25" customHeight="1"/>
    <row r="15567" ht="26.25" customHeight="1"/>
    <row r="15568" ht="26.25" customHeight="1"/>
    <row r="15569" ht="26.25" customHeight="1"/>
    <row r="15570" ht="26.25" customHeight="1"/>
    <row r="15571" ht="26.25" customHeight="1"/>
    <row r="15572" ht="26.25" customHeight="1"/>
    <row r="15573" ht="26.25" customHeight="1"/>
    <row r="15574" ht="26.25" customHeight="1"/>
    <row r="15575" ht="26.25" customHeight="1"/>
    <row r="15576" ht="26.25" customHeight="1"/>
    <row r="15577" ht="26.25" customHeight="1"/>
    <row r="15578" ht="26.25" customHeight="1"/>
    <row r="15579" ht="26.25" customHeight="1"/>
    <row r="15580" ht="26.25" customHeight="1"/>
    <row r="15581" ht="26.25" customHeight="1"/>
    <row r="15582" ht="26.25" customHeight="1"/>
    <row r="15583" ht="26.25" customHeight="1"/>
    <row r="15584" ht="26.25" customHeight="1"/>
    <row r="15585" ht="26.25" customHeight="1"/>
    <row r="15586" ht="26.25" customHeight="1"/>
    <row r="15587" ht="26.25" customHeight="1"/>
    <row r="15588" ht="26.25" customHeight="1"/>
    <row r="15589" ht="26.25" customHeight="1"/>
    <row r="15590" ht="26.25" customHeight="1"/>
    <row r="15591" ht="26.25" customHeight="1"/>
    <row r="15592" ht="26.25" customHeight="1"/>
    <row r="15593" ht="26.25" customHeight="1"/>
    <row r="15594" ht="26.25" customHeight="1"/>
    <row r="15595" ht="26.25" customHeight="1"/>
    <row r="15596" ht="26.25" customHeight="1"/>
    <row r="15597" ht="26.25" customHeight="1"/>
    <row r="15598" ht="26.25" customHeight="1"/>
    <row r="15599" ht="26.25" customHeight="1"/>
    <row r="15600" ht="26.25" customHeight="1"/>
    <row r="15601" ht="26.25" customHeight="1"/>
    <row r="15602" ht="26.25" customHeight="1"/>
    <row r="15603" ht="26.25" customHeight="1"/>
    <row r="15604" ht="26.25" customHeight="1"/>
    <row r="15605" ht="26.25" customHeight="1"/>
    <row r="15606" ht="26.25" customHeight="1"/>
    <row r="15607" ht="26.25" customHeight="1"/>
    <row r="15608" ht="26.25" customHeight="1"/>
    <row r="15609" ht="26.25" customHeight="1"/>
    <row r="15610" ht="26.25" customHeight="1"/>
    <row r="15611" ht="26.25" customHeight="1"/>
    <row r="15612" ht="26.25" customHeight="1"/>
    <row r="15613" ht="26.25" customHeight="1"/>
    <row r="15614" ht="26.25" customHeight="1"/>
    <row r="15615" ht="26.25" customHeight="1"/>
    <row r="15616" ht="26.25" customHeight="1"/>
    <row r="15617" ht="26.25" customHeight="1"/>
    <row r="15618" ht="26.25" customHeight="1"/>
    <row r="15619" ht="26.25" customHeight="1"/>
    <row r="15620" ht="26.25" customHeight="1"/>
    <row r="15621" ht="26.25" customHeight="1"/>
    <row r="15622" ht="26.25" customHeight="1"/>
    <row r="15623" ht="26.25" customHeight="1"/>
    <row r="15624" ht="26.25" customHeight="1"/>
    <row r="15625" ht="26.25" customHeight="1"/>
    <row r="15626" ht="26.25" customHeight="1"/>
    <row r="15627" ht="26.25" customHeight="1"/>
    <row r="15628" ht="26.25" customHeight="1"/>
    <row r="15629" ht="26.25" customHeight="1"/>
    <row r="15630" ht="26.25" customHeight="1"/>
    <row r="15631" ht="26.25" customHeight="1"/>
    <row r="15632" ht="26.25" customHeight="1"/>
    <row r="15633" ht="26.25" customHeight="1"/>
    <row r="15634" ht="26.25" customHeight="1"/>
    <row r="15635" ht="26.25" customHeight="1"/>
    <row r="15636" ht="26.25" customHeight="1"/>
    <row r="15637" ht="26.25" customHeight="1"/>
    <row r="15638" ht="26.25" customHeight="1"/>
    <row r="15639" ht="26.25" customHeight="1"/>
    <row r="15640" ht="26.25" customHeight="1"/>
    <row r="15641" ht="26.25" customHeight="1"/>
    <row r="15642" ht="26.25" customHeight="1"/>
    <row r="15643" ht="26.25" customHeight="1"/>
    <row r="15644" ht="26.25" customHeight="1"/>
    <row r="15645" ht="26.25" customHeight="1"/>
    <row r="15646" ht="26.25" customHeight="1"/>
    <row r="15647" ht="26.25" customHeight="1"/>
    <row r="15648" ht="26.25" customHeight="1"/>
    <row r="15649" ht="26.25" customHeight="1"/>
    <row r="15650" ht="26.25" customHeight="1"/>
    <row r="15651" ht="26.25" customHeight="1"/>
    <row r="15652" ht="26.25" customHeight="1"/>
    <row r="15653" ht="26.25" customHeight="1"/>
    <row r="15654" ht="26.25" customHeight="1"/>
    <row r="15655" ht="26.25" customHeight="1"/>
    <row r="15656" ht="26.25" customHeight="1"/>
    <row r="15657" ht="26.25" customHeight="1"/>
    <row r="15658" ht="26.25" customHeight="1"/>
    <row r="15659" ht="26.25" customHeight="1"/>
    <row r="15660" ht="26.25" customHeight="1"/>
    <row r="15661" ht="26.25" customHeight="1"/>
    <row r="15662" ht="26.25" customHeight="1"/>
    <row r="15663" ht="26.25" customHeight="1"/>
    <row r="15664" ht="26.25" customHeight="1"/>
    <row r="15665" ht="26.25" customHeight="1"/>
    <row r="15666" ht="26.25" customHeight="1"/>
    <row r="15667" ht="26.25" customHeight="1"/>
    <row r="15668" ht="26.25" customHeight="1"/>
    <row r="15669" ht="26.25" customHeight="1"/>
    <row r="15670" ht="26.25" customHeight="1"/>
    <row r="15671" ht="26.25" customHeight="1"/>
    <row r="15672" ht="26.25" customHeight="1"/>
    <row r="15673" ht="26.25" customHeight="1"/>
    <row r="15674" ht="26.25" customHeight="1"/>
    <row r="15675" ht="26.25" customHeight="1"/>
    <row r="15676" ht="26.25" customHeight="1"/>
    <row r="15677" ht="26.25" customHeight="1"/>
    <row r="15678" ht="26.25" customHeight="1"/>
    <row r="15679" ht="26.25" customHeight="1"/>
    <row r="15680" ht="26.25" customHeight="1"/>
    <row r="15681" ht="26.25" customHeight="1"/>
    <row r="15682" ht="26.25" customHeight="1"/>
    <row r="15683" ht="26.25" customHeight="1"/>
    <row r="15684" ht="26.25" customHeight="1"/>
    <row r="15685" ht="26.25" customHeight="1"/>
    <row r="15686" ht="26.25" customHeight="1"/>
    <row r="15687" ht="26.25" customHeight="1"/>
    <row r="15688" ht="26.25" customHeight="1"/>
    <row r="15689" ht="26.25" customHeight="1"/>
    <row r="15690" ht="26.25" customHeight="1"/>
    <row r="15691" ht="26.25" customHeight="1"/>
    <row r="15692" ht="26.25" customHeight="1"/>
    <row r="15693" ht="26.25" customHeight="1"/>
    <row r="15694" ht="26.25" customHeight="1"/>
    <row r="15695" ht="26.25" customHeight="1"/>
    <row r="15696" ht="26.25" customHeight="1"/>
    <row r="15697" ht="26.25" customHeight="1"/>
    <row r="15698" ht="26.25" customHeight="1"/>
    <row r="15699" ht="26.25" customHeight="1"/>
    <row r="15700" ht="26.25" customHeight="1"/>
    <row r="15701" ht="26.25" customHeight="1"/>
    <row r="15702" ht="26.25" customHeight="1"/>
    <row r="15703" ht="26.25" customHeight="1"/>
    <row r="15704" ht="26.25" customHeight="1"/>
    <row r="15705" ht="26.25" customHeight="1"/>
    <row r="15706" ht="26.25" customHeight="1"/>
    <row r="15707" ht="26.25" customHeight="1"/>
    <row r="15708" ht="26.25" customHeight="1"/>
    <row r="15709" ht="26.25" customHeight="1"/>
    <row r="15710" ht="26.25" customHeight="1"/>
    <row r="15711" ht="26.25" customHeight="1"/>
    <row r="15712" ht="26.25" customHeight="1"/>
    <row r="15713" ht="26.25" customHeight="1"/>
    <row r="15714" ht="26.25" customHeight="1"/>
    <row r="15715" ht="26.25" customHeight="1"/>
    <row r="15716" ht="26.25" customHeight="1"/>
    <row r="15717" ht="26.25" customHeight="1"/>
    <row r="15718" ht="26.25" customHeight="1"/>
    <row r="15719" ht="26.25" customHeight="1"/>
    <row r="15720" ht="26.25" customHeight="1"/>
    <row r="15721" ht="26.25" customHeight="1"/>
    <row r="15722" ht="26.25" customHeight="1"/>
    <row r="15723" ht="26.25" customHeight="1"/>
    <row r="15724" ht="26.25" customHeight="1"/>
    <row r="15725" ht="26.25" customHeight="1"/>
    <row r="15726" ht="26.25" customHeight="1"/>
    <row r="15727" ht="26.25" customHeight="1"/>
    <row r="15728" ht="26.25" customHeight="1"/>
    <row r="15729" ht="26.25" customHeight="1"/>
    <row r="15730" ht="26.25" customHeight="1"/>
    <row r="15731" ht="26.25" customHeight="1"/>
    <row r="15732" ht="26.25" customHeight="1"/>
    <row r="15733" ht="26.25" customHeight="1"/>
    <row r="15734" ht="26.25" customHeight="1"/>
    <row r="15735" ht="26.25" customHeight="1"/>
    <row r="15736" ht="26.25" customHeight="1"/>
    <row r="15737" ht="26.25" customHeight="1"/>
    <row r="15738" ht="26.25" customHeight="1"/>
    <row r="15739" ht="26.25" customHeight="1"/>
    <row r="15740" ht="26.25" customHeight="1"/>
    <row r="15741" ht="26.25" customHeight="1"/>
    <row r="15742" ht="26.25" customHeight="1"/>
    <row r="15743" ht="26.25" customHeight="1"/>
    <row r="15744" ht="26.25" customHeight="1"/>
    <row r="15745" ht="26.25" customHeight="1"/>
    <row r="15746" ht="26.25" customHeight="1"/>
    <row r="15747" ht="26.25" customHeight="1"/>
    <row r="15748" ht="26.25" customHeight="1"/>
    <row r="15749" ht="26.25" customHeight="1"/>
    <row r="15750" ht="26.25" customHeight="1"/>
    <row r="15751" ht="26.25" customHeight="1"/>
    <row r="15752" ht="26.25" customHeight="1"/>
    <row r="15753" ht="26.25" customHeight="1"/>
    <row r="15754" ht="26.25" customHeight="1"/>
    <row r="15755" ht="26.25" customHeight="1"/>
    <row r="15756" ht="26.25" customHeight="1"/>
    <row r="15757" ht="26.25" customHeight="1"/>
    <row r="15758" ht="26.25" customHeight="1"/>
    <row r="15759" ht="26.25" customHeight="1"/>
    <row r="15760" ht="26.25" customHeight="1"/>
    <row r="15761" ht="26.25" customHeight="1"/>
    <row r="15762" ht="26.25" customHeight="1"/>
    <row r="15763" ht="26.25" customHeight="1"/>
    <row r="15764" ht="26.25" customHeight="1"/>
    <row r="15765" ht="26.25" customHeight="1"/>
    <row r="15766" ht="26.25" customHeight="1"/>
    <row r="15767" ht="26.25" customHeight="1"/>
    <row r="15768" ht="26.25" customHeight="1"/>
    <row r="15769" ht="26.25" customHeight="1"/>
    <row r="15770" ht="26.25" customHeight="1"/>
    <row r="15771" ht="26.25" customHeight="1"/>
    <row r="15772" ht="26.25" customHeight="1"/>
    <row r="15773" ht="26.25" customHeight="1"/>
    <row r="15774" ht="26.25" customHeight="1"/>
    <row r="15775" ht="26.25" customHeight="1"/>
    <row r="15776" ht="26.25" customHeight="1"/>
    <row r="15777" ht="26.25" customHeight="1"/>
    <row r="15778" ht="26.25" customHeight="1"/>
    <row r="15779" ht="26.25" customHeight="1"/>
    <row r="15780" ht="26.25" customHeight="1"/>
    <row r="15781" ht="26.25" customHeight="1"/>
    <row r="15782" ht="26.25" customHeight="1"/>
    <row r="15783" ht="26.25" customHeight="1"/>
    <row r="15784" ht="26.25" customHeight="1"/>
    <row r="15785" ht="26.25" customHeight="1"/>
    <row r="15786" ht="26.25" customHeight="1"/>
    <row r="15787" ht="26.25" customHeight="1"/>
    <row r="15788" ht="26.25" customHeight="1"/>
    <row r="15789" ht="26.25" customHeight="1"/>
    <row r="15790" ht="26.25" customHeight="1"/>
    <row r="15791" ht="26.25" customHeight="1"/>
    <row r="15792" ht="26.25" customHeight="1"/>
    <row r="15793" ht="26.25" customHeight="1"/>
    <row r="15794" ht="26.25" customHeight="1"/>
    <row r="15795" ht="26.25" customHeight="1"/>
    <row r="15796" ht="26.25" customHeight="1"/>
    <row r="15797" ht="26.25" customHeight="1"/>
    <row r="15798" ht="26.25" customHeight="1"/>
    <row r="15799" ht="26.25" customHeight="1"/>
    <row r="15800" ht="26.25" customHeight="1"/>
    <row r="15801" ht="26.25" customHeight="1"/>
    <row r="15802" ht="26.25" customHeight="1"/>
    <row r="15803" ht="26.25" customHeight="1"/>
    <row r="15804" ht="26.25" customHeight="1"/>
    <row r="15805" ht="26.25" customHeight="1"/>
    <row r="15806" ht="26.25" customHeight="1"/>
    <row r="15807" ht="26.25" customHeight="1"/>
    <row r="15808" ht="26.25" customHeight="1"/>
    <row r="15809" ht="26.25" customHeight="1"/>
    <row r="15810" ht="26.25" customHeight="1"/>
    <row r="15811" ht="26.25" customHeight="1"/>
    <row r="15812" ht="26.25" customHeight="1"/>
    <row r="15813" ht="26.25" customHeight="1"/>
    <row r="15814" ht="26.25" customHeight="1"/>
    <row r="15815" ht="26.25" customHeight="1"/>
    <row r="15816" ht="26.25" customHeight="1"/>
    <row r="15817" ht="26.25" customHeight="1"/>
    <row r="15818" ht="26.25" customHeight="1"/>
    <row r="15819" ht="26.25" customHeight="1"/>
    <row r="15820" ht="26.25" customHeight="1"/>
    <row r="15821" ht="26.25" customHeight="1"/>
    <row r="15822" ht="26.25" customHeight="1"/>
    <row r="15823" ht="26.25" customHeight="1"/>
    <row r="15824" ht="26.25" customHeight="1"/>
    <row r="15825" ht="26.25" customHeight="1"/>
    <row r="15826" ht="26.25" customHeight="1"/>
    <row r="15827" ht="26.25" customHeight="1"/>
    <row r="15828" ht="26.25" customHeight="1"/>
    <row r="15829" ht="26.25" customHeight="1"/>
    <row r="15830" ht="26.25" customHeight="1"/>
    <row r="15831" ht="26.25" customHeight="1"/>
    <row r="15832" ht="26.25" customHeight="1"/>
    <row r="15833" ht="26.25" customHeight="1"/>
    <row r="15834" ht="26.25" customHeight="1"/>
    <row r="15835" ht="26.25" customHeight="1"/>
    <row r="15836" ht="26.25" customHeight="1"/>
    <row r="15837" ht="26.25" customHeight="1"/>
    <row r="15838" ht="26.25" customHeight="1"/>
    <row r="15839" ht="26.25" customHeight="1"/>
    <row r="15840" ht="26.25" customHeight="1"/>
    <row r="15841" ht="26.25" customHeight="1"/>
    <row r="15842" ht="26.25" customHeight="1"/>
    <row r="15843" ht="26.25" customHeight="1"/>
    <row r="15844" ht="26.25" customHeight="1"/>
    <row r="15845" ht="26.25" customHeight="1"/>
    <row r="15846" ht="26.25" customHeight="1"/>
    <row r="15847" ht="26.25" customHeight="1"/>
    <row r="15848" ht="26.25" customHeight="1"/>
    <row r="15849" ht="26.25" customHeight="1"/>
    <row r="15850" ht="26.25" customHeight="1"/>
    <row r="15851" ht="26.25" customHeight="1"/>
    <row r="15852" ht="26.25" customHeight="1"/>
    <row r="15853" ht="26.25" customHeight="1"/>
    <row r="15854" ht="26.25" customHeight="1"/>
    <row r="15855" ht="26.25" customHeight="1"/>
    <row r="15856" ht="26.25" customHeight="1"/>
    <row r="15857" ht="26.25" customHeight="1"/>
    <row r="15858" ht="26.25" customHeight="1"/>
    <row r="15859" ht="26.25" customHeight="1"/>
    <row r="15860" ht="26.25" customHeight="1"/>
    <row r="15861" ht="26.25" customHeight="1"/>
    <row r="15862" ht="26.25" customHeight="1"/>
    <row r="15863" ht="26.25" customHeight="1"/>
    <row r="15864" ht="26.25" customHeight="1"/>
    <row r="15865" ht="26.25" customHeight="1"/>
    <row r="15866" ht="26.25" customHeight="1"/>
    <row r="15867" ht="26.25" customHeight="1"/>
    <row r="15868" ht="26.25" customHeight="1"/>
    <row r="15869" ht="26.25" customHeight="1"/>
    <row r="15870" ht="26.25" customHeight="1"/>
    <row r="15871" ht="26.25" customHeight="1"/>
    <row r="15872" ht="26.25" customHeight="1"/>
    <row r="15873" ht="26.25" customHeight="1"/>
    <row r="15874" ht="26.25" customHeight="1"/>
    <row r="15875" ht="26.25" customHeight="1"/>
    <row r="15876" ht="26.25" customHeight="1"/>
    <row r="15877" ht="26.25" customHeight="1"/>
    <row r="15878" ht="26.25" customHeight="1"/>
    <row r="15879" ht="26.25" customHeight="1"/>
    <row r="15880" ht="26.25" customHeight="1"/>
    <row r="15881" ht="26.25" customHeight="1"/>
    <row r="15882" ht="26.25" customHeight="1"/>
    <row r="15883" ht="26.25" customHeight="1"/>
    <row r="15884" ht="26.25" customHeight="1"/>
    <row r="15885" ht="26.25" customHeight="1"/>
    <row r="15886" ht="26.25" customHeight="1"/>
    <row r="15887" ht="26.25" customHeight="1"/>
    <row r="15888" ht="26.25" customHeight="1"/>
    <row r="15889" ht="26.25" customHeight="1"/>
    <row r="15890" ht="26.25" customHeight="1"/>
    <row r="15891" ht="26.25" customHeight="1"/>
    <row r="15892" ht="26.25" customHeight="1"/>
    <row r="15893" ht="26.25" customHeight="1"/>
    <row r="15894" ht="26.25" customHeight="1"/>
    <row r="15895" ht="26.25" customHeight="1"/>
    <row r="15896" ht="26.25" customHeight="1"/>
    <row r="15897" ht="26.25" customHeight="1"/>
    <row r="15898" ht="26.25" customHeight="1"/>
    <row r="15899" ht="26.25" customHeight="1"/>
    <row r="15900" ht="26.25" customHeight="1"/>
    <row r="15901" ht="26.25" customHeight="1"/>
    <row r="15902" ht="26.25" customHeight="1"/>
    <row r="15903" ht="26.25" customHeight="1"/>
    <row r="15904" ht="26.25" customHeight="1"/>
    <row r="15905" ht="26.25" customHeight="1"/>
    <row r="15906" ht="26.25" customHeight="1"/>
    <row r="15907" ht="26.25" customHeight="1"/>
    <row r="15908" ht="26.25" customHeight="1"/>
    <row r="15909" ht="26.25" customHeight="1"/>
    <row r="15910" ht="26.25" customHeight="1"/>
    <row r="15911" ht="26.25" customHeight="1"/>
    <row r="15912" ht="26.25" customHeight="1"/>
    <row r="15913" ht="26.25" customHeight="1"/>
    <row r="15914" ht="26.25" customHeight="1"/>
    <row r="15915" ht="26.25" customHeight="1"/>
    <row r="15916" ht="26.25" customHeight="1"/>
    <row r="15917" ht="26.25" customHeight="1"/>
    <row r="15918" ht="26.25" customHeight="1"/>
    <row r="15919" ht="26.25" customHeight="1"/>
    <row r="15920" ht="26.25" customHeight="1"/>
    <row r="15921" ht="26.25" customHeight="1"/>
    <row r="15922" ht="26.25" customHeight="1"/>
    <row r="15923" ht="26.25" customHeight="1"/>
    <row r="15924" ht="26.25" customHeight="1"/>
    <row r="15925" ht="26.25" customHeight="1"/>
    <row r="15926" ht="26.25" customHeight="1"/>
    <row r="15927" ht="26.25" customHeight="1"/>
    <row r="15928" ht="26.25" customHeight="1"/>
    <row r="15929" ht="26.25" customHeight="1"/>
    <row r="15930" ht="26.25" customHeight="1"/>
    <row r="15931" ht="26.25" customHeight="1"/>
    <row r="15932" ht="26.25" customHeight="1"/>
    <row r="15933" ht="26.25" customHeight="1"/>
    <row r="15934" ht="26.25" customHeight="1"/>
    <row r="15935" ht="26.25" customHeight="1"/>
    <row r="15936" ht="26.25" customHeight="1"/>
    <row r="15937" ht="26.25" customHeight="1"/>
    <row r="15938" ht="26.25" customHeight="1"/>
    <row r="15939" ht="26.25" customHeight="1"/>
    <row r="15940" ht="26.25" customHeight="1"/>
    <row r="15941" ht="26.25" customHeight="1"/>
    <row r="15942" ht="26.25" customHeight="1"/>
    <row r="15943" ht="26.25" customHeight="1"/>
    <row r="15944" ht="26.25" customHeight="1"/>
    <row r="15945" ht="26.25" customHeight="1"/>
    <row r="15946" ht="26.25" customHeight="1"/>
    <row r="15947" ht="26.25" customHeight="1"/>
    <row r="15948" ht="26.25" customHeight="1"/>
    <row r="15949" ht="26.25" customHeight="1"/>
    <row r="15950" ht="26.25" customHeight="1"/>
    <row r="15951" ht="26.25" customHeight="1"/>
    <row r="15952" ht="26.25" customHeight="1"/>
    <row r="15953" ht="26.25" customHeight="1"/>
    <row r="15954" ht="26.25" customHeight="1"/>
    <row r="15955" ht="26.25" customHeight="1"/>
    <row r="15956" ht="26.25" customHeight="1"/>
    <row r="15957" ht="26.25" customHeight="1"/>
    <row r="15958" ht="26.25" customHeight="1"/>
    <row r="15959" ht="26.25" customHeight="1"/>
    <row r="15960" ht="26.25" customHeight="1"/>
    <row r="15961" ht="26.25" customHeight="1"/>
    <row r="15962" ht="26.25" customHeight="1"/>
    <row r="15963" ht="26.25" customHeight="1"/>
    <row r="15964" ht="26.25" customHeight="1"/>
    <row r="15965" ht="26.25" customHeight="1"/>
    <row r="15966" ht="26.25" customHeight="1"/>
    <row r="15967" ht="26.25" customHeight="1"/>
    <row r="15968" ht="26.25" customHeight="1"/>
    <row r="15969" ht="26.25" customHeight="1"/>
    <row r="15970" ht="26.25" customHeight="1"/>
    <row r="15971" ht="26.25" customHeight="1"/>
    <row r="15972" ht="26.25" customHeight="1"/>
    <row r="15973" ht="26.25" customHeight="1"/>
    <row r="15974" ht="26.25" customHeight="1"/>
    <row r="15975" ht="26.25" customHeight="1"/>
    <row r="15976" ht="26.25" customHeight="1"/>
    <row r="15977" ht="26.25" customHeight="1"/>
    <row r="15978" ht="26.25" customHeight="1"/>
    <row r="15979" ht="26.25" customHeight="1"/>
    <row r="15980" ht="26.25" customHeight="1"/>
    <row r="15981" ht="26.25" customHeight="1"/>
    <row r="15982" ht="26.25" customHeight="1"/>
    <row r="15983" ht="26.25" customHeight="1"/>
    <row r="15984" ht="26.25" customHeight="1"/>
    <row r="15985" ht="26.25" customHeight="1"/>
    <row r="15986" ht="26.25" customHeight="1"/>
    <row r="15987" ht="26.25" customHeight="1"/>
    <row r="15988" ht="26.25" customHeight="1"/>
    <row r="15989" ht="26.25" customHeight="1"/>
    <row r="15990" ht="26.25" customHeight="1"/>
    <row r="15991" ht="26.25" customHeight="1"/>
    <row r="15992" ht="26.25" customHeight="1"/>
    <row r="15993" ht="26.25" customHeight="1"/>
    <row r="15994" ht="26.25" customHeight="1"/>
    <row r="15995" ht="26.25" customHeight="1"/>
    <row r="15996" ht="26.25" customHeight="1"/>
    <row r="15997" ht="26.25" customHeight="1"/>
    <row r="15998" ht="26.25" customHeight="1"/>
    <row r="15999" ht="26.25" customHeight="1"/>
    <row r="16000" ht="26.25" customHeight="1"/>
    <row r="16001" ht="26.25" customHeight="1"/>
    <row r="16002" ht="26.25" customHeight="1"/>
    <row r="16003" ht="26.25" customHeight="1"/>
    <row r="16004" ht="26.25" customHeight="1"/>
    <row r="16005" ht="26.25" customHeight="1"/>
    <row r="16006" ht="26.25" customHeight="1"/>
    <row r="16007" ht="26.25" customHeight="1"/>
    <row r="16008" ht="26.25" customHeight="1"/>
    <row r="16009" ht="26.25" customHeight="1"/>
    <row r="16010" ht="26.25" customHeight="1"/>
    <row r="16011" ht="26.25" customHeight="1"/>
    <row r="16012" ht="26.25" customHeight="1"/>
    <row r="16013" ht="26.25" customHeight="1"/>
    <row r="16014" ht="26.25" customHeight="1"/>
    <row r="16015" ht="26.25" customHeight="1"/>
    <row r="16016" ht="26.25" customHeight="1"/>
    <row r="16017" ht="26.25" customHeight="1"/>
    <row r="16018" ht="26.25" customHeight="1"/>
    <row r="16019" ht="26.25" customHeight="1"/>
    <row r="16020" ht="26.25" customHeight="1"/>
    <row r="16021" ht="26.25" customHeight="1"/>
    <row r="16022" ht="26.25" customHeight="1"/>
    <row r="16023" ht="26.25" customHeight="1"/>
    <row r="16024" ht="26.25" customHeight="1"/>
    <row r="16025" ht="26.25" customHeight="1"/>
    <row r="16026" ht="26.25" customHeight="1"/>
    <row r="16027" ht="26.25" customHeight="1"/>
    <row r="16028" ht="26.25" customHeight="1"/>
    <row r="16029" ht="26.25" customHeight="1"/>
    <row r="16030" ht="26.25" customHeight="1"/>
    <row r="16031" ht="26.25" customHeight="1"/>
    <row r="16032" ht="26.25" customHeight="1"/>
    <row r="16033" ht="26.25" customHeight="1"/>
    <row r="16034" ht="26.25" customHeight="1"/>
    <row r="16035" ht="26.25" customHeight="1"/>
    <row r="16036" ht="26.25" customHeight="1"/>
    <row r="16037" ht="26.25" customHeight="1"/>
    <row r="16038" ht="26.25" customHeight="1"/>
    <row r="16039" ht="26.25" customHeight="1"/>
    <row r="16040" ht="26.25" customHeight="1"/>
    <row r="16041" ht="26.25" customHeight="1"/>
    <row r="16042" ht="26.25" customHeight="1"/>
    <row r="16043" ht="26.25" customHeight="1"/>
    <row r="16044" ht="26.25" customHeight="1"/>
    <row r="16045" ht="26.25" customHeight="1"/>
    <row r="16046" ht="26.25" customHeight="1"/>
    <row r="16047" ht="26.25" customHeight="1"/>
    <row r="16048" ht="26.25" customHeight="1"/>
    <row r="16049" ht="26.25" customHeight="1"/>
    <row r="16050" ht="26.25" customHeight="1"/>
    <row r="16051" ht="26.25" customHeight="1"/>
    <row r="16052" ht="26.25" customHeight="1"/>
    <row r="16053" ht="26.25" customHeight="1"/>
    <row r="16054" ht="26.25" customHeight="1"/>
    <row r="16055" ht="26.25" customHeight="1"/>
    <row r="16056" ht="26.25" customHeight="1"/>
    <row r="16057" ht="26.25" customHeight="1"/>
    <row r="16058" ht="26.25" customHeight="1"/>
    <row r="16059" ht="26.25" customHeight="1"/>
    <row r="16060" ht="26.25" customHeight="1"/>
    <row r="16061" ht="26.25" customHeight="1"/>
    <row r="16062" ht="26.25" customHeight="1"/>
    <row r="16063" ht="26.25" customHeight="1"/>
    <row r="16064" ht="26.25" customHeight="1"/>
    <row r="16065" ht="26.25" customHeight="1"/>
    <row r="16066" ht="26.25" customHeight="1"/>
    <row r="16067" ht="26.25" customHeight="1"/>
    <row r="16068" ht="26.25" customHeight="1"/>
    <row r="16069" ht="26.25" customHeight="1"/>
    <row r="16070" ht="26.25" customHeight="1"/>
    <row r="16071" ht="26.25" customHeight="1"/>
    <row r="16072" ht="26.25" customHeight="1"/>
    <row r="16073" ht="26.25" customHeight="1"/>
    <row r="16074" ht="26.25" customHeight="1"/>
    <row r="16075" ht="26.25" customHeight="1"/>
    <row r="16076" ht="26.25" customHeight="1"/>
    <row r="16077" ht="26.25" customHeight="1"/>
    <row r="16078" ht="26.25" customHeight="1"/>
    <row r="16079" ht="26.25" customHeight="1"/>
    <row r="16080" ht="26.25" customHeight="1"/>
    <row r="16081" ht="26.25" customHeight="1"/>
    <row r="16082" ht="26.25" customHeight="1"/>
    <row r="16083" ht="26.25" customHeight="1"/>
    <row r="16084" ht="26.25" customHeight="1"/>
    <row r="16085" ht="26.25" customHeight="1"/>
    <row r="16086" ht="26.25" customHeight="1"/>
    <row r="16087" ht="26.25" customHeight="1"/>
    <row r="16088" ht="26.25" customHeight="1"/>
    <row r="16089" ht="26.25" customHeight="1"/>
    <row r="16090" ht="26.25" customHeight="1"/>
    <row r="16091" ht="26.25" customHeight="1"/>
    <row r="16092" ht="26.25" customHeight="1"/>
    <row r="16093" ht="26.25" customHeight="1"/>
    <row r="16094" ht="26.25" customHeight="1"/>
    <row r="16095" ht="26.25" customHeight="1"/>
    <row r="16096" ht="26.25" customHeight="1"/>
    <row r="16097" ht="26.25" customHeight="1"/>
    <row r="16098" ht="26.25" customHeight="1"/>
    <row r="16099" ht="26.25" customHeight="1"/>
    <row r="16100" ht="26.25" customHeight="1"/>
    <row r="16101" ht="26.25" customHeight="1"/>
    <row r="16102" ht="26.25" customHeight="1"/>
    <row r="16103" ht="26.25" customHeight="1"/>
    <row r="16104" ht="26.25" customHeight="1"/>
    <row r="16105" ht="26.25" customHeight="1"/>
    <row r="16106" ht="26.25" customHeight="1"/>
    <row r="16107" ht="26.25" customHeight="1"/>
    <row r="16108" ht="26.25" customHeight="1"/>
    <row r="16109" ht="26.25" customHeight="1"/>
    <row r="16110" ht="26.25" customHeight="1"/>
    <row r="16111" ht="26.25" customHeight="1"/>
    <row r="16112" ht="26.25" customHeight="1"/>
    <row r="16113" ht="26.25" customHeight="1"/>
    <row r="16114" ht="26.25" customHeight="1"/>
    <row r="16115" ht="26.25" customHeight="1"/>
    <row r="16116" ht="26.25" customHeight="1"/>
    <row r="16117" ht="26.25" customHeight="1"/>
    <row r="16118" ht="26.25" customHeight="1"/>
    <row r="16119" ht="26.25" customHeight="1"/>
    <row r="16120" ht="26.25" customHeight="1"/>
    <row r="16121" ht="26.25" customHeight="1"/>
    <row r="16122" ht="26.25" customHeight="1"/>
    <row r="16123" ht="26.25" customHeight="1"/>
    <row r="16124" ht="26.25" customHeight="1"/>
    <row r="16125" ht="26.25" customHeight="1"/>
    <row r="16126" ht="26.25" customHeight="1"/>
    <row r="16127" ht="26.25" customHeight="1"/>
    <row r="16128" ht="26.25" customHeight="1"/>
    <row r="16129" ht="26.25" customHeight="1"/>
    <row r="16130" ht="26.25" customHeight="1"/>
    <row r="16131" ht="26.25" customHeight="1"/>
    <row r="16132" ht="26.25" customHeight="1"/>
    <row r="16133" ht="26.25" customHeight="1"/>
    <row r="16134" ht="26.25" customHeight="1"/>
    <row r="16135" ht="26.25" customHeight="1"/>
    <row r="16136" ht="26.25" customHeight="1"/>
    <row r="16137" ht="26.25" customHeight="1"/>
    <row r="16138" ht="26.25" customHeight="1"/>
    <row r="16139" ht="26.25" customHeight="1"/>
    <row r="16140" ht="26.25" customHeight="1"/>
    <row r="16141" ht="26.25" customHeight="1"/>
    <row r="16142" ht="26.25" customHeight="1"/>
    <row r="16143" ht="26.25" customHeight="1"/>
    <row r="16144" ht="26.25" customHeight="1"/>
    <row r="16145" ht="26.25" customHeight="1"/>
    <row r="16146" ht="26.25" customHeight="1"/>
    <row r="16147" ht="26.25" customHeight="1"/>
    <row r="16148" ht="26.25" customHeight="1"/>
    <row r="16149" ht="26.25" customHeight="1"/>
    <row r="16150" ht="26.25" customHeight="1"/>
    <row r="16151" ht="26.25" customHeight="1"/>
    <row r="16152" ht="26.25" customHeight="1"/>
    <row r="16153" ht="26.25" customHeight="1"/>
    <row r="16154" ht="26.25" customHeight="1"/>
    <row r="16155" ht="26.25" customHeight="1"/>
    <row r="16156" ht="26.25" customHeight="1"/>
    <row r="16157" ht="26.25" customHeight="1"/>
    <row r="16158" ht="26.25" customHeight="1"/>
    <row r="16159" ht="26.25" customHeight="1"/>
    <row r="16160" ht="26.25" customHeight="1"/>
    <row r="16161" ht="26.25" customHeight="1"/>
    <row r="16162" ht="26.25" customHeight="1"/>
    <row r="16163" ht="26.25" customHeight="1"/>
    <row r="16164" ht="26.25" customHeight="1"/>
    <row r="16165" ht="26.25" customHeight="1"/>
    <row r="16166" ht="26.25" customHeight="1"/>
    <row r="16167" ht="26.25" customHeight="1"/>
    <row r="16168" ht="26.25" customHeight="1"/>
    <row r="16169" ht="26.25" customHeight="1"/>
    <row r="16170" ht="26.25" customHeight="1"/>
    <row r="16171" ht="26.25" customHeight="1"/>
    <row r="16172" ht="26.25" customHeight="1"/>
    <row r="16173" ht="26.25" customHeight="1"/>
    <row r="16174" ht="26.25" customHeight="1"/>
    <row r="16175" ht="26.25" customHeight="1"/>
    <row r="16176" ht="26.25" customHeight="1"/>
    <row r="16177" ht="26.25" customHeight="1"/>
    <row r="16178" ht="26.25" customHeight="1"/>
    <row r="16179" ht="26.25" customHeight="1"/>
    <row r="16180" ht="26.25" customHeight="1"/>
    <row r="16181" ht="26.25" customHeight="1"/>
    <row r="16182" ht="26.25" customHeight="1"/>
    <row r="16183" ht="26.25" customHeight="1"/>
    <row r="16184" ht="26.25" customHeight="1"/>
    <row r="16185" ht="26.25" customHeight="1"/>
    <row r="16186" ht="26.25" customHeight="1"/>
    <row r="16187" ht="26.25" customHeight="1"/>
    <row r="16188" ht="26.25" customHeight="1"/>
    <row r="16189" ht="26.25" customHeight="1"/>
    <row r="16190" ht="26.25" customHeight="1"/>
    <row r="16191" ht="26.25" customHeight="1"/>
    <row r="16192" ht="26.25" customHeight="1"/>
    <row r="16193" ht="26.25" customHeight="1"/>
    <row r="16194" ht="26.25" customHeight="1"/>
    <row r="16195" ht="26.25" customHeight="1"/>
    <row r="16196" ht="26.25" customHeight="1"/>
    <row r="16197" ht="26.25" customHeight="1"/>
    <row r="16198" ht="26.25" customHeight="1"/>
    <row r="16199" ht="26.25" customHeight="1"/>
    <row r="16200" ht="26.25" customHeight="1"/>
    <row r="16201" ht="26.25" customHeight="1"/>
    <row r="16202" ht="26.25" customHeight="1"/>
    <row r="16203" ht="26.25" customHeight="1"/>
    <row r="16204" ht="26.25" customHeight="1"/>
    <row r="16205" ht="26.25" customHeight="1"/>
    <row r="16206" ht="26.25" customHeight="1"/>
    <row r="16207" ht="26.25" customHeight="1"/>
    <row r="16208" ht="26.25" customHeight="1"/>
    <row r="16209" ht="26.25" customHeight="1"/>
    <row r="16210" ht="26.25" customHeight="1"/>
    <row r="16211" ht="26.25" customHeight="1"/>
    <row r="16212" ht="26.25" customHeight="1"/>
    <row r="16213" ht="26.25" customHeight="1"/>
    <row r="16214" ht="26.25" customHeight="1"/>
    <row r="16215" ht="26.25" customHeight="1"/>
    <row r="16216" ht="26.25" customHeight="1"/>
    <row r="16217" ht="26.25" customHeight="1"/>
    <row r="16218" ht="26.25" customHeight="1"/>
    <row r="16219" ht="26.25" customHeight="1"/>
    <row r="16220" ht="26.25" customHeight="1"/>
    <row r="16221" ht="26.25" customHeight="1"/>
    <row r="16222" ht="26.25" customHeight="1"/>
    <row r="16223" ht="26.25" customHeight="1"/>
    <row r="16224" ht="26.25" customHeight="1"/>
    <row r="16225" ht="26.25" customHeight="1"/>
    <row r="16226" ht="26.25" customHeight="1"/>
    <row r="16227" ht="26.25" customHeight="1"/>
    <row r="16228" ht="26.25" customHeight="1"/>
    <row r="16229" ht="26.25" customHeight="1"/>
    <row r="16230" ht="26.25" customHeight="1"/>
    <row r="16231" ht="26.25" customHeight="1"/>
    <row r="16232" ht="26.25" customHeight="1"/>
    <row r="16233" ht="26.25" customHeight="1"/>
    <row r="16234" ht="26.25" customHeight="1"/>
    <row r="16235" ht="26.25" customHeight="1"/>
    <row r="16236" ht="26.25" customHeight="1"/>
    <row r="16237" ht="26.25" customHeight="1"/>
    <row r="16238" ht="26.25" customHeight="1"/>
    <row r="16239" ht="26.25" customHeight="1"/>
    <row r="16240" ht="26.25" customHeight="1"/>
    <row r="16241" ht="26.25" customHeight="1"/>
    <row r="16242" ht="26.25" customHeight="1"/>
    <row r="16243" ht="26.25" customHeight="1"/>
    <row r="16244" ht="26.25" customHeight="1"/>
    <row r="16245" ht="26.25" customHeight="1"/>
    <row r="16246" ht="26.25" customHeight="1"/>
    <row r="16247" ht="26.25" customHeight="1"/>
    <row r="16248" ht="26.25" customHeight="1"/>
    <row r="16249" ht="26.25" customHeight="1"/>
    <row r="16250" ht="26.25" customHeight="1"/>
    <row r="16251" ht="26.25" customHeight="1"/>
    <row r="16252" ht="26.25" customHeight="1"/>
    <row r="16253" ht="26.25" customHeight="1"/>
    <row r="16254" ht="26.25" customHeight="1"/>
    <row r="16255" ht="26.25" customHeight="1"/>
    <row r="16256" ht="26.25" customHeight="1"/>
    <row r="16257" ht="26.25" customHeight="1"/>
    <row r="16258" ht="26.25" customHeight="1"/>
    <row r="16259" ht="26.25" customHeight="1"/>
    <row r="16260" ht="26.25" customHeight="1"/>
    <row r="16261" ht="26.25" customHeight="1"/>
    <row r="16262" ht="26.25" customHeight="1"/>
    <row r="16263" ht="26.25" customHeight="1"/>
    <row r="16264" ht="26.25" customHeight="1"/>
    <row r="16265" ht="26.25" customHeight="1"/>
    <row r="16266" ht="26.25" customHeight="1"/>
    <row r="16267" ht="26.25" customHeight="1"/>
    <row r="16268" ht="26.25" customHeight="1"/>
    <row r="16269" ht="26.25" customHeight="1"/>
    <row r="16270" ht="26.25" customHeight="1"/>
    <row r="16271" ht="26.25" customHeight="1"/>
    <row r="16272" ht="26.25" customHeight="1"/>
    <row r="16273" ht="26.25" customHeight="1"/>
    <row r="16274" ht="26.25" customHeight="1"/>
    <row r="16275" ht="26.25" customHeight="1"/>
    <row r="16276" ht="26.25" customHeight="1"/>
    <row r="16277" ht="26.25" customHeight="1"/>
    <row r="16278" ht="26.25" customHeight="1"/>
    <row r="16279" ht="26.25" customHeight="1"/>
    <row r="16280" ht="26.25" customHeight="1"/>
    <row r="16281" ht="26.25" customHeight="1"/>
    <row r="16282" ht="26.25" customHeight="1"/>
    <row r="16283" ht="26.25" customHeight="1"/>
    <row r="16284" ht="26.25" customHeight="1"/>
    <row r="16285" ht="26.25" customHeight="1"/>
    <row r="16286" ht="26.25" customHeight="1"/>
    <row r="16287" ht="26.25" customHeight="1"/>
    <row r="16288" ht="26.25" customHeight="1"/>
    <row r="16289" ht="26.25" customHeight="1"/>
    <row r="16290" ht="26.25" customHeight="1"/>
    <row r="16291" ht="26.25" customHeight="1"/>
    <row r="16292" ht="26.25" customHeight="1"/>
    <row r="16293" ht="26.25" customHeight="1"/>
    <row r="16294" ht="26.25" customHeight="1"/>
    <row r="16295" ht="26.25" customHeight="1"/>
    <row r="16296" ht="26.25" customHeight="1"/>
    <row r="16297" ht="26.25" customHeight="1"/>
    <row r="16298" ht="26.25" customHeight="1"/>
    <row r="16299" ht="26.25" customHeight="1"/>
    <row r="16300" ht="26.25" customHeight="1"/>
    <row r="16301" ht="26.25" customHeight="1"/>
    <row r="16302" ht="26.25" customHeight="1"/>
    <row r="16303" ht="26.25" customHeight="1"/>
    <row r="16304" ht="26.25" customHeight="1"/>
    <row r="16305" ht="26.25" customHeight="1"/>
    <row r="16306" ht="26.25" customHeight="1"/>
    <row r="16307" ht="26.25" customHeight="1"/>
    <row r="16308" ht="26.25" customHeight="1"/>
    <row r="16309" ht="26.25" customHeight="1"/>
    <row r="16310" ht="26.25" customHeight="1"/>
    <row r="16311" ht="26.25" customHeight="1"/>
    <row r="16312" ht="26.25" customHeight="1"/>
    <row r="16313" ht="26.25" customHeight="1"/>
    <row r="16314" ht="26.25" customHeight="1"/>
    <row r="16315" ht="26.25" customHeight="1"/>
    <row r="16316" ht="26.25" customHeight="1"/>
    <row r="16317" ht="26.25" customHeight="1"/>
    <row r="16318" ht="26.25" customHeight="1"/>
    <row r="16319" ht="26.25" customHeight="1"/>
    <row r="16320" ht="26.25" customHeight="1"/>
    <row r="16321" ht="26.25" customHeight="1"/>
    <row r="16322" ht="26.25" customHeight="1"/>
    <row r="16323" ht="26.25" customHeight="1"/>
    <row r="16324" ht="26.25" customHeight="1"/>
    <row r="16325" ht="26.25" customHeight="1"/>
    <row r="16326" ht="26.25" customHeight="1"/>
    <row r="16327" ht="26.25" customHeight="1"/>
    <row r="16328" ht="26.25" customHeight="1"/>
    <row r="16329" ht="26.25" customHeight="1"/>
    <row r="16330" ht="26.25" customHeight="1"/>
    <row r="16331" ht="26.25" customHeight="1"/>
    <row r="16332" ht="26.25" customHeight="1"/>
    <row r="16333" ht="26.25" customHeight="1"/>
    <row r="16334" ht="26.25" customHeight="1"/>
    <row r="16335" ht="26.25" customHeight="1"/>
    <row r="16336" ht="26.25" customHeight="1"/>
    <row r="16337" ht="26.25" customHeight="1"/>
    <row r="16338" ht="26.25" customHeight="1"/>
    <row r="16339" ht="26.25" customHeight="1"/>
    <row r="16340" ht="26.25" customHeight="1"/>
    <row r="16341" ht="26.25" customHeight="1"/>
    <row r="16342" ht="26.25" customHeight="1"/>
    <row r="16343" ht="26.25" customHeight="1"/>
    <row r="16344" ht="26.25" customHeight="1"/>
    <row r="16345" ht="26.25" customHeight="1"/>
    <row r="16346" ht="26.25" customHeight="1"/>
    <row r="16347" ht="26.25" customHeight="1"/>
    <row r="16348" ht="26.25" customHeight="1"/>
    <row r="16349" ht="26.25" customHeight="1"/>
    <row r="16350" ht="26.25" customHeight="1"/>
    <row r="16351" ht="26.25" customHeight="1"/>
    <row r="16352" ht="26.25" customHeight="1"/>
    <row r="16353" ht="26.25" customHeight="1"/>
    <row r="16354" ht="26.25" customHeight="1"/>
    <row r="16355" ht="26.25" customHeight="1"/>
    <row r="16356" ht="26.25" customHeight="1"/>
    <row r="16357" ht="26.25" customHeight="1"/>
    <row r="16358" ht="26.25" customHeight="1"/>
    <row r="16359" ht="26.25" customHeight="1"/>
    <row r="16360" ht="26.25" customHeight="1"/>
    <row r="16361" ht="26.25" customHeight="1"/>
    <row r="16362" ht="26.25" customHeight="1"/>
    <row r="16363" ht="26.25" customHeight="1"/>
    <row r="16364" ht="26.25" customHeight="1"/>
    <row r="16365" ht="26.25" customHeight="1"/>
    <row r="16366" ht="26.25" customHeight="1"/>
    <row r="16367" ht="26.25" customHeight="1"/>
    <row r="16368" ht="26.25" customHeight="1"/>
    <row r="16369" ht="26.25" customHeight="1"/>
    <row r="16370" ht="26.25" customHeight="1"/>
    <row r="16371" ht="26.25" customHeight="1"/>
    <row r="16372" ht="26.25" customHeight="1"/>
    <row r="16373" ht="26.25" customHeight="1"/>
    <row r="16374" ht="26.25" customHeight="1"/>
    <row r="16375" ht="26.25" customHeight="1"/>
    <row r="16376" ht="26.25" customHeight="1"/>
    <row r="16377" ht="26.25" customHeight="1"/>
    <row r="16378" ht="26.25" customHeight="1"/>
    <row r="16379" ht="26.25" customHeight="1"/>
    <row r="16380" ht="26.25" customHeight="1"/>
    <row r="16381" ht="26.25" customHeight="1"/>
    <row r="16382" ht="26.25" customHeight="1"/>
    <row r="16383" ht="26.25" customHeight="1"/>
    <row r="16384" ht="26.25" customHeight="1"/>
    <row r="16385" ht="26.25" customHeight="1"/>
    <row r="16386" ht="26.25" customHeight="1"/>
    <row r="16387" ht="26.25" customHeight="1"/>
    <row r="16388" ht="26.25" customHeight="1"/>
    <row r="16389" ht="26.25" customHeight="1"/>
    <row r="16390" ht="26.25" customHeight="1"/>
    <row r="16391" ht="26.25" customHeight="1"/>
    <row r="16392" ht="26.25" customHeight="1"/>
    <row r="16393" ht="26.25" customHeight="1"/>
    <row r="16394" ht="26.25" customHeight="1"/>
    <row r="16395" ht="26.25" customHeight="1"/>
    <row r="16396" ht="26.25" customHeight="1"/>
    <row r="16397" ht="26.25" customHeight="1"/>
    <row r="16398" ht="26.25" customHeight="1"/>
    <row r="16399" ht="26.25" customHeight="1"/>
    <row r="16400" ht="26.25" customHeight="1"/>
    <row r="16401" ht="26.25" customHeight="1"/>
    <row r="16402" ht="26.25" customHeight="1"/>
    <row r="16403" ht="26.25" customHeight="1"/>
    <row r="16404" ht="26.25" customHeight="1"/>
    <row r="16405" ht="26.25" customHeight="1"/>
    <row r="16406" ht="26.25" customHeight="1"/>
    <row r="16407" ht="26.25" customHeight="1"/>
    <row r="16408" ht="26.25" customHeight="1"/>
    <row r="16409" ht="26.25" customHeight="1"/>
    <row r="16410" ht="26.25" customHeight="1"/>
    <row r="16411" ht="26.25" customHeight="1"/>
    <row r="16412" ht="26.25" customHeight="1"/>
    <row r="16413" ht="26.25" customHeight="1"/>
    <row r="16414" ht="26.25" customHeight="1"/>
    <row r="16415" ht="26.25" customHeight="1"/>
    <row r="16416" ht="26.25" customHeight="1"/>
    <row r="16417" ht="26.25" customHeight="1"/>
    <row r="16418" ht="26.25" customHeight="1"/>
    <row r="16419" ht="26.25" customHeight="1"/>
    <row r="16420" ht="26.25" customHeight="1"/>
    <row r="16421" ht="26.25" customHeight="1"/>
    <row r="16422" ht="26.25" customHeight="1"/>
    <row r="16423" ht="26.25" customHeight="1"/>
    <row r="16424" ht="26.25" customHeight="1"/>
    <row r="16425" ht="26.25" customHeight="1"/>
    <row r="16426" ht="26.25" customHeight="1"/>
    <row r="16427" ht="26.25" customHeight="1"/>
    <row r="16428" ht="26.25" customHeight="1"/>
    <row r="16429" ht="26.25" customHeight="1"/>
    <row r="16430" ht="26.25" customHeight="1"/>
    <row r="16431" ht="26.25" customHeight="1"/>
    <row r="16432" ht="26.25" customHeight="1"/>
    <row r="16433" ht="26.25" customHeight="1"/>
    <row r="16434" ht="26.25" customHeight="1"/>
    <row r="16435" ht="26.25" customHeight="1"/>
    <row r="16436" ht="26.25" customHeight="1"/>
    <row r="16437" ht="26.25" customHeight="1"/>
    <row r="16438" ht="26.25" customHeight="1"/>
    <row r="16439" ht="26.25" customHeight="1"/>
    <row r="16440" ht="26.25" customHeight="1"/>
    <row r="16441" ht="26.25" customHeight="1"/>
    <row r="16442" ht="26.25" customHeight="1"/>
    <row r="16443" ht="26.25" customHeight="1"/>
    <row r="16444" ht="26.25" customHeight="1"/>
    <row r="16445" ht="26.25" customHeight="1"/>
    <row r="16446" ht="26.25" customHeight="1"/>
    <row r="16447" ht="26.25" customHeight="1"/>
    <row r="16448" ht="26.25" customHeight="1"/>
    <row r="16449" ht="26.25" customHeight="1"/>
    <row r="16450" ht="26.25" customHeight="1"/>
    <row r="16451" ht="26.25" customHeight="1"/>
    <row r="16452" ht="26.25" customHeight="1"/>
    <row r="16453" ht="26.25" customHeight="1"/>
    <row r="16454" ht="26.25" customHeight="1"/>
    <row r="16455" ht="26.25" customHeight="1"/>
    <row r="16456" ht="26.25" customHeight="1"/>
    <row r="16457" ht="26.25" customHeight="1"/>
    <row r="16458" ht="26.25" customHeight="1"/>
    <row r="16459" ht="26.25" customHeight="1"/>
    <row r="16460" ht="26.25" customHeight="1"/>
    <row r="16461" ht="26.25" customHeight="1"/>
    <row r="16462" ht="26.25" customHeight="1"/>
    <row r="16463" ht="26.25" customHeight="1"/>
    <row r="16464" ht="26.25" customHeight="1"/>
    <row r="16465" ht="26.25" customHeight="1"/>
    <row r="16466" ht="26.25" customHeight="1"/>
    <row r="16467" ht="26.25" customHeight="1"/>
    <row r="16468" ht="26.25" customHeight="1"/>
    <row r="16469" ht="26.25" customHeight="1"/>
    <row r="16470" ht="26.25" customHeight="1"/>
    <row r="16471" ht="26.25" customHeight="1"/>
    <row r="16472" ht="26.25" customHeight="1"/>
    <row r="16473" ht="26.25" customHeight="1"/>
    <row r="16474" ht="26.25" customHeight="1"/>
    <row r="16475" ht="26.25" customHeight="1"/>
    <row r="16476" ht="26.25" customHeight="1"/>
    <row r="16477" ht="26.25" customHeight="1"/>
    <row r="16478" ht="26.25" customHeight="1"/>
    <row r="16479" ht="26.25" customHeight="1"/>
    <row r="16480" ht="26.25" customHeight="1"/>
    <row r="16481" ht="26.25" customHeight="1"/>
    <row r="16482" ht="26.25" customHeight="1"/>
    <row r="16483" ht="26.25" customHeight="1"/>
    <row r="16484" ht="26.25" customHeight="1"/>
    <row r="16485" ht="26.25" customHeight="1"/>
    <row r="16486" ht="26.25" customHeight="1"/>
    <row r="16487" ht="26.25" customHeight="1"/>
    <row r="16488" ht="26.25" customHeight="1"/>
    <row r="16489" ht="26.25" customHeight="1"/>
    <row r="16490" ht="26.25" customHeight="1"/>
    <row r="16491" ht="26.25" customHeight="1"/>
    <row r="16492" ht="26.25" customHeight="1"/>
    <row r="16493" ht="26.25" customHeight="1"/>
    <row r="16494" ht="26.25" customHeight="1"/>
    <row r="16495" ht="26.25" customHeight="1"/>
    <row r="16496" ht="26.25" customHeight="1"/>
    <row r="16497" ht="26.25" customHeight="1"/>
    <row r="16498" ht="26.25" customHeight="1"/>
    <row r="16499" ht="26.25" customHeight="1"/>
    <row r="16500" ht="26.25" customHeight="1"/>
    <row r="16501" ht="26.25" customHeight="1"/>
    <row r="16502" ht="26.25" customHeight="1"/>
    <row r="16503" ht="26.25" customHeight="1"/>
    <row r="16504" ht="26.25" customHeight="1"/>
    <row r="16505" ht="26.25" customHeight="1"/>
    <row r="16506" ht="26.25" customHeight="1"/>
    <row r="16507" ht="26.25" customHeight="1"/>
    <row r="16508" ht="26.25" customHeight="1"/>
    <row r="16509" ht="26.25" customHeight="1"/>
    <row r="16510" ht="26.25" customHeight="1"/>
    <row r="16511" ht="26.25" customHeight="1"/>
    <row r="16512" ht="26.25" customHeight="1"/>
    <row r="16513" ht="26.25" customHeight="1"/>
    <row r="16514" ht="26.25" customHeight="1"/>
    <row r="16515" ht="26.25" customHeight="1"/>
    <row r="16516" ht="26.25" customHeight="1"/>
    <row r="16517" ht="26.25" customHeight="1"/>
    <row r="16518" ht="26.25" customHeight="1"/>
    <row r="16519" ht="26.25" customHeight="1"/>
    <row r="16520" ht="26.25" customHeight="1"/>
    <row r="16521" ht="26.25" customHeight="1"/>
    <row r="16522" ht="26.25" customHeight="1"/>
    <row r="16523" ht="26.25" customHeight="1"/>
    <row r="16524" ht="26.25" customHeight="1"/>
    <row r="16525" ht="26.25" customHeight="1"/>
    <row r="16526" ht="26.25" customHeight="1"/>
    <row r="16527" ht="26.25" customHeight="1"/>
    <row r="16528" ht="26.25" customHeight="1"/>
    <row r="16529" ht="26.25" customHeight="1"/>
    <row r="16530" ht="26.25" customHeight="1"/>
    <row r="16531" ht="26.25" customHeight="1"/>
    <row r="16532" ht="26.25" customHeight="1"/>
    <row r="16533" ht="26.25" customHeight="1"/>
    <row r="16534" ht="26.25" customHeight="1"/>
    <row r="16535" ht="26.25" customHeight="1"/>
    <row r="16536" ht="26.25" customHeight="1"/>
    <row r="16537" ht="26.25" customHeight="1"/>
    <row r="16538" ht="26.25" customHeight="1"/>
    <row r="16539" ht="26.25" customHeight="1"/>
    <row r="16540" ht="26.25" customHeight="1"/>
    <row r="16541" ht="26.25" customHeight="1"/>
    <row r="16542" ht="26.25" customHeight="1"/>
    <row r="16543" ht="26.25" customHeight="1"/>
    <row r="16544" ht="26.25" customHeight="1"/>
    <row r="16545" ht="26.25" customHeight="1"/>
    <row r="16546" ht="26.25" customHeight="1"/>
    <row r="16547" ht="26.25" customHeight="1"/>
    <row r="16548" ht="26.25" customHeight="1"/>
    <row r="16549" ht="26.25" customHeight="1"/>
    <row r="16550" ht="26.25" customHeight="1"/>
    <row r="16551" ht="26.25" customHeight="1"/>
    <row r="16552" ht="26.25" customHeight="1"/>
    <row r="16553" ht="26.25" customHeight="1"/>
    <row r="16554" ht="26.25" customHeight="1"/>
    <row r="16555" ht="26.25" customHeight="1"/>
    <row r="16556" ht="26.25" customHeight="1"/>
    <row r="16557" ht="26.25" customHeight="1"/>
    <row r="16558" ht="26.25" customHeight="1"/>
    <row r="16559" ht="26.25" customHeight="1"/>
    <row r="16560" ht="26.25" customHeight="1"/>
    <row r="16561" ht="26.25" customHeight="1"/>
    <row r="16562" ht="26.25" customHeight="1"/>
    <row r="16563" ht="26.25" customHeight="1"/>
    <row r="16564" ht="26.25" customHeight="1"/>
    <row r="16565" ht="26.25" customHeight="1"/>
    <row r="16566" ht="26.25" customHeight="1"/>
    <row r="16567" ht="26.25" customHeight="1"/>
    <row r="16568" ht="26.25" customHeight="1"/>
    <row r="16569" ht="26.25" customHeight="1"/>
    <row r="16570" ht="26.25" customHeight="1"/>
    <row r="16571" ht="26.25" customHeight="1"/>
    <row r="16572" ht="26.25" customHeight="1"/>
    <row r="16573" ht="26.25" customHeight="1"/>
    <row r="16574" ht="26.25" customHeight="1"/>
    <row r="16575" ht="26.25" customHeight="1"/>
    <row r="16576" ht="26.25" customHeight="1"/>
    <row r="16577" ht="26.25" customHeight="1"/>
    <row r="16578" ht="26.25" customHeight="1"/>
    <row r="16579" ht="26.25" customHeight="1"/>
    <row r="16580" ht="26.25" customHeight="1"/>
    <row r="16581" ht="26.25" customHeight="1"/>
    <row r="16582" ht="26.25" customHeight="1"/>
    <row r="16583" ht="26.25" customHeight="1"/>
    <row r="16584" ht="26.25" customHeight="1"/>
    <row r="16585" ht="26.25" customHeight="1"/>
    <row r="16586" ht="26.25" customHeight="1"/>
    <row r="16587" ht="26.25" customHeight="1"/>
    <row r="16588" ht="26.25" customHeight="1"/>
    <row r="16589" ht="26.25" customHeight="1"/>
    <row r="16590" ht="26.25" customHeight="1"/>
    <row r="16591" ht="26.25" customHeight="1"/>
    <row r="16592" ht="26.25" customHeight="1"/>
    <row r="16593" ht="26.25" customHeight="1"/>
    <row r="16594" ht="26.25" customHeight="1"/>
    <row r="16595" ht="26.25" customHeight="1"/>
    <row r="16596" ht="26.25" customHeight="1"/>
    <row r="16597" ht="26.25" customHeight="1"/>
    <row r="16598" ht="26.25" customHeight="1"/>
    <row r="16599" ht="26.25" customHeight="1"/>
    <row r="16600" ht="26.25" customHeight="1"/>
    <row r="16601" ht="26.25" customHeight="1"/>
    <row r="16602" ht="26.25" customHeight="1"/>
    <row r="16603" ht="26.25" customHeight="1"/>
    <row r="16604" ht="26.25" customHeight="1"/>
    <row r="16605" ht="26.25" customHeight="1"/>
    <row r="16606" ht="26.25" customHeight="1"/>
    <row r="16607" ht="26.25" customHeight="1"/>
    <row r="16608" ht="26.25" customHeight="1"/>
    <row r="16609" ht="26.25" customHeight="1"/>
    <row r="16610" ht="26.25" customHeight="1"/>
    <row r="16611" ht="26.25" customHeight="1"/>
    <row r="16612" ht="26.25" customHeight="1"/>
    <row r="16613" ht="26.25" customHeight="1"/>
    <row r="16614" ht="26.25" customHeight="1"/>
    <row r="16615" ht="26.25" customHeight="1"/>
    <row r="16616" ht="26.25" customHeight="1"/>
    <row r="16617" ht="26.25" customHeight="1"/>
    <row r="16618" ht="26.25" customHeight="1"/>
    <row r="16619" ht="26.25" customHeight="1"/>
    <row r="16620" ht="26.25" customHeight="1"/>
    <row r="16621" ht="26.25" customHeight="1"/>
    <row r="16622" ht="26.25" customHeight="1"/>
    <row r="16623" ht="26.25" customHeight="1"/>
    <row r="16624" ht="26.25" customHeight="1"/>
    <row r="16625" ht="26.25" customHeight="1"/>
    <row r="16626" ht="26.25" customHeight="1"/>
    <row r="16627" ht="26.25" customHeight="1"/>
    <row r="16628" ht="26.25" customHeight="1"/>
    <row r="16629" ht="26.25" customHeight="1"/>
    <row r="16630" ht="26.25" customHeight="1"/>
    <row r="16631" ht="26.25" customHeight="1"/>
    <row r="16632" ht="26.25" customHeight="1"/>
    <row r="16633" ht="26.25" customHeight="1"/>
    <row r="16634" ht="26.25" customHeight="1"/>
    <row r="16635" ht="26.25" customHeight="1"/>
    <row r="16636" ht="26.25" customHeight="1"/>
    <row r="16637" ht="26.25" customHeight="1"/>
    <row r="16638" ht="26.25" customHeight="1"/>
    <row r="16639" ht="26.25" customHeight="1"/>
    <row r="16640" ht="26.25" customHeight="1"/>
    <row r="16641" ht="26.25" customHeight="1"/>
    <row r="16642" ht="26.25" customHeight="1"/>
    <row r="16643" ht="26.25" customHeight="1"/>
    <row r="16644" ht="26.25" customHeight="1"/>
    <row r="16645" ht="26.25" customHeight="1"/>
    <row r="16646" ht="26.25" customHeight="1"/>
    <row r="16647" ht="26.25" customHeight="1"/>
    <row r="16648" ht="26.25" customHeight="1"/>
    <row r="16649" ht="26.25" customHeight="1"/>
    <row r="16650" ht="26.25" customHeight="1"/>
    <row r="16651" ht="26.25" customHeight="1"/>
    <row r="16652" ht="26.25" customHeight="1"/>
    <row r="16653" ht="26.25" customHeight="1"/>
    <row r="16654" ht="26.25" customHeight="1"/>
    <row r="16655" ht="26.25" customHeight="1"/>
    <row r="16656" ht="26.25" customHeight="1"/>
    <row r="16657" ht="26.25" customHeight="1"/>
    <row r="16658" ht="26.25" customHeight="1"/>
    <row r="16659" ht="26.25" customHeight="1"/>
    <row r="16660" ht="26.25" customHeight="1"/>
    <row r="16661" ht="26.25" customHeight="1"/>
    <row r="16662" ht="26.25" customHeight="1"/>
    <row r="16663" ht="26.25" customHeight="1"/>
    <row r="16664" ht="26.25" customHeight="1"/>
    <row r="16665" ht="26.25" customHeight="1"/>
    <row r="16666" ht="26.25" customHeight="1"/>
    <row r="16667" ht="26.25" customHeight="1"/>
    <row r="16668" ht="26.25" customHeight="1"/>
    <row r="16669" ht="26.25" customHeight="1"/>
    <row r="16670" ht="26.25" customHeight="1"/>
    <row r="16671" ht="26.25" customHeight="1"/>
    <row r="16672" ht="26.25" customHeight="1"/>
    <row r="16673" ht="26.25" customHeight="1"/>
    <row r="16674" ht="26.25" customHeight="1"/>
    <row r="16675" ht="26.25" customHeight="1"/>
    <row r="16676" ht="26.25" customHeight="1"/>
    <row r="16677" ht="26.25" customHeight="1"/>
    <row r="16678" ht="26.25" customHeight="1"/>
    <row r="16679" ht="26.25" customHeight="1"/>
    <row r="16680" ht="26.25" customHeight="1"/>
    <row r="16681" ht="26.25" customHeight="1"/>
    <row r="16682" ht="26.25" customHeight="1"/>
    <row r="16683" ht="26.25" customHeight="1"/>
    <row r="16684" ht="26.25" customHeight="1"/>
    <row r="16685" ht="26.25" customHeight="1"/>
    <row r="16686" ht="26.25" customHeight="1"/>
    <row r="16687" ht="26.25" customHeight="1"/>
    <row r="16688" ht="26.25" customHeight="1"/>
    <row r="16689" ht="26.25" customHeight="1"/>
    <row r="16690" ht="26.25" customHeight="1"/>
    <row r="16691" ht="26.25" customHeight="1"/>
    <row r="16692" ht="26.25" customHeight="1"/>
    <row r="16693" ht="26.25" customHeight="1"/>
    <row r="16694" ht="26.25" customHeight="1"/>
    <row r="16695" ht="26.25" customHeight="1"/>
    <row r="16696" ht="26.25" customHeight="1"/>
    <row r="16697" ht="26.25" customHeight="1"/>
    <row r="16698" ht="26.25" customHeight="1"/>
    <row r="16699" ht="26.25" customHeight="1"/>
    <row r="16700" ht="26.25" customHeight="1"/>
    <row r="16701" ht="26.25" customHeight="1"/>
    <row r="16702" ht="26.25" customHeight="1"/>
    <row r="16703" ht="26.25" customHeight="1"/>
    <row r="16704" ht="26.25" customHeight="1"/>
    <row r="16705" ht="26.25" customHeight="1"/>
    <row r="16706" ht="26.25" customHeight="1"/>
    <row r="16707" ht="26.25" customHeight="1"/>
    <row r="16708" ht="26.25" customHeight="1"/>
    <row r="16709" ht="26.25" customHeight="1"/>
    <row r="16710" ht="26.25" customHeight="1"/>
    <row r="16711" ht="26.25" customHeight="1"/>
    <row r="16712" ht="26.25" customHeight="1"/>
    <row r="16713" ht="26.25" customHeight="1"/>
    <row r="16714" ht="26.25" customHeight="1"/>
    <row r="16715" ht="26.25" customHeight="1"/>
    <row r="16716" ht="26.25" customHeight="1"/>
    <row r="16717" ht="26.25" customHeight="1"/>
    <row r="16718" ht="26.25" customHeight="1"/>
    <row r="16719" ht="26.25" customHeight="1"/>
    <row r="16720" ht="26.25" customHeight="1"/>
    <row r="16721" ht="26.25" customHeight="1"/>
    <row r="16722" ht="26.25" customHeight="1"/>
    <row r="16723" ht="26.25" customHeight="1"/>
    <row r="16724" ht="26.25" customHeight="1"/>
    <row r="16725" ht="26.25" customHeight="1"/>
    <row r="16726" ht="26.25" customHeight="1"/>
    <row r="16727" ht="26.25" customHeight="1"/>
    <row r="16728" ht="26.25" customHeight="1"/>
    <row r="16729" ht="26.25" customHeight="1"/>
    <row r="16730" ht="26.25" customHeight="1"/>
    <row r="16731" ht="26.25" customHeight="1"/>
    <row r="16732" ht="26.25" customHeight="1"/>
    <row r="16733" ht="26.25" customHeight="1"/>
    <row r="16734" ht="26.25" customHeight="1"/>
    <row r="16735" ht="26.25" customHeight="1"/>
    <row r="16736" ht="26.25" customHeight="1"/>
    <row r="16737" ht="26.25" customHeight="1"/>
    <row r="16738" ht="26.25" customHeight="1"/>
    <row r="16739" ht="26.25" customHeight="1"/>
    <row r="16740" ht="26.25" customHeight="1"/>
    <row r="16741" ht="26.25" customHeight="1"/>
    <row r="16742" ht="26.25" customHeight="1"/>
    <row r="16743" ht="26.25" customHeight="1"/>
    <row r="16744" ht="26.25" customHeight="1"/>
    <row r="16745" ht="26.25" customHeight="1"/>
    <row r="16746" ht="26.25" customHeight="1"/>
    <row r="16747" ht="26.25" customHeight="1"/>
    <row r="16748" ht="26.25" customHeight="1"/>
    <row r="16749" ht="26.25" customHeight="1"/>
    <row r="16750" ht="26.25" customHeight="1"/>
    <row r="16751" ht="26.25" customHeight="1"/>
    <row r="16752" ht="26.25" customHeight="1"/>
    <row r="16753" ht="26.25" customHeight="1"/>
    <row r="16754" ht="26.25" customHeight="1"/>
    <row r="16755" ht="26.25" customHeight="1"/>
    <row r="16756" ht="26.25" customHeight="1"/>
    <row r="16757" ht="26.25" customHeight="1"/>
    <row r="16758" ht="26.25" customHeight="1"/>
    <row r="16759" ht="26.25" customHeight="1"/>
    <row r="16760" ht="26.25" customHeight="1"/>
    <row r="16761" ht="26.25" customHeight="1"/>
    <row r="16762" ht="26.25" customHeight="1"/>
    <row r="16763" ht="26.25" customHeight="1"/>
    <row r="16764" ht="26.25" customHeight="1"/>
    <row r="16765" ht="26.25" customHeight="1"/>
    <row r="16766" ht="26.25" customHeight="1"/>
    <row r="16767" ht="26.25" customHeight="1"/>
    <row r="16768" ht="26.25" customHeight="1"/>
    <row r="16769" ht="26.25" customHeight="1"/>
    <row r="16770" ht="26.25" customHeight="1"/>
    <row r="16771" ht="26.25" customHeight="1"/>
    <row r="16772" ht="26.25" customHeight="1"/>
    <row r="16773" ht="26.25" customHeight="1"/>
    <row r="16774" ht="26.25" customHeight="1"/>
    <row r="16775" ht="26.25" customHeight="1"/>
    <row r="16776" ht="26.25" customHeight="1"/>
    <row r="16777" ht="26.25" customHeight="1"/>
    <row r="16778" ht="26.25" customHeight="1"/>
    <row r="16779" ht="26.25" customHeight="1"/>
    <row r="16780" ht="26.25" customHeight="1"/>
    <row r="16781" ht="26.25" customHeight="1"/>
    <row r="16782" ht="26.25" customHeight="1"/>
    <row r="16783" ht="26.25" customHeight="1"/>
    <row r="16784" ht="26.25" customHeight="1"/>
    <row r="16785" ht="26.25" customHeight="1"/>
    <row r="16786" ht="26.25" customHeight="1"/>
    <row r="16787" ht="26.25" customHeight="1"/>
    <row r="16788" ht="26.25" customHeight="1"/>
    <row r="16789" ht="26.25" customHeight="1"/>
    <row r="16790" ht="26.25" customHeight="1"/>
    <row r="16791" ht="26.25" customHeight="1"/>
    <row r="16792" ht="26.25" customHeight="1"/>
    <row r="16793" ht="26.25" customHeight="1"/>
    <row r="16794" ht="26.25" customHeight="1"/>
    <row r="16795" ht="26.25" customHeight="1"/>
    <row r="16796" ht="26.25" customHeight="1"/>
    <row r="16797" ht="26.25" customHeight="1"/>
    <row r="16798" ht="26.25" customHeight="1"/>
    <row r="16799" ht="26.25" customHeight="1"/>
    <row r="16800" ht="26.25" customHeight="1"/>
    <row r="16801" ht="26.25" customHeight="1"/>
    <row r="16802" ht="26.25" customHeight="1"/>
    <row r="16803" ht="26.25" customHeight="1"/>
    <row r="16804" ht="26.25" customHeight="1"/>
    <row r="16805" ht="26.25" customHeight="1"/>
    <row r="16806" ht="26.25" customHeight="1"/>
    <row r="16807" ht="26.25" customHeight="1"/>
    <row r="16808" ht="26.25" customHeight="1"/>
    <row r="16809" ht="26.25" customHeight="1"/>
    <row r="16810" ht="26.25" customHeight="1"/>
    <row r="16811" ht="26.25" customHeight="1"/>
    <row r="16812" ht="26.25" customHeight="1"/>
    <row r="16813" ht="26.25" customHeight="1"/>
    <row r="16814" ht="26.25" customHeight="1"/>
    <row r="16815" ht="26.25" customHeight="1"/>
    <row r="16816" ht="26.25" customHeight="1"/>
    <row r="16817" ht="26.25" customHeight="1"/>
    <row r="16818" ht="26.25" customHeight="1"/>
    <row r="16819" ht="26.25" customHeight="1"/>
    <row r="16820" ht="26.25" customHeight="1"/>
    <row r="16821" ht="26.25" customHeight="1"/>
    <row r="16822" ht="26.25" customHeight="1"/>
    <row r="16823" ht="26.25" customHeight="1"/>
    <row r="16824" ht="26.25" customHeight="1"/>
    <row r="16825" ht="26.25" customHeight="1"/>
    <row r="16826" ht="26.25" customHeight="1"/>
    <row r="16827" ht="26.25" customHeight="1"/>
    <row r="16828" ht="26.25" customHeight="1"/>
    <row r="16829" ht="26.25" customHeight="1"/>
    <row r="16830" ht="26.25" customHeight="1"/>
    <row r="16831" ht="26.25" customHeight="1"/>
    <row r="16832" ht="26.25" customHeight="1"/>
    <row r="16833" ht="26.25" customHeight="1"/>
    <row r="16834" ht="26.25" customHeight="1"/>
    <row r="16835" ht="26.25" customHeight="1"/>
    <row r="16836" ht="26.25" customHeight="1"/>
    <row r="16837" ht="26.25" customHeight="1"/>
    <row r="16838" ht="26.25" customHeight="1"/>
    <row r="16839" ht="26.25" customHeight="1"/>
    <row r="16840" ht="26.25" customHeight="1"/>
    <row r="16841" ht="26.25" customHeight="1"/>
    <row r="16842" ht="26.25" customHeight="1"/>
    <row r="16843" ht="26.25" customHeight="1"/>
    <row r="16844" ht="26.25" customHeight="1"/>
    <row r="16845" ht="26.25" customHeight="1"/>
    <row r="16846" ht="26.25" customHeight="1"/>
    <row r="16847" ht="26.25" customHeight="1"/>
    <row r="16848" ht="26.25" customHeight="1"/>
    <row r="16849" ht="26.25" customHeight="1"/>
    <row r="16850" ht="26.25" customHeight="1"/>
    <row r="16851" ht="26.25" customHeight="1"/>
    <row r="16852" ht="26.25" customHeight="1"/>
    <row r="16853" ht="26.25" customHeight="1"/>
    <row r="16854" ht="26.25" customHeight="1"/>
    <row r="16855" ht="26.25" customHeight="1"/>
    <row r="16856" ht="26.25" customHeight="1"/>
    <row r="16857" ht="26.25" customHeight="1"/>
    <row r="16858" ht="26.25" customHeight="1"/>
    <row r="16859" ht="26.25" customHeight="1"/>
    <row r="16860" ht="26.25" customHeight="1"/>
    <row r="16861" ht="26.25" customHeight="1"/>
    <row r="16862" ht="26.25" customHeight="1"/>
    <row r="16863" ht="26.25" customHeight="1"/>
    <row r="16864" ht="26.25" customHeight="1"/>
    <row r="16865" ht="26.25" customHeight="1"/>
    <row r="16866" ht="26.25" customHeight="1"/>
    <row r="16867" ht="26.25" customHeight="1"/>
    <row r="16868" ht="26.25" customHeight="1"/>
    <row r="16869" ht="26.25" customHeight="1"/>
    <row r="16870" ht="26.25" customHeight="1"/>
    <row r="16871" ht="26.25" customHeight="1"/>
    <row r="16872" ht="26.25" customHeight="1"/>
    <row r="16873" ht="26.25" customHeight="1"/>
    <row r="16874" ht="26.25" customHeight="1"/>
    <row r="16875" ht="26.25" customHeight="1"/>
    <row r="16876" ht="26.25" customHeight="1"/>
    <row r="16877" ht="26.25" customHeight="1"/>
    <row r="16878" ht="26.25" customHeight="1"/>
    <row r="16879" ht="26.25" customHeight="1"/>
    <row r="16880" ht="26.25" customHeight="1"/>
    <row r="16881" ht="26.25" customHeight="1"/>
    <row r="16882" ht="26.25" customHeight="1"/>
    <row r="16883" ht="26.25" customHeight="1"/>
    <row r="16884" ht="26.25" customHeight="1"/>
    <row r="16885" ht="26.25" customHeight="1"/>
    <row r="16886" ht="26.25" customHeight="1"/>
    <row r="16887" ht="26.25" customHeight="1"/>
    <row r="16888" ht="26.25" customHeight="1"/>
    <row r="16889" ht="26.25" customHeight="1"/>
    <row r="16890" ht="26.25" customHeight="1"/>
    <row r="16891" ht="26.25" customHeight="1"/>
    <row r="16892" ht="26.25" customHeight="1"/>
    <row r="16893" ht="26.25" customHeight="1"/>
    <row r="16894" ht="26.25" customHeight="1"/>
    <row r="16895" ht="26.25" customHeight="1"/>
    <row r="16896" ht="26.25" customHeight="1"/>
    <row r="16897" ht="26.25" customHeight="1"/>
    <row r="16898" ht="26.25" customHeight="1"/>
    <row r="16899" ht="26.25" customHeight="1"/>
    <row r="16900" ht="26.25" customHeight="1"/>
    <row r="16901" ht="26.25" customHeight="1"/>
    <row r="16902" ht="26.25" customHeight="1"/>
    <row r="16903" ht="26.25" customHeight="1"/>
    <row r="16904" ht="26.25" customHeight="1"/>
    <row r="16905" ht="26.25" customHeight="1"/>
    <row r="16906" ht="26.25" customHeight="1"/>
    <row r="16907" ht="26.25" customHeight="1"/>
    <row r="16908" ht="26.25" customHeight="1"/>
    <row r="16909" ht="26.25" customHeight="1"/>
    <row r="16910" ht="26.25" customHeight="1"/>
    <row r="16911" ht="26.25" customHeight="1"/>
    <row r="16912" ht="26.25" customHeight="1"/>
    <row r="16913" ht="26.25" customHeight="1"/>
    <row r="16914" ht="26.25" customHeight="1"/>
    <row r="16915" ht="26.25" customHeight="1"/>
    <row r="16916" ht="26.25" customHeight="1"/>
    <row r="16917" ht="26.25" customHeight="1"/>
    <row r="16918" ht="26.25" customHeight="1"/>
    <row r="16919" ht="26.25" customHeight="1"/>
    <row r="16920" ht="26.25" customHeight="1"/>
    <row r="16921" ht="26.25" customHeight="1"/>
    <row r="16922" ht="26.25" customHeight="1"/>
    <row r="16923" ht="26.25" customHeight="1"/>
    <row r="16924" ht="26.25" customHeight="1"/>
    <row r="16925" ht="26.25" customHeight="1"/>
    <row r="16926" ht="26.25" customHeight="1"/>
    <row r="16927" ht="26.25" customHeight="1"/>
    <row r="16928" ht="26.25" customHeight="1"/>
    <row r="16929" ht="26.25" customHeight="1"/>
    <row r="16930" ht="26.25" customHeight="1"/>
    <row r="16931" ht="26.25" customHeight="1"/>
    <row r="16932" ht="26.25" customHeight="1"/>
    <row r="16933" ht="26.25" customHeight="1"/>
    <row r="16934" ht="26.25" customHeight="1"/>
    <row r="16935" ht="26.25" customHeight="1"/>
    <row r="16936" ht="26.25" customHeight="1"/>
    <row r="16937" ht="26.25" customHeight="1"/>
    <row r="16938" ht="26.25" customHeight="1"/>
    <row r="16939" ht="26.25" customHeight="1"/>
    <row r="16940" ht="26.25" customHeight="1"/>
    <row r="16941" ht="26.25" customHeight="1"/>
    <row r="16942" ht="26.25" customHeight="1"/>
    <row r="16943" ht="26.25" customHeight="1"/>
    <row r="16944" ht="26.25" customHeight="1"/>
    <row r="16945" ht="26.25" customHeight="1"/>
    <row r="16946" ht="26.25" customHeight="1"/>
    <row r="16947" ht="26.25" customHeight="1"/>
    <row r="16948" ht="26.25" customHeight="1"/>
    <row r="16949" ht="26.25" customHeight="1"/>
    <row r="16950" ht="26.25" customHeight="1"/>
    <row r="16951" ht="26.25" customHeight="1"/>
    <row r="16952" ht="26.25" customHeight="1"/>
    <row r="16953" ht="26.25" customHeight="1"/>
    <row r="16954" ht="26.25" customHeight="1"/>
    <row r="16955" ht="26.25" customHeight="1"/>
    <row r="16956" ht="26.25" customHeight="1"/>
    <row r="16957" ht="26.25" customHeight="1"/>
    <row r="16958" ht="26.25" customHeight="1"/>
    <row r="16959" ht="26.25" customHeight="1"/>
    <row r="16960" ht="26.25" customHeight="1"/>
    <row r="16961" ht="26.25" customHeight="1"/>
    <row r="16962" ht="26.25" customHeight="1"/>
    <row r="16963" ht="26.25" customHeight="1"/>
    <row r="16964" ht="26.25" customHeight="1"/>
    <row r="16965" ht="26.25" customHeight="1"/>
    <row r="16966" ht="26.25" customHeight="1"/>
    <row r="16967" ht="26.25" customHeight="1"/>
    <row r="16968" ht="26.25" customHeight="1"/>
    <row r="16969" ht="26.25" customHeight="1"/>
    <row r="16970" ht="26.25" customHeight="1"/>
    <row r="16971" ht="26.25" customHeight="1"/>
    <row r="16972" ht="26.25" customHeight="1"/>
    <row r="16973" ht="26.25" customHeight="1"/>
    <row r="16974" ht="26.25" customHeight="1"/>
    <row r="16975" ht="26.25" customHeight="1"/>
    <row r="16976" ht="26.25" customHeight="1"/>
    <row r="16977" ht="26.25" customHeight="1"/>
    <row r="16978" ht="26.25" customHeight="1"/>
    <row r="16979" ht="26.25" customHeight="1"/>
    <row r="16980" ht="26.25" customHeight="1"/>
    <row r="16981" ht="26.25" customHeight="1"/>
    <row r="16982" ht="26.25" customHeight="1"/>
    <row r="16983" ht="26.25" customHeight="1"/>
    <row r="16984" ht="26.25" customHeight="1"/>
    <row r="16985" ht="26.25" customHeight="1"/>
    <row r="16986" ht="26.25" customHeight="1"/>
    <row r="16987" ht="26.25" customHeight="1"/>
    <row r="16988" ht="26.25" customHeight="1"/>
    <row r="16989" ht="26.25" customHeight="1"/>
    <row r="16990" ht="26.25" customHeight="1"/>
    <row r="16991" ht="26.25" customHeight="1"/>
    <row r="16992" ht="26.25" customHeight="1"/>
    <row r="16993" ht="26.25" customHeight="1"/>
    <row r="16994" ht="26.25" customHeight="1"/>
    <row r="16995" ht="26.25" customHeight="1"/>
    <row r="16996" ht="26.25" customHeight="1"/>
    <row r="16997" ht="26.25" customHeight="1"/>
    <row r="16998" ht="26.25" customHeight="1"/>
    <row r="16999" ht="26.25" customHeight="1"/>
    <row r="17000" ht="26.25" customHeight="1"/>
    <row r="17001" ht="26.25" customHeight="1"/>
    <row r="17002" ht="26.25" customHeight="1"/>
    <row r="17003" ht="26.25" customHeight="1"/>
    <row r="17004" ht="26.25" customHeight="1"/>
    <row r="17005" ht="26.25" customHeight="1"/>
    <row r="17006" ht="26.25" customHeight="1"/>
    <row r="17007" ht="26.25" customHeight="1"/>
    <row r="17008" ht="26.25" customHeight="1"/>
    <row r="17009" ht="26.25" customHeight="1"/>
    <row r="17010" ht="26.25" customHeight="1"/>
    <row r="17011" ht="26.25" customHeight="1"/>
    <row r="17012" ht="26.25" customHeight="1"/>
    <row r="17013" ht="26.25" customHeight="1"/>
    <row r="17014" ht="26.25" customHeight="1"/>
    <row r="17015" ht="26.25" customHeight="1"/>
    <row r="17016" ht="26.25" customHeight="1"/>
    <row r="17017" ht="26.25" customHeight="1"/>
    <row r="17018" ht="26.25" customHeight="1"/>
    <row r="17019" ht="26.25" customHeight="1"/>
    <row r="17020" ht="26.25" customHeight="1"/>
    <row r="17021" ht="26.25" customHeight="1"/>
    <row r="17022" ht="26.25" customHeight="1"/>
    <row r="17023" ht="26.25" customHeight="1"/>
    <row r="17024" ht="26.25" customHeight="1"/>
    <row r="17025" ht="26.25" customHeight="1"/>
    <row r="17026" ht="26.25" customHeight="1"/>
    <row r="17027" ht="26.25" customHeight="1"/>
    <row r="17028" ht="26.25" customHeight="1"/>
    <row r="17029" ht="26.25" customHeight="1"/>
    <row r="17030" ht="26.25" customHeight="1"/>
    <row r="17031" ht="26.25" customHeight="1"/>
    <row r="17032" ht="26.25" customHeight="1"/>
    <row r="17033" ht="26.25" customHeight="1"/>
    <row r="17034" ht="26.25" customHeight="1"/>
    <row r="17035" ht="26.25" customHeight="1"/>
    <row r="17036" ht="26.25" customHeight="1"/>
    <row r="17037" ht="26.25" customHeight="1"/>
    <row r="17038" ht="26.25" customHeight="1"/>
    <row r="17039" ht="26.25" customHeight="1"/>
    <row r="17040" ht="26.25" customHeight="1"/>
    <row r="17041" ht="26.25" customHeight="1"/>
    <row r="17042" ht="26.25" customHeight="1"/>
    <row r="17043" ht="26.25" customHeight="1"/>
    <row r="17044" ht="26.25" customHeight="1"/>
    <row r="17045" ht="26.25" customHeight="1"/>
    <row r="17046" ht="26.25" customHeight="1"/>
    <row r="17047" ht="26.25" customHeight="1"/>
    <row r="17048" ht="26.25" customHeight="1"/>
    <row r="17049" ht="26.25" customHeight="1"/>
    <row r="17050" ht="26.25" customHeight="1"/>
    <row r="17051" ht="26.25" customHeight="1"/>
    <row r="17052" ht="26.25" customHeight="1"/>
    <row r="17053" ht="26.25" customHeight="1"/>
    <row r="17054" ht="26.25" customHeight="1"/>
    <row r="17055" ht="26.25" customHeight="1"/>
    <row r="17056" ht="26.25" customHeight="1"/>
    <row r="17057" ht="26.25" customHeight="1"/>
    <row r="17058" ht="26.25" customHeight="1"/>
    <row r="17059" ht="26.25" customHeight="1"/>
    <row r="17060" ht="26.25" customHeight="1"/>
    <row r="17061" ht="26.25" customHeight="1"/>
    <row r="17062" ht="26.25" customHeight="1"/>
    <row r="17063" ht="26.25" customHeight="1"/>
    <row r="17064" ht="26.25" customHeight="1"/>
    <row r="17065" ht="26.25" customHeight="1"/>
    <row r="17066" ht="26.25" customHeight="1"/>
    <row r="17067" ht="26.25" customHeight="1"/>
    <row r="17068" ht="26.25" customHeight="1"/>
    <row r="17069" ht="26.25" customHeight="1"/>
    <row r="17070" ht="26.25" customHeight="1"/>
    <row r="17071" ht="26.25" customHeight="1"/>
    <row r="17072" ht="26.25" customHeight="1"/>
    <row r="17073" ht="26.25" customHeight="1"/>
    <row r="17074" ht="26.25" customHeight="1"/>
    <row r="17075" ht="26.25" customHeight="1"/>
    <row r="17076" ht="26.25" customHeight="1"/>
    <row r="17077" ht="26.25" customHeight="1"/>
    <row r="17078" ht="26.25" customHeight="1"/>
    <row r="17079" ht="26.25" customHeight="1"/>
    <row r="17080" ht="26.25" customHeight="1"/>
    <row r="17081" ht="26.25" customHeight="1"/>
    <row r="17082" ht="26.25" customHeight="1"/>
    <row r="17083" ht="26.25" customHeight="1"/>
    <row r="17084" ht="26.25" customHeight="1"/>
    <row r="17085" ht="26.25" customHeight="1"/>
    <row r="17086" ht="26.25" customHeight="1"/>
    <row r="17087" ht="26.25" customHeight="1"/>
    <row r="17088" ht="26.25" customHeight="1"/>
    <row r="17089" ht="26.25" customHeight="1"/>
    <row r="17090" ht="26.25" customHeight="1"/>
    <row r="17091" ht="26.25" customHeight="1"/>
    <row r="17092" ht="26.25" customHeight="1"/>
    <row r="17093" ht="26.25" customHeight="1"/>
    <row r="17094" ht="26.25" customHeight="1"/>
    <row r="17095" ht="26.25" customHeight="1"/>
    <row r="17096" ht="26.25" customHeight="1"/>
    <row r="17097" ht="26.25" customHeight="1"/>
    <row r="17098" ht="26.25" customHeight="1"/>
    <row r="17099" ht="26.25" customHeight="1"/>
    <row r="17100" ht="26.25" customHeight="1"/>
    <row r="17101" ht="26.25" customHeight="1"/>
    <row r="17102" ht="26.25" customHeight="1"/>
    <row r="17103" ht="26.25" customHeight="1"/>
    <row r="17104" ht="26.25" customHeight="1"/>
    <row r="17105" ht="26.25" customHeight="1"/>
    <row r="17106" ht="26.25" customHeight="1"/>
    <row r="17107" ht="26.25" customHeight="1"/>
    <row r="17108" ht="26.25" customHeight="1"/>
    <row r="17109" ht="26.25" customHeight="1"/>
    <row r="17110" ht="26.25" customHeight="1"/>
    <row r="17111" ht="26.25" customHeight="1"/>
    <row r="17112" ht="26.25" customHeight="1"/>
    <row r="17113" ht="26.25" customHeight="1"/>
    <row r="17114" ht="26.25" customHeight="1"/>
    <row r="17115" ht="26.25" customHeight="1"/>
    <row r="17116" ht="26.25" customHeight="1"/>
    <row r="17117" ht="26.25" customHeight="1"/>
    <row r="17118" ht="26.25" customHeight="1"/>
    <row r="17119" ht="26.25" customHeight="1"/>
    <row r="17120" ht="26.25" customHeight="1"/>
    <row r="17121" ht="26.25" customHeight="1"/>
    <row r="17122" ht="26.25" customHeight="1"/>
    <row r="17123" ht="26.25" customHeight="1"/>
    <row r="17124" ht="26.25" customHeight="1"/>
    <row r="17125" ht="26.25" customHeight="1"/>
    <row r="17126" ht="26.25" customHeight="1"/>
    <row r="17127" ht="26.25" customHeight="1"/>
    <row r="17128" ht="26.25" customHeight="1"/>
    <row r="17129" ht="26.25" customHeight="1"/>
    <row r="17130" ht="26.25" customHeight="1"/>
    <row r="17131" ht="26.25" customHeight="1"/>
    <row r="17132" ht="26.25" customHeight="1"/>
    <row r="17133" ht="26.25" customHeight="1"/>
    <row r="17134" ht="26.25" customHeight="1"/>
    <row r="17135" ht="26.25" customHeight="1"/>
    <row r="17136" ht="26.25" customHeight="1"/>
    <row r="17137" ht="26.25" customHeight="1"/>
    <row r="17138" ht="26.25" customHeight="1"/>
    <row r="17139" ht="26.25" customHeight="1"/>
    <row r="17140" ht="26.25" customHeight="1"/>
    <row r="17141" ht="26.25" customHeight="1"/>
    <row r="17142" ht="26.25" customHeight="1"/>
    <row r="17143" ht="26.25" customHeight="1"/>
    <row r="17144" ht="26.25" customHeight="1"/>
    <row r="17145" ht="26.25" customHeight="1"/>
    <row r="17146" ht="26.25" customHeight="1"/>
    <row r="17147" ht="26.25" customHeight="1"/>
    <row r="17148" ht="26.25" customHeight="1"/>
    <row r="17149" ht="26.25" customHeight="1"/>
    <row r="17150" ht="26.25" customHeight="1"/>
    <row r="17151" ht="26.25" customHeight="1"/>
    <row r="17152" ht="26.25" customHeight="1"/>
    <row r="17153" ht="26.25" customHeight="1"/>
    <row r="17154" ht="26.25" customHeight="1"/>
    <row r="17155" ht="26.25" customHeight="1"/>
    <row r="17156" ht="26.25" customHeight="1"/>
    <row r="17157" ht="26.25" customHeight="1"/>
    <row r="17158" ht="26.25" customHeight="1"/>
    <row r="17159" ht="26.25" customHeight="1"/>
    <row r="17160" ht="26.25" customHeight="1"/>
    <row r="17161" ht="26.25" customHeight="1"/>
    <row r="17162" ht="26.25" customHeight="1"/>
    <row r="17163" ht="26.25" customHeight="1"/>
    <row r="17164" ht="26.25" customHeight="1"/>
    <row r="17165" ht="26.25" customHeight="1"/>
    <row r="17166" ht="26.25" customHeight="1"/>
    <row r="17167" ht="26.25" customHeight="1"/>
    <row r="17168" ht="26.25" customHeight="1"/>
    <row r="17169" ht="26.25" customHeight="1"/>
    <row r="17170" ht="26.25" customHeight="1"/>
    <row r="17171" ht="26.25" customHeight="1"/>
    <row r="17172" ht="26.25" customHeight="1"/>
    <row r="17173" ht="26.25" customHeight="1"/>
    <row r="17174" ht="26.25" customHeight="1"/>
    <row r="17175" ht="26.25" customHeight="1"/>
    <row r="17176" ht="26.25" customHeight="1"/>
    <row r="17177" ht="26.25" customHeight="1"/>
    <row r="17178" ht="26.25" customHeight="1"/>
    <row r="17179" ht="26.25" customHeight="1"/>
    <row r="17180" ht="26.25" customHeight="1"/>
    <row r="17181" ht="26.25" customHeight="1"/>
    <row r="17182" ht="26.25" customHeight="1"/>
    <row r="17183" ht="26.25" customHeight="1"/>
    <row r="17184" ht="26.25" customHeight="1"/>
    <row r="17185" ht="26.25" customHeight="1"/>
    <row r="17186" ht="26.25" customHeight="1"/>
    <row r="17187" ht="26.25" customHeight="1"/>
    <row r="17188" ht="26.25" customHeight="1"/>
    <row r="17189" ht="26.25" customHeight="1"/>
    <row r="17190" ht="26.25" customHeight="1"/>
    <row r="17191" ht="26.25" customHeight="1"/>
    <row r="17192" ht="26.25" customHeight="1"/>
    <row r="17193" ht="26.25" customHeight="1"/>
    <row r="17194" ht="26.25" customHeight="1"/>
    <row r="17195" ht="26.25" customHeight="1"/>
    <row r="17196" ht="26.25" customHeight="1"/>
    <row r="17197" ht="26.25" customHeight="1"/>
    <row r="17198" ht="26.25" customHeight="1"/>
    <row r="17199" ht="26.25" customHeight="1"/>
    <row r="17200" ht="26.25" customHeight="1"/>
    <row r="17201" ht="26.25" customHeight="1"/>
    <row r="17202" ht="26.25" customHeight="1"/>
    <row r="17203" ht="26.25" customHeight="1"/>
    <row r="17204" ht="26.25" customHeight="1"/>
    <row r="17205" ht="26.25" customHeight="1"/>
    <row r="17206" ht="26.25" customHeight="1"/>
    <row r="17207" ht="26.25" customHeight="1"/>
    <row r="17208" ht="26.25" customHeight="1"/>
    <row r="17209" ht="26.25" customHeight="1"/>
    <row r="17210" ht="26.25" customHeight="1"/>
    <row r="17211" ht="26.25" customHeight="1"/>
    <row r="17212" ht="26.25" customHeight="1"/>
    <row r="17213" ht="26.25" customHeight="1"/>
    <row r="17214" ht="26.25" customHeight="1"/>
    <row r="17215" ht="26.25" customHeight="1"/>
    <row r="17216" ht="26.25" customHeight="1"/>
    <row r="17217" ht="26.25" customHeight="1"/>
    <row r="17218" ht="26.25" customHeight="1"/>
    <row r="17219" ht="26.25" customHeight="1"/>
    <row r="17220" ht="26.25" customHeight="1"/>
    <row r="17221" ht="26.25" customHeight="1"/>
    <row r="17222" ht="26.25" customHeight="1"/>
    <row r="17223" ht="26.25" customHeight="1"/>
    <row r="17224" ht="26.25" customHeight="1"/>
    <row r="17225" ht="26.25" customHeight="1"/>
    <row r="17226" ht="26.25" customHeight="1"/>
    <row r="17227" ht="26.25" customHeight="1"/>
    <row r="17228" ht="26.25" customHeight="1"/>
    <row r="17229" ht="26.25" customHeight="1"/>
    <row r="17230" ht="26.25" customHeight="1"/>
    <row r="17231" ht="26.25" customHeight="1"/>
    <row r="17232" ht="26.25" customHeight="1"/>
    <row r="17233" ht="26.25" customHeight="1"/>
    <row r="17234" ht="26.25" customHeight="1"/>
    <row r="17235" ht="26.25" customHeight="1"/>
    <row r="17236" ht="26.25" customHeight="1"/>
    <row r="17237" ht="26.25" customHeight="1"/>
    <row r="17238" ht="26.25" customHeight="1"/>
    <row r="17239" ht="26.25" customHeight="1"/>
    <row r="17240" ht="26.25" customHeight="1"/>
    <row r="17241" ht="26.25" customHeight="1"/>
    <row r="17242" ht="26.25" customHeight="1"/>
    <row r="17243" ht="26.25" customHeight="1"/>
    <row r="17244" ht="26.25" customHeight="1"/>
    <row r="17245" ht="26.25" customHeight="1"/>
    <row r="17246" ht="26.25" customHeight="1"/>
    <row r="17247" ht="26.25" customHeight="1"/>
    <row r="17248" ht="26.25" customHeight="1"/>
    <row r="17249" ht="26.25" customHeight="1"/>
    <row r="17250" ht="26.25" customHeight="1"/>
    <row r="17251" ht="26.25" customHeight="1"/>
    <row r="17252" ht="26.25" customHeight="1"/>
    <row r="17253" ht="26.25" customHeight="1"/>
    <row r="17254" ht="26.25" customHeight="1"/>
    <row r="17255" ht="26.25" customHeight="1"/>
    <row r="17256" ht="26.25" customHeight="1"/>
    <row r="17257" ht="26.25" customHeight="1"/>
    <row r="17258" ht="26.25" customHeight="1"/>
    <row r="17259" ht="26.25" customHeight="1"/>
    <row r="17260" ht="26.25" customHeight="1"/>
    <row r="17261" ht="26.25" customHeight="1"/>
    <row r="17262" ht="26.25" customHeight="1"/>
    <row r="17263" ht="26.25" customHeight="1"/>
    <row r="17264" ht="26.25" customHeight="1"/>
    <row r="17265" ht="26.25" customHeight="1"/>
    <row r="17266" ht="26.25" customHeight="1"/>
    <row r="17267" ht="26.25" customHeight="1"/>
    <row r="17268" ht="26.25" customHeight="1"/>
    <row r="17269" ht="26.25" customHeight="1"/>
    <row r="17270" ht="26.25" customHeight="1"/>
    <row r="17271" ht="26.25" customHeight="1"/>
    <row r="17272" ht="26.25" customHeight="1"/>
    <row r="17273" ht="26.25" customHeight="1"/>
    <row r="17274" ht="26.25" customHeight="1"/>
    <row r="17275" ht="26.25" customHeight="1"/>
    <row r="17276" ht="26.25" customHeight="1"/>
    <row r="17277" ht="26.25" customHeight="1"/>
    <row r="17278" ht="26.25" customHeight="1"/>
    <row r="17279" ht="26.25" customHeight="1"/>
    <row r="17280" ht="26.25" customHeight="1"/>
    <row r="17281" ht="26.25" customHeight="1"/>
    <row r="17282" ht="26.25" customHeight="1"/>
    <row r="17283" ht="26.25" customHeight="1"/>
    <row r="17284" ht="26.25" customHeight="1"/>
    <row r="17285" ht="26.25" customHeight="1"/>
    <row r="17286" ht="26.25" customHeight="1"/>
    <row r="17287" ht="26.25" customHeight="1"/>
    <row r="17288" ht="26.25" customHeight="1"/>
    <row r="17289" ht="26.25" customHeight="1"/>
    <row r="17290" ht="26.25" customHeight="1"/>
    <row r="17291" ht="26.25" customHeight="1"/>
    <row r="17292" ht="26.25" customHeight="1"/>
    <row r="17293" ht="26.25" customHeight="1"/>
    <row r="17294" ht="26.25" customHeight="1"/>
    <row r="17295" ht="26.25" customHeight="1"/>
    <row r="17296" ht="26.25" customHeight="1"/>
    <row r="17297" ht="26.25" customHeight="1"/>
    <row r="17298" ht="26.25" customHeight="1"/>
    <row r="17299" ht="26.25" customHeight="1"/>
    <row r="17300" ht="26.25" customHeight="1"/>
    <row r="17301" ht="26.25" customHeight="1"/>
    <row r="17302" ht="26.25" customHeight="1"/>
    <row r="17303" ht="26.25" customHeight="1"/>
    <row r="17304" ht="26.25" customHeight="1"/>
    <row r="17305" ht="26.25" customHeight="1"/>
    <row r="17306" ht="26.25" customHeight="1"/>
    <row r="17307" ht="26.25" customHeight="1"/>
    <row r="17308" ht="26.25" customHeight="1"/>
    <row r="17309" ht="26.25" customHeight="1"/>
    <row r="17310" ht="26.25" customHeight="1"/>
    <row r="17311" ht="26.25" customHeight="1"/>
    <row r="17312" ht="26.25" customHeight="1"/>
    <row r="17313" ht="26.25" customHeight="1"/>
    <row r="17314" ht="26.25" customHeight="1"/>
    <row r="17315" ht="26.25" customHeight="1"/>
    <row r="17316" ht="26.25" customHeight="1"/>
    <row r="17317" ht="26.25" customHeight="1"/>
    <row r="17318" ht="26.25" customHeight="1"/>
    <row r="17319" ht="26.25" customHeight="1"/>
    <row r="17320" ht="26.25" customHeight="1"/>
    <row r="17321" ht="26.25" customHeight="1"/>
    <row r="17322" ht="26.25" customHeight="1"/>
    <row r="17323" ht="26.25" customHeight="1"/>
    <row r="17324" ht="26.25" customHeight="1"/>
    <row r="17325" ht="26.25" customHeight="1"/>
    <row r="17326" ht="26.25" customHeight="1"/>
    <row r="17327" ht="26.25" customHeight="1"/>
    <row r="17328" ht="26.25" customHeight="1"/>
    <row r="17329" ht="26.25" customHeight="1"/>
    <row r="17330" ht="26.25" customHeight="1"/>
    <row r="17331" ht="26.25" customHeight="1"/>
    <row r="17332" ht="26.25" customHeight="1"/>
    <row r="17333" ht="26.25" customHeight="1"/>
    <row r="17334" ht="26.25" customHeight="1"/>
    <row r="17335" ht="26.25" customHeight="1"/>
    <row r="17336" ht="26.25" customHeight="1"/>
    <row r="17337" ht="26.25" customHeight="1"/>
    <row r="17338" ht="26.25" customHeight="1"/>
    <row r="17339" ht="26.25" customHeight="1"/>
    <row r="17340" ht="26.25" customHeight="1"/>
    <row r="17341" ht="26.25" customHeight="1"/>
    <row r="17342" ht="26.25" customHeight="1"/>
    <row r="17343" ht="26.25" customHeight="1"/>
    <row r="17344" ht="26.25" customHeight="1"/>
    <row r="17345" ht="26.25" customHeight="1"/>
    <row r="17346" ht="26.25" customHeight="1"/>
    <row r="17347" ht="26.25" customHeight="1"/>
    <row r="17348" ht="26.25" customHeight="1"/>
    <row r="17349" ht="26.25" customHeight="1"/>
    <row r="17350" ht="26.25" customHeight="1"/>
    <row r="17351" ht="26.25" customHeight="1"/>
    <row r="17352" ht="26.25" customHeight="1"/>
    <row r="17353" ht="26.25" customHeight="1"/>
    <row r="17354" ht="26.25" customHeight="1"/>
    <row r="17355" ht="26.25" customHeight="1"/>
    <row r="17356" ht="26.25" customHeight="1"/>
    <row r="17357" ht="26.25" customHeight="1"/>
    <row r="17358" ht="26.25" customHeight="1"/>
    <row r="17359" ht="26.25" customHeight="1"/>
    <row r="17360" ht="26.25" customHeight="1"/>
    <row r="17361" ht="26.25" customHeight="1"/>
    <row r="17362" ht="26.25" customHeight="1"/>
    <row r="17363" ht="26.25" customHeight="1"/>
    <row r="17364" ht="26.25" customHeight="1"/>
    <row r="17365" ht="26.25" customHeight="1"/>
    <row r="17366" ht="26.25" customHeight="1"/>
    <row r="17367" ht="26.25" customHeight="1"/>
    <row r="17368" ht="26.25" customHeight="1"/>
    <row r="17369" ht="26.25" customHeight="1"/>
    <row r="17370" ht="26.25" customHeight="1"/>
    <row r="17371" ht="26.25" customHeight="1"/>
    <row r="17372" ht="26.25" customHeight="1"/>
    <row r="17373" ht="26.25" customHeight="1"/>
    <row r="17374" ht="26.25" customHeight="1"/>
    <row r="17375" ht="26.25" customHeight="1"/>
    <row r="17376" ht="26.25" customHeight="1"/>
    <row r="17377" ht="26.25" customHeight="1"/>
    <row r="17378" ht="26.25" customHeight="1"/>
    <row r="17379" ht="26.25" customHeight="1"/>
    <row r="17380" ht="26.25" customHeight="1"/>
    <row r="17381" ht="26.25" customHeight="1"/>
    <row r="17382" ht="26.25" customHeight="1"/>
    <row r="17383" ht="26.25" customHeight="1"/>
    <row r="17384" ht="26.25" customHeight="1"/>
    <row r="17385" ht="26.25" customHeight="1"/>
    <row r="17386" ht="26.25" customHeight="1"/>
    <row r="17387" ht="26.25" customHeight="1"/>
    <row r="17388" ht="26.25" customHeight="1"/>
    <row r="17389" ht="26.25" customHeight="1"/>
    <row r="17390" ht="26.25" customHeight="1"/>
    <row r="17391" ht="26.25" customHeight="1"/>
    <row r="17392" ht="26.25" customHeight="1"/>
    <row r="17393" ht="26.25" customHeight="1"/>
    <row r="17394" ht="26.25" customHeight="1"/>
    <row r="17395" ht="26.25" customHeight="1"/>
    <row r="17396" ht="26.25" customHeight="1"/>
    <row r="17397" ht="26.25" customHeight="1"/>
    <row r="17398" ht="26.25" customHeight="1"/>
    <row r="17399" ht="26.25" customHeight="1"/>
    <row r="17400" ht="26.25" customHeight="1"/>
    <row r="17401" ht="26.25" customHeight="1"/>
    <row r="17402" ht="26.25" customHeight="1"/>
    <row r="17403" ht="26.25" customHeight="1"/>
    <row r="17404" ht="26.25" customHeight="1"/>
    <row r="17405" ht="26.25" customHeight="1"/>
    <row r="17406" ht="26.25" customHeight="1"/>
    <row r="17407" ht="26.25" customHeight="1"/>
    <row r="17408" ht="26.25" customHeight="1"/>
    <row r="17409" ht="26.25" customHeight="1"/>
    <row r="17410" ht="26.25" customHeight="1"/>
    <row r="17411" ht="26.25" customHeight="1"/>
    <row r="17412" ht="26.25" customHeight="1"/>
    <row r="17413" ht="26.25" customHeight="1"/>
    <row r="17414" ht="26.25" customHeight="1"/>
    <row r="17415" ht="26.25" customHeight="1"/>
    <row r="17416" ht="26.25" customHeight="1"/>
    <row r="17417" ht="26.25" customHeight="1"/>
    <row r="17418" ht="26.25" customHeight="1"/>
    <row r="17419" ht="26.25" customHeight="1"/>
    <row r="17420" ht="26.25" customHeight="1"/>
    <row r="17421" ht="26.25" customHeight="1"/>
    <row r="17422" ht="26.25" customHeight="1"/>
    <row r="17423" ht="26.25" customHeight="1"/>
    <row r="17424" ht="26.25" customHeight="1"/>
    <row r="17425" ht="26.25" customHeight="1"/>
    <row r="17426" ht="26.25" customHeight="1"/>
    <row r="17427" ht="26.25" customHeight="1"/>
    <row r="17428" ht="26.25" customHeight="1"/>
    <row r="17429" ht="26.25" customHeight="1"/>
    <row r="17430" ht="26.25" customHeight="1"/>
    <row r="17431" ht="26.25" customHeight="1"/>
    <row r="17432" ht="26.25" customHeight="1"/>
    <row r="17433" ht="26.25" customHeight="1"/>
    <row r="17434" ht="26.25" customHeight="1"/>
    <row r="17435" ht="26.25" customHeight="1"/>
    <row r="17436" ht="26.25" customHeight="1"/>
    <row r="17437" ht="26.25" customHeight="1"/>
    <row r="17438" ht="26.25" customHeight="1"/>
    <row r="17439" ht="26.25" customHeight="1"/>
    <row r="17440" ht="26.25" customHeight="1"/>
    <row r="17441" ht="26.25" customHeight="1"/>
    <row r="17442" ht="26.25" customHeight="1"/>
    <row r="17443" ht="26.25" customHeight="1"/>
    <row r="17444" ht="26.25" customHeight="1"/>
    <row r="17445" ht="26.25" customHeight="1"/>
    <row r="17446" ht="26.25" customHeight="1"/>
    <row r="17447" ht="26.25" customHeight="1"/>
    <row r="17448" ht="26.25" customHeight="1"/>
    <row r="17449" ht="26.25" customHeight="1"/>
    <row r="17450" ht="26.25" customHeight="1"/>
    <row r="17451" ht="26.25" customHeight="1"/>
    <row r="17452" ht="26.25" customHeight="1"/>
    <row r="17453" ht="26.25" customHeight="1"/>
    <row r="17454" ht="26.25" customHeight="1"/>
    <row r="17455" ht="26.25" customHeight="1"/>
    <row r="17456" ht="26.25" customHeight="1"/>
    <row r="17457" ht="26.25" customHeight="1"/>
    <row r="17458" ht="26.25" customHeight="1"/>
    <row r="17459" ht="26.25" customHeight="1"/>
    <row r="17460" ht="26.25" customHeight="1"/>
    <row r="17461" ht="26.25" customHeight="1"/>
    <row r="17462" ht="26.25" customHeight="1"/>
    <row r="17463" ht="26.25" customHeight="1"/>
    <row r="17464" ht="26.25" customHeight="1"/>
    <row r="17465" ht="26.25" customHeight="1"/>
    <row r="17466" ht="26.25" customHeight="1"/>
    <row r="17467" ht="26.25" customHeight="1"/>
    <row r="17468" ht="26.25" customHeight="1"/>
    <row r="17469" ht="26.25" customHeight="1"/>
    <row r="17470" ht="26.25" customHeight="1"/>
    <row r="17471" ht="26.25" customHeight="1"/>
    <row r="17472" ht="26.25" customHeight="1"/>
    <row r="17473" ht="26.25" customHeight="1"/>
    <row r="17474" ht="26.25" customHeight="1"/>
    <row r="17475" ht="26.25" customHeight="1"/>
    <row r="17476" ht="26.25" customHeight="1"/>
    <row r="17477" ht="26.25" customHeight="1"/>
    <row r="17478" ht="26.25" customHeight="1"/>
    <row r="17479" ht="26.25" customHeight="1"/>
    <row r="17480" ht="26.25" customHeight="1"/>
    <row r="17481" ht="26.25" customHeight="1"/>
    <row r="17482" ht="26.25" customHeight="1"/>
    <row r="17483" ht="26.25" customHeight="1"/>
    <row r="17484" ht="26.25" customHeight="1"/>
    <row r="17485" ht="26.25" customHeight="1"/>
    <row r="17486" ht="26.25" customHeight="1"/>
    <row r="17487" ht="26.25" customHeight="1"/>
    <row r="17488" ht="26.25" customHeight="1"/>
    <row r="17489" ht="26.25" customHeight="1"/>
    <row r="17490" ht="26.25" customHeight="1"/>
    <row r="17491" ht="26.25" customHeight="1"/>
    <row r="17492" ht="26.25" customHeight="1"/>
    <row r="17493" ht="26.25" customHeight="1"/>
    <row r="17494" ht="26.25" customHeight="1"/>
    <row r="17495" ht="26.25" customHeight="1"/>
    <row r="17496" ht="26.25" customHeight="1"/>
    <row r="17497" ht="26.25" customHeight="1"/>
    <row r="17498" ht="26.25" customHeight="1"/>
    <row r="17499" ht="26.25" customHeight="1"/>
    <row r="17500" ht="26.25" customHeight="1"/>
    <row r="17501" ht="26.25" customHeight="1"/>
    <row r="17502" ht="26.25" customHeight="1"/>
    <row r="17503" ht="26.25" customHeight="1"/>
    <row r="17504" ht="26.25" customHeight="1"/>
    <row r="17505" ht="26.25" customHeight="1"/>
    <row r="17506" ht="26.25" customHeight="1"/>
    <row r="17507" ht="26.25" customHeight="1"/>
    <row r="17508" ht="26.25" customHeight="1"/>
    <row r="17509" ht="26.25" customHeight="1"/>
    <row r="17510" ht="26.25" customHeight="1"/>
    <row r="17511" ht="26.25" customHeight="1"/>
    <row r="17512" ht="26.25" customHeight="1"/>
    <row r="17513" ht="26.25" customHeight="1"/>
    <row r="17514" ht="26.25" customHeight="1"/>
    <row r="17515" ht="26.25" customHeight="1"/>
    <row r="17516" ht="26.25" customHeight="1"/>
    <row r="17517" ht="26.25" customHeight="1"/>
    <row r="17518" ht="26.25" customHeight="1"/>
    <row r="17519" ht="26.25" customHeight="1"/>
    <row r="17520" ht="26.25" customHeight="1"/>
    <row r="17521" ht="26.25" customHeight="1"/>
    <row r="17522" ht="26.25" customHeight="1"/>
    <row r="17523" ht="26.25" customHeight="1"/>
    <row r="17524" ht="26.25" customHeight="1"/>
    <row r="17525" ht="26.25" customHeight="1"/>
    <row r="17526" ht="26.25" customHeight="1"/>
    <row r="17527" ht="26.25" customHeight="1"/>
    <row r="17528" ht="26.25" customHeight="1"/>
    <row r="17529" ht="26.25" customHeight="1"/>
    <row r="17530" ht="26.25" customHeight="1"/>
    <row r="17531" ht="26.25" customHeight="1"/>
    <row r="17532" ht="26.25" customHeight="1"/>
    <row r="17533" ht="26.25" customHeight="1"/>
    <row r="17534" ht="26.25" customHeight="1"/>
    <row r="17535" ht="26.25" customHeight="1"/>
    <row r="17536" ht="26.25" customHeight="1"/>
    <row r="17537" ht="26.25" customHeight="1"/>
    <row r="17538" ht="26.25" customHeight="1"/>
    <row r="17539" ht="26.25" customHeight="1"/>
    <row r="17540" ht="26.25" customHeight="1"/>
    <row r="17541" ht="26.25" customHeight="1"/>
    <row r="17542" ht="26.25" customHeight="1"/>
    <row r="17543" ht="26.25" customHeight="1"/>
    <row r="17544" ht="26.25" customHeight="1"/>
    <row r="17545" ht="26.25" customHeight="1"/>
    <row r="17546" ht="26.25" customHeight="1"/>
    <row r="17547" ht="26.25" customHeight="1"/>
    <row r="17548" ht="26.25" customHeight="1"/>
    <row r="17549" ht="26.25" customHeight="1"/>
    <row r="17550" ht="26.25" customHeight="1"/>
    <row r="17551" ht="26.25" customHeight="1"/>
    <row r="17552" ht="26.25" customHeight="1"/>
    <row r="17553" ht="26.25" customHeight="1"/>
    <row r="17554" ht="26.25" customHeight="1"/>
    <row r="17555" ht="26.25" customHeight="1"/>
    <row r="17556" ht="26.25" customHeight="1"/>
    <row r="17557" ht="26.25" customHeight="1"/>
    <row r="17558" ht="26.25" customHeight="1"/>
    <row r="17559" ht="26.25" customHeight="1"/>
    <row r="17560" ht="26.25" customHeight="1"/>
    <row r="17561" ht="26.25" customHeight="1"/>
    <row r="17562" ht="26.25" customHeight="1"/>
    <row r="17563" ht="26.25" customHeight="1"/>
    <row r="17564" ht="26.25" customHeight="1"/>
    <row r="17565" ht="26.25" customHeight="1"/>
    <row r="17566" ht="26.25" customHeight="1"/>
    <row r="17567" ht="26.25" customHeight="1"/>
    <row r="17568" ht="26.25" customHeight="1"/>
    <row r="17569" ht="26.25" customHeight="1"/>
    <row r="17570" ht="26.25" customHeight="1"/>
    <row r="17571" ht="26.25" customHeight="1"/>
    <row r="17572" ht="26.25" customHeight="1"/>
    <row r="17573" ht="26.25" customHeight="1"/>
    <row r="17574" ht="26.25" customHeight="1"/>
    <row r="17575" ht="26.25" customHeight="1"/>
    <row r="17576" ht="26.25" customHeight="1"/>
    <row r="17577" ht="26.25" customHeight="1"/>
    <row r="17578" ht="26.25" customHeight="1"/>
    <row r="17579" ht="26.25" customHeight="1"/>
    <row r="17580" ht="26.25" customHeight="1"/>
    <row r="17581" ht="26.25" customHeight="1"/>
    <row r="17582" ht="26.25" customHeight="1"/>
    <row r="17583" ht="26.25" customHeight="1"/>
    <row r="17584" ht="26.25" customHeight="1"/>
    <row r="17585" ht="26.25" customHeight="1"/>
    <row r="17586" ht="26.25" customHeight="1"/>
    <row r="17587" ht="26.25" customHeight="1"/>
    <row r="17588" ht="26.25" customHeight="1"/>
    <row r="17589" ht="26.25" customHeight="1"/>
    <row r="17590" ht="26.25" customHeight="1"/>
    <row r="17591" ht="26.25" customHeight="1"/>
    <row r="17592" ht="26.25" customHeight="1"/>
    <row r="17593" ht="26.25" customHeight="1"/>
    <row r="17594" ht="26.25" customHeight="1"/>
    <row r="17595" ht="26.25" customHeight="1"/>
    <row r="17596" ht="26.25" customHeight="1"/>
    <row r="17597" ht="26.25" customHeight="1"/>
    <row r="17598" ht="26.25" customHeight="1"/>
    <row r="17599" ht="26.25" customHeight="1"/>
    <row r="17600" ht="26.25" customHeight="1"/>
    <row r="17601" ht="26.25" customHeight="1"/>
    <row r="17602" ht="26.25" customHeight="1"/>
    <row r="17603" ht="26.25" customHeight="1"/>
    <row r="17604" ht="26.25" customHeight="1"/>
    <row r="17605" ht="26.25" customHeight="1"/>
    <row r="17606" ht="26.25" customHeight="1"/>
    <row r="17607" ht="26.25" customHeight="1"/>
    <row r="17608" ht="26.25" customHeight="1"/>
    <row r="17609" ht="26.25" customHeight="1"/>
    <row r="17610" ht="26.25" customHeight="1"/>
    <row r="17611" ht="26.25" customHeight="1"/>
    <row r="17612" ht="26.25" customHeight="1"/>
    <row r="17613" ht="26.25" customHeight="1"/>
    <row r="17614" ht="26.25" customHeight="1"/>
    <row r="17615" ht="26.25" customHeight="1"/>
    <row r="17616" ht="26.25" customHeight="1"/>
    <row r="17617" ht="26.25" customHeight="1"/>
    <row r="17618" ht="26.25" customHeight="1"/>
    <row r="17619" ht="26.25" customHeight="1"/>
    <row r="17620" ht="26.25" customHeight="1"/>
    <row r="17621" ht="26.25" customHeight="1"/>
    <row r="17622" ht="26.25" customHeight="1"/>
    <row r="17623" ht="26.25" customHeight="1"/>
    <row r="17624" ht="26.25" customHeight="1"/>
    <row r="17625" ht="26.25" customHeight="1"/>
    <row r="17626" ht="26.25" customHeight="1"/>
    <row r="17627" ht="26.25" customHeight="1"/>
    <row r="17628" ht="26.25" customHeight="1"/>
    <row r="17629" ht="26.25" customHeight="1"/>
    <row r="17630" ht="26.25" customHeight="1"/>
    <row r="17631" ht="26.25" customHeight="1"/>
    <row r="17632" ht="26.25" customHeight="1"/>
    <row r="17633" ht="26.25" customHeight="1"/>
    <row r="17634" ht="26.25" customHeight="1"/>
    <row r="17635" ht="26.25" customHeight="1"/>
    <row r="17636" ht="26.25" customHeight="1"/>
    <row r="17637" ht="26.25" customHeight="1"/>
    <row r="17638" ht="26.25" customHeight="1"/>
    <row r="17639" ht="26.25" customHeight="1"/>
    <row r="17640" ht="26.25" customHeight="1"/>
    <row r="17641" ht="26.25" customHeight="1"/>
    <row r="17642" ht="26.25" customHeight="1"/>
    <row r="17643" ht="26.25" customHeight="1"/>
    <row r="17644" ht="26.25" customHeight="1"/>
    <row r="17645" ht="26.25" customHeight="1"/>
    <row r="17646" ht="26.25" customHeight="1"/>
    <row r="17647" ht="26.25" customHeight="1"/>
    <row r="17648" ht="26.25" customHeight="1"/>
    <row r="17649" ht="26.25" customHeight="1"/>
    <row r="17650" ht="26.25" customHeight="1"/>
    <row r="17651" ht="26.25" customHeight="1"/>
    <row r="17652" ht="26.25" customHeight="1"/>
    <row r="17653" ht="26.25" customHeight="1"/>
    <row r="17654" ht="26.25" customHeight="1"/>
    <row r="17655" ht="26.25" customHeight="1"/>
    <row r="17656" ht="26.25" customHeight="1"/>
    <row r="17657" ht="26.25" customHeight="1"/>
    <row r="17658" ht="26.25" customHeight="1"/>
    <row r="17659" ht="26.25" customHeight="1"/>
    <row r="17660" ht="26.25" customHeight="1"/>
    <row r="17661" ht="26.25" customHeight="1"/>
    <row r="17662" ht="26.25" customHeight="1"/>
    <row r="17663" ht="26.25" customHeight="1"/>
    <row r="17664" ht="26.25" customHeight="1"/>
    <row r="17665" ht="26.25" customHeight="1"/>
    <row r="17666" ht="26.25" customHeight="1"/>
    <row r="17667" ht="26.25" customHeight="1"/>
    <row r="17668" ht="26.25" customHeight="1"/>
    <row r="17669" ht="26.25" customHeight="1"/>
    <row r="17670" ht="26.25" customHeight="1"/>
    <row r="17671" ht="26.25" customHeight="1"/>
    <row r="17672" ht="26.25" customHeight="1"/>
    <row r="17673" ht="26.25" customHeight="1"/>
    <row r="17674" ht="26.25" customHeight="1"/>
    <row r="17675" ht="26.25" customHeight="1"/>
    <row r="17676" ht="26.25" customHeight="1"/>
    <row r="17677" ht="26.25" customHeight="1"/>
    <row r="17678" ht="26.25" customHeight="1"/>
    <row r="17679" ht="26.25" customHeight="1"/>
    <row r="17680" ht="26.25" customHeight="1"/>
    <row r="17681" ht="26.25" customHeight="1"/>
    <row r="17682" ht="26.25" customHeight="1"/>
    <row r="17683" ht="26.25" customHeight="1"/>
    <row r="17684" ht="26.25" customHeight="1"/>
    <row r="17685" ht="26.25" customHeight="1"/>
    <row r="17686" ht="26.25" customHeight="1"/>
    <row r="17687" ht="26.25" customHeight="1"/>
    <row r="17688" ht="26.25" customHeight="1"/>
    <row r="17689" ht="26.25" customHeight="1"/>
    <row r="17690" ht="26.25" customHeight="1"/>
    <row r="17691" ht="26.25" customHeight="1"/>
    <row r="17692" ht="26.25" customHeight="1"/>
    <row r="17693" ht="26.25" customHeight="1"/>
    <row r="17694" ht="26.25" customHeight="1"/>
    <row r="17695" ht="26.25" customHeight="1"/>
    <row r="17696" ht="26.25" customHeight="1"/>
    <row r="17697" ht="26.25" customHeight="1"/>
    <row r="17698" ht="26.25" customHeight="1"/>
    <row r="17699" ht="26.25" customHeight="1"/>
    <row r="17700" ht="26.25" customHeight="1"/>
    <row r="17701" ht="26.25" customHeight="1"/>
    <row r="17702" ht="26.25" customHeight="1"/>
    <row r="17703" ht="26.25" customHeight="1"/>
    <row r="17704" ht="26.25" customHeight="1"/>
    <row r="17705" ht="26.25" customHeight="1"/>
    <row r="17706" ht="26.25" customHeight="1"/>
    <row r="17707" ht="26.25" customHeight="1"/>
    <row r="17708" ht="26.25" customHeight="1"/>
    <row r="17709" ht="26.25" customHeight="1"/>
    <row r="17710" ht="26.25" customHeight="1"/>
    <row r="17711" ht="26.25" customHeight="1"/>
    <row r="17712" ht="26.25" customHeight="1"/>
    <row r="17713" ht="26.25" customHeight="1"/>
    <row r="17714" ht="26.25" customHeight="1"/>
    <row r="17715" ht="26.25" customHeight="1"/>
    <row r="17716" ht="26.25" customHeight="1"/>
    <row r="17717" ht="26.25" customHeight="1"/>
    <row r="17718" ht="26.25" customHeight="1"/>
    <row r="17719" ht="26.25" customHeight="1"/>
    <row r="17720" ht="26.25" customHeight="1"/>
    <row r="17721" ht="26.25" customHeight="1"/>
    <row r="17722" ht="26.25" customHeight="1"/>
    <row r="17723" ht="26.25" customHeight="1"/>
    <row r="17724" ht="26.25" customHeight="1"/>
    <row r="17725" ht="26.25" customHeight="1"/>
    <row r="17726" ht="26.25" customHeight="1"/>
    <row r="17727" ht="26.25" customHeight="1"/>
    <row r="17728" ht="26.25" customHeight="1"/>
    <row r="17729" ht="26.25" customHeight="1"/>
    <row r="17730" ht="26.25" customHeight="1"/>
    <row r="17731" ht="26.25" customHeight="1"/>
    <row r="17732" ht="26.25" customHeight="1"/>
    <row r="17733" ht="26.25" customHeight="1"/>
    <row r="17734" ht="26.25" customHeight="1"/>
    <row r="17735" ht="26.25" customHeight="1"/>
    <row r="17736" ht="26.25" customHeight="1"/>
    <row r="17737" ht="26.25" customHeight="1"/>
    <row r="17738" ht="26.25" customHeight="1"/>
    <row r="17739" ht="26.25" customHeight="1"/>
    <row r="17740" ht="26.25" customHeight="1"/>
    <row r="17741" ht="26.25" customHeight="1"/>
    <row r="17742" ht="26.25" customHeight="1"/>
    <row r="17743" ht="26.25" customHeight="1"/>
    <row r="17744" ht="26.25" customHeight="1"/>
    <row r="17745" ht="26.25" customHeight="1"/>
    <row r="17746" ht="26.25" customHeight="1"/>
    <row r="17747" ht="26.25" customHeight="1"/>
    <row r="17748" ht="26.25" customHeight="1"/>
    <row r="17749" ht="26.25" customHeight="1"/>
    <row r="17750" ht="26.25" customHeight="1"/>
    <row r="17751" ht="26.25" customHeight="1"/>
    <row r="17752" ht="26.25" customHeight="1"/>
    <row r="17753" ht="26.25" customHeight="1"/>
    <row r="17754" ht="26.25" customHeight="1"/>
    <row r="17755" ht="26.25" customHeight="1"/>
    <row r="17756" ht="26.25" customHeight="1"/>
    <row r="17757" ht="26.25" customHeight="1"/>
    <row r="17758" ht="26.25" customHeight="1"/>
    <row r="17759" ht="26.25" customHeight="1"/>
    <row r="17760" ht="26.25" customHeight="1"/>
    <row r="17761" ht="26.25" customHeight="1"/>
    <row r="17762" ht="26.25" customHeight="1"/>
    <row r="17763" ht="26.25" customHeight="1"/>
    <row r="17764" ht="26.25" customHeight="1"/>
    <row r="17765" ht="26.25" customHeight="1"/>
    <row r="17766" ht="26.25" customHeight="1"/>
    <row r="17767" ht="26.25" customHeight="1"/>
    <row r="17768" ht="26.25" customHeight="1"/>
    <row r="17769" ht="26.25" customHeight="1"/>
    <row r="17770" ht="26.25" customHeight="1"/>
    <row r="17771" ht="26.25" customHeight="1"/>
    <row r="17772" ht="26.25" customHeight="1"/>
    <row r="17773" ht="26.25" customHeight="1"/>
    <row r="17774" ht="26.25" customHeight="1"/>
    <row r="17775" ht="26.25" customHeight="1"/>
    <row r="17776" ht="26.25" customHeight="1"/>
    <row r="17777" ht="26.25" customHeight="1"/>
    <row r="17778" ht="26.25" customHeight="1"/>
    <row r="17779" ht="26.25" customHeight="1"/>
    <row r="17780" ht="26.25" customHeight="1"/>
    <row r="17781" ht="26.25" customHeight="1"/>
    <row r="17782" ht="26.25" customHeight="1"/>
    <row r="17783" ht="26.25" customHeight="1"/>
    <row r="17784" ht="26.25" customHeight="1"/>
    <row r="17785" ht="26.25" customHeight="1"/>
    <row r="17786" ht="26.25" customHeight="1"/>
    <row r="17787" ht="26.25" customHeight="1"/>
    <row r="17788" ht="26.25" customHeight="1"/>
    <row r="17789" ht="26.25" customHeight="1"/>
    <row r="17790" ht="26.25" customHeight="1"/>
    <row r="17791" ht="26.25" customHeight="1"/>
    <row r="17792" ht="26.25" customHeight="1"/>
    <row r="17793" ht="26.25" customHeight="1"/>
    <row r="17794" ht="26.25" customHeight="1"/>
    <row r="17795" ht="26.25" customHeight="1"/>
    <row r="17796" ht="26.25" customHeight="1"/>
    <row r="17797" ht="26.25" customHeight="1"/>
    <row r="17798" ht="26.25" customHeight="1"/>
    <row r="17799" ht="26.25" customHeight="1"/>
    <row r="17800" ht="26.25" customHeight="1"/>
    <row r="17801" ht="26.25" customHeight="1"/>
    <row r="17802" ht="26.25" customHeight="1"/>
    <row r="17803" ht="26.25" customHeight="1"/>
    <row r="17804" ht="26.25" customHeight="1"/>
    <row r="17805" ht="26.25" customHeight="1"/>
    <row r="17806" ht="26.25" customHeight="1"/>
    <row r="17807" ht="26.25" customHeight="1"/>
    <row r="17808" ht="26.25" customHeight="1"/>
    <row r="17809" ht="26.25" customHeight="1"/>
    <row r="17810" ht="26.25" customHeight="1"/>
    <row r="17811" ht="26.25" customHeight="1"/>
    <row r="17812" ht="26.25" customHeight="1"/>
    <row r="17813" ht="26.25" customHeight="1"/>
    <row r="17814" ht="26.25" customHeight="1"/>
    <row r="17815" ht="26.25" customHeight="1"/>
    <row r="17816" ht="26.25" customHeight="1"/>
    <row r="17817" ht="26.25" customHeight="1"/>
    <row r="17818" ht="26.25" customHeight="1"/>
    <row r="17819" ht="26.25" customHeight="1"/>
    <row r="17820" ht="26.25" customHeight="1"/>
    <row r="17821" ht="26.25" customHeight="1"/>
    <row r="17822" ht="26.25" customHeight="1"/>
    <row r="17823" ht="26.25" customHeight="1"/>
    <row r="17824" ht="26.25" customHeight="1"/>
    <row r="17825" ht="26.25" customHeight="1"/>
    <row r="17826" ht="26.25" customHeight="1"/>
    <row r="17827" ht="26.25" customHeight="1"/>
    <row r="17828" ht="26.25" customHeight="1"/>
    <row r="17829" ht="26.25" customHeight="1"/>
    <row r="17830" ht="26.25" customHeight="1"/>
    <row r="17831" ht="26.25" customHeight="1"/>
    <row r="17832" ht="26.25" customHeight="1"/>
    <row r="17833" ht="26.25" customHeight="1"/>
    <row r="17834" ht="26.25" customHeight="1"/>
    <row r="17835" ht="26.25" customHeight="1"/>
    <row r="17836" ht="26.25" customHeight="1"/>
    <row r="17837" ht="26.25" customHeight="1"/>
    <row r="17838" ht="26.25" customHeight="1"/>
    <row r="17839" ht="26.25" customHeight="1"/>
    <row r="17840" ht="26.25" customHeight="1"/>
    <row r="17841" ht="26.25" customHeight="1"/>
    <row r="17842" ht="26.25" customHeight="1"/>
    <row r="17843" ht="26.25" customHeight="1"/>
    <row r="17844" ht="26.25" customHeight="1"/>
    <row r="17845" ht="26.25" customHeight="1"/>
    <row r="17846" ht="26.25" customHeight="1"/>
    <row r="17847" ht="26.25" customHeight="1"/>
    <row r="17848" ht="26.25" customHeight="1"/>
    <row r="17849" ht="26.25" customHeight="1"/>
    <row r="17850" ht="26.25" customHeight="1"/>
    <row r="17851" ht="26.25" customHeight="1"/>
    <row r="17852" ht="26.25" customHeight="1"/>
    <row r="17853" ht="26.25" customHeight="1"/>
    <row r="17854" ht="26.25" customHeight="1"/>
    <row r="17855" ht="26.25" customHeight="1"/>
    <row r="17856" ht="26.25" customHeight="1"/>
    <row r="17857" ht="26.25" customHeight="1"/>
    <row r="17858" ht="26.25" customHeight="1"/>
    <row r="17859" ht="26.25" customHeight="1"/>
    <row r="17860" ht="26.25" customHeight="1"/>
    <row r="17861" ht="26.25" customHeight="1"/>
    <row r="17862" ht="26.25" customHeight="1"/>
    <row r="17863" ht="26.25" customHeight="1"/>
    <row r="17864" ht="26.25" customHeight="1"/>
    <row r="17865" ht="26.25" customHeight="1"/>
    <row r="17866" ht="26.25" customHeight="1"/>
    <row r="17867" ht="26.25" customHeight="1"/>
    <row r="17868" ht="26.25" customHeight="1"/>
    <row r="17869" ht="26.25" customHeight="1"/>
    <row r="17870" ht="26.25" customHeight="1"/>
    <row r="17871" ht="26.25" customHeight="1"/>
    <row r="17872" ht="26.25" customHeight="1"/>
    <row r="17873" ht="26.25" customHeight="1"/>
    <row r="17874" ht="26.25" customHeight="1"/>
    <row r="17875" ht="26.25" customHeight="1"/>
    <row r="17876" ht="26.25" customHeight="1"/>
    <row r="17877" ht="26.25" customHeight="1"/>
    <row r="17878" ht="26.25" customHeight="1"/>
    <row r="17879" ht="26.25" customHeight="1"/>
    <row r="17880" ht="26.25" customHeight="1"/>
    <row r="17881" ht="26.25" customHeight="1"/>
    <row r="17882" ht="26.25" customHeight="1"/>
    <row r="17883" ht="26.25" customHeight="1"/>
    <row r="17884" ht="26.25" customHeight="1"/>
    <row r="17885" ht="26.25" customHeight="1"/>
    <row r="17886" ht="26.25" customHeight="1"/>
    <row r="17887" ht="26.25" customHeight="1"/>
    <row r="17888" ht="26.25" customHeight="1"/>
    <row r="17889" ht="26.25" customHeight="1"/>
    <row r="17890" ht="26.25" customHeight="1"/>
    <row r="17891" ht="26.25" customHeight="1"/>
    <row r="17892" ht="26.25" customHeight="1"/>
    <row r="17893" ht="26.25" customHeight="1"/>
    <row r="17894" ht="26.25" customHeight="1"/>
    <row r="17895" ht="26.25" customHeight="1"/>
    <row r="17896" ht="26.25" customHeight="1"/>
    <row r="17897" ht="26.25" customHeight="1"/>
    <row r="17898" ht="26.25" customHeight="1"/>
    <row r="17899" ht="26.25" customHeight="1"/>
    <row r="17900" ht="26.25" customHeight="1"/>
    <row r="17901" ht="26.25" customHeight="1"/>
    <row r="17902" ht="26.25" customHeight="1"/>
    <row r="17903" ht="26.25" customHeight="1"/>
    <row r="17904" ht="26.25" customHeight="1"/>
    <row r="17905" ht="26.25" customHeight="1"/>
    <row r="17906" ht="26.25" customHeight="1"/>
    <row r="17907" ht="26.25" customHeight="1"/>
    <row r="17908" ht="26.25" customHeight="1"/>
    <row r="17909" ht="26.25" customHeight="1"/>
    <row r="17910" ht="26.25" customHeight="1"/>
    <row r="17911" ht="26.25" customHeight="1"/>
    <row r="17912" ht="26.25" customHeight="1"/>
    <row r="17913" ht="26.25" customHeight="1"/>
    <row r="17914" ht="26.25" customHeight="1"/>
    <row r="17915" ht="26.25" customHeight="1"/>
    <row r="17916" ht="26.25" customHeight="1"/>
    <row r="17917" ht="26.25" customHeight="1"/>
    <row r="17918" ht="26.25" customHeight="1"/>
    <row r="17919" ht="26.25" customHeight="1"/>
    <row r="17920" ht="26.25" customHeight="1"/>
    <row r="17921" ht="26.25" customHeight="1"/>
    <row r="17922" ht="26.25" customHeight="1"/>
    <row r="17923" ht="26.25" customHeight="1"/>
    <row r="17924" ht="26.25" customHeight="1"/>
    <row r="17925" ht="26.25" customHeight="1"/>
    <row r="17926" ht="26.25" customHeight="1"/>
    <row r="17927" ht="26.25" customHeight="1"/>
    <row r="17928" ht="26.25" customHeight="1"/>
    <row r="17929" ht="26.25" customHeight="1"/>
    <row r="17930" ht="26.25" customHeight="1"/>
    <row r="17931" ht="26.25" customHeight="1"/>
    <row r="17932" ht="26.25" customHeight="1"/>
    <row r="17933" ht="26.25" customHeight="1"/>
    <row r="17934" ht="26.25" customHeight="1"/>
    <row r="17935" ht="26.25" customHeight="1"/>
    <row r="17936" ht="26.25" customHeight="1"/>
    <row r="17937" ht="26.25" customHeight="1"/>
    <row r="17938" ht="26.25" customHeight="1"/>
    <row r="17939" ht="26.25" customHeight="1"/>
    <row r="17940" ht="26.25" customHeight="1"/>
    <row r="17941" ht="26.25" customHeight="1"/>
    <row r="17942" ht="26.25" customHeight="1"/>
    <row r="17943" ht="26.25" customHeight="1"/>
    <row r="17944" ht="26.25" customHeight="1"/>
    <row r="17945" ht="26.25" customHeight="1"/>
    <row r="17946" ht="26.25" customHeight="1"/>
    <row r="17947" ht="26.25" customHeight="1"/>
    <row r="17948" ht="26.25" customHeight="1"/>
    <row r="17949" ht="26.25" customHeight="1"/>
    <row r="17950" ht="26.25" customHeight="1"/>
    <row r="17951" ht="26.25" customHeight="1"/>
    <row r="17952" ht="26.25" customHeight="1"/>
    <row r="17953" ht="26.25" customHeight="1"/>
    <row r="17954" ht="26.25" customHeight="1"/>
    <row r="17955" ht="26.25" customHeight="1"/>
    <row r="17956" ht="26.25" customHeight="1"/>
    <row r="17957" ht="26.25" customHeight="1"/>
    <row r="17958" ht="26.25" customHeight="1"/>
    <row r="17959" ht="26.25" customHeight="1"/>
    <row r="17960" ht="26.25" customHeight="1"/>
    <row r="17961" ht="26.25" customHeight="1"/>
    <row r="17962" ht="26.25" customHeight="1"/>
    <row r="17963" ht="26.25" customHeight="1"/>
    <row r="17964" ht="26.25" customHeight="1"/>
    <row r="17965" ht="26.25" customHeight="1"/>
    <row r="17966" ht="26.25" customHeight="1"/>
    <row r="17967" ht="26.25" customHeight="1"/>
    <row r="17968" ht="26.25" customHeight="1"/>
    <row r="17969" ht="26.25" customHeight="1"/>
    <row r="17970" ht="26.25" customHeight="1"/>
    <row r="17971" ht="26.25" customHeight="1"/>
    <row r="17972" ht="26.25" customHeight="1"/>
    <row r="17973" ht="26.25" customHeight="1"/>
    <row r="17974" ht="26.25" customHeight="1"/>
    <row r="17975" ht="26.25" customHeight="1"/>
    <row r="17976" ht="26.25" customHeight="1"/>
    <row r="17977" ht="26.25" customHeight="1"/>
    <row r="17978" ht="26.25" customHeight="1"/>
    <row r="17979" ht="26.25" customHeight="1"/>
    <row r="17980" ht="26.25" customHeight="1"/>
    <row r="17981" ht="26.25" customHeight="1"/>
    <row r="17982" ht="26.25" customHeight="1"/>
    <row r="17983" ht="26.25" customHeight="1"/>
    <row r="17984" ht="26.25" customHeight="1"/>
    <row r="17985" ht="26.25" customHeight="1"/>
    <row r="17986" ht="26.25" customHeight="1"/>
    <row r="17987" ht="26.25" customHeight="1"/>
    <row r="17988" ht="26.25" customHeight="1"/>
    <row r="17989" ht="26.25" customHeight="1"/>
    <row r="17990" ht="26.25" customHeight="1"/>
    <row r="17991" ht="26.25" customHeight="1"/>
    <row r="17992" ht="26.25" customHeight="1"/>
    <row r="17993" ht="26.25" customHeight="1"/>
    <row r="17994" ht="26.25" customHeight="1"/>
    <row r="17995" ht="26.25" customHeight="1"/>
    <row r="17996" ht="26.25" customHeight="1"/>
    <row r="17997" ht="26.25" customHeight="1"/>
    <row r="17998" ht="26.25" customHeight="1"/>
    <row r="17999" ht="26.25" customHeight="1"/>
    <row r="18000" ht="26.25" customHeight="1"/>
    <row r="18001" ht="26.25" customHeight="1"/>
    <row r="18002" ht="26.25" customHeight="1"/>
    <row r="18003" ht="26.25" customHeight="1"/>
    <row r="18004" ht="26.25" customHeight="1"/>
    <row r="18005" ht="26.25" customHeight="1"/>
    <row r="18006" ht="26.25" customHeight="1"/>
    <row r="18007" ht="26.25" customHeight="1"/>
    <row r="18008" ht="26.25" customHeight="1"/>
    <row r="18009" ht="26.25" customHeight="1"/>
    <row r="18010" ht="26.25" customHeight="1"/>
    <row r="18011" ht="26.25" customHeight="1"/>
    <row r="18012" ht="26.25" customHeight="1"/>
    <row r="18013" ht="26.25" customHeight="1"/>
    <row r="18014" ht="26.25" customHeight="1"/>
    <row r="18015" ht="26.25" customHeight="1"/>
    <row r="18016" ht="26.25" customHeight="1"/>
    <row r="18017" ht="26.25" customHeight="1"/>
    <row r="18018" ht="26.25" customHeight="1"/>
    <row r="18019" ht="26.25" customHeight="1"/>
    <row r="18020" ht="26.25" customHeight="1"/>
    <row r="18021" ht="26.25" customHeight="1"/>
    <row r="18022" ht="26.25" customHeight="1"/>
    <row r="18023" ht="26.25" customHeight="1"/>
    <row r="18024" ht="26.25" customHeight="1"/>
    <row r="18025" ht="26.25" customHeight="1"/>
    <row r="18026" ht="26.25" customHeight="1"/>
    <row r="18027" ht="26.25" customHeight="1"/>
    <row r="18028" ht="26.25" customHeight="1"/>
    <row r="18029" ht="26.25" customHeight="1"/>
    <row r="18030" ht="26.25" customHeight="1"/>
    <row r="18031" ht="26.25" customHeight="1"/>
    <row r="18032" ht="26.25" customHeight="1"/>
    <row r="18033" ht="26.25" customHeight="1"/>
    <row r="18034" ht="26.25" customHeight="1"/>
    <row r="18035" ht="26.25" customHeight="1"/>
    <row r="18036" ht="26.25" customHeight="1"/>
    <row r="18037" ht="26.25" customHeight="1"/>
    <row r="18038" ht="26.25" customHeight="1"/>
    <row r="18039" ht="26.25" customHeight="1"/>
    <row r="18040" ht="26.25" customHeight="1"/>
    <row r="18041" ht="26.25" customHeight="1"/>
    <row r="18042" ht="26.25" customHeight="1"/>
    <row r="18043" ht="26.25" customHeight="1"/>
    <row r="18044" ht="26.25" customHeight="1"/>
    <row r="18045" ht="26.25" customHeight="1"/>
    <row r="18046" ht="26.25" customHeight="1"/>
    <row r="18047" ht="26.25" customHeight="1"/>
    <row r="18048" ht="26.25" customHeight="1"/>
    <row r="18049" ht="26.25" customHeight="1"/>
    <row r="18050" ht="26.25" customHeight="1"/>
    <row r="18051" ht="26.25" customHeight="1"/>
    <row r="18052" ht="26.25" customHeight="1"/>
    <row r="18053" ht="26.25" customHeight="1"/>
    <row r="18054" ht="26.25" customHeight="1"/>
    <row r="18055" ht="26.25" customHeight="1"/>
    <row r="18056" ht="26.25" customHeight="1"/>
    <row r="18057" ht="26.25" customHeight="1"/>
    <row r="18058" ht="26.25" customHeight="1"/>
    <row r="18059" ht="26.25" customHeight="1"/>
    <row r="18060" ht="26.25" customHeight="1"/>
    <row r="18061" ht="26.25" customHeight="1"/>
    <row r="18062" ht="26.25" customHeight="1"/>
    <row r="18063" ht="26.25" customHeight="1"/>
    <row r="18064" ht="26.25" customHeight="1"/>
    <row r="18065" ht="26.25" customHeight="1"/>
    <row r="18066" ht="26.25" customHeight="1"/>
    <row r="18067" ht="26.25" customHeight="1"/>
    <row r="18068" ht="26.25" customHeight="1"/>
    <row r="18069" ht="26.25" customHeight="1"/>
    <row r="18070" ht="26.25" customHeight="1"/>
    <row r="18071" ht="26.25" customHeight="1"/>
    <row r="18072" ht="26.25" customHeight="1"/>
    <row r="18073" ht="26.25" customHeight="1"/>
    <row r="18074" ht="26.25" customHeight="1"/>
    <row r="18075" ht="26.25" customHeight="1"/>
    <row r="18076" ht="26.25" customHeight="1"/>
    <row r="18077" ht="26.25" customHeight="1"/>
    <row r="18078" ht="26.25" customHeight="1"/>
    <row r="18079" ht="26.25" customHeight="1"/>
    <row r="18080" ht="26.25" customHeight="1"/>
    <row r="18081" ht="26.25" customHeight="1"/>
    <row r="18082" ht="26.25" customHeight="1"/>
    <row r="18083" ht="26.25" customHeight="1"/>
    <row r="18084" ht="26.25" customHeight="1"/>
    <row r="18085" ht="26.25" customHeight="1"/>
    <row r="18086" ht="26.25" customHeight="1"/>
    <row r="18087" ht="26.25" customHeight="1"/>
    <row r="18088" ht="26.25" customHeight="1"/>
    <row r="18089" ht="26.25" customHeight="1"/>
    <row r="18090" ht="26.25" customHeight="1"/>
    <row r="18091" ht="26.25" customHeight="1"/>
    <row r="18092" ht="26.25" customHeight="1"/>
    <row r="18093" ht="26.25" customHeight="1"/>
    <row r="18094" ht="26.25" customHeight="1"/>
    <row r="18095" ht="26.25" customHeight="1"/>
    <row r="18096" ht="26.25" customHeight="1"/>
    <row r="18097" ht="26.25" customHeight="1"/>
    <row r="18098" ht="26.25" customHeight="1"/>
    <row r="18099" ht="26.25" customHeight="1"/>
    <row r="18100" ht="26.25" customHeight="1"/>
    <row r="18101" ht="26.25" customHeight="1"/>
    <row r="18102" ht="26.25" customHeight="1"/>
    <row r="18103" ht="26.25" customHeight="1"/>
    <row r="18104" ht="26.25" customHeight="1"/>
    <row r="18105" ht="26.25" customHeight="1"/>
    <row r="18106" ht="26.25" customHeight="1"/>
    <row r="18107" ht="26.25" customHeight="1"/>
    <row r="18108" ht="26.25" customHeight="1"/>
    <row r="18109" ht="26.25" customHeight="1"/>
    <row r="18110" ht="26.25" customHeight="1"/>
    <row r="18111" ht="26.25" customHeight="1"/>
    <row r="18112" ht="26.25" customHeight="1"/>
    <row r="18113" ht="26.25" customHeight="1"/>
    <row r="18114" ht="26.25" customHeight="1"/>
    <row r="18115" ht="26.25" customHeight="1"/>
    <row r="18116" ht="26.25" customHeight="1"/>
    <row r="18117" ht="26.25" customHeight="1"/>
    <row r="18118" ht="26.25" customHeight="1"/>
    <row r="18119" ht="26.25" customHeight="1"/>
    <row r="18120" ht="26.25" customHeight="1"/>
    <row r="18121" ht="26.25" customHeight="1"/>
    <row r="18122" ht="26.25" customHeight="1"/>
    <row r="18123" ht="26.25" customHeight="1"/>
    <row r="18124" ht="26.25" customHeight="1"/>
    <row r="18125" ht="26.25" customHeight="1"/>
    <row r="18126" ht="26.25" customHeight="1"/>
    <row r="18127" ht="26.25" customHeight="1"/>
    <row r="18128" ht="26.25" customHeight="1"/>
    <row r="18129" ht="26.25" customHeight="1"/>
    <row r="18130" ht="26.25" customHeight="1"/>
    <row r="18131" ht="26.25" customHeight="1"/>
    <row r="18132" ht="26.25" customHeight="1"/>
    <row r="18133" ht="26.25" customHeight="1"/>
    <row r="18134" ht="26.25" customHeight="1"/>
    <row r="18135" ht="26.25" customHeight="1"/>
    <row r="18136" ht="26.25" customHeight="1"/>
    <row r="18137" ht="26.25" customHeight="1"/>
    <row r="18138" ht="26.25" customHeight="1"/>
    <row r="18139" ht="26.25" customHeight="1"/>
    <row r="18140" ht="26.25" customHeight="1"/>
    <row r="18141" ht="26.25" customHeight="1"/>
    <row r="18142" ht="26.25" customHeight="1"/>
    <row r="18143" ht="26.25" customHeight="1"/>
    <row r="18144" ht="26.25" customHeight="1"/>
    <row r="18145" ht="26.25" customHeight="1"/>
    <row r="18146" ht="26.25" customHeight="1"/>
    <row r="18147" ht="26.25" customHeight="1"/>
    <row r="18148" ht="26.25" customHeight="1"/>
    <row r="18149" ht="26.25" customHeight="1"/>
    <row r="18150" ht="26.25" customHeight="1"/>
    <row r="18151" ht="26.25" customHeight="1"/>
    <row r="18152" ht="26.25" customHeight="1"/>
    <row r="18153" ht="26.25" customHeight="1"/>
    <row r="18154" ht="26.25" customHeight="1"/>
    <row r="18155" ht="26.25" customHeight="1"/>
    <row r="18156" ht="26.25" customHeight="1"/>
    <row r="18157" ht="26.25" customHeight="1"/>
    <row r="18158" ht="26.25" customHeight="1"/>
    <row r="18159" ht="26.25" customHeight="1"/>
    <row r="18160" ht="26.25" customHeight="1"/>
    <row r="18161" ht="26.25" customHeight="1"/>
    <row r="18162" ht="26.25" customHeight="1"/>
    <row r="18163" ht="26.25" customHeight="1"/>
    <row r="18164" ht="26.25" customHeight="1"/>
    <row r="18165" ht="26.25" customHeight="1"/>
    <row r="18166" ht="26.25" customHeight="1"/>
    <row r="18167" ht="26.25" customHeight="1"/>
    <row r="18168" ht="26.25" customHeight="1"/>
    <row r="18169" ht="26.25" customHeight="1"/>
    <row r="18170" ht="26.25" customHeight="1"/>
    <row r="18171" ht="26.25" customHeight="1"/>
    <row r="18172" ht="26.25" customHeight="1"/>
    <row r="18173" ht="26.25" customHeight="1"/>
    <row r="18174" ht="26.25" customHeight="1"/>
    <row r="18175" ht="26.25" customHeight="1"/>
    <row r="18176" ht="26.25" customHeight="1"/>
    <row r="18177" ht="26.25" customHeight="1"/>
    <row r="18178" ht="26.25" customHeight="1"/>
    <row r="18179" ht="26.25" customHeight="1"/>
    <row r="18180" ht="26.25" customHeight="1"/>
    <row r="18181" ht="26.25" customHeight="1"/>
    <row r="18182" ht="26.25" customHeight="1"/>
    <row r="18183" ht="26.25" customHeight="1"/>
    <row r="18184" ht="26.25" customHeight="1"/>
    <row r="18185" ht="26.25" customHeight="1"/>
    <row r="18186" ht="26.25" customHeight="1"/>
    <row r="18187" ht="26.25" customHeight="1"/>
    <row r="18188" ht="26.25" customHeight="1"/>
    <row r="18189" ht="26.25" customHeight="1"/>
    <row r="18190" ht="26.25" customHeight="1"/>
    <row r="18191" ht="26.25" customHeight="1"/>
    <row r="18192" ht="26.25" customHeight="1"/>
    <row r="18193" ht="26.25" customHeight="1"/>
    <row r="18194" ht="26.25" customHeight="1"/>
    <row r="18195" ht="26.25" customHeight="1"/>
    <row r="18196" ht="26.25" customHeight="1"/>
    <row r="18197" ht="26.25" customHeight="1"/>
    <row r="18198" ht="26.25" customHeight="1"/>
    <row r="18199" ht="26.25" customHeight="1"/>
    <row r="18200" ht="26.25" customHeight="1"/>
    <row r="18201" ht="26.25" customHeight="1"/>
    <row r="18202" ht="26.25" customHeight="1"/>
    <row r="18203" ht="26.25" customHeight="1"/>
    <row r="18204" ht="26.25" customHeight="1"/>
    <row r="18205" ht="26.25" customHeight="1"/>
    <row r="18206" ht="26.25" customHeight="1"/>
    <row r="18207" ht="26.25" customHeight="1"/>
    <row r="18208" ht="26.25" customHeight="1"/>
    <row r="18209" ht="26.25" customHeight="1"/>
    <row r="18210" ht="26.25" customHeight="1"/>
    <row r="18211" ht="26.25" customHeight="1"/>
    <row r="18212" ht="26.25" customHeight="1"/>
    <row r="18213" ht="26.25" customHeight="1"/>
    <row r="18214" ht="26.25" customHeight="1"/>
    <row r="18215" ht="26.25" customHeight="1"/>
    <row r="18216" ht="26.25" customHeight="1"/>
    <row r="18217" ht="26.25" customHeight="1"/>
    <row r="18218" ht="26.25" customHeight="1"/>
    <row r="18219" ht="26.25" customHeight="1"/>
    <row r="18220" ht="26.25" customHeight="1"/>
    <row r="18221" ht="26.25" customHeight="1"/>
    <row r="18222" ht="26.25" customHeight="1"/>
    <row r="18223" ht="26.25" customHeight="1"/>
    <row r="18224" ht="26.25" customHeight="1"/>
    <row r="18225" ht="26.25" customHeight="1"/>
    <row r="18226" ht="26.25" customHeight="1"/>
    <row r="18227" ht="26.25" customHeight="1"/>
    <row r="18228" ht="26.25" customHeight="1"/>
    <row r="18229" ht="26.25" customHeight="1"/>
    <row r="18230" ht="26.25" customHeight="1"/>
    <row r="18231" ht="26.25" customHeight="1"/>
    <row r="18232" ht="26.25" customHeight="1"/>
    <row r="18233" ht="26.25" customHeight="1"/>
    <row r="18234" ht="26.25" customHeight="1"/>
    <row r="18235" ht="26.25" customHeight="1"/>
    <row r="18236" ht="26.25" customHeight="1"/>
    <row r="18237" ht="26.25" customHeight="1"/>
    <row r="18238" ht="26.25" customHeight="1"/>
    <row r="18239" ht="26.25" customHeight="1"/>
    <row r="18240" ht="26.25" customHeight="1"/>
    <row r="18241" ht="26.25" customHeight="1"/>
    <row r="18242" ht="26.25" customHeight="1"/>
    <row r="18243" ht="26.25" customHeight="1"/>
    <row r="18244" ht="26.25" customHeight="1"/>
    <row r="18245" ht="26.25" customHeight="1"/>
    <row r="18246" ht="26.25" customHeight="1"/>
    <row r="18247" ht="26.25" customHeight="1"/>
    <row r="18248" ht="26.25" customHeight="1"/>
    <row r="18249" ht="26.25" customHeight="1"/>
    <row r="18250" ht="26.25" customHeight="1"/>
    <row r="18251" ht="26.25" customHeight="1"/>
    <row r="18252" ht="26.25" customHeight="1"/>
    <row r="18253" ht="26.25" customHeight="1"/>
    <row r="18254" ht="26.25" customHeight="1"/>
    <row r="18255" ht="26.25" customHeight="1"/>
    <row r="18256" ht="26.25" customHeight="1"/>
    <row r="18257" ht="26.25" customHeight="1"/>
    <row r="18258" ht="26.25" customHeight="1"/>
    <row r="18259" ht="26.25" customHeight="1"/>
    <row r="18260" ht="26.25" customHeight="1"/>
    <row r="18261" ht="26.25" customHeight="1"/>
    <row r="18262" ht="26.25" customHeight="1"/>
    <row r="18263" ht="26.25" customHeight="1"/>
    <row r="18264" ht="26.25" customHeight="1"/>
    <row r="18265" ht="26.25" customHeight="1"/>
    <row r="18266" ht="26.25" customHeight="1"/>
    <row r="18267" ht="26.25" customHeight="1"/>
    <row r="18268" ht="26.25" customHeight="1"/>
    <row r="18269" ht="26.25" customHeight="1"/>
    <row r="18270" ht="26.25" customHeight="1"/>
    <row r="18271" ht="26.25" customHeight="1"/>
    <row r="18272" ht="26.25" customHeight="1"/>
    <row r="18273" ht="26.25" customHeight="1"/>
    <row r="18274" ht="26.25" customHeight="1"/>
    <row r="18275" ht="26.25" customHeight="1"/>
    <row r="18276" ht="26.25" customHeight="1"/>
    <row r="18277" ht="26.25" customHeight="1"/>
    <row r="18278" ht="26.25" customHeight="1"/>
    <row r="18279" ht="26.25" customHeight="1"/>
    <row r="18280" ht="26.25" customHeight="1"/>
    <row r="18281" ht="26.25" customHeight="1"/>
    <row r="18282" ht="26.25" customHeight="1"/>
    <row r="18283" ht="26.25" customHeight="1"/>
    <row r="18284" ht="26.25" customHeight="1"/>
    <row r="18285" ht="26.25" customHeight="1"/>
    <row r="18286" ht="26.25" customHeight="1"/>
    <row r="18287" ht="26.25" customHeight="1"/>
    <row r="18288" ht="26.25" customHeight="1"/>
    <row r="18289" ht="26.25" customHeight="1"/>
    <row r="18290" ht="26.25" customHeight="1"/>
    <row r="18291" ht="26.25" customHeight="1"/>
    <row r="18292" ht="26.25" customHeight="1"/>
    <row r="18293" ht="26.25" customHeight="1"/>
    <row r="18294" ht="26.25" customHeight="1"/>
    <row r="18295" ht="26.25" customHeight="1"/>
    <row r="18296" ht="26.25" customHeight="1"/>
    <row r="18297" ht="26.25" customHeight="1"/>
    <row r="18298" ht="26.25" customHeight="1"/>
    <row r="18299" ht="26.25" customHeight="1"/>
    <row r="18300" ht="26.25" customHeight="1"/>
    <row r="18301" ht="26.25" customHeight="1"/>
    <row r="18302" ht="26.25" customHeight="1"/>
    <row r="18303" ht="26.25" customHeight="1"/>
    <row r="18304" ht="26.25" customHeight="1"/>
    <row r="18305" ht="26.25" customHeight="1"/>
    <row r="18306" ht="26.25" customHeight="1"/>
    <row r="18307" ht="26.25" customHeight="1"/>
    <row r="18308" ht="26.25" customHeight="1"/>
    <row r="18309" ht="26.25" customHeight="1"/>
    <row r="18310" ht="26.25" customHeight="1"/>
    <row r="18311" ht="26.25" customHeight="1"/>
    <row r="18312" ht="26.25" customHeight="1"/>
    <row r="18313" ht="26.25" customHeight="1"/>
    <row r="18314" ht="26.25" customHeight="1"/>
    <row r="18315" ht="26.25" customHeight="1"/>
    <row r="18316" ht="26.25" customHeight="1"/>
    <row r="18317" ht="26.25" customHeight="1"/>
    <row r="18318" ht="26.25" customHeight="1"/>
    <row r="18319" ht="26.25" customHeight="1"/>
    <row r="18320" ht="26.25" customHeight="1"/>
    <row r="18321" ht="26.25" customHeight="1"/>
    <row r="18322" ht="26.25" customHeight="1"/>
    <row r="18323" ht="26.25" customHeight="1"/>
    <row r="18324" ht="26.25" customHeight="1"/>
    <row r="18325" ht="26.25" customHeight="1"/>
    <row r="18326" ht="26.25" customHeight="1"/>
    <row r="18327" ht="26.25" customHeight="1"/>
    <row r="18328" ht="26.25" customHeight="1"/>
    <row r="18329" ht="26.25" customHeight="1"/>
    <row r="18330" ht="26.25" customHeight="1"/>
    <row r="18331" ht="26.25" customHeight="1"/>
    <row r="18332" ht="26.25" customHeight="1"/>
    <row r="18333" ht="26.25" customHeight="1"/>
    <row r="18334" ht="26.25" customHeight="1"/>
    <row r="18335" ht="26.25" customHeight="1"/>
    <row r="18336" ht="26.25" customHeight="1"/>
    <row r="18337" ht="26.25" customHeight="1"/>
    <row r="18338" ht="26.25" customHeight="1"/>
    <row r="18339" ht="26.25" customHeight="1"/>
    <row r="18340" ht="26.25" customHeight="1"/>
    <row r="18341" ht="26.25" customHeight="1"/>
    <row r="18342" ht="26.25" customHeight="1"/>
    <row r="18343" ht="26.25" customHeight="1"/>
    <row r="18344" ht="26.25" customHeight="1"/>
    <row r="18345" ht="26.25" customHeight="1"/>
    <row r="18346" ht="26.25" customHeight="1"/>
    <row r="18347" ht="26.25" customHeight="1"/>
    <row r="18348" ht="26.25" customHeight="1"/>
    <row r="18349" ht="26.25" customHeight="1"/>
    <row r="18350" ht="26.25" customHeight="1"/>
    <row r="18351" ht="26.25" customHeight="1"/>
    <row r="18352" ht="26.25" customHeight="1"/>
    <row r="18353" ht="26.25" customHeight="1"/>
    <row r="18354" ht="26.25" customHeight="1"/>
    <row r="18355" ht="26.25" customHeight="1"/>
    <row r="18356" ht="26.25" customHeight="1"/>
    <row r="18357" ht="26.25" customHeight="1"/>
    <row r="18358" ht="26.25" customHeight="1"/>
    <row r="18359" ht="26.25" customHeight="1"/>
    <row r="18360" ht="26.25" customHeight="1"/>
    <row r="18361" ht="26.25" customHeight="1"/>
    <row r="18362" ht="26.25" customHeight="1"/>
    <row r="18363" ht="26.25" customHeight="1"/>
    <row r="18364" ht="26.25" customHeight="1"/>
    <row r="18365" ht="26.25" customHeight="1"/>
    <row r="18366" ht="26.25" customHeight="1"/>
    <row r="18367" ht="26.25" customHeight="1"/>
    <row r="18368" ht="26.25" customHeight="1"/>
    <row r="18369" ht="26.25" customHeight="1"/>
    <row r="18370" ht="26.25" customHeight="1"/>
    <row r="18371" ht="26.25" customHeight="1"/>
    <row r="18372" ht="26.25" customHeight="1"/>
    <row r="18373" ht="26.25" customHeight="1"/>
    <row r="18374" ht="26.25" customHeight="1"/>
    <row r="18375" ht="26.25" customHeight="1"/>
    <row r="18376" ht="26.25" customHeight="1"/>
    <row r="18377" ht="26.25" customHeight="1"/>
    <row r="18378" ht="26.25" customHeight="1"/>
    <row r="18379" ht="26.25" customHeight="1"/>
    <row r="18380" ht="26.25" customHeight="1"/>
    <row r="18381" ht="26.25" customHeight="1"/>
    <row r="18382" ht="26.25" customHeight="1"/>
    <row r="18383" ht="26.25" customHeight="1"/>
    <row r="18384" ht="26.25" customHeight="1"/>
    <row r="18385" ht="26.25" customHeight="1"/>
    <row r="18386" ht="26.25" customHeight="1"/>
    <row r="18387" ht="26.25" customHeight="1"/>
    <row r="18388" ht="26.25" customHeight="1"/>
    <row r="18389" ht="26.25" customHeight="1"/>
    <row r="18390" ht="26.25" customHeight="1"/>
    <row r="18391" ht="26.25" customHeight="1"/>
    <row r="18392" ht="26.25" customHeight="1"/>
    <row r="18393" ht="26.25" customHeight="1"/>
    <row r="18394" ht="26.25" customHeight="1"/>
    <row r="18395" ht="26.25" customHeight="1"/>
    <row r="18396" ht="26.25" customHeight="1"/>
    <row r="18397" ht="26.25" customHeight="1"/>
    <row r="18398" ht="26.25" customHeight="1"/>
    <row r="18399" ht="26.25" customHeight="1"/>
    <row r="18400" ht="26.25" customHeight="1"/>
    <row r="18401" ht="26.25" customHeight="1"/>
    <row r="18402" ht="26.25" customHeight="1"/>
    <row r="18403" ht="26.25" customHeight="1"/>
    <row r="18404" ht="26.25" customHeight="1"/>
    <row r="18405" ht="26.25" customHeight="1"/>
    <row r="18406" ht="26.25" customHeight="1"/>
    <row r="18407" ht="26.25" customHeight="1"/>
    <row r="18408" ht="26.25" customHeight="1"/>
    <row r="18409" ht="26.25" customHeight="1"/>
    <row r="18410" ht="26.25" customHeight="1"/>
    <row r="18411" ht="26.25" customHeight="1"/>
    <row r="18412" ht="26.25" customHeight="1"/>
    <row r="18413" ht="26.25" customHeight="1"/>
    <row r="18414" ht="26.25" customHeight="1"/>
    <row r="18415" ht="26.25" customHeight="1"/>
    <row r="18416" ht="26.25" customHeight="1"/>
    <row r="18417" ht="26.25" customHeight="1"/>
    <row r="18418" ht="26.25" customHeight="1"/>
    <row r="18419" ht="26.25" customHeight="1"/>
    <row r="18420" ht="26.25" customHeight="1"/>
    <row r="18421" ht="26.25" customHeight="1"/>
    <row r="18422" ht="26.25" customHeight="1"/>
    <row r="18423" ht="26.25" customHeight="1"/>
    <row r="18424" ht="26.25" customHeight="1"/>
    <row r="18425" ht="26.25" customHeight="1"/>
    <row r="18426" ht="26.25" customHeight="1"/>
    <row r="18427" ht="26.25" customHeight="1"/>
    <row r="18428" ht="26.25" customHeight="1"/>
    <row r="18429" ht="26.25" customHeight="1"/>
    <row r="18430" ht="26.25" customHeight="1"/>
    <row r="18431" ht="26.25" customHeight="1"/>
    <row r="18432" ht="26.25" customHeight="1"/>
    <row r="18433" ht="26.25" customHeight="1"/>
    <row r="18434" ht="26.25" customHeight="1"/>
    <row r="18435" ht="26.25" customHeight="1"/>
    <row r="18436" ht="26.25" customHeight="1"/>
    <row r="18437" ht="26.25" customHeight="1"/>
    <row r="18438" ht="26.25" customHeight="1"/>
    <row r="18439" ht="26.25" customHeight="1"/>
    <row r="18440" ht="26.25" customHeight="1"/>
    <row r="18441" ht="26.25" customHeight="1"/>
    <row r="18442" ht="26.25" customHeight="1"/>
    <row r="18443" ht="26.25" customHeight="1"/>
    <row r="18444" ht="26.25" customHeight="1"/>
    <row r="18445" ht="26.25" customHeight="1"/>
    <row r="18446" ht="26.25" customHeight="1"/>
    <row r="18447" ht="26.25" customHeight="1"/>
    <row r="18448" ht="26.25" customHeight="1"/>
    <row r="18449" ht="26.25" customHeight="1"/>
    <row r="18450" ht="26.25" customHeight="1"/>
    <row r="18451" ht="26.25" customHeight="1"/>
    <row r="18452" ht="26.25" customHeight="1"/>
    <row r="18453" ht="26.25" customHeight="1"/>
    <row r="18454" ht="26.25" customHeight="1"/>
    <row r="18455" ht="26.25" customHeight="1"/>
    <row r="18456" ht="26.25" customHeight="1"/>
    <row r="18457" ht="26.25" customHeight="1"/>
    <row r="18458" ht="26.25" customHeight="1"/>
    <row r="18459" ht="26.25" customHeight="1"/>
    <row r="18460" ht="26.25" customHeight="1"/>
    <row r="18461" ht="26.25" customHeight="1"/>
    <row r="18462" ht="26.25" customHeight="1"/>
    <row r="18463" ht="26.25" customHeight="1"/>
    <row r="18464" ht="26.25" customHeight="1"/>
    <row r="18465" ht="26.25" customHeight="1"/>
    <row r="18466" ht="26.25" customHeight="1"/>
    <row r="18467" ht="26.25" customHeight="1"/>
    <row r="18468" ht="26.25" customHeight="1"/>
    <row r="18469" ht="26.25" customHeight="1"/>
    <row r="18470" ht="26.25" customHeight="1"/>
    <row r="18471" ht="26.25" customHeight="1"/>
    <row r="18472" ht="26.25" customHeight="1"/>
    <row r="18473" ht="26.25" customHeight="1"/>
    <row r="18474" ht="26.25" customHeight="1"/>
    <row r="18475" ht="26.25" customHeight="1"/>
    <row r="18476" ht="26.25" customHeight="1"/>
    <row r="18477" ht="26.25" customHeight="1"/>
    <row r="18478" ht="26.25" customHeight="1"/>
    <row r="18479" ht="26.25" customHeight="1"/>
    <row r="18480" ht="26.25" customHeight="1"/>
    <row r="18481" ht="26.25" customHeight="1"/>
    <row r="18482" ht="26.25" customHeight="1"/>
    <row r="18483" ht="26.25" customHeight="1"/>
    <row r="18484" ht="26.25" customHeight="1"/>
    <row r="18485" ht="26.25" customHeight="1"/>
    <row r="18486" ht="26.25" customHeight="1"/>
    <row r="18487" ht="26.25" customHeight="1"/>
    <row r="18488" ht="26.25" customHeight="1"/>
    <row r="18489" ht="26.25" customHeight="1"/>
    <row r="18490" ht="26.25" customHeight="1"/>
    <row r="18491" ht="26.25" customHeight="1"/>
    <row r="18492" ht="26.25" customHeight="1"/>
    <row r="18493" ht="26.25" customHeight="1"/>
    <row r="18494" ht="26.25" customHeight="1"/>
    <row r="18495" ht="26.25" customHeight="1"/>
    <row r="18496" ht="26.25" customHeight="1"/>
    <row r="18497" ht="26.25" customHeight="1"/>
    <row r="18498" ht="26.25" customHeight="1"/>
    <row r="18499" ht="26.25" customHeight="1"/>
    <row r="18500" ht="26.25" customHeight="1"/>
    <row r="18501" ht="26.25" customHeight="1"/>
    <row r="18502" ht="26.25" customHeight="1"/>
    <row r="18503" ht="26.25" customHeight="1"/>
    <row r="18504" ht="26.25" customHeight="1"/>
    <row r="18505" ht="26.25" customHeight="1"/>
    <row r="18506" ht="26.25" customHeight="1"/>
    <row r="18507" ht="26.25" customHeight="1"/>
    <row r="18508" ht="26.25" customHeight="1"/>
    <row r="18509" ht="26.25" customHeight="1"/>
    <row r="18510" ht="26.25" customHeight="1"/>
    <row r="18511" ht="26.25" customHeight="1"/>
    <row r="18512" ht="26.25" customHeight="1"/>
    <row r="18513" ht="26.25" customHeight="1"/>
    <row r="18514" ht="26.25" customHeight="1"/>
    <row r="18515" ht="26.25" customHeight="1"/>
    <row r="18516" ht="26.25" customHeight="1"/>
    <row r="18517" ht="26.25" customHeight="1"/>
    <row r="18518" ht="26.25" customHeight="1"/>
    <row r="18519" ht="26.25" customHeight="1"/>
    <row r="18520" ht="26.25" customHeight="1"/>
    <row r="18521" ht="26.25" customHeight="1"/>
    <row r="18522" ht="26.25" customHeight="1"/>
    <row r="18523" ht="26.25" customHeight="1"/>
    <row r="18524" ht="26.25" customHeight="1"/>
    <row r="18525" ht="26.25" customHeight="1"/>
    <row r="18526" ht="26.25" customHeight="1"/>
    <row r="18527" ht="26.25" customHeight="1"/>
    <row r="18528" ht="26.25" customHeight="1"/>
    <row r="18529" ht="26.25" customHeight="1"/>
    <row r="18530" ht="26.25" customHeight="1"/>
    <row r="18531" ht="26.25" customHeight="1"/>
    <row r="18532" ht="26.25" customHeight="1"/>
    <row r="18533" ht="26.25" customHeight="1"/>
    <row r="18534" ht="26.25" customHeight="1"/>
    <row r="18535" ht="26.25" customHeight="1"/>
    <row r="18536" ht="26.25" customHeight="1"/>
    <row r="18537" ht="26.25" customHeight="1"/>
    <row r="18538" ht="26.25" customHeight="1"/>
    <row r="18539" ht="26.25" customHeight="1"/>
    <row r="18540" ht="26.25" customHeight="1"/>
    <row r="18541" ht="26.25" customHeight="1"/>
    <row r="18542" ht="26.25" customHeight="1"/>
    <row r="18543" ht="26.25" customHeight="1"/>
    <row r="18544" ht="26.25" customHeight="1"/>
    <row r="18545" ht="26.25" customHeight="1"/>
    <row r="18546" ht="26.25" customHeight="1"/>
    <row r="18547" ht="26.25" customHeight="1"/>
    <row r="18548" ht="26.25" customHeight="1"/>
    <row r="18549" ht="26.25" customHeight="1"/>
    <row r="18550" ht="26.25" customHeight="1"/>
    <row r="18551" ht="26.25" customHeight="1"/>
    <row r="18552" ht="26.25" customHeight="1"/>
    <row r="18553" ht="26.25" customHeight="1"/>
    <row r="18554" ht="26.25" customHeight="1"/>
    <row r="18555" ht="26.25" customHeight="1"/>
    <row r="18556" ht="26.25" customHeight="1"/>
    <row r="18557" ht="26.25" customHeight="1"/>
    <row r="18558" ht="26.25" customHeight="1"/>
    <row r="18559" ht="26.25" customHeight="1"/>
    <row r="18560" ht="26.25" customHeight="1"/>
    <row r="18561" ht="26.25" customHeight="1"/>
    <row r="18562" ht="26.25" customHeight="1"/>
    <row r="18563" ht="26.25" customHeight="1"/>
    <row r="18564" ht="26.25" customHeight="1"/>
    <row r="18565" ht="26.25" customHeight="1"/>
    <row r="18566" ht="26.25" customHeight="1"/>
    <row r="18567" ht="26.25" customHeight="1"/>
    <row r="18568" ht="26.25" customHeight="1"/>
    <row r="18569" ht="26.25" customHeight="1"/>
    <row r="18570" ht="26.25" customHeight="1"/>
    <row r="18571" ht="26.25" customHeight="1"/>
    <row r="18572" ht="26.25" customHeight="1"/>
    <row r="18573" ht="26.25" customHeight="1"/>
    <row r="18574" ht="26.25" customHeight="1"/>
    <row r="18575" ht="26.25" customHeight="1"/>
    <row r="18576" ht="26.25" customHeight="1"/>
    <row r="18577" ht="26.25" customHeight="1"/>
    <row r="18578" ht="26.25" customHeight="1"/>
    <row r="18579" ht="26.25" customHeight="1"/>
    <row r="18580" ht="26.25" customHeight="1"/>
    <row r="18581" ht="26.25" customHeight="1"/>
    <row r="18582" ht="26.25" customHeight="1"/>
    <row r="18583" ht="26.25" customHeight="1"/>
    <row r="18584" ht="26.25" customHeight="1"/>
    <row r="18585" ht="26.25" customHeight="1"/>
    <row r="18586" ht="26.25" customHeight="1"/>
    <row r="18587" ht="26.25" customHeight="1"/>
    <row r="18588" ht="26.25" customHeight="1"/>
    <row r="18589" ht="26.25" customHeight="1"/>
    <row r="18590" ht="26.25" customHeight="1"/>
    <row r="18591" ht="26.25" customHeight="1"/>
    <row r="18592" ht="26.25" customHeight="1"/>
    <row r="18593" ht="26.25" customHeight="1"/>
    <row r="18594" ht="26.25" customHeight="1"/>
    <row r="18595" ht="26.25" customHeight="1"/>
    <row r="18596" ht="26.25" customHeight="1"/>
    <row r="18597" ht="26.25" customHeight="1"/>
    <row r="18598" ht="26.25" customHeight="1"/>
    <row r="18599" ht="26.25" customHeight="1"/>
    <row r="18600" ht="26.25" customHeight="1"/>
    <row r="18601" ht="26.25" customHeight="1"/>
    <row r="18602" ht="26.25" customHeight="1"/>
    <row r="18603" ht="26.25" customHeight="1"/>
    <row r="18604" ht="26.25" customHeight="1"/>
    <row r="18605" ht="26.25" customHeight="1"/>
    <row r="18606" ht="26.25" customHeight="1"/>
    <row r="18607" ht="26.25" customHeight="1"/>
    <row r="18608" ht="26.25" customHeight="1"/>
    <row r="18609" ht="26.25" customHeight="1"/>
    <row r="18610" ht="26.25" customHeight="1"/>
    <row r="18611" ht="26.25" customHeight="1"/>
    <row r="18612" ht="26.25" customHeight="1"/>
    <row r="18613" ht="26.25" customHeight="1"/>
    <row r="18614" ht="26.25" customHeight="1"/>
    <row r="18615" ht="26.25" customHeight="1"/>
    <row r="18616" ht="26.25" customHeight="1"/>
    <row r="18617" ht="26.25" customHeight="1"/>
    <row r="18618" ht="26.25" customHeight="1"/>
    <row r="18619" ht="26.25" customHeight="1"/>
    <row r="18620" ht="26.25" customHeight="1"/>
    <row r="18621" ht="26.25" customHeight="1"/>
    <row r="18622" ht="26.25" customHeight="1"/>
    <row r="18623" ht="26.25" customHeight="1"/>
    <row r="18624" ht="26.25" customHeight="1"/>
    <row r="18625" ht="26.25" customHeight="1"/>
    <row r="18626" ht="26.25" customHeight="1"/>
    <row r="18627" ht="26.25" customHeight="1"/>
    <row r="18628" ht="26.25" customHeight="1"/>
    <row r="18629" ht="26.25" customHeight="1"/>
    <row r="18630" ht="26.25" customHeight="1"/>
    <row r="18631" ht="26.25" customHeight="1"/>
    <row r="18632" ht="26.25" customHeight="1"/>
    <row r="18633" ht="26.25" customHeight="1"/>
    <row r="18634" ht="26.25" customHeight="1"/>
    <row r="18635" ht="26.25" customHeight="1"/>
    <row r="18636" ht="26.25" customHeight="1"/>
    <row r="18637" ht="26.25" customHeight="1"/>
    <row r="18638" ht="26.25" customHeight="1"/>
    <row r="18639" ht="26.25" customHeight="1"/>
    <row r="18640" ht="26.25" customHeight="1"/>
    <row r="18641" ht="26.25" customHeight="1"/>
    <row r="18642" ht="26.25" customHeight="1"/>
    <row r="18643" ht="26.25" customHeight="1"/>
    <row r="18644" ht="26.25" customHeight="1"/>
    <row r="18645" ht="26.25" customHeight="1"/>
    <row r="18646" ht="26.25" customHeight="1"/>
    <row r="18647" ht="26.25" customHeight="1"/>
    <row r="18648" ht="26.25" customHeight="1"/>
    <row r="18649" ht="26.25" customHeight="1"/>
    <row r="18650" ht="26.25" customHeight="1"/>
    <row r="18651" ht="26.25" customHeight="1"/>
    <row r="18652" ht="26.25" customHeight="1"/>
    <row r="18653" ht="26.25" customHeight="1"/>
    <row r="18654" ht="26.25" customHeight="1"/>
    <row r="18655" ht="26.25" customHeight="1"/>
    <row r="18656" ht="26.25" customHeight="1"/>
    <row r="18657" ht="26.25" customHeight="1"/>
    <row r="18658" ht="26.25" customHeight="1"/>
    <row r="18659" ht="26.25" customHeight="1"/>
    <row r="18660" ht="26.25" customHeight="1"/>
    <row r="18661" ht="26.25" customHeight="1"/>
    <row r="18662" ht="26.25" customHeight="1"/>
    <row r="18663" ht="26.25" customHeight="1"/>
    <row r="18664" ht="26.25" customHeight="1"/>
    <row r="18665" ht="26.25" customHeight="1"/>
    <row r="18666" ht="26.25" customHeight="1"/>
    <row r="18667" ht="26.25" customHeight="1"/>
    <row r="18668" ht="26.25" customHeight="1"/>
    <row r="18669" ht="26.25" customHeight="1"/>
    <row r="18670" ht="26.25" customHeight="1"/>
    <row r="18671" ht="26.25" customHeight="1"/>
    <row r="18672" ht="26.25" customHeight="1"/>
    <row r="18673" ht="26.25" customHeight="1"/>
    <row r="18674" ht="26.25" customHeight="1"/>
    <row r="18675" ht="26.25" customHeight="1"/>
    <row r="18676" ht="26.25" customHeight="1"/>
    <row r="18677" ht="26.25" customHeight="1"/>
    <row r="18678" ht="26.25" customHeight="1"/>
    <row r="18679" ht="26.25" customHeight="1"/>
    <row r="18680" ht="26.25" customHeight="1"/>
    <row r="18681" ht="26.25" customHeight="1"/>
    <row r="18682" ht="26.25" customHeight="1"/>
    <row r="18683" ht="26.25" customHeight="1"/>
    <row r="18684" ht="26.25" customHeight="1"/>
    <row r="18685" ht="26.25" customHeight="1"/>
    <row r="18686" ht="26.25" customHeight="1"/>
    <row r="18687" ht="26.25" customHeight="1"/>
    <row r="18688" ht="26.25" customHeight="1"/>
    <row r="18689" ht="26.25" customHeight="1"/>
    <row r="18690" ht="26.25" customHeight="1"/>
    <row r="18691" ht="26.25" customHeight="1"/>
    <row r="18692" ht="26.25" customHeight="1"/>
    <row r="18693" ht="26.25" customHeight="1"/>
    <row r="18694" ht="26.25" customHeight="1"/>
    <row r="18695" ht="26.25" customHeight="1"/>
    <row r="18696" ht="26.25" customHeight="1"/>
    <row r="18697" ht="26.25" customHeight="1"/>
    <row r="18698" ht="26.25" customHeight="1"/>
    <row r="18699" ht="26.25" customHeight="1"/>
    <row r="18700" ht="26.25" customHeight="1"/>
    <row r="18701" ht="26.25" customHeight="1"/>
    <row r="18702" ht="26.25" customHeight="1"/>
    <row r="18703" ht="26.25" customHeight="1"/>
    <row r="18704" ht="26.25" customHeight="1"/>
    <row r="18705" ht="26.25" customHeight="1"/>
    <row r="18706" ht="26.25" customHeight="1"/>
    <row r="18707" ht="26.25" customHeight="1"/>
    <row r="18708" ht="26.25" customHeight="1"/>
    <row r="18709" ht="26.25" customHeight="1"/>
    <row r="18710" ht="26.25" customHeight="1"/>
    <row r="18711" ht="26.25" customHeight="1"/>
    <row r="18712" ht="26.25" customHeight="1"/>
    <row r="18713" ht="26.25" customHeight="1"/>
    <row r="18714" ht="26.25" customHeight="1"/>
    <row r="18715" ht="26.25" customHeight="1"/>
    <row r="18716" ht="26.25" customHeight="1"/>
    <row r="18717" ht="26.25" customHeight="1"/>
    <row r="18718" ht="26.25" customHeight="1"/>
    <row r="18719" ht="26.25" customHeight="1"/>
    <row r="18720" ht="26.25" customHeight="1"/>
    <row r="18721" ht="26.25" customHeight="1"/>
    <row r="18722" ht="26.25" customHeight="1"/>
    <row r="18723" ht="26.25" customHeight="1"/>
    <row r="18724" ht="26.25" customHeight="1"/>
    <row r="18725" ht="26.25" customHeight="1"/>
    <row r="18726" ht="26.25" customHeight="1"/>
    <row r="18727" ht="26.25" customHeight="1"/>
    <row r="18728" ht="26.25" customHeight="1"/>
    <row r="18729" ht="26.25" customHeight="1"/>
    <row r="18730" ht="26.25" customHeight="1"/>
    <row r="18731" ht="26.25" customHeight="1"/>
    <row r="18732" ht="26.25" customHeight="1"/>
    <row r="18733" ht="26.25" customHeight="1"/>
    <row r="18734" ht="26.25" customHeight="1"/>
    <row r="18735" ht="26.25" customHeight="1"/>
    <row r="18736" ht="26.25" customHeight="1"/>
    <row r="18737" ht="26.25" customHeight="1"/>
    <row r="18738" ht="26.25" customHeight="1"/>
    <row r="18739" ht="26.25" customHeight="1"/>
    <row r="18740" ht="26.25" customHeight="1"/>
    <row r="18741" ht="26.25" customHeight="1"/>
    <row r="18742" ht="26.25" customHeight="1"/>
    <row r="18743" ht="26.25" customHeight="1"/>
    <row r="18744" ht="26.25" customHeight="1"/>
    <row r="18745" ht="26.25" customHeight="1"/>
    <row r="18746" ht="26.25" customHeight="1"/>
    <row r="18747" ht="26.25" customHeight="1"/>
    <row r="18748" ht="26.25" customHeight="1"/>
    <row r="18749" ht="26.25" customHeight="1"/>
    <row r="18750" ht="26.25" customHeight="1"/>
    <row r="18751" ht="26.25" customHeight="1"/>
    <row r="18752" ht="26.25" customHeight="1"/>
    <row r="18753" ht="26.25" customHeight="1"/>
    <row r="18754" ht="26.25" customHeight="1"/>
    <row r="18755" ht="26.25" customHeight="1"/>
    <row r="18756" ht="26.25" customHeight="1"/>
    <row r="18757" ht="26.25" customHeight="1"/>
    <row r="18758" ht="26.25" customHeight="1"/>
    <row r="18759" ht="26.25" customHeight="1"/>
    <row r="18760" ht="26.25" customHeight="1"/>
    <row r="18761" ht="26.25" customHeight="1"/>
    <row r="18762" ht="26.25" customHeight="1"/>
    <row r="18763" ht="26.25" customHeight="1"/>
    <row r="18764" ht="26.25" customHeight="1"/>
    <row r="18765" ht="26.25" customHeight="1"/>
    <row r="18766" ht="26.25" customHeight="1"/>
    <row r="18767" ht="26.25" customHeight="1"/>
    <row r="18768" ht="26.25" customHeight="1"/>
    <row r="18769" ht="26.25" customHeight="1"/>
    <row r="18770" ht="26.25" customHeight="1"/>
    <row r="18771" ht="26.25" customHeight="1"/>
    <row r="18772" ht="26.25" customHeight="1"/>
    <row r="18773" ht="26.25" customHeight="1"/>
    <row r="18774" ht="26.25" customHeight="1"/>
    <row r="18775" ht="26.25" customHeight="1"/>
    <row r="18776" ht="26.25" customHeight="1"/>
    <row r="18777" ht="26.25" customHeight="1"/>
    <row r="18778" ht="26.25" customHeight="1"/>
    <row r="18779" ht="26.25" customHeight="1"/>
    <row r="18780" ht="26.25" customHeight="1"/>
    <row r="18781" ht="26.25" customHeight="1"/>
    <row r="18782" ht="26.25" customHeight="1"/>
    <row r="18783" ht="26.25" customHeight="1"/>
    <row r="18784" ht="26.25" customHeight="1"/>
    <row r="18785" ht="26.25" customHeight="1"/>
    <row r="18786" ht="26.25" customHeight="1"/>
    <row r="18787" ht="26.25" customHeight="1"/>
    <row r="18788" ht="26.25" customHeight="1"/>
    <row r="18789" ht="26.25" customHeight="1"/>
    <row r="18790" ht="26.25" customHeight="1"/>
    <row r="18791" ht="26.25" customHeight="1"/>
    <row r="18792" ht="26.25" customHeight="1"/>
    <row r="18793" ht="26.25" customHeight="1"/>
    <row r="18794" ht="26.25" customHeight="1"/>
    <row r="18795" ht="26.25" customHeight="1"/>
    <row r="18796" ht="26.25" customHeight="1"/>
    <row r="18797" ht="26.25" customHeight="1"/>
    <row r="18798" ht="26.25" customHeight="1"/>
    <row r="18799" ht="26.25" customHeight="1"/>
    <row r="18800" ht="26.25" customHeight="1"/>
    <row r="18801" ht="26.25" customHeight="1"/>
    <row r="18802" ht="26.25" customHeight="1"/>
    <row r="18803" ht="26.25" customHeight="1"/>
    <row r="18804" ht="26.25" customHeight="1"/>
    <row r="18805" ht="26.25" customHeight="1"/>
    <row r="18806" ht="26.25" customHeight="1"/>
    <row r="18807" ht="26.25" customHeight="1"/>
    <row r="18808" ht="26.25" customHeight="1"/>
    <row r="18809" ht="26.25" customHeight="1"/>
    <row r="18810" ht="26.25" customHeight="1"/>
    <row r="18811" ht="26.25" customHeight="1"/>
    <row r="18812" ht="26.25" customHeight="1"/>
    <row r="18813" ht="26.25" customHeight="1"/>
    <row r="18814" ht="26.25" customHeight="1"/>
    <row r="18815" ht="26.25" customHeight="1"/>
    <row r="18816" ht="26.25" customHeight="1"/>
    <row r="18817" ht="26.25" customHeight="1"/>
    <row r="18818" ht="26.25" customHeight="1"/>
    <row r="18819" ht="26.25" customHeight="1"/>
    <row r="18820" ht="26.25" customHeight="1"/>
    <row r="18821" ht="26.25" customHeight="1"/>
    <row r="18822" ht="26.25" customHeight="1"/>
    <row r="18823" ht="26.25" customHeight="1"/>
    <row r="18824" ht="26.25" customHeight="1"/>
    <row r="18825" ht="26.25" customHeight="1"/>
    <row r="18826" ht="26.25" customHeight="1"/>
    <row r="18827" ht="26.25" customHeight="1"/>
    <row r="18828" ht="26.25" customHeight="1"/>
    <row r="18829" ht="26.25" customHeight="1"/>
    <row r="18830" ht="26.25" customHeight="1"/>
    <row r="18831" ht="26.25" customHeight="1"/>
    <row r="18832" ht="26.25" customHeight="1"/>
    <row r="18833" ht="26.25" customHeight="1"/>
    <row r="18834" ht="26.25" customHeight="1"/>
    <row r="18835" ht="26.25" customHeight="1"/>
    <row r="18836" ht="26.25" customHeight="1"/>
    <row r="18837" ht="26.25" customHeight="1"/>
    <row r="18838" ht="26.25" customHeight="1"/>
    <row r="18839" ht="26.25" customHeight="1"/>
    <row r="18840" ht="26.25" customHeight="1"/>
    <row r="18841" ht="26.25" customHeight="1"/>
    <row r="18842" ht="26.25" customHeight="1"/>
    <row r="18843" ht="26.25" customHeight="1"/>
    <row r="18844" ht="26.25" customHeight="1"/>
    <row r="18845" ht="26.25" customHeight="1"/>
    <row r="18846" ht="26.25" customHeight="1"/>
    <row r="18847" ht="26.25" customHeight="1"/>
    <row r="18848" ht="26.25" customHeight="1"/>
    <row r="18849" ht="26.25" customHeight="1"/>
    <row r="18850" ht="26.25" customHeight="1"/>
    <row r="18851" ht="26.25" customHeight="1"/>
    <row r="18852" ht="26.25" customHeight="1"/>
    <row r="18853" ht="26.25" customHeight="1"/>
    <row r="18854" ht="26.25" customHeight="1"/>
    <row r="18855" ht="26.25" customHeight="1"/>
    <row r="18856" ht="26.25" customHeight="1"/>
    <row r="18857" ht="26.25" customHeight="1"/>
    <row r="18858" ht="26.25" customHeight="1"/>
    <row r="18859" ht="26.25" customHeight="1"/>
    <row r="18860" ht="26.25" customHeight="1"/>
    <row r="18861" ht="26.25" customHeight="1"/>
    <row r="18862" ht="26.25" customHeight="1"/>
    <row r="18863" ht="26.25" customHeight="1"/>
    <row r="18864" ht="26.25" customHeight="1"/>
    <row r="18865" ht="26.25" customHeight="1"/>
    <row r="18866" ht="26.25" customHeight="1"/>
    <row r="18867" ht="26.25" customHeight="1"/>
    <row r="18868" ht="26.25" customHeight="1"/>
    <row r="18869" ht="26.25" customHeight="1"/>
    <row r="18870" ht="26.25" customHeight="1"/>
    <row r="18871" ht="26.25" customHeight="1"/>
    <row r="18872" ht="26.25" customHeight="1"/>
    <row r="18873" ht="26.25" customHeight="1"/>
    <row r="18874" ht="26.25" customHeight="1"/>
    <row r="18875" ht="26.25" customHeight="1"/>
    <row r="18876" ht="26.25" customHeight="1"/>
    <row r="18877" ht="26.25" customHeight="1"/>
    <row r="18878" ht="26.25" customHeight="1"/>
    <row r="18879" ht="26.25" customHeight="1"/>
    <row r="18880" ht="26.25" customHeight="1"/>
    <row r="18881" ht="26.25" customHeight="1"/>
    <row r="18882" ht="26.25" customHeight="1"/>
    <row r="18883" ht="26.25" customHeight="1"/>
    <row r="18884" ht="26.25" customHeight="1"/>
    <row r="18885" ht="26.25" customHeight="1"/>
    <row r="18886" ht="26.25" customHeight="1"/>
    <row r="18887" ht="26.25" customHeight="1"/>
    <row r="18888" ht="26.25" customHeight="1"/>
    <row r="18889" ht="26.25" customHeight="1"/>
    <row r="18890" ht="26.25" customHeight="1"/>
    <row r="18891" ht="26.25" customHeight="1"/>
    <row r="18892" ht="26.25" customHeight="1"/>
    <row r="18893" ht="26.25" customHeight="1"/>
    <row r="18894" ht="26.25" customHeight="1"/>
    <row r="18895" ht="26.25" customHeight="1"/>
    <row r="18896" ht="26.25" customHeight="1"/>
    <row r="18897" ht="26.25" customHeight="1"/>
    <row r="18898" ht="26.25" customHeight="1"/>
    <row r="18899" ht="26.25" customHeight="1"/>
    <row r="18900" ht="26.25" customHeight="1"/>
    <row r="18901" ht="26.25" customHeight="1"/>
    <row r="18902" ht="26.25" customHeight="1"/>
    <row r="18903" ht="26.25" customHeight="1"/>
    <row r="18904" ht="26.25" customHeight="1"/>
    <row r="18905" ht="26.25" customHeight="1"/>
    <row r="18906" ht="26.25" customHeight="1"/>
    <row r="18907" ht="26.25" customHeight="1"/>
    <row r="18908" ht="26.25" customHeight="1"/>
    <row r="18909" ht="26.25" customHeight="1"/>
    <row r="18910" ht="26.25" customHeight="1"/>
    <row r="18911" ht="26.25" customHeight="1"/>
    <row r="18912" ht="26.25" customHeight="1"/>
    <row r="18913" ht="26.25" customHeight="1"/>
    <row r="18914" ht="26.25" customHeight="1"/>
    <row r="18915" ht="26.25" customHeight="1"/>
    <row r="18916" ht="26.25" customHeight="1"/>
    <row r="18917" ht="26.25" customHeight="1"/>
    <row r="18918" ht="26.25" customHeight="1"/>
    <row r="18919" ht="26.25" customHeight="1"/>
    <row r="18920" ht="26.25" customHeight="1"/>
    <row r="18921" ht="26.25" customHeight="1"/>
    <row r="18922" ht="26.25" customHeight="1"/>
    <row r="18923" ht="26.25" customHeight="1"/>
    <row r="18924" ht="26.25" customHeight="1"/>
    <row r="18925" ht="26.25" customHeight="1"/>
    <row r="18926" ht="26.25" customHeight="1"/>
    <row r="18927" ht="26.25" customHeight="1"/>
    <row r="18928" ht="26.25" customHeight="1"/>
    <row r="18929" ht="26.25" customHeight="1"/>
    <row r="18930" ht="26.25" customHeight="1"/>
    <row r="18931" ht="26.25" customHeight="1"/>
    <row r="18932" ht="26.25" customHeight="1"/>
    <row r="18933" ht="26.25" customHeight="1"/>
    <row r="18934" ht="26.25" customHeight="1"/>
    <row r="18935" ht="26.25" customHeight="1"/>
    <row r="18936" ht="26.25" customHeight="1"/>
    <row r="18937" ht="26.25" customHeight="1"/>
    <row r="18938" ht="26.25" customHeight="1"/>
    <row r="18939" ht="26.25" customHeight="1"/>
    <row r="18940" ht="26.25" customHeight="1"/>
    <row r="18941" ht="26.25" customHeight="1"/>
    <row r="18942" ht="26.25" customHeight="1"/>
    <row r="18943" ht="26.25" customHeight="1"/>
    <row r="18944" ht="26.25" customHeight="1"/>
    <row r="18945" ht="26.25" customHeight="1"/>
    <row r="18946" ht="26.25" customHeight="1"/>
    <row r="18947" ht="26.25" customHeight="1"/>
    <row r="18948" ht="26.25" customHeight="1"/>
    <row r="18949" ht="26.25" customHeight="1"/>
    <row r="18950" ht="26.25" customHeight="1"/>
    <row r="18951" ht="26.25" customHeight="1"/>
    <row r="18952" ht="26.25" customHeight="1"/>
    <row r="18953" ht="26.25" customHeight="1"/>
    <row r="18954" ht="26.25" customHeight="1"/>
    <row r="18955" ht="26.25" customHeight="1"/>
    <row r="18956" ht="26.25" customHeight="1"/>
    <row r="18957" ht="26.25" customHeight="1"/>
    <row r="18958" ht="26.25" customHeight="1"/>
    <row r="18959" ht="26.25" customHeight="1"/>
    <row r="18960" ht="26.25" customHeight="1"/>
    <row r="18961" ht="26.25" customHeight="1"/>
    <row r="18962" ht="26.25" customHeight="1"/>
    <row r="18963" ht="26.25" customHeight="1"/>
    <row r="18964" ht="26.25" customHeight="1"/>
    <row r="18965" ht="26.25" customHeight="1"/>
    <row r="18966" ht="26.25" customHeight="1"/>
    <row r="18967" ht="26.25" customHeight="1"/>
    <row r="18968" ht="26.25" customHeight="1"/>
    <row r="18969" ht="26.25" customHeight="1"/>
    <row r="18970" ht="26.25" customHeight="1"/>
    <row r="18971" ht="26.25" customHeight="1"/>
    <row r="18972" ht="26.25" customHeight="1"/>
    <row r="18973" ht="26.25" customHeight="1"/>
    <row r="18974" ht="26.25" customHeight="1"/>
    <row r="18975" ht="26.25" customHeight="1"/>
    <row r="18976" ht="26.25" customHeight="1"/>
    <row r="18977" ht="26.25" customHeight="1"/>
    <row r="18978" ht="26.25" customHeight="1"/>
    <row r="18979" ht="26.25" customHeight="1"/>
    <row r="18980" ht="26.25" customHeight="1"/>
    <row r="18981" ht="26.25" customHeight="1"/>
    <row r="18982" ht="26.25" customHeight="1"/>
    <row r="18983" ht="26.25" customHeight="1"/>
    <row r="18984" ht="26.25" customHeight="1"/>
    <row r="18985" ht="26.25" customHeight="1"/>
    <row r="18986" ht="26.25" customHeight="1"/>
    <row r="18987" ht="26.25" customHeight="1"/>
    <row r="18988" ht="26.25" customHeight="1"/>
    <row r="18989" ht="26.25" customHeight="1"/>
    <row r="18990" ht="26.25" customHeight="1"/>
    <row r="18991" ht="26.25" customHeight="1"/>
    <row r="18992" ht="26.25" customHeight="1"/>
    <row r="18993" ht="26.25" customHeight="1"/>
    <row r="18994" ht="26.25" customHeight="1"/>
    <row r="18995" ht="26.25" customHeight="1"/>
    <row r="18996" ht="26.25" customHeight="1"/>
    <row r="18997" ht="26.25" customHeight="1"/>
    <row r="18998" ht="26.25" customHeight="1"/>
    <row r="18999" ht="26.25" customHeight="1"/>
    <row r="19000" ht="26.25" customHeight="1"/>
    <row r="19001" ht="26.25" customHeight="1"/>
    <row r="19002" ht="26.25" customHeight="1"/>
    <row r="19003" ht="26.25" customHeight="1"/>
    <row r="19004" ht="26.25" customHeight="1"/>
    <row r="19005" ht="26.25" customHeight="1"/>
    <row r="19006" ht="26.25" customHeight="1"/>
    <row r="19007" ht="26.25" customHeight="1"/>
    <row r="19008" ht="26.25" customHeight="1"/>
    <row r="19009" ht="26.25" customHeight="1"/>
    <row r="19010" ht="26.25" customHeight="1"/>
    <row r="19011" ht="26.25" customHeight="1"/>
    <row r="19012" ht="26.25" customHeight="1"/>
    <row r="19013" ht="26.25" customHeight="1"/>
    <row r="19014" ht="26.25" customHeight="1"/>
    <row r="19015" ht="26.25" customHeight="1"/>
    <row r="19016" ht="26.25" customHeight="1"/>
    <row r="19017" ht="26.25" customHeight="1"/>
    <row r="19018" ht="26.25" customHeight="1"/>
    <row r="19019" ht="26.25" customHeight="1"/>
    <row r="19020" ht="26.25" customHeight="1"/>
    <row r="19021" ht="26.25" customHeight="1"/>
    <row r="19022" ht="26.25" customHeight="1"/>
    <row r="19023" ht="26.25" customHeight="1"/>
    <row r="19024" ht="26.25" customHeight="1"/>
    <row r="19025" ht="26.25" customHeight="1"/>
    <row r="19026" ht="26.25" customHeight="1"/>
    <row r="19027" ht="26.25" customHeight="1"/>
    <row r="19028" ht="26.25" customHeight="1"/>
    <row r="19029" ht="26.25" customHeight="1"/>
    <row r="19030" ht="26.25" customHeight="1"/>
    <row r="19031" ht="26.25" customHeight="1"/>
    <row r="19032" ht="26.25" customHeight="1"/>
    <row r="19033" ht="26.25" customHeight="1"/>
    <row r="19034" ht="26.25" customHeight="1"/>
    <row r="19035" ht="26.25" customHeight="1"/>
    <row r="19036" ht="26.25" customHeight="1"/>
    <row r="19037" ht="26.25" customHeight="1"/>
    <row r="19038" ht="26.25" customHeight="1"/>
    <row r="19039" ht="26.25" customHeight="1"/>
    <row r="19040" ht="26.25" customHeight="1"/>
    <row r="19041" ht="26.25" customHeight="1"/>
    <row r="19042" ht="26.25" customHeight="1"/>
    <row r="19043" ht="26.25" customHeight="1"/>
    <row r="19044" ht="26.25" customHeight="1"/>
    <row r="19045" ht="26.25" customHeight="1"/>
    <row r="19046" ht="26.25" customHeight="1"/>
    <row r="19047" ht="26.25" customHeight="1"/>
    <row r="19048" ht="26.25" customHeight="1"/>
    <row r="19049" ht="26.25" customHeight="1"/>
    <row r="19050" ht="26.25" customHeight="1"/>
    <row r="19051" ht="26.25" customHeight="1"/>
    <row r="19052" ht="26.25" customHeight="1"/>
    <row r="19053" ht="26.25" customHeight="1"/>
    <row r="19054" ht="26.25" customHeight="1"/>
    <row r="19055" ht="26.25" customHeight="1"/>
    <row r="19056" ht="26.25" customHeight="1"/>
    <row r="19057" ht="26.25" customHeight="1"/>
    <row r="19058" ht="26.25" customHeight="1"/>
    <row r="19059" ht="26.25" customHeight="1"/>
    <row r="19060" ht="26.25" customHeight="1"/>
    <row r="19061" ht="26.25" customHeight="1"/>
    <row r="19062" ht="26.25" customHeight="1"/>
    <row r="19063" ht="26.25" customHeight="1"/>
    <row r="19064" ht="26.25" customHeight="1"/>
    <row r="19065" ht="26.25" customHeight="1"/>
    <row r="19066" ht="26.25" customHeight="1"/>
    <row r="19067" ht="26.25" customHeight="1"/>
    <row r="19068" ht="26.25" customHeight="1"/>
    <row r="19069" ht="26.25" customHeight="1"/>
    <row r="19070" ht="26.25" customHeight="1"/>
    <row r="19071" ht="26.25" customHeight="1"/>
    <row r="19072" ht="26.25" customHeight="1"/>
    <row r="19073" ht="26.25" customHeight="1"/>
    <row r="19074" ht="26.25" customHeight="1"/>
    <row r="19075" ht="26.25" customHeight="1"/>
    <row r="19076" ht="26.25" customHeight="1"/>
    <row r="19077" ht="26.25" customHeight="1"/>
    <row r="19078" ht="26.25" customHeight="1"/>
    <row r="19079" ht="26.25" customHeight="1"/>
    <row r="19080" ht="26.25" customHeight="1"/>
    <row r="19081" ht="26.25" customHeight="1"/>
    <row r="19082" ht="26.25" customHeight="1"/>
    <row r="19083" ht="26.25" customHeight="1"/>
    <row r="19084" ht="26.25" customHeight="1"/>
    <row r="19085" ht="26.25" customHeight="1"/>
    <row r="19086" ht="26.25" customHeight="1"/>
    <row r="19087" ht="26.25" customHeight="1"/>
    <row r="19088" ht="26.25" customHeight="1"/>
    <row r="19089" ht="26.25" customHeight="1"/>
    <row r="19090" ht="26.25" customHeight="1"/>
    <row r="19091" ht="26.25" customHeight="1"/>
    <row r="19092" ht="26.25" customHeight="1"/>
    <row r="19093" ht="26.25" customHeight="1"/>
    <row r="19094" ht="26.25" customHeight="1"/>
    <row r="19095" ht="26.25" customHeight="1"/>
    <row r="19096" ht="26.25" customHeight="1"/>
    <row r="19097" ht="26.25" customHeight="1"/>
    <row r="19098" ht="26.25" customHeight="1"/>
    <row r="19099" ht="26.25" customHeight="1"/>
    <row r="19100" ht="26.25" customHeight="1"/>
    <row r="19101" ht="26.25" customHeight="1"/>
    <row r="19102" ht="26.25" customHeight="1"/>
    <row r="19103" ht="26.25" customHeight="1"/>
    <row r="19104" ht="26.25" customHeight="1"/>
    <row r="19105" ht="26.25" customHeight="1"/>
    <row r="19106" ht="26.25" customHeight="1"/>
    <row r="19107" ht="26.25" customHeight="1"/>
    <row r="19108" ht="26.25" customHeight="1"/>
    <row r="19109" ht="26.25" customHeight="1"/>
    <row r="19110" ht="26.25" customHeight="1"/>
    <row r="19111" ht="26.25" customHeight="1"/>
    <row r="19112" ht="26.25" customHeight="1"/>
    <row r="19113" ht="26.25" customHeight="1"/>
    <row r="19114" ht="26.25" customHeight="1"/>
    <row r="19115" ht="26.25" customHeight="1"/>
    <row r="19116" ht="26.25" customHeight="1"/>
    <row r="19117" ht="26.25" customHeight="1"/>
    <row r="19118" ht="26.25" customHeight="1"/>
    <row r="19119" ht="26.25" customHeight="1"/>
    <row r="19120" ht="26.25" customHeight="1"/>
    <row r="19121" ht="26.25" customHeight="1"/>
    <row r="19122" ht="26.25" customHeight="1"/>
    <row r="19123" ht="26.25" customHeight="1"/>
    <row r="19124" ht="26.25" customHeight="1"/>
    <row r="19125" ht="26.25" customHeight="1"/>
    <row r="19126" ht="26.25" customHeight="1"/>
    <row r="19127" ht="26.25" customHeight="1"/>
    <row r="19128" ht="26.25" customHeight="1"/>
    <row r="19129" ht="26.25" customHeight="1"/>
    <row r="19130" ht="26.25" customHeight="1"/>
    <row r="19131" ht="26.25" customHeight="1"/>
    <row r="19132" ht="26.25" customHeight="1"/>
    <row r="19133" ht="26.25" customHeight="1"/>
    <row r="19134" ht="26.25" customHeight="1"/>
    <row r="19135" ht="26.25" customHeight="1"/>
    <row r="19136" ht="26.25" customHeight="1"/>
    <row r="19137" ht="26.25" customHeight="1"/>
    <row r="19138" ht="26.25" customHeight="1"/>
    <row r="19139" ht="26.25" customHeight="1"/>
    <row r="19140" ht="26.25" customHeight="1"/>
    <row r="19141" ht="26.25" customHeight="1"/>
    <row r="19142" ht="26.25" customHeight="1"/>
    <row r="19143" ht="26.25" customHeight="1"/>
    <row r="19144" ht="26.25" customHeight="1"/>
    <row r="19145" ht="26.25" customHeight="1"/>
    <row r="19146" ht="26.25" customHeight="1"/>
    <row r="19147" ht="26.25" customHeight="1"/>
    <row r="19148" ht="26.25" customHeight="1"/>
    <row r="19149" ht="26.25" customHeight="1"/>
    <row r="19150" ht="26.25" customHeight="1"/>
    <row r="19151" ht="26.25" customHeight="1"/>
    <row r="19152" ht="26.25" customHeight="1"/>
    <row r="19153" ht="26.25" customHeight="1"/>
    <row r="19154" ht="26.25" customHeight="1"/>
    <row r="19155" ht="26.25" customHeight="1"/>
    <row r="19156" ht="26.25" customHeight="1"/>
    <row r="19157" ht="26.25" customHeight="1"/>
    <row r="19158" ht="26.25" customHeight="1"/>
    <row r="19159" ht="26.25" customHeight="1"/>
    <row r="19160" ht="26.25" customHeight="1"/>
    <row r="19161" ht="26.25" customHeight="1"/>
    <row r="19162" ht="26.25" customHeight="1"/>
    <row r="19163" ht="26.25" customHeight="1"/>
    <row r="19164" ht="26.25" customHeight="1"/>
    <row r="19165" ht="26.25" customHeight="1"/>
    <row r="19166" ht="26.25" customHeight="1"/>
    <row r="19167" ht="26.25" customHeight="1"/>
    <row r="19168" ht="26.25" customHeight="1"/>
    <row r="19169" ht="26.25" customHeight="1"/>
    <row r="19170" ht="26.25" customHeight="1"/>
    <row r="19171" ht="26.25" customHeight="1"/>
    <row r="19172" ht="26.25" customHeight="1"/>
    <row r="19173" ht="26.25" customHeight="1"/>
    <row r="19174" ht="26.25" customHeight="1"/>
    <row r="19175" ht="26.25" customHeight="1"/>
    <row r="19176" ht="26.25" customHeight="1"/>
    <row r="19177" ht="26.25" customHeight="1"/>
    <row r="19178" ht="26.25" customHeight="1"/>
    <row r="19179" ht="26.25" customHeight="1"/>
    <row r="19180" ht="26.25" customHeight="1"/>
    <row r="19181" ht="26.25" customHeight="1"/>
    <row r="19182" ht="26.25" customHeight="1"/>
    <row r="19183" ht="26.25" customHeight="1"/>
    <row r="19184" ht="26.25" customHeight="1"/>
    <row r="19185" ht="26.25" customHeight="1"/>
    <row r="19186" ht="26.25" customHeight="1"/>
    <row r="19187" ht="26.25" customHeight="1"/>
    <row r="19188" ht="26.25" customHeight="1"/>
    <row r="19189" ht="26.25" customHeight="1"/>
    <row r="19190" ht="26.25" customHeight="1"/>
    <row r="19191" ht="26.25" customHeight="1"/>
    <row r="19192" ht="26.25" customHeight="1"/>
    <row r="19193" ht="26.25" customHeight="1"/>
    <row r="19194" ht="26.25" customHeight="1"/>
    <row r="19195" ht="26.25" customHeight="1"/>
    <row r="19196" ht="26.25" customHeight="1"/>
    <row r="19197" ht="26.25" customHeight="1"/>
    <row r="19198" ht="26.25" customHeight="1"/>
    <row r="19199" ht="26.25" customHeight="1"/>
    <row r="19200" ht="26.25" customHeight="1"/>
    <row r="19201" ht="26.25" customHeight="1"/>
    <row r="19202" ht="26.25" customHeight="1"/>
    <row r="19203" ht="26.25" customHeight="1"/>
    <row r="19204" ht="26.25" customHeight="1"/>
    <row r="19205" ht="26.25" customHeight="1"/>
    <row r="19206" ht="26.25" customHeight="1"/>
    <row r="19207" ht="26.25" customHeight="1"/>
    <row r="19208" ht="26.25" customHeight="1"/>
    <row r="19209" ht="26.25" customHeight="1"/>
    <row r="19210" ht="26.25" customHeight="1"/>
    <row r="19211" ht="26.25" customHeight="1"/>
    <row r="19212" ht="26.25" customHeight="1"/>
    <row r="19213" ht="26.25" customHeight="1"/>
    <row r="19214" ht="26.25" customHeight="1"/>
    <row r="19215" ht="26.25" customHeight="1"/>
    <row r="19216" ht="26.25" customHeight="1"/>
    <row r="19217" ht="26.25" customHeight="1"/>
    <row r="19218" ht="26.25" customHeight="1"/>
    <row r="19219" ht="26.25" customHeight="1"/>
    <row r="19220" ht="26.25" customHeight="1"/>
    <row r="19221" ht="26.25" customHeight="1"/>
    <row r="19222" ht="26.25" customHeight="1"/>
    <row r="19223" ht="26.25" customHeight="1"/>
    <row r="19224" ht="26.25" customHeight="1"/>
    <row r="19225" ht="26.25" customHeight="1"/>
    <row r="19226" ht="26.25" customHeight="1"/>
    <row r="19227" ht="26.25" customHeight="1"/>
    <row r="19228" ht="26.25" customHeight="1"/>
    <row r="19229" ht="26.25" customHeight="1"/>
    <row r="19230" ht="26.25" customHeight="1"/>
    <row r="19231" ht="26.25" customHeight="1"/>
    <row r="19232" ht="26.25" customHeight="1"/>
    <row r="19233" ht="26.25" customHeight="1"/>
    <row r="19234" ht="26.25" customHeight="1"/>
    <row r="19235" ht="26.25" customHeight="1"/>
    <row r="19236" ht="26.25" customHeight="1"/>
    <row r="19237" ht="26.25" customHeight="1"/>
    <row r="19238" ht="26.25" customHeight="1"/>
    <row r="19239" ht="26.25" customHeight="1"/>
    <row r="19240" ht="26.25" customHeight="1"/>
    <row r="19241" ht="26.25" customHeight="1"/>
    <row r="19242" ht="26.25" customHeight="1"/>
    <row r="19243" ht="26.25" customHeight="1"/>
    <row r="19244" ht="26.25" customHeight="1"/>
    <row r="19245" ht="26.25" customHeight="1"/>
    <row r="19246" ht="26.25" customHeight="1"/>
    <row r="19247" ht="26.25" customHeight="1"/>
    <row r="19248" ht="26.25" customHeight="1"/>
    <row r="19249" ht="26.25" customHeight="1"/>
    <row r="19250" ht="26.25" customHeight="1"/>
    <row r="19251" ht="26.25" customHeight="1"/>
    <row r="19252" ht="26.25" customHeight="1"/>
    <row r="19253" ht="26.25" customHeight="1"/>
    <row r="19254" ht="26.25" customHeight="1"/>
    <row r="19255" ht="26.25" customHeight="1"/>
    <row r="19256" ht="26.25" customHeight="1"/>
    <row r="19257" ht="26.25" customHeight="1"/>
    <row r="19258" ht="26.25" customHeight="1"/>
    <row r="19259" ht="26.25" customHeight="1"/>
    <row r="19260" ht="26.25" customHeight="1"/>
    <row r="19261" ht="26.25" customHeight="1"/>
    <row r="19262" ht="26.25" customHeight="1"/>
    <row r="19263" ht="26.25" customHeight="1"/>
    <row r="19264" ht="26.25" customHeight="1"/>
    <row r="19265" ht="26.25" customHeight="1"/>
    <row r="19266" ht="26.25" customHeight="1"/>
    <row r="19267" ht="26.25" customHeight="1"/>
    <row r="19268" ht="26.25" customHeight="1"/>
    <row r="19269" ht="26.25" customHeight="1"/>
    <row r="19270" ht="26.25" customHeight="1"/>
    <row r="19271" ht="26.25" customHeight="1"/>
    <row r="19272" ht="26.25" customHeight="1"/>
    <row r="19273" ht="26.25" customHeight="1"/>
    <row r="19274" ht="26.25" customHeight="1"/>
    <row r="19275" ht="26.25" customHeight="1"/>
    <row r="19276" ht="26.25" customHeight="1"/>
    <row r="19277" ht="26.25" customHeight="1"/>
    <row r="19278" ht="26.25" customHeight="1"/>
    <row r="19279" ht="26.25" customHeight="1"/>
    <row r="19280" ht="26.25" customHeight="1"/>
    <row r="19281" ht="26.25" customHeight="1"/>
    <row r="19282" ht="26.25" customHeight="1"/>
    <row r="19283" ht="26.25" customHeight="1"/>
    <row r="19284" ht="26.25" customHeight="1"/>
    <row r="19285" ht="26.25" customHeight="1"/>
    <row r="19286" ht="26.25" customHeight="1"/>
    <row r="19287" ht="26.25" customHeight="1"/>
    <row r="19288" ht="26.25" customHeight="1"/>
    <row r="19289" ht="26.25" customHeight="1"/>
    <row r="19290" ht="26.25" customHeight="1"/>
    <row r="19291" ht="26.25" customHeight="1"/>
    <row r="19292" ht="26.25" customHeight="1"/>
    <row r="19293" ht="26.25" customHeight="1"/>
    <row r="19294" ht="26.25" customHeight="1"/>
    <row r="19295" ht="26.25" customHeight="1"/>
    <row r="19296" ht="26.25" customHeight="1"/>
    <row r="19297" ht="26.25" customHeight="1"/>
    <row r="19298" ht="26.25" customHeight="1"/>
    <row r="19299" ht="26.25" customHeight="1"/>
    <row r="19300" ht="26.25" customHeight="1"/>
    <row r="19301" ht="26.25" customHeight="1"/>
    <row r="19302" ht="26.25" customHeight="1"/>
    <row r="19303" ht="26.25" customHeight="1"/>
    <row r="19304" ht="26.25" customHeight="1"/>
    <row r="19305" ht="26.25" customHeight="1"/>
    <row r="19306" ht="26.25" customHeight="1"/>
    <row r="19307" ht="26.25" customHeight="1"/>
    <row r="19308" ht="26.25" customHeight="1"/>
    <row r="19309" ht="26.25" customHeight="1"/>
    <row r="19310" ht="26.25" customHeight="1"/>
    <row r="19311" ht="26.25" customHeight="1"/>
    <row r="19312" ht="26.25" customHeight="1"/>
    <row r="19313" ht="26.25" customHeight="1"/>
    <row r="19314" ht="26.25" customHeight="1"/>
    <row r="19315" ht="26.25" customHeight="1"/>
    <row r="19316" ht="26.25" customHeight="1"/>
    <row r="19317" ht="26.25" customHeight="1"/>
    <row r="19318" ht="26.25" customHeight="1"/>
    <row r="19319" ht="26.25" customHeight="1"/>
    <row r="19320" ht="26.25" customHeight="1"/>
    <row r="19321" ht="26.25" customHeight="1"/>
    <row r="19322" ht="26.25" customHeight="1"/>
    <row r="19323" ht="26.25" customHeight="1"/>
    <row r="19324" ht="26.25" customHeight="1"/>
    <row r="19325" ht="26.25" customHeight="1"/>
    <row r="19326" ht="26.25" customHeight="1"/>
    <row r="19327" ht="26.25" customHeight="1"/>
    <row r="19328" ht="26.25" customHeight="1"/>
    <row r="19329" ht="26.25" customHeight="1"/>
    <row r="19330" ht="26.25" customHeight="1"/>
    <row r="19331" ht="26.25" customHeight="1"/>
    <row r="19332" ht="26.25" customHeight="1"/>
    <row r="19333" ht="26.25" customHeight="1"/>
    <row r="19334" ht="26.25" customHeight="1"/>
    <row r="19335" ht="26.25" customHeight="1"/>
    <row r="19336" ht="26.25" customHeight="1"/>
    <row r="19337" ht="26.25" customHeight="1"/>
    <row r="19338" ht="26.25" customHeight="1"/>
    <row r="19339" ht="26.25" customHeight="1"/>
    <row r="19340" ht="26.25" customHeight="1"/>
    <row r="19341" ht="26.25" customHeight="1"/>
    <row r="19342" ht="26.25" customHeight="1"/>
    <row r="19343" ht="26.25" customHeight="1"/>
    <row r="19344" ht="26.25" customHeight="1"/>
    <row r="19345" ht="26.25" customHeight="1"/>
    <row r="19346" ht="26.25" customHeight="1"/>
    <row r="19347" ht="26.25" customHeight="1"/>
    <row r="19348" ht="26.25" customHeight="1"/>
    <row r="19349" ht="26.25" customHeight="1"/>
    <row r="19350" ht="26.25" customHeight="1"/>
    <row r="19351" ht="26.25" customHeight="1"/>
    <row r="19352" ht="26.25" customHeight="1"/>
    <row r="19353" ht="26.25" customHeight="1"/>
    <row r="19354" ht="26.25" customHeight="1"/>
    <row r="19355" ht="26.25" customHeight="1"/>
    <row r="19356" ht="26.25" customHeight="1"/>
    <row r="19357" ht="26.25" customHeight="1"/>
    <row r="19358" ht="26.25" customHeight="1"/>
    <row r="19359" ht="26.25" customHeight="1"/>
    <row r="19360" ht="26.25" customHeight="1"/>
    <row r="19361" ht="26.25" customHeight="1"/>
    <row r="19362" ht="26.25" customHeight="1"/>
    <row r="19363" ht="26.25" customHeight="1"/>
    <row r="19364" ht="26.25" customHeight="1"/>
    <row r="19365" ht="26.25" customHeight="1"/>
    <row r="19366" ht="26.25" customHeight="1"/>
    <row r="19367" ht="26.25" customHeight="1"/>
    <row r="19368" ht="26.25" customHeight="1"/>
    <row r="19369" ht="26.25" customHeight="1"/>
    <row r="19370" ht="26.25" customHeight="1"/>
    <row r="19371" ht="26.25" customHeight="1"/>
    <row r="19372" ht="26.25" customHeight="1"/>
    <row r="19373" ht="26.25" customHeight="1"/>
    <row r="19374" ht="26.25" customHeight="1"/>
    <row r="19375" ht="26.25" customHeight="1"/>
    <row r="19376" ht="26.25" customHeight="1"/>
    <row r="19377" ht="26.25" customHeight="1"/>
    <row r="19378" ht="26.25" customHeight="1"/>
    <row r="19379" ht="26.25" customHeight="1"/>
    <row r="19380" ht="26.25" customHeight="1"/>
    <row r="19381" ht="26.25" customHeight="1"/>
    <row r="19382" ht="26.25" customHeight="1"/>
    <row r="19383" ht="26.25" customHeight="1"/>
    <row r="19384" ht="26.25" customHeight="1"/>
    <row r="19385" ht="26.25" customHeight="1"/>
    <row r="19386" ht="26.25" customHeight="1"/>
    <row r="19387" ht="26.25" customHeight="1"/>
    <row r="19388" ht="26.25" customHeight="1"/>
    <row r="19389" ht="26.25" customHeight="1"/>
    <row r="19390" ht="26.25" customHeight="1"/>
    <row r="19391" ht="26.25" customHeight="1"/>
    <row r="19392" ht="26.25" customHeight="1"/>
    <row r="19393" ht="26.25" customHeight="1"/>
    <row r="19394" ht="26.25" customHeight="1"/>
    <row r="19395" ht="26.25" customHeight="1"/>
    <row r="19396" ht="26.25" customHeight="1"/>
    <row r="19397" ht="26.25" customHeight="1"/>
    <row r="19398" ht="26.25" customHeight="1"/>
    <row r="19399" ht="26.25" customHeight="1"/>
    <row r="19400" ht="26.25" customHeight="1"/>
    <row r="19401" ht="26.25" customHeight="1"/>
    <row r="19402" ht="26.25" customHeight="1"/>
    <row r="19403" ht="26.25" customHeight="1"/>
    <row r="19404" ht="26.25" customHeight="1"/>
    <row r="19405" ht="26.25" customHeight="1"/>
    <row r="19406" ht="26.25" customHeight="1"/>
    <row r="19407" ht="26.25" customHeight="1"/>
    <row r="19408" ht="26.25" customHeight="1"/>
    <row r="19409" ht="26.25" customHeight="1"/>
    <row r="19410" ht="26.25" customHeight="1"/>
    <row r="19411" ht="26.25" customHeight="1"/>
    <row r="19412" ht="26.25" customHeight="1"/>
    <row r="19413" ht="26.25" customHeight="1"/>
    <row r="19414" ht="26.25" customHeight="1"/>
    <row r="19415" ht="26.25" customHeight="1"/>
    <row r="19416" ht="26.25" customHeight="1"/>
    <row r="19417" ht="26.25" customHeight="1"/>
    <row r="19418" ht="26.25" customHeight="1"/>
    <row r="19419" ht="26.25" customHeight="1"/>
    <row r="19420" ht="26.25" customHeight="1"/>
    <row r="19421" ht="26.25" customHeight="1"/>
    <row r="19422" ht="26.25" customHeight="1"/>
    <row r="19423" ht="26.25" customHeight="1"/>
    <row r="19424" ht="26.25" customHeight="1"/>
    <row r="19425" ht="26.25" customHeight="1"/>
    <row r="19426" ht="26.25" customHeight="1"/>
    <row r="19427" ht="26.25" customHeight="1"/>
    <row r="19428" ht="26.25" customHeight="1"/>
    <row r="19429" ht="26.25" customHeight="1"/>
    <row r="19430" ht="26.25" customHeight="1"/>
    <row r="19431" ht="26.25" customHeight="1"/>
    <row r="19432" ht="26.25" customHeight="1"/>
    <row r="19433" ht="26.25" customHeight="1"/>
    <row r="19434" ht="26.25" customHeight="1"/>
    <row r="19435" ht="26.25" customHeight="1"/>
    <row r="19436" ht="26.25" customHeight="1"/>
    <row r="19437" ht="26.25" customHeight="1"/>
    <row r="19438" ht="26.25" customHeight="1"/>
    <row r="19439" ht="26.25" customHeight="1"/>
    <row r="19440" ht="26.25" customHeight="1"/>
    <row r="19441" ht="26.25" customHeight="1"/>
    <row r="19442" ht="26.25" customHeight="1"/>
    <row r="19443" ht="26.25" customHeight="1"/>
    <row r="19444" ht="26.25" customHeight="1"/>
    <row r="19445" ht="26.25" customHeight="1"/>
    <row r="19446" ht="26.25" customHeight="1"/>
    <row r="19447" ht="26.25" customHeight="1"/>
    <row r="19448" ht="26.25" customHeight="1"/>
    <row r="19449" ht="26.25" customHeight="1"/>
    <row r="19450" ht="26.25" customHeight="1"/>
    <row r="19451" ht="26.25" customHeight="1"/>
    <row r="19452" ht="26.25" customHeight="1"/>
    <row r="19453" ht="26.25" customHeight="1"/>
    <row r="19454" ht="26.25" customHeight="1"/>
    <row r="19455" ht="26.25" customHeight="1"/>
    <row r="19456" ht="26.25" customHeight="1"/>
    <row r="19457" ht="26.25" customHeight="1"/>
    <row r="19458" ht="26.25" customHeight="1"/>
    <row r="19459" ht="26.25" customHeight="1"/>
    <row r="19460" ht="26.25" customHeight="1"/>
    <row r="19461" ht="26.25" customHeight="1"/>
    <row r="19462" ht="26.25" customHeight="1"/>
    <row r="19463" ht="26.25" customHeight="1"/>
    <row r="19464" ht="26.25" customHeight="1"/>
    <row r="19465" ht="26.25" customHeight="1"/>
    <row r="19466" ht="26.25" customHeight="1"/>
    <row r="19467" ht="26.25" customHeight="1"/>
    <row r="19468" ht="26.25" customHeight="1"/>
    <row r="19469" ht="26.25" customHeight="1"/>
    <row r="19470" ht="26.25" customHeight="1"/>
    <row r="19471" ht="26.25" customHeight="1"/>
    <row r="19472" ht="26.25" customHeight="1"/>
    <row r="19473" ht="26.25" customHeight="1"/>
    <row r="19474" ht="26.25" customHeight="1"/>
    <row r="19475" ht="26.25" customHeight="1"/>
    <row r="19476" ht="26.25" customHeight="1"/>
    <row r="19477" ht="26.25" customHeight="1"/>
    <row r="19478" ht="26.25" customHeight="1"/>
    <row r="19479" ht="26.25" customHeight="1"/>
    <row r="19480" ht="26.25" customHeight="1"/>
    <row r="19481" ht="26.25" customHeight="1"/>
    <row r="19482" ht="26.25" customHeight="1"/>
    <row r="19483" ht="26.25" customHeight="1"/>
    <row r="19484" ht="26.25" customHeight="1"/>
    <row r="19485" ht="26.25" customHeight="1"/>
    <row r="19486" ht="26.25" customHeight="1"/>
    <row r="19487" ht="26.25" customHeight="1"/>
    <row r="19488" ht="26.25" customHeight="1"/>
    <row r="19489" ht="26.25" customHeight="1"/>
    <row r="19490" ht="26.25" customHeight="1"/>
    <row r="19491" ht="26.25" customHeight="1"/>
    <row r="19492" ht="26.25" customHeight="1"/>
    <row r="19493" ht="26.25" customHeight="1"/>
    <row r="19494" ht="26.25" customHeight="1"/>
    <row r="19495" ht="26.25" customHeight="1"/>
    <row r="19496" ht="26.25" customHeight="1"/>
    <row r="19497" ht="26.25" customHeight="1"/>
    <row r="19498" ht="26.25" customHeight="1"/>
    <row r="19499" ht="26.25" customHeight="1"/>
    <row r="19500" ht="26.25" customHeight="1"/>
    <row r="19501" ht="26.25" customHeight="1"/>
    <row r="19502" ht="26.25" customHeight="1"/>
    <row r="19503" ht="26.25" customHeight="1"/>
    <row r="19504" ht="26.25" customHeight="1"/>
    <row r="19505" ht="26.25" customHeight="1"/>
    <row r="19506" ht="26.25" customHeight="1"/>
    <row r="19507" ht="26.25" customHeight="1"/>
    <row r="19508" ht="26.25" customHeight="1"/>
    <row r="19509" ht="26.25" customHeight="1"/>
    <row r="19510" ht="26.25" customHeight="1"/>
    <row r="19511" ht="26.25" customHeight="1"/>
    <row r="19512" ht="26.25" customHeight="1"/>
    <row r="19513" ht="26.25" customHeight="1"/>
    <row r="19514" ht="26.25" customHeight="1"/>
    <row r="19515" ht="26.25" customHeight="1"/>
    <row r="19516" ht="26.25" customHeight="1"/>
    <row r="19517" ht="26.25" customHeight="1"/>
    <row r="19518" ht="26.25" customHeight="1"/>
    <row r="19519" ht="26.25" customHeight="1"/>
    <row r="19520" ht="26.25" customHeight="1"/>
    <row r="19521" ht="26.25" customHeight="1"/>
    <row r="19522" ht="26.25" customHeight="1"/>
    <row r="19523" ht="26.25" customHeight="1"/>
    <row r="19524" ht="26.25" customHeight="1"/>
    <row r="19525" ht="26.25" customHeight="1"/>
    <row r="19526" ht="26.25" customHeight="1"/>
    <row r="19527" ht="26.25" customHeight="1"/>
    <row r="19528" ht="26.25" customHeight="1"/>
    <row r="19529" ht="26.25" customHeight="1"/>
    <row r="19530" ht="26.25" customHeight="1"/>
    <row r="19531" ht="26.25" customHeight="1"/>
    <row r="19532" ht="26.25" customHeight="1"/>
    <row r="19533" ht="26.25" customHeight="1"/>
    <row r="19534" ht="26.25" customHeight="1"/>
    <row r="19535" ht="26.25" customHeight="1"/>
    <row r="19536" ht="26.25" customHeight="1"/>
    <row r="19537" ht="26.25" customHeight="1"/>
    <row r="19538" ht="26.25" customHeight="1"/>
    <row r="19539" ht="26.25" customHeight="1"/>
    <row r="19540" ht="26.25" customHeight="1"/>
    <row r="19541" ht="26.25" customHeight="1"/>
    <row r="19542" ht="26.25" customHeight="1"/>
    <row r="19543" ht="26.25" customHeight="1"/>
    <row r="19544" ht="26.25" customHeight="1"/>
    <row r="19545" ht="26.25" customHeight="1"/>
    <row r="19546" ht="26.25" customHeight="1"/>
    <row r="19547" ht="26.25" customHeight="1"/>
    <row r="19548" ht="26.25" customHeight="1"/>
    <row r="19549" ht="26.25" customHeight="1"/>
    <row r="19550" ht="26.25" customHeight="1"/>
    <row r="19551" ht="26.25" customHeight="1"/>
    <row r="19552" ht="26.25" customHeight="1"/>
    <row r="19553" ht="26.25" customHeight="1"/>
    <row r="19554" ht="26.25" customHeight="1"/>
    <row r="19555" ht="26.25" customHeight="1"/>
    <row r="19556" ht="26.25" customHeight="1"/>
    <row r="19557" ht="26.25" customHeight="1"/>
    <row r="19558" ht="26.25" customHeight="1"/>
    <row r="19559" ht="26.25" customHeight="1"/>
    <row r="19560" ht="26.25" customHeight="1"/>
    <row r="19561" ht="26.25" customHeight="1"/>
    <row r="19562" ht="26.25" customHeight="1"/>
    <row r="19563" ht="26.25" customHeight="1"/>
    <row r="19564" ht="26.25" customHeight="1"/>
    <row r="19565" ht="26.25" customHeight="1"/>
    <row r="19566" ht="26.25" customHeight="1"/>
    <row r="19567" ht="26.25" customHeight="1"/>
    <row r="19568" ht="26.25" customHeight="1"/>
    <row r="19569" ht="26.25" customHeight="1"/>
    <row r="19570" ht="26.25" customHeight="1"/>
    <row r="19571" ht="26.25" customHeight="1"/>
    <row r="19572" ht="26.25" customHeight="1"/>
    <row r="19573" ht="26.25" customHeight="1"/>
    <row r="19574" ht="26.25" customHeight="1"/>
    <row r="19575" ht="26.25" customHeight="1"/>
    <row r="19576" ht="26.25" customHeight="1"/>
    <row r="19577" ht="26.25" customHeight="1"/>
    <row r="19578" ht="26.25" customHeight="1"/>
    <row r="19579" ht="26.25" customHeight="1"/>
    <row r="19580" ht="26.25" customHeight="1"/>
    <row r="19581" ht="26.25" customHeight="1"/>
    <row r="19582" ht="26.25" customHeight="1"/>
    <row r="19583" ht="26.25" customHeight="1"/>
    <row r="19584" ht="26.25" customHeight="1"/>
    <row r="19585" ht="26.25" customHeight="1"/>
    <row r="19586" ht="26.25" customHeight="1"/>
    <row r="19587" ht="26.25" customHeight="1"/>
    <row r="19588" ht="26.25" customHeight="1"/>
    <row r="19589" ht="26.25" customHeight="1"/>
    <row r="19590" ht="26.25" customHeight="1"/>
    <row r="19591" ht="26.25" customHeight="1"/>
    <row r="19592" ht="26.25" customHeight="1"/>
    <row r="19593" ht="26.25" customHeight="1"/>
    <row r="19594" ht="26.25" customHeight="1"/>
    <row r="19595" ht="26.25" customHeight="1"/>
    <row r="19596" ht="26.25" customHeight="1"/>
    <row r="19597" ht="26.25" customHeight="1"/>
    <row r="19598" ht="26.25" customHeight="1"/>
    <row r="19599" ht="26.25" customHeight="1"/>
    <row r="19600" ht="26.25" customHeight="1"/>
    <row r="19601" ht="26.25" customHeight="1"/>
    <row r="19602" ht="26.25" customHeight="1"/>
    <row r="19603" ht="26.25" customHeight="1"/>
    <row r="19604" ht="26.25" customHeight="1"/>
    <row r="19605" ht="26.25" customHeight="1"/>
    <row r="19606" ht="26.25" customHeight="1"/>
    <row r="19607" ht="26.25" customHeight="1"/>
    <row r="19608" ht="26.25" customHeight="1"/>
    <row r="19609" ht="26.25" customHeight="1"/>
    <row r="19610" ht="26.25" customHeight="1"/>
    <row r="19611" ht="26.25" customHeight="1"/>
    <row r="19612" ht="26.25" customHeight="1"/>
    <row r="19613" ht="26.25" customHeight="1"/>
    <row r="19614" ht="26.25" customHeight="1"/>
    <row r="19615" ht="26.25" customHeight="1"/>
    <row r="19616" ht="26.25" customHeight="1"/>
    <row r="19617" ht="26.25" customHeight="1"/>
    <row r="19618" ht="26.25" customHeight="1"/>
    <row r="19619" ht="26.25" customHeight="1"/>
    <row r="19620" ht="26.25" customHeight="1"/>
    <row r="19621" ht="26.25" customHeight="1"/>
    <row r="19622" ht="26.25" customHeight="1"/>
    <row r="19623" ht="26.25" customHeight="1"/>
    <row r="19624" ht="26.25" customHeight="1"/>
    <row r="19625" ht="26.25" customHeight="1"/>
    <row r="19626" ht="26.25" customHeight="1"/>
    <row r="19627" ht="26.25" customHeight="1"/>
    <row r="19628" ht="26.25" customHeight="1"/>
    <row r="19629" ht="26.25" customHeight="1"/>
    <row r="19630" ht="26.25" customHeight="1"/>
    <row r="19631" ht="26.25" customHeight="1"/>
    <row r="19632" ht="26.25" customHeight="1"/>
    <row r="19633" ht="26.25" customHeight="1"/>
    <row r="19634" ht="26.25" customHeight="1"/>
    <row r="19635" ht="26.25" customHeight="1"/>
    <row r="19636" ht="26.25" customHeight="1"/>
    <row r="19637" ht="26.25" customHeight="1"/>
    <row r="19638" ht="26.25" customHeight="1"/>
    <row r="19639" ht="26.25" customHeight="1"/>
    <row r="19640" ht="26.25" customHeight="1"/>
    <row r="19641" ht="26.25" customHeight="1"/>
    <row r="19642" ht="26.25" customHeight="1"/>
    <row r="19643" ht="26.25" customHeight="1"/>
    <row r="19644" ht="26.25" customHeight="1"/>
    <row r="19645" ht="26.25" customHeight="1"/>
    <row r="19646" ht="26.25" customHeight="1"/>
    <row r="19647" ht="26.25" customHeight="1"/>
    <row r="19648" ht="26.25" customHeight="1"/>
    <row r="19649" ht="26.25" customHeight="1"/>
    <row r="19650" ht="26.25" customHeight="1"/>
    <row r="19651" ht="26.25" customHeight="1"/>
    <row r="19652" ht="26.25" customHeight="1"/>
    <row r="19653" ht="26.25" customHeight="1"/>
    <row r="19654" ht="26.25" customHeight="1"/>
    <row r="19655" ht="26.25" customHeight="1"/>
    <row r="19656" ht="26.25" customHeight="1"/>
    <row r="19657" ht="26.25" customHeight="1"/>
    <row r="19658" ht="26.25" customHeight="1"/>
    <row r="19659" ht="26.25" customHeight="1"/>
    <row r="19660" ht="26.25" customHeight="1"/>
    <row r="19661" ht="26.25" customHeight="1"/>
    <row r="19662" ht="26.25" customHeight="1"/>
    <row r="19663" ht="26.25" customHeight="1"/>
    <row r="19664" ht="26.25" customHeight="1"/>
    <row r="19665" ht="26.25" customHeight="1"/>
    <row r="19666" ht="26.25" customHeight="1"/>
    <row r="19667" ht="26.25" customHeight="1"/>
    <row r="19668" ht="26.25" customHeight="1"/>
    <row r="19669" ht="26.25" customHeight="1"/>
    <row r="19670" ht="26.25" customHeight="1"/>
    <row r="19671" ht="26.25" customHeight="1"/>
    <row r="19672" ht="26.25" customHeight="1"/>
    <row r="19673" ht="26.25" customHeight="1"/>
    <row r="19674" ht="26.25" customHeight="1"/>
    <row r="19675" ht="26.25" customHeight="1"/>
    <row r="19676" ht="26.25" customHeight="1"/>
    <row r="19677" ht="26.25" customHeight="1"/>
    <row r="19678" ht="26.25" customHeight="1"/>
    <row r="19679" ht="26.25" customHeight="1"/>
    <row r="19680" ht="26.25" customHeight="1"/>
    <row r="19681" ht="26.25" customHeight="1"/>
    <row r="19682" ht="26.25" customHeight="1"/>
    <row r="19683" ht="26.25" customHeight="1"/>
    <row r="19684" ht="26.25" customHeight="1"/>
    <row r="19685" ht="26.25" customHeight="1"/>
    <row r="19686" ht="26.25" customHeight="1"/>
    <row r="19687" ht="26.25" customHeight="1"/>
    <row r="19688" ht="26.25" customHeight="1"/>
    <row r="19689" ht="26.25" customHeight="1"/>
    <row r="19690" ht="26.25" customHeight="1"/>
    <row r="19691" ht="26.25" customHeight="1"/>
    <row r="19692" ht="26.25" customHeight="1"/>
    <row r="19693" ht="26.25" customHeight="1"/>
    <row r="19694" ht="26.25" customHeight="1"/>
    <row r="19695" ht="26.25" customHeight="1"/>
    <row r="19696" ht="26.25" customHeight="1"/>
    <row r="19697" ht="26.25" customHeight="1"/>
    <row r="19698" ht="26.25" customHeight="1"/>
    <row r="19699" ht="26.25" customHeight="1"/>
    <row r="19700" ht="26.25" customHeight="1"/>
    <row r="19701" ht="26.25" customHeight="1"/>
    <row r="19702" ht="26.25" customHeight="1"/>
    <row r="19703" ht="26.25" customHeight="1"/>
    <row r="19704" ht="26.25" customHeight="1"/>
    <row r="19705" ht="26.25" customHeight="1"/>
    <row r="19706" ht="26.25" customHeight="1"/>
    <row r="19707" ht="26.25" customHeight="1"/>
    <row r="19708" ht="26.25" customHeight="1"/>
    <row r="19709" ht="26.25" customHeight="1"/>
    <row r="19710" ht="26.25" customHeight="1"/>
    <row r="19711" ht="26.25" customHeight="1"/>
    <row r="19712" ht="26.25" customHeight="1"/>
    <row r="19713" ht="26.25" customHeight="1"/>
    <row r="19714" ht="26.25" customHeight="1"/>
    <row r="19715" ht="26.25" customHeight="1"/>
    <row r="19716" ht="26.25" customHeight="1"/>
    <row r="19717" ht="26.25" customHeight="1"/>
    <row r="19718" ht="26.25" customHeight="1"/>
    <row r="19719" ht="26.25" customHeight="1"/>
    <row r="19720" ht="26.25" customHeight="1"/>
    <row r="19721" ht="26.25" customHeight="1"/>
    <row r="19722" ht="26.25" customHeight="1"/>
    <row r="19723" ht="26.25" customHeight="1"/>
    <row r="19724" ht="26.25" customHeight="1"/>
    <row r="19725" ht="26.25" customHeight="1"/>
    <row r="19726" ht="26.25" customHeight="1"/>
    <row r="19727" ht="26.25" customHeight="1"/>
    <row r="19728" ht="26.25" customHeight="1"/>
    <row r="19729" ht="26.25" customHeight="1"/>
    <row r="19730" ht="26.25" customHeight="1"/>
    <row r="19731" ht="26.25" customHeight="1"/>
    <row r="19732" ht="26.25" customHeight="1"/>
    <row r="19733" ht="26.25" customHeight="1"/>
    <row r="19734" ht="26.25" customHeight="1"/>
    <row r="19735" ht="26.25" customHeight="1"/>
    <row r="19736" ht="26.25" customHeight="1"/>
    <row r="19737" ht="26.25" customHeight="1"/>
    <row r="19738" ht="26.25" customHeight="1"/>
    <row r="19739" ht="26.25" customHeight="1"/>
    <row r="19740" ht="26.25" customHeight="1"/>
    <row r="19741" ht="26.25" customHeight="1"/>
    <row r="19742" ht="26.25" customHeight="1"/>
    <row r="19743" ht="26.25" customHeight="1"/>
    <row r="19744" ht="26.25" customHeight="1"/>
    <row r="19745" ht="26.25" customHeight="1"/>
    <row r="19746" ht="26.25" customHeight="1"/>
    <row r="19747" ht="26.25" customHeight="1"/>
    <row r="19748" ht="26.25" customHeight="1"/>
    <row r="19749" ht="26.25" customHeight="1"/>
    <row r="19750" ht="26.25" customHeight="1"/>
    <row r="19751" ht="26.25" customHeight="1"/>
    <row r="19752" ht="26.25" customHeight="1"/>
    <row r="19753" ht="26.25" customHeight="1"/>
    <row r="19754" ht="26.25" customHeight="1"/>
    <row r="19755" ht="26.25" customHeight="1"/>
    <row r="19756" ht="26.25" customHeight="1"/>
    <row r="19757" ht="26.25" customHeight="1"/>
    <row r="19758" ht="26.25" customHeight="1"/>
    <row r="19759" ht="26.25" customHeight="1"/>
    <row r="19760" ht="26.25" customHeight="1"/>
    <row r="19761" ht="26.25" customHeight="1"/>
    <row r="19762" ht="26.25" customHeight="1"/>
    <row r="19763" ht="26.25" customHeight="1"/>
    <row r="19764" ht="26.25" customHeight="1"/>
    <row r="19765" ht="26.25" customHeight="1"/>
    <row r="19766" ht="26.25" customHeight="1"/>
    <row r="19767" ht="26.25" customHeight="1"/>
    <row r="19768" ht="26.25" customHeight="1"/>
    <row r="19769" ht="26.25" customHeight="1"/>
    <row r="19770" ht="26.25" customHeight="1"/>
    <row r="19771" ht="26.25" customHeight="1"/>
    <row r="19772" ht="26.25" customHeight="1"/>
    <row r="19773" ht="26.25" customHeight="1"/>
    <row r="19774" ht="26.25" customHeight="1"/>
    <row r="19775" ht="26.25" customHeight="1"/>
    <row r="19776" ht="26.25" customHeight="1"/>
    <row r="19777" ht="26.25" customHeight="1"/>
    <row r="19778" ht="26.25" customHeight="1"/>
    <row r="19779" ht="26.25" customHeight="1"/>
    <row r="19780" ht="26.25" customHeight="1"/>
    <row r="19781" ht="26.25" customHeight="1"/>
    <row r="19782" ht="26.25" customHeight="1"/>
    <row r="19783" ht="26.25" customHeight="1"/>
    <row r="19784" ht="26.25" customHeight="1"/>
    <row r="19785" ht="26.25" customHeight="1"/>
    <row r="19786" ht="26.25" customHeight="1"/>
    <row r="19787" ht="26.25" customHeight="1"/>
    <row r="19788" ht="26.25" customHeight="1"/>
    <row r="19789" ht="26.25" customHeight="1"/>
    <row r="19790" ht="26.25" customHeight="1"/>
    <row r="19791" ht="26.25" customHeight="1"/>
    <row r="19792" ht="26.25" customHeight="1"/>
    <row r="19793" ht="26.25" customHeight="1"/>
    <row r="19794" ht="26.25" customHeight="1"/>
    <row r="19795" ht="26.25" customHeight="1"/>
    <row r="19796" ht="26.25" customHeight="1"/>
    <row r="19797" ht="26.25" customHeight="1"/>
    <row r="19798" ht="26.25" customHeight="1"/>
    <row r="19799" ht="26.25" customHeight="1"/>
    <row r="19800" ht="26.25" customHeight="1"/>
    <row r="19801" ht="26.25" customHeight="1"/>
    <row r="19802" ht="26.25" customHeight="1"/>
    <row r="19803" ht="26.25" customHeight="1"/>
    <row r="19804" ht="26.25" customHeight="1"/>
    <row r="19805" ht="26.25" customHeight="1"/>
    <row r="19806" ht="26.25" customHeight="1"/>
    <row r="19807" ht="26.25" customHeight="1"/>
    <row r="19808" ht="26.25" customHeight="1"/>
    <row r="19809" ht="26.25" customHeight="1"/>
    <row r="19810" ht="26.25" customHeight="1"/>
    <row r="19811" ht="26.25" customHeight="1"/>
    <row r="19812" ht="26.25" customHeight="1"/>
    <row r="19813" ht="26.25" customHeight="1"/>
    <row r="19814" ht="26.25" customHeight="1"/>
    <row r="19815" ht="26.25" customHeight="1"/>
    <row r="19816" ht="26.25" customHeight="1"/>
    <row r="19817" ht="26.25" customHeight="1"/>
    <row r="19818" ht="26.25" customHeight="1"/>
    <row r="19819" ht="26.25" customHeight="1"/>
    <row r="19820" ht="26.25" customHeight="1"/>
    <row r="19821" ht="26.25" customHeight="1"/>
    <row r="19822" ht="26.25" customHeight="1"/>
    <row r="19823" ht="26.25" customHeight="1"/>
    <row r="19824" ht="26.25" customHeight="1"/>
    <row r="19825" ht="26.25" customHeight="1"/>
    <row r="19826" ht="26.25" customHeight="1"/>
    <row r="19827" ht="26.25" customHeight="1"/>
    <row r="19828" ht="26.25" customHeight="1"/>
    <row r="19829" ht="26.25" customHeight="1"/>
    <row r="19830" ht="26.25" customHeight="1"/>
    <row r="19831" ht="26.25" customHeight="1"/>
    <row r="19832" ht="26.25" customHeight="1"/>
    <row r="19833" ht="26.25" customHeight="1"/>
    <row r="19834" ht="26.25" customHeight="1"/>
    <row r="19835" ht="26.25" customHeight="1"/>
    <row r="19836" ht="26.25" customHeight="1"/>
    <row r="19837" ht="26.25" customHeight="1"/>
    <row r="19838" ht="26.25" customHeight="1"/>
    <row r="19839" ht="26.25" customHeight="1"/>
    <row r="19840" ht="26.25" customHeight="1"/>
    <row r="19841" ht="26.25" customHeight="1"/>
    <row r="19842" ht="26.25" customHeight="1"/>
    <row r="19843" ht="26.25" customHeight="1"/>
    <row r="19844" ht="26.25" customHeight="1"/>
    <row r="19845" ht="26.25" customHeight="1"/>
    <row r="19846" ht="26.25" customHeight="1"/>
    <row r="19847" ht="26.25" customHeight="1"/>
    <row r="19848" ht="26.25" customHeight="1"/>
    <row r="19849" ht="26.25" customHeight="1"/>
    <row r="19850" ht="26.25" customHeight="1"/>
    <row r="19851" ht="26.25" customHeight="1"/>
    <row r="19852" ht="26.25" customHeight="1"/>
    <row r="19853" ht="26.25" customHeight="1"/>
    <row r="19854" ht="26.25" customHeight="1"/>
    <row r="19855" ht="26.25" customHeight="1"/>
    <row r="19856" ht="26.25" customHeight="1"/>
    <row r="19857" ht="26.25" customHeight="1"/>
    <row r="19858" ht="26.25" customHeight="1"/>
    <row r="19859" ht="26.25" customHeight="1"/>
    <row r="19860" ht="26.25" customHeight="1"/>
    <row r="19861" ht="26.25" customHeight="1"/>
    <row r="19862" ht="26.25" customHeight="1"/>
    <row r="19863" ht="26.25" customHeight="1"/>
    <row r="19864" ht="26.25" customHeight="1"/>
    <row r="19865" ht="26.25" customHeight="1"/>
    <row r="19866" ht="26.25" customHeight="1"/>
    <row r="19867" ht="26.25" customHeight="1"/>
    <row r="19868" ht="26.25" customHeight="1"/>
    <row r="19869" ht="26.25" customHeight="1"/>
    <row r="19870" ht="26.25" customHeight="1"/>
    <row r="19871" ht="26.25" customHeight="1"/>
    <row r="19872" ht="26.25" customHeight="1"/>
    <row r="19873" ht="26.25" customHeight="1"/>
    <row r="19874" ht="26.25" customHeight="1"/>
    <row r="19875" ht="26.25" customHeight="1"/>
    <row r="19876" ht="26.25" customHeight="1"/>
    <row r="19877" ht="26.25" customHeight="1"/>
    <row r="19878" ht="26.25" customHeight="1"/>
    <row r="19879" ht="26.25" customHeight="1"/>
    <row r="19880" ht="26.25" customHeight="1"/>
    <row r="19881" ht="26.25" customHeight="1"/>
    <row r="19882" ht="26.25" customHeight="1"/>
    <row r="19883" ht="26.25" customHeight="1"/>
    <row r="19884" ht="26.25" customHeight="1"/>
    <row r="19885" ht="26.25" customHeight="1"/>
    <row r="19886" ht="26.25" customHeight="1"/>
    <row r="19887" ht="26.25" customHeight="1"/>
    <row r="19888" ht="26.25" customHeight="1"/>
    <row r="19889" ht="26.25" customHeight="1"/>
    <row r="19890" ht="26.25" customHeight="1"/>
    <row r="19891" ht="26.25" customHeight="1"/>
    <row r="19892" ht="26.25" customHeight="1"/>
    <row r="19893" ht="26.25" customHeight="1"/>
    <row r="19894" ht="26.25" customHeight="1"/>
    <row r="19895" ht="26.25" customHeight="1"/>
    <row r="19896" ht="26.25" customHeight="1"/>
    <row r="19897" ht="26.25" customHeight="1"/>
    <row r="19898" ht="26.25" customHeight="1"/>
    <row r="19899" ht="26.25" customHeight="1"/>
    <row r="19900" ht="26.25" customHeight="1"/>
    <row r="19901" ht="26.25" customHeight="1"/>
    <row r="19902" ht="26.25" customHeight="1"/>
    <row r="19903" ht="26.25" customHeight="1"/>
    <row r="19904" ht="26.25" customHeight="1"/>
    <row r="19905" ht="26.25" customHeight="1"/>
    <row r="19906" ht="26.25" customHeight="1"/>
    <row r="19907" ht="26.25" customHeight="1"/>
    <row r="19908" ht="26.25" customHeight="1"/>
    <row r="19909" ht="26.25" customHeight="1"/>
    <row r="19910" ht="26.25" customHeight="1"/>
    <row r="19911" ht="26.25" customHeight="1"/>
    <row r="19912" ht="26.25" customHeight="1"/>
    <row r="19913" ht="26.25" customHeight="1"/>
    <row r="19914" ht="26.25" customHeight="1"/>
    <row r="19915" ht="26.25" customHeight="1"/>
    <row r="19916" ht="26.25" customHeight="1"/>
    <row r="19917" ht="26.25" customHeight="1"/>
    <row r="19918" ht="26.25" customHeight="1"/>
    <row r="19919" ht="26.25" customHeight="1"/>
    <row r="19920" ht="26.25" customHeight="1"/>
    <row r="19921" ht="26.25" customHeight="1"/>
    <row r="19922" ht="26.25" customHeight="1"/>
    <row r="19923" ht="26.25" customHeight="1"/>
    <row r="19924" ht="26.25" customHeight="1"/>
    <row r="19925" ht="26.25" customHeight="1"/>
    <row r="19926" ht="26.25" customHeight="1"/>
    <row r="19927" ht="26.25" customHeight="1"/>
    <row r="19928" ht="26.25" customHeight="1"/>
    <row r="19929" ht="26.25" customHeight="1"/>
    <row r="19930" ht="26.25" customHeight="1"/>
    <row r="19931" ht="26.25" customHeight="1"/>
    <row r="19932" ht="26.25" customHeight="1"/>
    <row r="19933" ht="26.25" customHeight="1"/>
    <row r="19934" ht="26.25" customHeight="1"/>
    <row r="19935" ht="26.25" customHeight="1"/>
    <row r="19936" ht="26.25" customHeight="1"/>
    <row r="19937" ht="26.25" customHeight="1"/>
    <row r="19938" ht="26.25" customHeight="1"/>
    <row r="19939" ht="26.25" customHeight="1"/>
    <row r="19940" ht="26.25" customHeight="1"/>
    <row r="19941" ht="26.25" customHeight="1"/>
    <row r="19942" ht="26.25" customHeight="1"/>
    <row r="19943" ht="26.25" customHeight="1"/>
    <row r="19944" ht="26.25" customHeight="1"/>
    <row r="19945" ht="26.25" customHeight="1"/>
    <row r="19946" ht="26.25" customHeight="1"/>
    <row r="19947" ht="26.25" customHeight="1"/>
    <row r="19948" ht="26.25" customHeight="1"/>
    <row r="19949" ht="26.25" customHeight="1"/>
    <row r="19950" ht="26.25" customHeight="1"/>
    <row r="19951" ht="26.25" customHeight="1"/>
    <row r="19952" ht="26.25" customHeight="1"/>
    <row r="19953" ht="26.25" customHeight="1"/>
    <row r="19954" ht="26.25" customHeight="1"/>
    <row r="19955" ht="26.25" customHeight="1"/>
    <row r="19956" ht="26.25" customHeight="1"/>
    <row r="19957" ht="26.25" customHeight="1"/>
    <row r="19958" ht="26.25" customHeight="1"/>
    <row r="19959" ht="26.25" customHeight="1"/>
    <row r="19960" ht="26.25" customHeight="1"/>
    <row r="19961" ht="26.25" customHeight="1"/>
    <row r="19962" ht="26.25" customHeight="1"/>
    <row r="19963" ht="26.25" customHeight="1"/>
    <row r="19964" ht="26.25" customHeight="1"/>
    <row r="19965" ht="26.25" customHeight="1"/>
    <row r="19966" ht="26.25" customHeight="1"/>
    <row r="19967" ht="26.25" customHeight="1"/>
    <row r="19968" ht="26.25" customHeight="1"/>
    <row r="19969" ht="26.25" customHeight="1"/>
    <row r="19970" ht="26.25" customHeight="1"/>
    <row r="19971" ht="26.25" customHeight="1"/>
    <row r="19972" ht="26.25" customHeight="1"/>
    <row r="19973" ht="26.25" customHeight="1"/>
    <row r="19974" ht="26.25" customHeight="1"/>
    <row r="19975" ht="26.25" customHeight="1"/>
    <row r="19976" ht="26.25" customHeight="1"/>
    <row r="19977" ht="26.25" customHeight="1"/>
    <row r="19978" ht="26.25" customHeight="1"/>
    <row r="19979" ht="26.25" customHeight="1"/>
    <row r="19980" ht="26.25" customHeight="1"/>
    <row r="19981" ht="26.25" customHeight="1"/>
    <row r="19982" ht="26.25" customHeight="1"/>
    <row r="19983" ht="26.25" customHeight="1"/>
    <row r="19984" ht="26.25" customHeight="1"/>
    <row r="19985" ht="26.25" customHeight="1"/>
    <row r="19986" ht="26.25" customHeight="1"/>
    <row r="19987" ht="26.25" customHeight="1"/>
    <row r="19988" ht="26.25" customHeight="1"/>
    <row r="19989" ht="26.25" customHeight="1"/>
    <row r="19990" ht="26.25" customHeight="1"/>
    <row r="19991" ht="26.25" customHeight="1"/>
    <row r="19992" ht="26.25" customHeight="1"/>
    <row r="19993" ht="26.25" customHeight="1"/>
    <row r="19994" ht="26.25" customHeight="1"/>
    <row r="19995" ht="26.25" customHeight="1"/>
    <row r="19996" ht="26.25" customHeight="1"/>
    <row r="19997" ht="26.25" customHeight="1"/>
    <row r="19998" ht="26.25" customHeight="1"/>
    <row r="19999" ht="26.25" customHeight="1"/>
    <row r="20000" ht="26.25" customHeight="1"/>
    <row r="20001" ht="26.25" customHeight="1"/>
    <row r="20002" ht="26.25" customHeight="1"/>
    <row r="20003" ht="26.25" customHeight="1"/>
    <row r="20004" ht="26.25" customHeight="1"/>
    <row r="20005" ht="26.25" customHeight="1"/>
    <row r="20006" ht="26.25" customHeight="1"/>
    <row r="20007" ht="26.25" customHeight="1"/>
    <row r="20008" ht="26.25" customHeight="1"/>
    <row r="20009" ht="26.25" customHeight="1"/>
    <row r="20010" ht="26.25" customHeight="1"/>
    <row r="20011" ht="26.25" customHeight="1"/>
    <row r="20012" ht="26.25" customHeight="1"/>
    <row r="20013" ht="26.25" customHeight="1"/>
    <row r="20014" ht="26.25" customHeight="1"/>
    <row r="20015" ht="26.25" customHeight="1"/>
    <row r="20016" ht="26.25" customHeight="1"/>
    <row r="20017" ht="26.25" customHeight="1"/>
    <row r="20018" ht="26.25" customHeight="1"/>
    <row r="20019" ht="26.25" customHeight="1"/>
    <row r="20020" ht="26.25" customHeight="1"/>
    <row r="20021" ht="26.25" customHeight="1"/>
    <row r="20022" ht="26.25" customHeight="1"/>
    <row r="20023" ht="26.25" customHeight="1"/>
    <row r="20024" ht="26.25" customHeight="1"/>
    <row r="20025" ht="26.25" customHeight="1"/>
    <row r="20026" ht="26.25" customHeight="1"/>
    <row r="20027" ht="26.25" customHeight="1"/>
    <row r="20028" ht="26.25" customHeight="1"/>
    <row r="20029" ht="26.25" customHeight="1"/>
    <row r="20030" ht="26.25" customHeight="1"/>
    <row r="20031" ht="26.25" customHeight="1"/>
    <row r="20032" ht="26.25" customHeight="1"/>
    <row r="20033" ht="26.25" customHeight="1"/>
    <row r="20034" ht="26.25" customHeight="1"/>
    <row r="20035" ht="26.25" customHeight="1"/>
    <row r="20036" ht="26.25" customHeight="1"/>
    <row r="20037" ht="26.25" customHeight="1"/>
    <row r="20038" ht="26.25" customHeight="1"/>
    <row r="20039" ht="26.25" customHeight="1"/>
    <row r="20040" ht="26.25" customHeight="1"/>
    <row r="20041" ht="26.25" customHeight="1"/>
    <row r="20042" ht="26.25" customHeight="1"/>
    <row r="20043" ht="26.25" customHeight="1"/>
    <row r="20044" ht="26.25" customHeight="1"/>
    <row r="20045" ht="26.25" customHeight="1"/>
    <row r="20046" ht="26.25" customHeight="1"/>
    <row r="20047" ht="26.25" customHeight="1"/>
    <row r="20048" ht="26.25" customHeight="1"/>
    <row r="20049" ht="26.25" customHeight="1"/>
    <row r="20050" ht="26.25" customHeight="1"/>
    <row r="20051" ht="26.25" customHeight="1"/>
    <row r="20052" ht="26.25" customHeight="1"/>
    <row r="20053" ht="26.25" customHeight="1"/>
    <row r="20054" ht="26.25" customHeight="1"/>
    <row r="20055" ht="26.25" customHeight="1"/>
    <row r="20056" ht="26.25" customHeight="1"/>
    <row r="20057" ht="26.25" customHeight="1"/>
    <row r="20058" ht="26.25" customHeight="1"/>
    <row r="20059" ht="26.25" customHeight="1"/>
    <row r="20060" ht="26.25" customHeight="1"/>
    <row r="20061" ht="26.25" customHeight="1"/>
    <row r="20062" ht="26.25" customHeight="1"/>
    <row r="20063" ht="26.25" customHeight="1"/>
    <row r="20064" ht="26.25" customHeight="1"/>
    <row r="20065" ht="26.25" customHeight="1"/>
    <row r="20066" ht="26.25" customHeight="1"/>
    <row r="20067" ht="26.25" customHeight="1"/>
    <row r="20068" ht="26.25" customHeight="1"/>
    <row r="20069" ht="26.25" customHeight="1"/>
    <row r="20070" ht="26.25" customHeight="1"/>
    <row r="20071" ht="26.25" customHeight="1"/>
    <row r="20072" ht="26.25" customHeight="1"/>
    <row r="20073" ht="26.25" customHeight="1"/>
    <row r="20074" ht="26.25" customHeight="1"/>
    <row r="20075" ht="26.25" customHeight="1"/>
    <row r="20076" ht="26.25" customHeight="1"/>
    <row r="20077" ht="26.25" customHeight="1"/>
    <row r="20078" ht="26.25" customHeight="1"/>
    <row r="20079" ht="26.25" customHeight="1"/>
    <row r="20080" ht="26.25" customHeight="1"/>
    <row r="20081" ht="26.25" customHeight="1"/>
    <row r="20082" ht="26.25" customHeight="1"/>
    <row r="20083" ht="26.25" customHeight="1"/>
    <row r="20084" ht="26.25" customHeight="1"/>
    <row r="20085" ht="26.25" customHeight="1"/>
    <row r="20086" ht="26.25" customHeight="1"/>
    <row r="20087" ht="26.25" customHeight="1"/>
    <row r="20088" ht="26.25" customHeight="1"/>
    <row r="20089" ht="26.25" customHeight="1"/>
    <row r="20090" ht="26.25" customHeight="1"/>
    <row r="20091" ht="26.25" customHeight="1"/>
    <row r="20092" ht="26.25" customHeight="1"/>
    <row r="20093" ht="26.25" customHeight="1"/>
    <row r="20094" ht="26.25" customHeight="1"/>
    <row r="20095" ht="26.25" customHeight="1"/>
    <row r="20096" ht="26.25" customHeight="1"/>
    <row r="20097" ht="26.25" customHeight="1"/>
    <row r="20098" ht="26.25" customHeight="1"/>
    <row r="20099" ht="26.25" customHeight="1"/>
    <row r="20100" ht="26.25" customHeight="1"/>
    <row r="20101" ht="26.25" customHeight="1"/>
    <row r="20102" ht="26.25" customHeight="1"/>
    <row r="20103" ht="26.25" customHeight="1"/>
    <row r="20104" ht="26.25" customHeight="1"/>
    <row r="20105" ht="26.25" customHeight="1"/>
    <row r="20106" ht="26.25" customHeight="1"/>
    <row r="20107" ht="26.25" customHeight="1"/>
    <row r="20108" ht="26.25" customHeight="1"/>
    <row r="20109" ht="26.25" customHeight="1"/>
    <row r="20110" ht="26.25" customHeight="1"/>
    <row r="20111" ht="26.25" customHeight="1"/>
    <row r="20112" ht="26.25" customHeight="1"/>
    <row r="20113" ht="26.25" customHeight="1"/>
    <row r="20114" ht="26.25" customHeight="1"/>
    <row r="20115" ht="26.25" customHeight="1"/>
    <row r="20116" ht="26.25" customHeight="1"/>
    <row r="20117" ht="26.25" customHeight="1"/>
    <row r="20118" ht="26.25" customHeight="1"/>
    <row r="20119" ht="26.25" customHeight="1"/>
    <row r="20120" ht="26.25" customHeight="1"/>
    <row r="20121" ht="26.25" customHeight="1"/>
    <row r="20122" ht="26.25" customHeight="1"/>
    <row r="20123" ht="26.25" customHeight="1"/>
    <row r="20124" ht="26.25" customHeight="1"/>
    <row r="20125" ht="26.25" customHeight="1"/>
    <row r="20126" ht="26.25" customHeight="1"/>
    <row r="20127" ht="26.25" customHeight="1"/>
    <row r="20128" ht="26.25" customHeight="1"/>
    <row r="20129" ht="26.25" customHeight="1"/>
    <row r="20130" ht="26.25" customHeight="1"/>
    <row r="20131" ht="26.25" customHeight="1"/>
    <row r="20132" ht="26.25" customHeight="1"/>
    <row r="20133" ht="26.25" customHeight="1"/>
    <row r="20134" ht="26.25" customHeight="1"/>
    <row r="20135" ht="26.25" customHeight="1"/>
    <row r="20136" ht="26.25" customHeight="1"/>
    <row r="20137" ht="26.25" customHeight="1"/>
    <row r="20138" ht="26.25" customHeight="1"/>
    <row r="20139" ht="26.25" customHeight="1"/>
    <row r="20140" ht="26.25" customHeight="1"/>
    <row r="20141" ht="26.25" customHeight="1"/>
    <row r="20142" ht="26.25" customHeight="1"/>
    <row r="20143" ht="26.25" customHeight="1"/>
    <row r="20144" ht="26.25" customHeight="1"/>
    <row r="20145" ht="26.25" customHeight="1"/>
    <row r="20146" ht="26.25" customHeight="1"/>
    <row r="20147" ht="26.25" customHeight="1"/>
    <row r="20148" ht="26.25" customHeight="1"/>
    <row r="20149" ht="26.25" customHeight="1"/>
    <row r="20150" ht="26.25" customHeight="1"/>
    <row r="20151" ht="26.25" customHeight="1"/>
    <row r="20152" ht="26.25" customHeight="1"/>
    <row r="20153" ht="26.25" customHeight="1"/>
    <row r="20154" ht="26.25" customHeight="1"/>
    <row r="20155" ht="26.25" customHeight="1"/>
    <row r="20156" ht="26.25" customHeight="1"/>
    <row r="20157" ht="26.25" customHeight="1"/>
    <row r="20158" ht="26.25" customHeight="1"/>
    <row r="20159" ht="26.25" customHeight="1"/>
    <row r="20160" ht="26.25" customHeight="1"/>
    <row r="20161" ht="26.25" customHeight="1"/>
    <row r="20162" ht="26.25" customHeight="1"/>
    <row r="20163" ht="26.25" customHeight="1"/>
    <row r="20164" ht="26.25" customHeight="1"/>
    <row r="20165" ht="26.25" customHeight="1"/>
    <row r="20166" ht="26.25" customHeight="1"/>
    <row r="20167" ht="26.25" customHeight="1"/>
    <row r="20168" ht="26.25" customHeight="1"/>
    <row r="20169" ht="26.25" customHeight="1"/>
    <row r="20170" ht="26.25" customHeight="1"/>
    <row r="20171" ht="26.25" customHeight="1"/>
    <row r="20172" ht="26.25" customHeight="1"/>
    <row r="20173" ht="26.25" customHeight="1"/>
    <row r="20174" ht="26.25" customHeight="1"/>
    <row r="20175" ht="26.25" customHeight="1"/>
    <row r="20176" ht="26.25" customHeight="1"/>
    <row r="20177" ht="26.25" customHeight="1"/>
    <row r="20178" ht="26.25" customHeight="1"/>
    <row r="20179" ht="26.25" customHeight="1"/>
    <row r="20180" ht="26.25" customHeight="1"/>
    <row r="20181" ht="26.25" customHeight="1"/>
    <row r="20182" ht="26.25" customHeight="1"/>
    <row r="20183" ht="26.25" customHeight="1"/>
    <row r="20184" ht="26.25" customHeight="1"/>
    <row r="20185" ht="26.25" customHeight="1"/>
    <row r="20186" ht="26.25" customHeight="1"/>
    <row r="20187" ht="26.25" customHeight="1"/>
    <row r="20188" ht="26.25" customHeight="1"/>
    <row r="20189" ht="26.25" customHeight="1"/>
    <row r="20190" ht="26.25" customHeight="1"/>
    <row r="20191" ht="26.25" customHeight="1"/>
    <row r="20192" ht="26.25" customHeight="1"/>
    <row r="20193" ht="26.25" customHeight="1"/>
    <row r="20194" ht="26.25" customHeight="1"/>
    <row r="20195" ht="26.25" customHeight="1"/>
    <row r="20196" ht="26.25" customHeight="1"/>
    <row r="20197" ht="26.25" customHeight="1"/>
    <row r="20198" ht="26.25" customHeight="1"/>
    <row r="20199" ht="26.25" customHeight="1"/>
    <row r="20200" ht="26.25" customHeight="1"/>
    <row r="20201" ht="26.25" customHeight="1"/>
    <row r="20202" ht="26.25" customHeight="1"/>
    <row r="20203" ht="26.25" customHeight="1"/>
    <row r="20204" ht="26.25" customHeight="1"/>
    <row r="20205" ht="26.25" customHeight="1"/>
    <row r="20206" ht="26.25" customHeight="1"/>
    <row r="20207" ht="26.25" customHeight="1"/>
    <row r="20208" ht="26.25" customHeight="1"/>
    <row r="20209" ht="26.25" customHeight="1"/>
    <row r="20210" ht="26.25" customHeight="1"/>
    <row r="20211" ht="26.25" customHeight="1"/>
    <row r="20212" ht="26.25" customHeight="1"/>
    <row r="20213" ht="26.25" customHeight="1"/>
    <row r="20214" ht="26.25" customHeight="1"/>
    <row r="20215" ht="26.25" customHeight="1"/>
    <row r="20216" ht="26.25" customHeight="1"/>
    <row r="20217" ht="26.25" customHeight="1"/>
    <row r="20218" ht="26.25" customHeight="1"/>
    <row r="20219" ht="26.25" customHeight="1"/>
    <row r="20220" ht="26.25" customHeight="1"/>
    <row r="20221" ht="26.25" customHeight="1"/>
    <row r="20222" ht="26.25" customHeight="1"/>
    <row r="20223" ht="26.25" customHeight="1"/>
    <row r="20224" ht="26.25" customHeight="1"/>
    <row r="20225" ht="26.25" customHeight="1"/>
    <row r="20226" ht="26.25" customHeight="1"/>
    <row r="20227" ht="26.25" customHeight="1"/>
    <row r="20228" ht="26.25" customHeight="1"/>
    <row r="20229" ht="26.25" customHeight="1"/>
    <row r="20230" ht="26.25" customHeight="1"/>
    <row r="20231" ht="26.25" customHeight="1"/>
    <row r="20232" ht="26.25" customHeight="1"/>
    <row r="20233" ht="26.25" customHeight="1"/>
    <row r="20234" ht="26.25" customHeight="1"/>
    <row r="20235" ht="26.25" customHeight="1"/>
    <row r="20236" ht="26.25" customHeight="1"/>
    <row r="20237" ht="26.25" customHeight="1"/>
    <row r="20238" ht="26.25" customHeight="1"/>
    <row r="20239" ht="26.25" customHeight="1"/>
    <row r="20240" ht="26.25" customHeight="1"/>
    <row r="20241" ht="26.25" customHeight="1"/>
    <row r="20242" ht="26.25" customHeight="1"/>
    <row r="20243" ht="26.25" customHeight="1"/>
    <row r="20244" ht="26.25" customHeight="1"/>
    <row r="20245" ht="26.25" customHeight="1"/>
    <row r="20246" ht="26.25" customHeight="1"/>
    <row r="20247" ht="26.25" customHeight="1"/>
    <row r="20248" ht="26.25" customHeight="1"/>
    <row r="20249" ht="26.25" customHeight="1"/>
    <row r="20250" ht="26.25" customHeight="1"/>
    <row r="20251" ht="26.25" customHeight="1"/>
    <row r="20252" ht="26.25" customHeight="1"/>
    <row r="20253" ht="26.25" customHeight="1"/>
    <row r="20254" ht="26.25" customHeight="1"/>
    <row r="20255" ht="26.25" customHeight="1"/>
    <row r="20256" ht="26.25" customHeight="1"/>
    <row r="20257" ht="26.25" customHeight="1"/>
    <row r="20258" ht="26.25" customHeight="1"/>
    <row r="20259" ht="26.25" customHeight="1"/>
    <row r="20260" ht="26.25" customHeight="1"/>
    <row r="20261" ht="26.25" customHeight="1"/>
    <row r="20262" ht="26.25" customHeight="1"/>
    <row r="20263" ht="26.25" customHeight="1"/>
    <row r="20264" ht="26.25" customHeight="1"/>
    <row r="20265" ht="26.25" customHeight="1"/>
    <row r="20266" ht="26.25" customHeight="1"/>
    <row r="20267" ht="26.25" customHeight="1"/>
    <row r="20268" ht="26.25" customHeight="1"/>
    <row r="20269" ht="26.25" customHeight="1"/>
    <row r="20270" ht="26.25" customHeight="1"/>
    <row r="20271" ht="26.25" customHeight="1"/>
    <row r="20272" ht="26.25" customHeight="1"/>
    <row r="20273" ht="26.25" customHeight="1"/>
    <row r="20274" ht="26.25" customHeight="1"/>
    <row r="20275" ht="26.25" customHeight="1"/>
    <row r="20276" ht="26.25" customHeight="1"/>
    <row r="20277" ht="26.25" customHeight="1"/>
    <row r="20278" ht="26.25" customHeight="1"/>
    <row r="20279" ht="26.25" customHeight="1"/>
    <row r="20280" ht="26.25" customHeight="1"/>
    <row r="20281" ht="26.25" customHeight="1"/>
    <row r="20282" ht="26.25" customHeight="1"/>
    <row r="20283" ht="26.25" customHeight="1"/>
    <row r="20284" ht="26.25" customHeight="1"/>
    <row r="20285" ht="26.25" customHeight="1"/>
    <row r="20286" ht="26.25" customHeight="1"/>
    <row r="20287" ht="26.25" customHeight="1"/>
    <row r="20288" ht="26.25" customHeight="1"/>
    <row r="20289" ht="26.25" customHeight="1"/>
    <row r="20290" ht="26.25" customHeight="1"/>
    <row r="20291" ht="26.25" customHeight="1"/>
    <row r="20292" ht="26.25" customHeight="1"/>
    <row r="20293" ht="26.25" customHeight="1"/>
    <row r="20294" ht="26.25" customHeight="1"/>
    <row r="20295" ht="26.25" customHeight="1"/>
    <row r="20296" ht="26.25" customHeight="1"/>
    <row r="20297" ht="26.25" customHeight="1"/>
    <row r="20298" ht="26.25" customHeight="1"/>
    <row r="20299" ht="26.25" customHeight="1"/>
    <row r="20300" ht="26.25" customHeight="1"/>
    <row r="20301" ht="26.25" customHeight="1"/>
    <row r="20302" ht="26.25" customHeight="1"/>
    <row r="20303" ht="26.25" customHeight="1"/>
    <row r="20304" ht="26.25" customHeight="1"/>
    <row r="20305" ht="26.25" customHeight="1"/>
    <row r="20306" ht="26.25" customHeight="1"/>
    <row r="20307" ht="26.25" customHeight="1"/>
    <row r="20308" ht="26.25" customHeight="1"/>
    <row r="20309" ht="26.25" customHeight="1"/>
    <row r="20310" ht="26.25" customHeight="1"/>
    <row r="20311" ht="26.25" customHeight="1"/>
    <row r="20312" ht="26.25" customHeight="1"/>
    <row r="20313" ht="26.25" customHeight="1"/>
    <row r="20314" ht="26.25" customHeight="1"/>
    <row r="20315" ht="26.25" customHeight="1"/>
    <row r="20316" ht="26.25" customHeight="1"/>
    <row r="20317" ht="26.25" customHeight="1"/>
    <row r="20318" ht="26.25" customHeight="1"/>
    <row r="20319" ht="26.25" customHeight="1"/>
    <row r="20320" ht="26.25" customHeight="1"/>
    <row r="20321" ht="26.25" customHeight="1"/>
    <row r="20322" ht="26.25" customHeight="1"/>
    <row r="20323" ht="26.25" customHeight="1"/>
    <row r="20324" ht="26.25" customHeight="1"/>
    <row r="20325" ht="26.25" customHeight="1"/>
    <row r="20326" ht="26.25" customHeight="1"/>
    <row r="20327" ht="26.25" customHeight="1"/>
    <row r="20328" ht="26.25" customHeight="1"/>
    <row r="20329" ht="26.25" customHeight="1"/>
    <row r="20330" ht="26.25" customHeight="1"/>
    <row r="20331" ht="26.25" customHeight="1"/>
    <row r="20332" ht="26.25" customHeight="1"/>
    <row r="20333" ht="26.25" customHeight="1"/>
    <row r="20334" ht="26.25" customHeight="1"/>
    <row r="20335" ht="26.25" customHeight="1"/>
    <row r="20336" ht="26.25" customHeight="1"/>
    <row r="20337" ht="26.25" customHeight="1"/>
    <row r="20338" ht="26.25" customHeight="1"/>
    <row r="20339" ht="26.25" customHeight="1"/>
    <row r="20340" ht="26.25" customHeight="1"/>
    <row r="20341" ht="26.25" customHeight="1"/>
    <row r="20342" ht="26.25" customHeight="1"/>
    <row r="20343" ht="26.25" customHeight="1"/>
    <row r="20344" ht="26.25" customHeight="1"/>
    <row r="20345" ht="26.25" customHeight="1"/>
    <row r="20346" ht="26.25" customHeight="1"/>
    <row r="20347" ht="26.25" customHeight="1"/>
    <row r="20348" ht="26.25" customHeight="1"/>
    <row r="20349" ht="26.25" customHeight="1"/>
    <row r="20350" ht="26.25" customHeight="1"/>
    <row r="20351" ht="26.25" customHeight="1"/>
    <row r="20352" ht="26.25" customHeight="1"/>
    <row r="20353" ht="26.25" customHeight="1"/>
    <row r="20354" ht="26.25" customHeight="1"/>
    <row r="20355" ht="26.25" customHeight="1"/>
    <row r="20356" ht="26.25" customHeight="1"/>
    <row r="20357" ht="26.25" customHeight="1"/>
    <row r="20358" ht="26.25" customHeight="1"/>
    <row r="20359" ht="26.25" customHeight="1"/>
    <row r="20360" ht="26.25" customHeight="1"/>
    <row r="20361" ht="26.25" customHeight="1"/>
    <row r="20362" ht="26.25" customHeight="1"/>
    <row r="20363" ht="26.25" customHeight="1"/>
    <row r="20364" ht="26.25" customHeight="1"/>
    <row r="20365" ht="26.25" customHeight="1"/>
    <row r="20366" ht="26.25" customHeight="1"/>
    <row r="20367" ht="26.25" customHeight="1"/>
    <row r="20368" ht="26.25" customHeight="1"/>
    <row r="20369" ht="26.25" customHeight="1"/>
    <row r="20370" ht="26.25" customHeight="1"/>
    <row r="20371" ht="26.25" customHeight="1"/>
    <row r="20372" ht="26.25" customHeight="1"/>
    <row r="20373" ht="26.25" customHeight="1"/>
    <row r="20374" ht="26.25" customHeight="1"/>
    <row r="20375" ht="26.25" customHeight="1"/>
    <row r="20376" ht="26.25" customHeight="1"/>
    <row r="20377" ht="26.25" customHeight="1"/>
    <row r="20378" ht="26.25" customHeight="1"/>
    <row r="20379" ht="26.25" customHeight="1"/>
    <row r="20380" ht="26.25" customHeight="1"/>
    <row r="20381" ht="26.25" customHeight="1"/>
    <row r="20382" ht="26.25" customHeight="1"/>
    <row r="20383" ht="26.25" customHeight="1"/>
    <row r="20384" ht="26.25" customHeight="1"/>
    <row r="20385" ht="26.25" customHeight="1"/>
    <row r="20386" ht="26.25" customHeight="1"/>
    <row r="20387" ht="26.25" customHeight="1"/>
    <row r="20388" ht="26.25" customHeight="1"/>
    <row r="20389" ht="26.25" customHeight="1"/>
    <row r="20390" ht="26.25" customHeight="1"/>
    <row r="20391" ht="26.25" customHeight="1"/>
    <row r="20392" ht="26.25" customHeight="1"/>
    <row r="20393" ht="26.25" customHeight="1"/>
    <row r="20394" ht="26.25" customHeight="1"/>
    <row r="20395" ht="26.25" customHeight="1"/>
    <row r="20396" ht="26.25" customHeight="1"/>
    <row r="20397" ht="26.25" customHeight="1"/>
    <row r="20398" ht="26.25" customHeight="1"/>
    <row r="20399" ht="26.25" customHeight="1"/>
    <row r="20400" ht="26.25" customHeight="1"/>
    <row r="20401" ht="26.25" customHeight="1"/>
    <row r="20402" ht="26.25" customHeight="1"/>
    <row r="20403" ht="26.25" customHeight="1"/>
    <row r="20404" ht="26.25" customHeight="1"/>
    <row r="20405" ht="26.25" customHeight="1"/>
    <row r="20406" ht="26.25" customHeight="1"/>
    <row r="20407" ht="26.25" customHeight="1"/>
    <row r="20408" ht="26.25" customHeight="1"/>
    <row r="20409" ht="26.25" customHeight="1"/>
    <row r="20410" ht="26.25" customHeight="1"/>
    <row r="20411" ht="26.25" customHeight="1"/>
    <row r="20412" ht="26.25" customHeight="1"/>
    <row r="20413" ht="26.25" customHeight="1"/>
    <row r="20414" ht="26.25" customHeight="1"/>
    <row r="20415" ht="26.25" customHeight="1"/>
    <row r="20416" ht="26.25" customHeight="1"/>
    <row r="20417" ht="26.25" customHeight="1"/>
    <row r="20418" ht="26.25" customHeight="1"/>
    <row r="20419" ht="26.25" customHeight="1"/>
    <row r="20420" ht="26.25" customHeight="1"/>
    <row r="20421" ht="26.25" customHeight="1"/>
    <row r="20422" ht="26.25" customHeight="1"/>
    <row r="20423" ht="26.25" customHeight="1"/>
    <row r="20424" ht="26.25" customHeight="1"/>
    <row r="20425" ht="26.25" customHeight="1"/>
    <row r="20426" ht="26.25" customHeight="1"/>
    <row r="20427" ht="26.25" customHeight="1"/>
    <row r="20428" ht="26.25" customHeight="1"/>
    <row r="20429" ht="26.25" customHeight="1"/>
    <row r="20430" ht="26.25" customHeight="1"/>
    <row r="20431" ht="26.25" customHeight="1"/>
    <row r="20432" ht="26.25" customHeight="1"/>
    <row r="20433" ht="26.25" customHeight="1"/>
    <row r="20434" ht="26.25" customHeight="1"/>
    <row r="20435" ht="26.25" customHeight="1"/>
    <row r="20436" ht="26.25" customHeight="1"/>
    <row r="20437" ht="26.25" customHeight="1"/>
    <row r="20438" ht="26.25" customHeight="1"/>
    <row r="20439" ht="26.25" customHeight="1"/>
    <row r="20440" ht="26.25" customHeight="1"/>
    <row r="20441" ht="26.25" customHeight="1"/>
    <row r="20442" ht="26.25" customHeight="1"/>
    <row r="20443" ht="26.25" customHeight="1"/>
    <row r="20444" ht="26.25" customHeight="1"/>
    <row r="20445" ht="26.25" customHeight="1"/>
    <row r="20446" ht="26.25" customHeight="1"/>
    <row r="20447" ht="26.25" customHeight="1"/>
    <row r="20448" ht="26.25" customHeight="1"/>
    <row r="20449" ht="26.25" customHeight="1"/>
    <row r="20450" ht="26.25" customHeight="1"/>
    <row r="20451" ht="26.25" customHeight="1"/>
    <row r="20452" ht="26.25" customHeight="1"/>
    <row r="20453" ht="26.25" customHeight="1"/>
    <row r="20454" ht="26.25" customHeight="1"/>
    <row r="20455" ht="26.25" customHeight="1"/>
    <row r="20456" ht="26.25" customHeight="1"/>
    <row r="20457" ht="26.25" customHeight="1"/>
    <row r="20458" ht="26.25" customHeight="1"/>
    <row r="20459" ht="26.25" customHeight="1"/>
    <row r="20460" ht="26.25" customHeight="1"/>
    <row r="20461" ht="26.25" customHeight="1"/>
    <row r="20462" ht="26.25" customHeight="1"/>
    <row r="20463" ht="26.25" customHeight="1"/>
    <row r="20464" ht="26.25" customHeight="1"/>
    <row r="20465" ht="26.25" customHeight="1"/>
    <row r="20466" ht="26.25" customHeight="1"/>
    <row r="20467" ht="26.25" customHeight="1"/>
    <row r="20468" ht="26.25" customHeight="1"/>
    <row r="20469" ht="26.25" customHeight="1"/>
    <row r="20470" ht="26.25" customHeight="1"/>
    <row r="20471" ht="26.25" customHeight="1"/>
    <row r="20472" ht="26.25" customHeight="1"/>
    <row r="20473" ht="26.25" customHeight="1"/>
    <row r="20474" ht="26.25" customHeight="1"/>
    <row r="20475" ht="26.25" customHeight="1"/>
    <row r="20476" ht="26.25" customHeight="1"/>
    <row r="20477" ht="26.25" customHeight="1"/>
    <row r="20478" ht="26.25" customHeight="1"/>
    <row r="20479" ht="26.25" customHeight="1"/>
    <row r="20480" ht="26.25" customHeight="1"/>
    <row r="20481" ht="26.25" customHeight="1"/>
    <row r="20482" ht="26.25" customHeight="1"/>
    <row r="20483" ht="26.25" customHeight="1"/>
    <row r="20484" ht="26.25" customHeight="1"/>
    <row r="20485" ht="26.25" customHeight="1"/>
    <row r="20486" ht="26.25" customHeight="1"/>
    <row r="20487" ht="26.25" customHeight="1"/>
    <row r="20488" ht="26.25" customHeight="1"/>
    <row r="20489" ht="26.25" customHeight="1"/>
    <row r="20490" ht="26.25" customHeight="1"/>
    <row r="20491" ht="26.25" customHeight="1"/>
    <row r="20492" ht="26.25" customHeight="1"/>
    <row r="20493" ht="26.25" customHeight="1"/>
    <row r="20494" ht="26.25" customHeight="1"/>
    <row r="20495" ht="26.25" customHeight="1"/>
    <row r="20496" ht="26.25" customHeight="1"/>
    <row r="20497" ht="26.25" customHeight="1"/>
    <row r="20498" ht="26.25" customHeight="1"/>
    <row r="20499" ht="26.25" customHeight="1"/>
    <row r="20500" ht="26.25" customHeight="1"/>
    <row r="20501" ht="26.25" customHeight="1"/>
    <row r="20502" ht="26.25" customHeight="1"/>
    <row r="20503" ht="26.25" customHeight="1"/>
    <row r="20504" ht="26.25" customHeight="1"/>
    <row r="20505" ht="26.25" customHeight="1"/>
    <row r="20506" ht="26.25" customHeight="1"/>
    <row r="20507" ht="26.25" customHeight="1"/>
    <row r="20508" ht="26.25" customHeight="1"/>
    <row r="20509" ht="26.25" customHeight="1"/>
    <row r="20510" ht="26.25" customHeight="1"/>
    <row r="20511" ht="26.25" customHeight="1"/>
    <row r="20512" ht="26.25" customHeight="1"/>
    <row r="20513" ht="26.25" customHeight="1"/>
    <row r="20514" ht="26.25" customHeight="1"/>
    <row r="20515" ht="26.25" customHeight="1"/>
    <row r="20516" ht="26.25" customHeight="1"/>
    <row r="20517" ht="26.25" customHeight="1"/>
    <row r="20518" ht="26.25" customHeight="1"/>
    <row r="20519" ht="26.25" customHeight="1"/>
    <row r="20520" ht="26.25" customHeight="1"/>
    <row r="20521" ht="26.25" customHeight="1"/>
    <row r="20522" ht="26.25" customHeight="1"/>
    <row r="20523" ht="26.25" customHeight="1"/>
    <row r="20524" ht="26.25" customHeight="1"/>
    <row r="20525" ht="26.25" customHeight="1"/>
    <row r="20526" ht="26.25" customHeight="1"/>
    <row r="20527" ht="26.25" customHeight="1"/>
    <row r="20528" ht="26.25" customHeight="1"/>
    <row r="20529" ht="26.25" customHeight="1"/>
    <row r="20530" ht="26.25" customHeight="1"/>
    <row r="20531" ht="26.25" customHeight="1"/>
    <row r="20532" ht="26.25" customHeight="1"/>
    <row r="20533" ht="26.25" customHeight="1"/>
    <row r="20534" ht="26.25" customHeight="1"/>
    <row r="20535" ht="26.25" customHeight="1"/>
    <row r="20536" ht="26.25" customHeight="1"/>
    <row r="20537" ht="26.25" customHeight="1"/>
    <row r="20538" ht="26.25" customHeight="1"/>
    <row r="20539" ht="26.25" customHeight="1"/>
    <row r="20540" ht="26.25" customHeight="1"/>
    <row r="20541" ht="26.25" customHeight="1"/>
    <row r="20542" ht="26.25" customHeight="1"/>
    <row r="20543" ht="26.25" customHeight="1"/>
    <row r="20544" ht="26.25" customHeight="1"/>
    <row r="20545" ht="26.25" customHeight="1"/>
    <row r="20546" ht="26.25" customHeight="1"/>
    <row r="20547" ht="26.25" customHeight="1"/>
    <row r="20548" ht="26.25" customHeight="1"/>
    <row r="20549" ht="26.25" customHeight="1"/>
    <row r="20550" ht="26.25" customHeight="1"/>
    <row r="20551" ht="26.25" customHeight="1"/>
    <row r="20552" ht="26.25" customHeight="1"/>
    <row r="20553" ht="26.25" customHeight="1"/>
    <row r="20554" ht="26.25" customHeight="1"/>
    <row r="20555" ht="26.25" customHeight="1"/>
    <row r="20556" ht="26.25" customHeight="1"/>
    <row r="20557" ht="26.25" customHeight="1"/>
    <row r="20558" ht="26.25" customHeight="1"/>
    <row r="20559" ht="26.25" customHeight="1"/>
    <row r="20560" ht="26.25" customHeight="1"/>
    <row r="20561" ht="26.25" customHeight="1"/>
    <row r="20562" ht="26.25" customHeight="1"/>
    <row r="20563" ht="26.25" customHeight="1"/>
    <row r="20564" ht="26.25" customHeight="1"/>
    <row r="20565" ht="26.25" customHeight="1"/>
    <row r="20566" ht="26.25" customHeight="1"/>
    <row r="20567" ht="26.25" customHeight="1"/>
    <row r="20568" ht="26.25" customHeight="1"/>
    <row r="20569" ht="26.25" customHeight="1"/>
    <row r="20570" ht="26.25" customHeight="1"/>
    <row r="20571" ht="26.25" customHeight="1"/>
    <row r="20572" ht="26.25" customHeight="1"/>
    <row r="20573" ht="26.25" customHeight="1"/>
    <row r="20574" ht="26.25" customHeight="1"/>
    <row r="20575" ht="26.25" customHeight="1"/>
    <row r="20576" ht="26.25" customHeight="1"/>
    <row r="20577" ht="26.25" customHeight="1"/>
    <row r="20578" ht="26.25" customHeight="1"/>
    <row r="20579" ht="26.25" customHeight="1"/>
    <row r="20580" ht="26.25" customHeight="1"/>
    <row r="20581" ht="26.25" customHeight="1"/>
    <row r="20582" ht="26.25" customHeight="1"/>
    <row r="20583" ht="26.25" customHeight="1"/>
    <row r="20584" ht="26.25" customHeight="1"/>
    <row r="20585" ht="26.25" customHeight="1"/>
    <row r="20586" ht="26.25" customHeight="1"/>
    <row r="20587" ht="26.25" customHeight="1"/>
    <row r="20588" ht="26.25" customHeight="1"/>
    <row r="20589" ht="26.25" customHeight="1"/>
    <row r="20590" ht="26.25" customHeight="1"/>
    <row r="20591" ht="26.25" customHeight="1"/>
    <row r="20592" ht="26.25" customHeight="1"/>
    <row r="20593" ht="26.25" customHeight="1"/>
    <row r="20594" ht="26.25" customHeight="1"/>
    <row r="20595" ht="26.25" customHeight="1"/>
    <row r="20596" ht="26.25" customHeight="1"/>
    <row r="20597" ht="26.25" customHeight="1"/>
    <row r="20598" ht="26.25" customHeight="1"/>
    <row r="20599" ht="26.25" customHeight="1"/>
    <row r="20600" ht="26.25" customHeight="1"/>
    <row r="20601" ht="26.25" customHeight="1"/>
    <row r="20602" ht="26.25" customHeight="1"/>
    <row r="20603" ht="26.25" customHeight="1"/>
    <row r="20604" ht="26.25" customHeight="1"/>
    <row r="20605" ht="26.25" customHeight="1"/>
    <row r="20606" ht="26.25" customHeight="1"/>
    <row r="20607" ht="26.25" customHeight="1"/>
    <row r="20608" ht="26.25" customHeight="1"/>
    <row r="20609" ht="26.25" customHeight="1"/>
    <row r="20610" ht="26.25" customHeight="1"/>
    <row r="20611" ht="26.25" customHeight="1"/>
    <row r="20612" ht="26.25" customHeight="1"/>
    <row r="20613" ht="26.25" customHeight="1"/>
    <row r="20614" ht="26.25" customHeight="1"/>
    <row r="20615" ht="26.25" customHeight="1"/>
    <row r="20616" ht="26.25" customHeight="1"/>
    <row r="20617" ht="26.25" customHeight="1"/>
    <row r="20618" ht="26.25" customHeight="1"/>
    <row r="20619" ht="26.25" customHeight="1"/>
    <row r="20620" ht="26.25" customHeight="1"/>
    <row r="20621" ht="26.25" customHeight="1"/>
    <row r="20622" ht="26.25" customHeight="1"/>
    <row r="20623" ht="26.25" customHeight="1"/>
    <row r="20624" ht="26.25" customHeight="1"/>
    <row r="20625" ht="26.25" customHeight="1"/>
    <row r="20626" ht="26.25" customHeight="1"/>
    <row r="20627" ht="26.25" customHeight="1"/>
    <row r="20628" ht="26.25" customHeight="1"/>
    <row r="20629" ht="26.25" customHeight="1"/>
    <row r="20630" ht="26.25" customHeight="1"/>
    <row r="20631" ht="26.25" customHeight="1"/>
    <row r="20632" ht="26.25" customHeight="1"/>
    <row r="20633" ht="26.25" customHeight="1"/>
    <row r="20634" ht="26.25" customHeight="1"/>
    <row r="20635" ht="26.25" customHeight="1"/>
    <row r="20636" ht="26.25" customHeight="1"/>
    <row r="20637" ht="26.25" customHeight="1"/>
    <row r="20638" ht="26.25" customHeight="1"/>
    <row r="20639" ht="26.25" customHeight="1"/>
    <row r="20640" ht="26.25" customHeight="1"/>
    <row r="20641" ht="26.25" customHeight="1"/>
    <row r="20642" ht="26.25" customHeight="1"/>
    <row r="20643" ht="26.25" customHeight="1"/>
    <row r="20644" ht="26.25" customHeight="1"/>
    <row r="20645" ht="26.25" customHeight="1"/>
    <row r="20646" ht="26.25" customHeight="1"/>
    <row r="20647" ht="26.25" customHeight="1"/>
    <row r="20648" ht="26.25" customHeight="1"/>
    <row r="20649" ht="26.25" customHeight="1"/>
    <row r="20650" ht="26.25" customHeight="1"/>
    <row r="20651" ht="26.25" customHeight="1"/>
    <row r="20652" ht="26.25" customHeight="1"/>
    <row r="20653" ht="26.25" customHeight="1"/>
    <row r="20654" ht="26.25" customHeight="1"/>
    <row r="20655" ht="26.25" customHeight="1"/>
    <row r="20656" ht="26.25" customHeight="1"/>
    <row r="20657" ht="26.25" customHeight="1"/>
    <row r="20658" ht="26.25" customHeight="1"/>
    <row r="20659" ht="26.25" customHeight="1"/>
    <row r="20660" ht="26.25" customHeight="1"/>
    <row r="20661" ht="26.25" customHeight="1"/>
    <row r="20662" ht="26.25" customHeight="1"/>
    <row r="20663" ht="26.25" customHeight="1"/>
    <row r="20664" ht="26.25" customHeight="1"/>
    <row r="20665" ht="26.25" customHeight="1"/>
    <row r="20666" ht="26.25" customHeight="1"/>
    <row r="20667" ht="26.25" customHeight="1"/>
    <row r="20668" ht="26.25" customHeight="1"/>
    <row r="20669" ht="26.25" customHeight="1"/>
    <row r="20670" ht="26.25" customHeight="1"/>
    <row r="20671" ht="26.25" customHeight="1"/>
    <row r="20672" ht="26.25" customHeight="1"/>
    <row r="20673" ht="26.25" customHeight="1"/>
    <row r="20674" ht="26.25" customHeight="1"/>
    <row r="20675" ht="26.25" customHeight="1"/>
    <row r="20676" ht="26.25" customHeight="1"/>
    <row r="20677" ht="26.25" customHeight="1"/>
    <row r="20678" ht="26.25" customHeight="1"/>
    <row r="20679" ht="26.25" customHeight="1"/>
    <row r="20680" ht="26.25" customHeight="1"/>
    <row r="20681" ht="26.25" customHeight="1"/>
    <row r="20682" ht="26.25" customHeight="1"/>
    <row r="20683" ht="26.25" customHeight="1"/>
    <row r="20684" ht="26.25" customHeight="1"/>
    <row r="20685" ht="26.25" customHeight="1"/>
    <row r="20686" ht="26.25" customHeight="1"/>
    <row r="20687" ht="26.25" customHeight="1"/>
    <row r="20688" ht="26.25" customHeight="1"/>
    <row r="20689" ht="26.25" customHeight="1"/>
    <row r="20690" ht="26.25" customHeight="1"/>
    <row r="20691" ht="26.25" customHeight="1"/>
    <row r="20692" ht="26.25" customHeight="1"/>
    <row r="20693" ht="26.25" customHeight="1"/>
    <row r="20694" ht="26.25" customHeight="1"/>
    <row r="20695" ht="26.25" customHeight="1"/>
    <row r="20696" ht="26.25" customHeight="1"/>
    <row r="20697" ht="26.25" customHeight="1"/>
    <row r="20698" ht="26.25" customHeight="1"/>
    <row r="20699" ht="26.25" customHeight="1"/>
    <row r="20700" ht="26.25" customHeight="1"/>
    <row r="20701" ht="26.25" customHeight="1"/>
    <row r="20702" ht="26.25" customHeight="1"/>
    <row r="20703" ht="26.25" customHeight="1"/>
    <row r="20704" ht="26.25" customHeight="1"/>
    <row r="20705" ht="26.25" customHeight="1"/>
    <row r="20706" ht="26.25" customHeight="1"/>
    <row r="20707" ht="26.25" customHeight="1"/>
    <row r="20708" ht="26.25" customHeight="1"/>
    <row r="20709" ht="26.25" customHeight="1"/>
    <row r="20710" ht="26.25" customHeight="1"/>
    <row r="20711" ht="26.25" customHeight="1"/>
    <row r="20712" ht="26.25" customHeight="1"/>
    <row r="20713" ht="26.25" customHeight="1"/>
    <row r="20714" ht="26.25" customHeight="1"/>
    <row r="20715" ht="26.25" customHeight="1"/>
    <row r="20716" ht="26.25" customHeight="1"/>
    <row r="20717" ht="26.25" customHeight="1"/>
    <row r="20718" ht="26.25" customHeight="1"/>
    <row r="20719" ht="26.25" customHeight="1"/>
    <row r="20720" ht="26.25" customHeight="1"/>
    <row r="20721" ht="26.25" customHeight="1"/>
    <row r="20722" ht="26.25" customHeight="1"/>
    <row r="20723" ht="26.25" customHeight="1"/>
    <row r="20724" ht="26.25" customHeight="1"/>
    <row r="20725" ht="26.25" customHeight="1"/>
    <row r="20726" ht="26.25" customHeight="1"/>
    <row r="20727" ht="26.25" customHeight="1"/>
    <row r="20728" ht="26.25" customHeight="1"/>
    <row r="20729" ht="26.25" customHeight="1"/>
    <row r="20730" ht="26.25" customHeight="1"/>
    <row r="20731" ht="26.25" customHeight="1"/>
    <row r="20732" ht="26.25" customHeight="1"/>
    <row r="20733" ht="26.25" customHeight="1"/>
    <row r="20734" ht="26.25" customHeight="1"/>
    <row r="20735" ht="26.25" customHeight="1"/>
    <row r="20736" ht="26.25" customHeight="1"/>
    <row r="20737" ht="26.25" customHeight="1"/>
    <row r="20738" ht="26.25" customHeight="1"/>
    <row r="20739" ht="26.25" customHeight="1"/>
    <row r="20740" ht="26.25" customHeight="1"/>
    <row r="20741" ht="26.25" customHeight="1"/>
    <row r="20742" ht="26.25" customHeight="1"/>
    <row r="20743" ht="26.25" customHeight="1"/>
    <row r="20744" ht="26.25" customHeight="1"/>
    <row r="20745" ht="26.25" customHeight="1"/>
    <row r="20746" ht="26.25" customHeight="1"/>
    <row r="20747" ht="26.25" customHeight="1"/>
    <row r="20748" ht="26.25" customHeight="1"/>
    <row r="20749" ht="26.25" customHeight="1"/>
    <row r="20750" ht="26.25" customHeight="1"/>
    <row r="20751" ht="26.25" customHeight="1"/>
    <row r="20752" ht="26.25" customHeight="1"/>
    <row r="20753" ht="26.25" customHeight="1"/>
    <row r="20754" ht="26.25" customHeight="1"/>
    <row r="20755" ht="26.25" customHeight="1"/>
    <row r="20756" ht="26.25" customHeight="1"/>
    <row r="20757" ht="26.25" customHeight="1"/>
    <row r="20758" ht="26.25" customHeight="1"/>
    <row r="20759" ht="26.25" customHeight="1"/>
    <row r="20760" ht="26.25" customHeight="1"/>
    <row r="20761" ht="26.25" customHeight="1"/>
    <row r="20762" ht="26.25" customHeight="1"/>
    <row r="20763" ht="26.25" customHeight="1"/>
    <row r="20764" ht="26.25" customHeight="1"/>
    <row r="20765" ht="26.25" customHeight="1"/>
    <row r="20766" ht="26.25" customHeight="1"/>
    <row r="20767" ht="26.25" customHeight="1"/>
    <row r="20768" ht="26.25" customHeight="1"/>
    <row r="20769" ht="26.25" customHeight="1"/>
    <row r="20770" ht="26.25" customHeight="1"/>
    <row r="20771" ht="26.25" customHeight="1"/>
    <row r="20772" ht="26.25" customHeight="1"/>
    <row r="20773" ht="26.25" customHeight="1"/>
    <row r="20774" ht="26.25" customHeight="1"/>
    <row r="20775" ht="26.25" customHeight="1"/>
    <row r="20776" ht="26.25" customHeight="1"/>
    <row r="20777" ht="26.25" customHeight="1"/>
    <row r="20778" ht="26.25" customHeight="1"/>
    <row r="20779" ht="26.25" customHeight="1"/>
    <row r="20780" ht="26.25" customHeight="1"/>
    <row r="20781" ht="26.25" customHeight="1"/>
    <row r="20782" ht="26.25" customHeight="1"/>
    <row r="20783" ht="26.25" customHeight="1"/>
    <row r="20784" ht="26.25" customHeight="1"/>
    <row r="20785" ht="26.25" customHeight="1"/>
    <row r="20786" ht="26.25" customHeight="1"/>
    <row r="20787" ht="26.25" customHeight="1"/>
    <row r="20788" ht="26.25" customHeight="1"/>
    <row r="20789" ht="26.25" customHeight="1"/>
    <row r="20790" ht="26.25" customHeight="1"/>
    <row r="20791" ht="26.25" customHeight="1"/>
    <row r="20792" ht="26.25" customHeight="1"/>
    <row r="20793" ht="26.25" customHeight="1"/>
    <row r="20794" ht="26.25" customHeight="1"/>
    <row r="20795" ht="26.25" customHeight="1"/>
    <row r="20796" ht="26.25" customHeight="1"/>
    <row r="20797" ht="26.25" customHeight="1"/>
    <row r="20798" ht="26.25" customHeight="1"/>
    <row r="20799" ht="26.25" customHeight="1"/>
    <row r="20800" ht="26.25" customHeight="1"/>
    <row r="20801" ht="26.25" customHeight="1"/>
    <row r="20802" ht="26.25" customHeight="1"/>
    <row r="20803" ht="26.25" customHeight="1"/>
    <row r="20804" ht="26.25" customHeight="1"/>
    <row r="20805" ht="26.25" customHeight="1"/>
    <row r="20806" ht="26.25" customHeight="1"/>
    <row r="20807" ht="26.25" customHeight="1"/>
    <row r="20808" ht="26.25" customHeight="1"/>
    <row r="20809" ht="26.25" customHeight="1"/>
    <row r="20810" ht="26.25" customHeight="1"/>
    <row r="20811" ht="26.25" customHeight="1"/>
    <row r="20812" ht="26.25" customHeight="1"/>
    <row r="20813" ht="26.25" customHeight="1"/>
    <row r="20814" ht="26.25" customHeight="1"/>
    <row r="20815" ht="26.25" customHeight="1"/>
    <row r="20816" ht="26.25" customHeight="1"/>
    <row r="20817" ht="26.25" customHeight="1"/>
    <row r="20818" ht="26.25" customHeight="1"/>
    <row r="20819" ht="26.25" customHeight="1"/>
    <row r="20820" ht="26.25" customHeight="1"/>
    <row r="20821" ht="26.25" customHeight="1"/>
    <row r="20822" ht="26.25" customHeight="1"/>
    <row r="20823" ht="26.25" customHeight="1"/>
    <row r="20824" ht="26.25" customHeight="1"/>
    <row r="20825" ht="26.25" customHeight="1"/>
    <row r="20826" ht="26.25" customHeight="1"/>
    <row r="20827" ht="26.25" customHeight="1"/>
    <row r="20828" ht="26.25" customHeight="1"/>
    <row r="20829" ht="26.25" customHeight="1"/>
    <row r="20830" ht="26.25" customHeight="1"/>
    <row r="20831" ht="26.25" customHeight="1"/>
    <row r="20832" ht="26.25" customHeight="1"/>
    <row r="20833" ht="26.25" customHeight="1"/>
    <row r="20834" ht="26.25" customHeight="1"/>
    <row r="20835" ht="26.25" customHeight="1"/>
    <row r="20836" ht="26.25" customHeight="1"/>
    <row r="20837" ht="26.25" customHeight="1"/>
    <row r="20838" ht="26.25" customHeight="1"/>
    <row r="20839" ht="26.25" customHeight="1"/>
    <row r="20840" ht="26.25" customHeight="1"/>
    <row r="20841" ht="26.25" customHeight="1"/>
    <row r="20842" ht="26.25" customHeight="1"/>
    <row r="20843" ht="26.25" customHeight="1"/>
    <row r="20844" ht="26.25" customHeight="1"/>
    <row r="20845" ht="26.25" customHeight="1"/>
    <row r="20846" ht="26.25" customHeight="1"/>
    <row r="20847" ht="26.25" customHeight="1"/>
    <row r="20848" ht="26.25" customHeight="1"/>
    <row r="20849" ht="26.25" customHeight="1"/>
    <row r="20850" ht="26.25" customHeight="1"/>
    <row r="20851" ht="26.25" customHeight="1"/>
    <row r="20852" ht="26.25" customHeight="1"/>
    <row r="20853" ht="26.25" customHeight="1"/>
    <row r="20854" ht="26.25" customHeight="1"/>
    <row r="20855" ht="26.25" customHeight="1"/>
    <row r="20856" ht="26.25" customHeight="1"/>
    <row r="20857" ht="26.25" customHeight="1"/>
    <row r="20858" ht="26.25" customHeight="1"/>
    <row r="20859" ht="26.25" customHeight="1"/>
    <row r="20860" ht="26.25" customHeight="1"/>
    <row r="20861" ht="26.25" customHeight="1"/>
    <row r="20862" ht="26.25" customHeight="1"/>
    <row r="20863" ht="26.25" customHeight="1"/>
    <row r="20864" ht="26.25" customHeight="1"/>
    <row r="20865" ht="26.25" customHeight="1"/>
    <row r="20866" ht="26.25" customHeight="1"/>
    <row r="20867" ht="26.25" customHeight="1"/>
    <row r="20868" ht="26.25" customHeight="1"/>
    <row r="20869" ht="26.25" customHeight="1"/>
    <row r="20870" ht="26.25" customHeight="1"/>
    <row r="20871" ht="26.25" customHeight="1"/>
    <row r="20872" ht="26.25" customHeight="1"/>
    <row r="20873" ht="26.25" customHeight="1"/>
    <row r="20874" ht="26.25" customHeight="1"/>
    <row r="20875" ht="26.25" customHeight="1"/>
    <row r="20876" ht="26.25" customHeight="1"/>
    <row r="20877" ht="26.25" customHeight="1"/>
    <row r="20878" ht="26.25" customHeight="1"/>
    <row r="20879" ht="26.25" customHeight="1"/>
    <row r="20880" ht="26.25" customHeight="1"/>
    <row r="20881" ht="26.25" customHeight="1"/>
    <row r="20882" ht="26.25" customHeight="1"/>
    <row r="20883" ht="26.25" customHeight="1"/>
    <row r="20884" ht="26.25" customHeight="1"/>
    <row r="20885" ht="26.25" customHeight="1"/>
    <row r="20886" ht="26.25" customHeight="1"/>
    <row r="20887" ht="26.25" customHeight="1"/>
    <row r="20888" ht="26.25" customHeight="1"/>
    <row r="20889" ht="26.25" customHeight="1"/>
    <row r="20890" ht="26.25" customHeight="1"/>
    <row r="20891" ht="26.25" customHeight="1"/>
    <row r="20892" ht="26.25" customHeight="1"/>
    <row r="20893" ht="26.25" customHeight="1"/>
    <row r="20894" ht="26.25" customHeight="1"/>
    <row r="20895" ht="26.25" customHeight="1"/>
    <row r="20896" ht="26.25" customHeight="1"/>
    <row r="20897" ht="26.25" customHeight="1"/>
    <row r="20898" ht="26.25" customHeight="1"/>
    <row r="20899" ht="26.25" customHeight="1"/>
    <row r="20900" ht="26.25" customHeight="1"/>
    <row r="20901" ht="26.25" customHeight="1"/>
    <row r="20902" ht="26.25" customHeight="1"/>
    <row r="20903" ht="26.25" customHeight="1"/>
    <row r="20904" ht="26.25" customHeight="1"/>
    <row r="20905" ht="26.25" customHeight="1"/>
    <row r="20906" ht="26.25" customHeight="1"/>
    <row r="20907" ht="26.25" customHeight="1"/>
    <row r="20908" ht="26.25" customHeight="1"/>
    <row r="20909" ht="26.25" customHeight="1"/>
    <row r="20910" ht="26.25" customHeight="1"/>
    <row r="20911" ht="26.25" customHeight="1"/>
    <row r="20912" ht="26.25" customHeight="1"/>
    <row r="20913" ht="26.25" customHeight="1"/>
    <row r="20914" ht="26.25" customHeight="1"/>
    <row r="20915" ht="26.25" customHeight="1"/>
    <row r="20916" ht="26.25" customHeight="1"/>
    <row r="20917" ht="26.25" customHeight="1"/>
    <row r="20918" ht="26.25" customHeight="1"/>
    <row r="20919" ht="26.25" customHeight="1"/>
    <row r="20920" ht="26.25" customHeight="1"/>
    <row r="20921" ht="26.25" customHeight="1"/>
    <row r="20922" ht="26.25" customHeight="1"/>
    <row r="20923" ht="26.25" customHeight="1"/>
    <row r="20924" ht="26.25" customHeight="1"/>
    <row r="20925" ht="26.25" customHeight="1"/>
    <row r="20926" ht="26.25" customHeight="1"/>
    <row r="20927" ht="26.25" customHeight="1"/>
    <row r="20928" ht="26.25" customHeight="1"/>
    <row r="20929" ht="26.25" customHeight="1"/>
    <row r="20930" ht="26.25" customHeight="1"/>
    <row r="20931" ht="26.25" customHeight="1"/>
    <row r="20932" ht="26.25" customHeight="1"/>
    <row r="20933" ht="26.25" customHeight="1"/>
    <row r="20934" ht="26.25" customHeight="1"/>
    <row r="20935" ht="26.25" customHeight="1"/>
    <row r="20936" ht="26.25" customHeight="1"/>
    <row r="20937" ht="26.25" customHeight="1"/>
    <row r="20938" ht="26.25" customHeight="1"/>
    <row r="20939" ht="26.25" customHeight="1"/>
    <row r="20940" ht="26.25" customHeight="1"/>
    <row r="20941" ht="26.25" customHeight="1"/>
    <row r="20942" ht="26.25" customHeight="1"/>
    <row r="20943" ht="26.25" customHeight="1"/>
    <row r="20944" ht="26.25" customHeight="1"/>
    <row r="20945" ht="26.25" customHeight="1"/>
    <row r="20946" ht="26.25" customHeight="1"/>
    <row r="20947" ht="26.25" customHeight="1"/>
    <row r="20948" ht="26.25" customHeight="1"/>
    <row r="20949" ht="26.25" customHeight="1"/>
    <row r="20950" ht="26.25" customHeight="1"/>
    <row r="20951" ht="26.25" customHeight="1"/>
    <row r="20952" ht="26.25" customHeight="1"/>
    <row r="20953" ht="26.25" customHeight="1"/>
    <row r="20954" ht="26.25" customHeight="1"/>
    <row r="20955" ht="26.25" customHeight="1"/>
    <row r="20956" ht="26.25" customHeight="1"/>
    <row r="20957" ht="26.25" customHeight="1"/>
    <row r="20958" ht="26.25" customHeight="1"/>
    <row r="20959" ht="26.25" customHeight="1"/>
    <row r="20960" ht="26.25" customHeight="1"/>
    <row r="20961" ht="26.25" customHeight="1"/>
    <row r="20962" ht="26.25" customHeight="1"/>
    <row r="20963" ht="26.25" customHeight="1"/>
    <row r="20964" ht="26.25" customHeight="1"/>
    <row r="20965" ht="26.25" customHeight="1"/>
    <row r="20966" ht="26.25" customHeight="1"/>
    <row r="20967" ht="26.25" customHeight="1"/>
    <row r="20968" ht="26.25" customHeight="1"/>
    <row r="20969" ht="26.25" customHeight="1"/>
    <row r="20970" ht="26.25" customHeight="1"/>
    <row r="20971" ht="26.25" customHeight="1"/>
    <row r="20972" ht="26.25" customHeight="1"/>
    <row r="20973" ht="26.25" customHeight="1"/>
    <row r="20974" ht="26.25" customHeight="1"/>
    <row r="20975" ht="26.25" customHeight="1"/>
    <row r="20976" ht="26.25" customHeight="1"/>
    <row r="20977" ht="26.25" customHeight="1"/>
    <row r="20978" ht="26.25" customHeight="1"/>
    <row r="20979" ht="26.25" customHeight="1"/>
    <row r="20980" ht="26.25" customHeight="1"/>
    <row r="20981" ht="26.25" customHeight="1"/>
    <row r="20982" ht="26.25" customHeight="1"/>
    <row r="20983" ht="26.25" customHeight="1"/>
    <row r="20984" ht="26.25" customHeight="1"/>
    <row r="20985" ht="26.25" customHeight="1"/>
    <row r="20986" ht="26.25" customHeight="1"/>
    <row r="20987" ht="26.25" customHeight="1"/>
    <row r="20988" ht="26.25" customHeight="1"/>
    <row r="20989" ht="26.25" customHeight="1"/>
    <row r="20990" ht="26.25" customHeight="1"/>
    <row r="20991" ht="26.25" customHeight="1"/>
    <row r="20992" ht="26.25" customHeight="1"/>
    <row r="20993" ht="26.25" customHeight="1"/>
    <row r="20994" ht="26.25" customHeight="1"/>
    <row r="20995" ht="26.25" customHeight="1"/>
    <row r="20996" ht="26.25" customHeight="1"/>
    <row r="20997" ht="26.25" customHeight="1"/>
    <row r="20998" ht="26.25" customHeight="1"/>
    <row r="20999" ht="26.25" customHeight="1"/>
    <row r="21000" ht="26.25" customHeight="1"/>
    <row r="21001" ht="26.25" customHeight="1"/>
    <row r="21002" ht="26.25" customHeight="1"/>
    <row r="21003" ht="26.25" customHeight="1"/>
    <row r="21004" ht="26.25" customHeight="1"/>
    <row r="21005" ht="26.25" customHeight="1"/>
    <row r="21006" ht="26.25" customHeight="1"/>
    <row r="21007" ht="26.25" customHeight="1"/>
    <row r="21008" ht="26.25" customHeight="1"/>
    <row r="21009" ht="26.25" customHeight="1"/>
    <row r="21010" ht="26.25" customHeight="1"/>
    <row r="21011" ht="26.25" customHeight="1"/>
    <row r="21012" ht="26.25" customHeight="1"/>
    <row r="21013" ht="26.25" customHeight="1"/>
    <row r="21014" ht="26.25" customHeight="1"/>
    <row r="21015" ht="26.25" customHeight="1"/>
    <row r="21016" ht="26.25" customHeight="1"/>
    <row r="21017" ht="26.25" customHeight="1"/>
    <row r="21018" ht="26.25" customHeight="1"/>
    <row r="21019" ht="26.25" customHeight="1"/>
    <row r="21020" ht="26.25" customHeight="1"/>
    <row r="21021" ht="26.25" customHeight="1"/>
    <row r="21022" ht="26.25" customHeight="1"/>
    <row r="21023" ht="26.25" customHeight="1"/>
    <row r="21024" ht="26.25" customHeight="1"/>
    <row r="21025" ht="26.25" customHeight="1"/>
    <row r="21026" ht="26.25" customHeight="1"/>
    <row r="21027" ht="26.25" customHeight="1"/>
    <row r="21028" ht="26.25" customHeight="1"/>
    <row r="21029" ht="26.25" customHeight="1"/>
    <row r="21030" ht="26.25" customHeight="1"/>
    <row r="21031" ht="26.25" customHeight="1"/>
    <row r="21032" ht="26.25" customHeight="1"/>
    <row r="21033" ht="26.25" customHeight="1"/>
    <row r="21034" ht="26.25" customHeight="1"/>
    <row r="21035" ht="26.25" customHeight="1"/>
    <row r="21036" ht="26.25" customHeight="1"/>
    <row r="21037" ht="26.25" customHeight="1"/>
    <row r="21038" ht="26.25" customHeight="1"/>
    <row r="21039" ht="26.25" customHeight="1"/>
    <row r="21040" ht="26.25" customHeight="1"/>
    <row r="21041" ht="26.25" customHeight="1"/>
    <row r="21042" ht="26.25" customHeight="1"/>
    <row r="21043" ht="26.25" customHeight="1"/>
    <row r="21044" ht="26.25" customHeight="1"/>
    <row r="21045" ht="26.25" customHeight="1"/>
    <row r="21046" ht="26.25" customHeight="1"/>
    <row r="21047" ht="26.25" customHeight="1"/>
    <row r="21048" ht="26.25" customHeight="1"/>
    <row r="21049" ht="26.25" customHeight="1"/>
    <row r="21050" ht="26.25" customHeight="1"/>
    <row r="21051" ht="26.25" customHeight="1"/>
    <row r="21052" ht="26.25" customHeight="1"/>
    <row r="21053" ht="26.25" customHeight="1"/>
    <row r="21054" ht="26.25" customHeight="1"/>
    <row r="21055" ht="26.25" customHeight="1"/>
    <row r="21056" ht="26.25" customHeight="1"/>
    <row r="21057" ht="26.25" customHeight="1"/>
    <row r="21058" ht="26.25" customHeight="1"/>
    <row r="21059" ht="26.25" customHeight="1"/>
    <row r="21060" ht="26.25" customHeight="1"/>
    <row r="21061" ht="26.25" customHeight="1"/>
    <row r="21062" ht="26.25" customHeight="1"/>
    <row r="21063" ht="26.25" customHeight="1"/>
    <row r="21064" ht="26.25" customHeight="1"/>
    <row r="21065" ht="26.25" customHeight="1"/>
    <row r="21066" ht="26.25" customHeight="1"/>
    <row r="21067" ht="26.25" customHeight="1"/>
    <row r="21068" ht="26.25" customHeight="1"/>
    <row r="21069" ht="26.25" customHeight="1"/>
    <row r="21070" ht="26.25" customHeight="1"/>
    <row r="21071" ht="26.25" customHeight="1"/>
    <row r="21072" ht="26.25" customHeight="1"/>
    <row r="21073" ht="26.25" customHeight="1"/>
    <row r="21074" ht="26.25" customHeight="1"/>
    <row r="21075" ht="26.25" customHeight="1"/>
    <row r="21076" ht="26.25" customHeight="1"/>
    <row r="21077" ht="26.25" customHeight="1"/>
    <row r="21078" ht="26.25" customHeight="1"/>
    <row r="21079" ht="26.25" customHeight="1"/>
    <row r="21080" ht="26.25" customHeight="1"/>
    <row r="21081" ht="26.25" customHeight="1"/>
    <row r="21082" ht="26.25" customHeight="1"/>
    <row r="21083" ht="26.25" customHeight="1"/>
    <row r="21084" ht="26.25" customHeight="1"/>
    <row r="21085" ht="26.25" customHeight="1"/>
    <row r="21086" ht="26.25" customHeight="1"/>
    <row r="21087" ht="26.25" customHeight="1"/>
    <row r="21088" ht="26.25" customHeight="1"/>
    <row r="21089" ht="26.25" customHeight="1"/>
    <row r="21090" ht="26.25" customHeight="1"/>
    <row r="21091" ht="26.25" customHeight="1"/>
    <row r="21092" ht="26.25" customHeight="1"/>
    <row r="21093" ht="26.25" customHeight="1"/>
    <row r="21094" ht="26.25" customHeight="1"/>
    <row r="21095" ht="26.25" customHeight="1"/>
    <row r="21096" ht="26.25" customHeight="1"/>
    <row r="21097" ht="26.25" customHeight="1"/>
    <row r="21098" ht="26.25" customHeight="1"/>
    <row r="21099" ht="26.25" customHeight="1"/>
    <row r="21100" ht="26.25" customHeight="1"/>
    <row r="21101" ht="26.25" customHeight="1"/>
    <row r="21102" ht="26.25" customHeight="1"/>
    <row r="21103" ht="26.25" customHeight="1"/>
    <row r="21104" ht="26.25" customHeight="1"/>
    <row r="21105" ht="26.25" customHeight="1"/>
    <row r="21106" ht="26.25" customHeight="1"/>
    <row r="21107" ht="26.25" customHeight="1"/>
    <row r="21108" ht="26.25" customHeight="1"/>
    <row r="21109" ht="26.25" customHeight="1"/>
    <row r="21110" ht="26.25" customHeight="1"/>
    <row r="21111" ht="26.25" customHeight="1"/>
    <row r="21112" ht="26.25" customHeight="1"/>
    <row r="21113" ht="26.25" customHeight="1"/>
    <row r="21114" ht="26.25" customHeight="1"/>
    <row r="21115" ht="26.25" customHeight="1"/>
    <row r="21116" ht="26.25" customHeight="1"/>
    <row r="21117" ht="26.25" customHeight="1"/>
    <row r="21118" ht="26.25" customHeight="1"/>
    <row r="21119" ht="26.25" customHeight="1"/>
    <row r="21120" ht="26.25" customHeight="1"/>
    <row r="21121" ht="26.25" customHeight="1"/>
    <row r="21122" ht="26.25" customHeight="1"/>
    <row r="21123" ht="26.25" customHeight="1"/>
    <row r="21124" ht="26.25" customHeight="1"/>
    <row r="21125" ht="26.25" customHeight="1"/>
    <row r="21126" ht="26.25" customHeight="1"/>
    <row r="21127" ht="26.25" customHeight="1"/>
    <row r="21128" ht="26.25" customHeight="1"/>
    <row r="21129" ht="26.25" customHeight="1"/>
    <row r="21130" ht="26.25" customHeight="1"/>
    <row r="21131" ht="26.25" customHeight="1"/>
    <row r="21132" ht="26.25" customHeight="1"/>
    <row r="21133" ht="26.25" customHeight="1"/>
    <row r="21134" ht="26.25" customHeight="1"/>
    <row r="21135" ht="26.25" customHeight="1"/>
    <row r="21136" ht="26.25" customHeight="1"/>
    <row r="21137" ht="26.25" customHeight="1"/>
    <row r="21138" ht="26.25" customHeight="1"/>
    <row r="21139" ht="26.25" customHeight="1"/>
    <row r="21140" ht="26.25" customHeight="1"/>
    <row r="21141" ht="26.25" customHeight="1"/>
    <row r="21142" ht="26.25" customHeight="1"/>
    <row r="21143" ht="26.25" customHeight="1"/>
    <row r="21144" ht="26.25" customHeight="1"/>
    <row r="21145" ht="26.25" customHeight="1"/>
    <row r="21146" ht="26.25" customHeight="1"/>
    <row r="21147" ht="26.25" customHeight="1"/>
    <row r="21148" ht="26.25" customHeight="1"/>
    <row r="21149" ht="26.25" customHeight="1"/>
    <row r="21150" ht="26.25" customHeight="1"/>
    <row r="21151" ht="26.25" customHeight="1"/>
    <row r="21152" ht="26.25" customHeight="1"/>
    <row r="21153" ht="26.25" customHeight="1"/>
    <row r="21154" ht="26.25" customHeight="1"/>
    <row r="21155" ht="26.25" customHeight="1"/>
    <row r="21156" ht="26.25" customHeight="1"/>
    <row r="21157" ht="26.25" customHeight="1"/>
    <row r="21158" ht="26.25" customHeight="1"/>
    <row r="21159" ht="26.25" customHeight="1"/>
    <row r="21160" ht="26.25" customHeight="1"/>
    <row r="21161" ht="26.25" customHeight="1"/>
    <row r="21162" ht="26.25" customHeight="1"/>
    <row r="21163" ht="26.25" customHeight="1"/>
    <row r="21164" ht="26.25" customHeight="1"/>
    <row r="21165" ht="26.25" customHeight="1"/>
    <row r="21166" ht="26.25" customHeight="1"/>
    <row r="21167" ht="26.25" customHeight="1"/>
    <row r="21168" ht="26.25" customHeight="1"/>
    <row r="21169" ht="26.25" customHeight="1"/>
    <row r="21170" ht="26.25" customHeight="1"/>
    <row r="21171" ht="26.25" customHeight="1"/>
    <row r="21172" ht="26.25" customHeight="1"/>
    <row r="21173" ht="26.25" customHeight="1"/>
    <row r="21174" ht="26.25" customHeight="1"/>
    <row r="21175" ht="26.25" customHeight="1"/>
    <row r="21176" ht="26.25" customHeight="1"/>
    <row r="21177" ht="26.25" customHeight="1"/>
    <row r="21178" ht="26.25" customHeight="1"/>
    <row r="21179" ht="26.25" customHeight="1"/>
    <row r="21180" ht="26.25" customHeight="1"/>
    <row r="21181" ht="26.25" customHeight="1"/>
    <row r="21182" ht="26.25" customHeight="1"/>
    <row r="21183" ht="26.25" customHeight="1"/>
    <row r="21184" ht="26.25" customHeight="1"/>
    <row r="21185" ht="26.25" customHeight="1"/>
    <row r="21186" ht="26.25" customHeight="1"/>
    <row r="21187" ht="26.25" customHeight="1"/>
    <row r="21188" ht="26.25" customHeight="1"/>
    <row r="21189" ht="26.25" customHeight="1"/>
    <row r="21190" ht="26.25" customHeight="1"/>
    <row r="21191" ht="26.25" customHeight="1"/>
    <row r="21192" ht="26.25" customHeight="1"/>
    <row r="21193" ht="26.25" customHeight="1"/>
    <row r="21194" ht="26.25" customHeight="1"/>
    <row r="21195" ht="26.25" customHeight="1"/>
    <row r="21196" ht="26.25" customHeight="1"/>
    <row r="21197" ht="26.25" customHeight="1"/>
    <row r="21198" ht="26.25" customHeight="1"/>
    <row r="21199" ht="26.25" customHeight="1"/>
    <row r="21200" ht="26.25" customHeight="1"/>
    <row r="21201" ht="26.25" customHeight="1"/>
    <row r="21202" ht="26.25" customHeight="1"/>
    <row r="21203" ht="26.25" customHeight="1"/>
    <row r="21204" ht="26.25" customHeight="1"/>
    <row r="21205" ht="26.25" customHeight="1"/>
    <row r="21206" ht="26.25" customHeight="1"/>
    <row r="21207" ht="26.25" customHeight="1"/>
    <row r="21208" ht="26.25" customHeight="1"/>
    <row r="21209" ht="26.25" customHeight="1"/>
    <row r="21210" ht="26.25" customHeight="1"/>
    <row r="21211" ht="26.25" customHeight="1"/>
    <row r="21212" ht="26.25" customHeight="1"/>
    <row r="21213" ht="26.25" customHeight="1"/>
    <row r="21214" ht="26.25" customHeight="1"/>
    <row r="21215" ht="26.25" customHeight="1"/>
    <row r="21216" ht="26.25" customHeight="1"/>
    <row r="21217" ht="26.25" customHeight="1"/>
    <row r="21218" ht="26.25" customHeight="1"/>
    <row r="21219" ht="26.25" customHeight="1"/>
    <row r="21220" ht="26.25" customHeight="1"/>
    <row r="21221" ht="26.25" customHeight="1"/>
    <row r="21222" ht="26.25" customHeight="1"/>
    <row r="21223" ht="26.25" customHeight="1"/>
    <row r="21224" ht="26.25" customHeight="1"/>
    <row r="21225" ht="26.25" customHeight="1"/>
    <row r="21226" ht="26.25" customHeight="1"/>
    <row r="21227" ht="26.25" customHeight="1"/>
    <row r="21228" ht="26.25" customHeight="1"/>
    <row r="21229" ht="26.25" customHeight="1"/>
    <row r="21230" ht="26.25" customHeight="1"/>
    <row r="21231" ht="26.25" customHeight="1"/>
    <row r="21232" ht="26.25" customHeight="1"/>
    <row r="21233" ht="26.25" customHeight="1"/>
    <row r="21234" ht="26.25" customHeight="1"/>
    <row r="21235" ht="26.25" customHeight="1"/>
    <row r="21236" ht="26.25" customHeight="1"/>
    <row r="21237" ht="26.25" customHeight="1"/>
    <row r="21238" ht="26.25" customHeight="1"/>
    <row r="21239" ht="26.25" customHeight="1"/>
    <row r="21240" ht="26.25" customHeight="1"/>
    <row r="21241" ht="26.25" customHeight="1"/>
    <row r="21242" ht="26.25" customHeight="1"/>
    <row r="21243" ht="26.25" customHeight="1"/>
    <row r="21244" ht="26.25" customHeight="1"/>
    <row r="21245" ht="26.25" customHeight="1"/>
    <row r="21246" ht="26.25" customHeight="1"/>
    <row r="21247" ht="26.25" customHeight="1"/>
    <row r="21248" ht="26.25" customHeight="1"/>
    <row r="21249" ht="26.25" customHeight="1"/>
    <row r="21250" ht="26.25" customHeight="1"/>
    <row r="21251" ht="26.25" customHeight="1"/>
    <row r="21252" ht="26.25" customHeight="1"/>
    <row r="21253" ht="26.25" customHeight="1"/>
    <row r="21254" ht="26.25" customHeight="1"/>
    <row r="21255" ht="26.25" customHeight="1"/>
    <row r="21256" ht="26.25" customHeight="1"/>
    <row r="21257" ht="26.25" customHeight="1"/>
    <row r="21258" ht="26.25" customHeight="1"/>
    <row r="21259" ht="26.25" customHeight="1"/>
    <row r="21260" ht="26.25" customHeight="1"/>
    <row r="21261" ht="26.25" customHeight="1"/>
    <row r="21262" ht="26.25" customHeight="1"/>
    <row r="21263" ht="26.25" customHeight="1"/>
    <row r="21264" ht="26.25" customHeight="1"/>
    <row r="21265" ht="26.25" customHeight="1"/>
    <row r="21266" ht="26.25" customHeight="1"/>
    <row r="21267" ht="26.25" customHeight="1"/>
    <row r="21268" ht="26.25" customHeight="1"/>
    <row r="21269" ht="26.25" customHeight="1"/>
    <row r="21270" ht="26.25" customHeight="1"/>
    <row r="21271" ht="26.25" customHeight="1"/>
    <row r="21272" ht="26.25" customHeight="1"/>
    <row r="21273" ht="26.25" customHeight="1"/>
    <row r="21274" ht="26.25" customHeight="1"/>
    <row r="21275" ht="26.25" customHeight="1"/>
    <row r="21276" ht="26.25" customHeight="1"/>
    <row r="21277" ht="26.25" customHeight="1"/>
    <row r="21278" ht="26.25" customHeight="1"/>
    <row r="21279" ht="26.25" customHeight="1"/>
    <row r="21280" ht="26.25" customHeight="1"/>
    <row r="21281" ht="26.25" customHeight="1"/>
    <row r="21282" ht="26.25" customHeight="1"/>
    <row r="21283" ht="26.25" customHeight="1"/>
    <row r="21284" ht="26.25" customHeight="1"/>
    <row r="21285" ht="26.25" customHeight="1"/>
    <row r="21286" ht="26.25" customHeight="1"/>
    <row r="21287" ht="26.25" customHeight="1"/>
    <row r="21288" ht="26.25" customHeight="1"/>
    <row r="21289" ht="26.25" customHeight="1"/>
    <row r="21290" ht="26.25" customHeight="1"/>
    <row r="21291" ht="26.25" customHeight="1"/>
    <row r="21292" ht="26.25" customHeight="1"/>
    <row r="21293" ht="26.25" customHeight="1"/>
    <row r="21294" ht="26.25" customHeight="1"/>
    <row r="21295" ht="26.25" customHeight="1"/>
    <row r="21296" ht="26.25" customHeight="1"/>
    <row r="21297" ht="26.25" customHeight="1"/>
    <row r="21298" ht="26.25" customHeight="1"/>
    <row r="21299" ht="26.25" customHeight="1"/>
    <row r="21300" ht="26.25" customHeight="1"/>
    <row r="21301" ht="26.25" customHeight="1"/>
    <row r="21302" ht="26.25" customHeight="1"/>
    <row r="21303" ht="26.25" customHeight="1"/>
    <row r="21304" ht="26.25" customHeight="1"/>
    <row r="21305" ht="26.25" customHeight="1"/>
    <row r="21306" ht="26.25" customHeight="1"/>
    <row r="21307" ht="26.25" customHeight="1"/>
    <row r="21308" ht="26.25" customHeight="1"/>
    <row r="21309" ht="26.25" customHeight="1"/>
    <row r="21310" ht="26.25" customHeight="1"/>
    <row r="21311" ht="26.25" customHeight="1"/>
    <row r="21312" ht="26.25" customHeight="1"/>
    <row r="21313" ht="26.25" customHeight="1"/>
    <row r="21314" ht="26.25" customHeight="1"/>
    <row r="21315" ht="26.25" customHeight="1"/>
    <row r="21316" ht="26.25" customHeight="1"/>
    <row r="21317" ht="26.25" customHeight="1"/>
    <row r="21318" ht="26.25" customHeight="1"/>
    <row r="21319" ht="26.25" customHeight="1"/>
    <row r="21320" ht="26.25" customHeight="1"/>
    <row r="21321" ht="26.25" customHeight="1"/>
    <row r="21322" ht="26.25" customHeight="1"/>
    <row r="21323" ht="26.25" customHeight="1"/>
    <row r="21324" ht="26.25" customHeight="1"/>
    <row r="21325" ht="26.25" customHeight="1"/>
    <row r="21326" ht="26.25" customHeight="1"/>
    <row r="21327" ht="26.25" customHeight="1"/>
    <row r="21328" ht="26.25" customHeight="1"/>
    <row r="21329" ht="26.25" customHeight="1"/>
    <row r="21330" ht="26.25" customHeight="1"/>
    <row r="21331" ht="26.25" customHeight="1"/>
    <row r="21332" ht="26.25" customHeight="1"/>
    <row r="21333" ht="26.25" customHeight="1"/>
    <row r="21334" ht="26.25" customHeight="1"/>
    <row r="21335" ht="26.25" customHeight="1"/>
    <row r="21336" ht="26.25" customHeight="1"/>
    <row r="21337" ht="26.25" customHeight="1"/>
    <row r="21338" ht="26.25" customHeight="1"/>
    <row r="21339" ht="26.25" customHeight="1"/>
    <row r="21340" ht="26.25" customHeight="1"/>
    <row r="21341" ht="26.25" customHeight="1"/>
    <row r="21342" ht="26.25" customHeight="1"/>
    <row r="21343" ht="26.25" customHeight="1"/>
    <row r="21344" ht="26.25" customHeight="1"/>
    <row r="21345" ht="26.25" customHeight="1"/>
    <row r="21346" ht="26.25" customHeight="1"/>
    <row r="21347" ht="26.25" customHeight="1"/>
    <row r="21348" ht="26.25" customHeight="1"/>
    <row r="21349" ht="26.25" customHeight="1"/>
    <row r="21350" ht="26.25" customHeight="1"/>
    <row r="21351" ht="26.25" customHeight="1"/>
    <row r="21352" ht="26.25" customHeight="1"/>
    <row r="21353" ht="26.25" customHeight="1"/>
    <row r="21354" ht="26.25" customHeight="1"/>
    <row r="21355" ht="26.25" customHeight="1"/>
    <row r="21356" ht="26.25" customHeight="1"/>
    <row r="21357" ht="26.25" customHeight="1"/>
    <row r="21358" ht="26.25" customHeight="1"/>
    <row r="21359" ht="26.25" customHeight="1"/>
    <row r="21360" ht="26.25" customHeight="1"/>
    <row r="21361" ht="26.25" customHeight="1"/>
    <row r="21362" ht="26.25" customHeight="1"/>
    <row r="21363" ht="26.25" customHeight="1"/>
    <row r="21364" ht="26.25" customHeight="1"/>
    <row r="21365" ht="26.25" customHeight="1"/>
    <row r="21366" ht="26.25" customHeight="1"/>
    <row r="21367" ht="26.25" customHeight="1"/>
    <row r="21368" ht="26.25" customHeight="1"/>
    <row r="21369" ht="26.25" customHeight="1"/>
    <row r="21370" ht="26.25" customHeight="1"/>
    <row r="21371" ht="26.25" customHeight="1"/>
    <row r="21372" ht="26.25" customHeight="1"/>
    <row r="21373" ht="26.25" customHeight="1"/>
    <row r="21374" ht="26.25" customHeight="1"/>
    <row r="21375" ht="26.25" customHeight="1"/>
    <row r="21376" ht="26.25" customHeight="1"/>
    <row r="21377" ht="26.25" customHeight="1"/>
    <row r="21378" ht="26.25" customHeight="1"/>
    <row r="21379" ht="26.25" customHeight="1"/>
    <row r="21380" ht="26.25" customHeight="1"/>
    <row r="21381" ht="26.25" customHeight="1"/>
    <row r="21382" ht="26.25" customHeight="1"/>
    <row r="21383" ht="26.25" customHeight="1"/>
    <row r="21384" ht="26.25" customHeight="1"/>
    <row r="21385" ht="26.25" customHeight="1"/>
    <row r="21386" ht="26.25" customHeight="1"/>
    <row r="21387" ht="26.25" customHeight="1"/>
    <row r="21388" ht="26.25" customHeight="1"/>
    <row r="21389" ht="26.25" customHeight="1"/>
    <row r="21390" ht="26.25" customHeight="1"/>
    <row r="21391" ht="26.25" customHeight="1"/>
    <row r="21392" ht="26.25" customHeight="1"/>
    <row r="21393" ht="26.25" customHeight="1"/>
    <row r="21394" ht="26.25" customHeight="1"/>
    <row r="21395" ht="26.25" customHeight="1"/>
    <row r="21396" ht="26.25" customHeight="1"/>
    <row r="21397" ht="26.25" customHeight="1"/>
    <row r="21398" ht="26.25" customHeight="1"/>
    <row r="21399" ht="26.25" customHeight="1"/>
    <row r="21400" ht="26.25" customHeight="1"/>
    <row r="21401" ht="26.25" customHeight="1"/>
    <row r="21402" ht="26.25" customHeight="1"/>
    <row r="21403" ht="26.25" customHeight="1"/>
    <row r="21404" ht="26.25" customHeight="1"/>
    <row r="21405" ht="26.25" customHeight="1"/>
    <row r="21406" ht="26.25" customHeight="1"/>
    <row r="21407" ht="26.25" customHeight="1"/>
    <row r="21408" ht="26.25" customHeight="1"/>
    <row r="21409" ht="26.25" customHeight="1"/>
    <row r="21410" ht="26.25" customHeight="1"/>
    <row r="21411" ht="26.25" customHeight="1"/>
    <row r="21412" ht="26.25" customHeight="1"/>
    <row r="21413" ht="26.25" customHeight="1"/>
    <row r="21414" ht="26.25" customHeight="1"/>
    <row r="21415" ht="26.25" customHeight="1"/>
    <row r="21416" ht="26.25" customHeight="1"/>
    <row r="21417" ht="26.25" customHeight="1"/>
    <row r="21418" ht="26.25" customHeight="1"/>
    <row r="21419" ht="26.25" customHeight="1"/>
    <row r="21420" ht="26.25" customHeight="1"/>
    <row r="21421" ht="26.25" customHeight="1"/>
    <row r="21422" ht="26.25" customHeight="1"/>
    <row r="21423" ht="26.25" customHeight="1"/>
    <row r="21424" ht="26.25" customHeight="1"/>
    <row r="21425" ht="26.25" customHeight="1"/>
    <row r="21426" ht="26.25" customHeight="1"/>
    <row r="21427" ht="26.25" customHeight="1"/>
    <row r="21428" ht="26.25" customHeight="1"/>
    <row r="21429" ht="26.25" customHeight="1"/>
    <row r="21430" ht="26.25" customHeight="1"/>
    <row r="21431" ht="26.25" customHeight="1"/>
    <row r="21432" ht="26.25" customHeight="1"/>
    <row r="21433" ht="26.25" customHeight="1"/>
    <row r="21434" ht="26.25" customHeight="1"/>
    <row r="21435" ht="26.25" customHeight="1"/>
    <row r="21436" ht="26.25" customHeight="1"/>
    <row r="21437" ht="26.25" customHeight="1"/>
    <row r="21438" ht="26.25" customHeight="1"/>
    <row r="21439" ht="26.25" customHeight="1"/>
    <row r="21440" ht="26.25" customHeight="1"/>
    <row r="21441" ht="26.25" customHeight="1"/>
    <row r="21442" ht="26.25" customHeight="1"/>
    <row r="21443" ht="26.25" customHeight="1"/>
    <row r="21444" ht="26.25" customHeight="1"/>
    <row r="21445" ht="26.25" customHeight="1"/>
    <row r="21446" ht="26.25" customHeight="1"/>
    <row r="21447" ht="26.25" customHeight="1"/>
    <row r="21448" ht="26.25" customHeight="1"/>
    <row r="21449" ht="26.25" customHeight="1"/>
    <row r="21450" ht="26.25" customHeight="1"/>
    <row r="21451" ht="26.25" customHeight="1"/>
    <row r="21452" ht="26.25" customHeight="1"/>
    <row r="21453" ht="26.25" customHeight="1"/>
    <row r="21454" ht="26.25" customHeight="1"/>
    <row r="21455" ht="26.25" customHeight="1"/>
    <row r="21456" ht="26.25" customHeight="1"/>
    <row r="21457" ht="26.25" customHeight="1"/>
    <row r="21458" ht="26.25" customHeight="1"/>
    <row r="21459" ht="26.25" customHeight="1"/>
    <row r="21460" ht="26.25" customHeight="1"/>
    <row r="21461" ht="26.25" customHeight="1"/>
    <row r="21462" ht="26.25" customHeight="1"/>
    <row r="21463" ht="26.25" customHeight="1"/>
    <row r="21464" ht="26.25" customHeight="1"/>
    <row r="21465" ht="26.25" customHeight="1"/>
    <row r="21466" ht="26.25" customHeight="1"/>
    <row r="21467" ht="26.25" customHeight="1"/>
    <row r="21468" ht="26.25" customHeight="1"/>
    <row r="21469" ht="26.25" customHeight="1"/>
    <row r="21470" ht="26.25" customHeight="1"/>
    <row r="21471" ht="26.25" customHeight="1"/>
    <row r="21472" ht="26.25" customHeight="1"/>
    <row r="21473" ht="26.25" customHeight="1"/>
    <row r="21474" ht="26.25" customHeight="1"/>
    <row r="21475" ht="26.25" customHeight="1"/>
    <row r="21476" ht="26.25" customHeight="1"/>
    <row r="21477" ht="26.25" customHeight="1"/>
    <row r="21478" ht="26.25" customHeight="1"/>
    <row r="21479" ht="26.25" customHeight="1"/>
    <row r="21480" ht="26.25" customHeight="1"/>
    <row r="21481" ht="26.25" customHeight="1"/>
    <row r="21482" ht="26.25" customHeight="1"/>
    <row r="21483" ht="26.25" customHeight="1"/>
    <row r="21484" ht="26.25" customHeight="1"/>
    <row r="21485" ht="26.25" customHeight="1"/>
    <row r="21486" ht="26.25" customHeight="1"/>
    <row r="21487" ht="26.25" customHeight="1"/>
    <row r="21488" ht="26.25" customHeight="1"/>
    <row r="21489" ht="26.25" customHeight="1"/>
    <row r="21490" ht="26.25" customHeight="1"/>
    <row r="21491" ht="26.25" customHeight="1"/>
    <row r="21492" ht="26.25" customHeight="1"/>
    <row r="21493" ht="26.25" customHeight="1"/>
    <row r="21494" ht="26.25" customHeight="1"/>
    <row r="21495" ht="26.25" customHeight="1"/>
    <row r="21496" ht="26.25" customHeight="1"/>
    <row r="21497" ht="26.25" customHeight="1"/>
    <row r="21498" ht="26.25" customHeight="1"/>
    <row r="21499" ht="26.25" customHeight="1"/>
    <row r="21500" ht="26.25" customHeight="1"/>
    <row r="21501" ht="26.25" customHeight="1"/>
    <row r="21502" ht="26.25" customHeight="1"/>
    <row r="21503" ht="26.25" customHeight="1"/>
    <row r="21504" ht="26.25" customHeight="1"/>
    <row r="21505" ht="26.25" customHeight="1"/>
    <row r="21506" ht="26.25" customHeight="1"/>
    <row r="21507" ht="26.25" customHeight="1"/>
    <row r="21508" ht="26.25" customHeight="1"/>
    <row r="21509" ht="26.25" customHeight="1"/>
    <row r="21510" ht="26.25" customHeight="1"/>
    <row r="21511" ht="26.25" customHeight="1"/>
    <row r="21512" ht="26.25" customHeight="1"/>
    <row r="21513" ht="26.25" customHeight="1"/>
    <row r="21514" ht="26.25" customHeight="1"/>
    <row r="21515" ht="26.25" customHeight="1"/>
    <row r="21516" ht="26.25" customHeight="1"/>
    <row r="21517" ht="26.25" customHeight="1"/>
    <row r="21518" ht="26.25" customHeight="1"/>
    <row r="21519" ht="26.25" customHeight="1"/>
    <row r="21520" ht="26.25" customHeight="1"/>
    <row r="21521" ht="26.25" customHeight="1"/>
    <row r="21522" ht="26.25" customHeight="1"/>
    <row r="21523" ht="26.25" customHeight="1"/>
    <row r="21524" ht="26.25" customHeight="1"/>
    <row r="21525" ht="26.25" customHeight="1"/>
    <row r="21526" ht="26.25" customHeight="1"/>
    <row r="21527" ht="26.25" customHeight="1"/>
    <row r="21528" ht="26.25" customHeight="1"/>
    <row r="21529" ht="26.25" customHeight="1"/>
    <row r="21530" ht="26.25" customHeight="1"/>
    <row r="21531" ht="26.25" customHeight="1"/>
    <row r="21532" ht="26.25" customHeight="1"/>
    <row r="21533" ht="26.25" customHeight="1"/>
    <row r="21534" ht="26.25" customHeight="1"/>
    <row r="21535" ht="26.25" customHeight="1"/>
    <row r="21536" ht="26.25" customHeight="1"/>
    <row r="21537" ht="26.25" customHeight="1"/>
    <row r="21538" ht="26.25" customHeight="1"/>
    <row r="21539" ht="26.25" customHeight="1"/>
    <row r="21540" ht="26.25" customHeight="1"/>
    <row r="21541" ht="26.25" customHeight="1"/>
    <row r="21542" ht="26.25" customHeight="1"/>
    <row r="21543" ht="26.25" customHeight="1"/>
    <row r="21544" ht="26.25" customHeight="1"/>
    <row r="21545" ht="26.25" customHeight="1"/>
    <row r="21546" ht="26.25" customHeight="1"/>
    <row r="21547" ht="26.25" customHeight="1"/>
    <row r="21548" ht="26.25" customHeight="1"/>
    <row r="21549" ht="26.25" customHeight="1"/>
    <row r="21550" ht="26.25" customHeight="1"/>
    <row r="21551" ht="26.25" customHeight="1"/>
    <row r="21552" ht="26.25" customHeight="1"/>
    <row r="21553" ht="26.25" customHeight="1"/>
    <row r="21554" ht="26.25" customHeight="1"/>
    <row r="21555" ht="26.25" customHeight="1"/>
    <row r="21556" ht="26.25" customHeight="1"/>
    <row r="21557" ht="26.25" customHeight="1"/>
    <row r="21558" ht="26.25" customHeight="1"/>
    <row r="21559" ht="26.25" customHeight="1"/>
    <row r="21560" ht="26.25" customHeight="1"/>
    <row r="21561" ht="26.25" customHeight="1"/>
    <row r="21562" ht="26.25" customHeight="1"/>
    <row r="21563" ht="26.25" customHeight="1"/>
    <row r="21564" ht="26.25" customHeight="1"/>
    <row r="21565" ht="26.25" customHeight="1"/>
    <row r="21566" ht="26.25" customHeight="1"/>
    <row r="21567" ht="26.25" customHeight="1"/>
    <row r="21568" ht="26.25" customHeight="1"/>
    <row r="21569" ht="26.25" customHeight="1"/>
    <row r="21570" ht="26.25" customHeight="1"/>
    <row r="21571" ht="26.25" customHeight="1"/>
    <row r="21572" ht="26.25" customHeight="1"/>
    <row r="21573" ht="26.25" customHeight="1"/>
    <row r="21574" ht="26.25" customHeight="1"/>
    <row r="21575" ht="26.25" customHeight="1"/>
    <row r="21576" ht="26.25" customHeight="1"/>
    <row r="21577" ht="26.25" customHeight="1"/>
    <row r="21578" ht="26.25" customHeight="1"/>
    <row r="21579" ht="26.25" customHeight="1"/>
    <row r="21580" ht="26.25" customHeight="1"/>
    <row r="21581" ht="26.25" customHeight="1"/>
    <row r="21582" ht="26.25" customHeight="1"/>
    <row r="21583" ht="26.25" customHeight="1"/>
    <row r="21584" ht="26.25" customHeight="1"/>
    <row r="21585" ht="26.25" customHeight="1"/>
    <row r="21586" ht="26.25" customHeight="1"/>
    <row r="21587" ht="26.25" customHeight="1"/>
    <row r="21588" ht="26.25" customHeight="1"/>
    <row r="21589" ht="26.25" customHeight="1"/>
    <row r="21590" ht="26.25" customHeight="1"/>
    <row r="21591" ht="26.25" customHeight="1"/>
    <row r="21592" ht="26.25" customHeight="1"/>
    <row r="21593" ht="26.25" customHeight="1"/>
    <row r="21594" ht="26.25" customHeight="1"/>
    <row r="21595" ht="26.25" customHeight="1"/>
    <row r="21596" ht="26.25" customHeight="1"/>
    <row r="21597" ht="26.25" customHeight="1"/>
    <row r="21598" ht="26.25" customHeight="1"/>
    <row r="21599" ht="26.25" customHeight="1"/>
    <row r="21600" ht="26.25" customHeight="1"/>
    <row r="21601" ht="26.25" customHeight="1"/>
    <row r="21602" ht="26.25" customHeight="1"/>
    <row r="21603" ht="26.25" customHeight="1"/>
    <row r="21604" ht="26.25" customHeight="1"/>
    <row r="21605" ht="26.25" customHeight="1"/>
    <row r="21606" ht="26.25" customHeight="1"/>
    <row r="21607" ht="26.25" customHeight="1"/>
    <row r="21608" ht="26.25" customHeight="1"/>
    <row r="21609" ht="26.25" customHeight="1"/>
    <row r="21610" ht="26.25" customHeight="1"/>
    <row r="21611" ht="26.25" customHeight="1"/>
    <row r="21612" ht="26.25" customHeight="1"/>
    <row r="21613" ht="26.25" customHeight="1"/>
    <row r="21614" ht="26.25" customHeight="1"/>
    <row r="21615" ht="26.25" customHeight="1"/>
    <row r="21616" ht="26.25" customHeight="1"/>
    <row r="21617" ht="26.25" customHeight="1"/>
    <row r="21618" ht="26.25" customHeight="1"/>
    <row r="21619" ht="26.25" customHeight="1"/>
    <row r="21620" ht="26.25" customHeight="1"/>
    <row r="21621" ht="26.25" customHeight="1"/>
    <row r="21622" ht="26.25" customHeight="1"/>
    <row r="21623" ht="26.25" customHeight="1"/>
    <row r="21624" ht="26.25" customHeight="1"/>
    <row r="21625" ht="26.25" customHeight="1"/>
    <row r="21626" ht="26.25" customHeight="1"/>
    <row r="21627" ht="26.25" customHeight="1"/>
    <row r="21628" ht="26.25" customHeight="1"/>
    <row r="21629" ht="26.25" customHeight="1"/>
    <row r="21630" ht="26.25" customHeight="1"/>
    <row r="21631" ht="26.25" customHeight="1"/>
    <row r="21632" ht="26.25" customHeight="1"/>
    <row r="21633" ht="26.25" customHeight="1"/>
    <row r="21634" ht="26.25" customHeight="1"/>
    <row r="21635" ht="26.25" customHeight="1"/>
    <row r="21636" ht="26.25" customHeight="1"/>
    <row r="21637" ht="26.25" customHeight="1"/>
    <row r="21638" ht="26.25" customHeight="1"/>
    <row r="21639" ht="26.25" customHeight="1"/>
    <row r="21640" ht="26.25" customHeight="1"/>
    <row r="21641" ht="26.25" customHeight="1"/>
    <row r="21642" ht="26.25" customHeight="1"/>
    <row r="21643" ht="26.25" customHeight="1"/>
    <row r="21644" ht="26.25" customHeight="1"/>
    <row r="21645" ht="26.25" customHeight="1"/>
    <row r="21646" ht="26.25" customHeight="1"/>
    <row r="21647" ht="26.25" customHeight="1"/>
    <row r="21648" ht="26.25" customHeight="1"/>
    <row r="21649" ht="26.25" customHeight="1"/>
    <row r="21650" ht="26.25" customHeight="1"/>
    <row r="21651" ht="26.25" customHeight="1"/>
    <row r="21652" ht="26.25" customHeight="1"/>
    <row r="21653" ht="26.25" customHeight="1"/>
    <row r="21654" ht="26.25" customHeight="1"/>
    <row r="21655" ht="26.25" customHeight="1"/>
    <row r="21656" ht="26.25" customHeight="1"/>
    <row r="21657" ht="26.25" customHeight="1"/>
    <row r="21658" ht="26.25" customHeight="1"/>
    <row r="21659" ht="26.25" customHeight="1"/>
    <row r="21660" ht="26.25" customHeight="1"/>
    <row r="21661" ht="26.25" customHeight="1"/>
    <row r="21662" ht="26.25" customHeight="1"/>
    <row r="21663" ht="26.25" customHeight="1"/>
    <row r="21664" ht="26.25" customHeight="1"/>
    <row r="21665" ht="26.25" customHeight="1"/>
    <row r="21666" ht="26.25" customHeight="1"/>
    <row r="21667" ht="26.25" customHeight="1"/>
    <row r="21668" ht="26.25" customHeight="1"/>
    <row r="21669" ht="26.25" customHeight="1"/>
    <row r="21670" ht="26.25" customHeight="1"/>
    <row r="21671" ht="26.25" customHeight="1"/>
    <row r="21672" ht="26.25" customHeight="1"/>
    <row r="21673" ht="26.25" customHeight="1"/>
    <row r="21674" ht="26.25" customHeight="1"/>
    <row r="21675" ht="26.25" customHeight="1"/>
    <row r="21676" ht="26.25" customHeight="1"/>
    <row r="21677" ht="26.25" customHeight="1"/>
    <row r="21678" ht="26.25" customHeight="1"/>
    <row r="21679" ht="26.25" customHeight="1"/>
    <row r="21680" ht="26.25" customHeight="1"/>
    <row r="21681" ht="26.25" customHeight="1"/>
    <row r="21682" ht="26.25" customHeight="1"/>
    <row r="21683" ht="26.25" customHeight="1"/>
    <row r="21684" ht="26.25" customHeight="1"/>
    <row r="21685" ht="26.25" customHeight="1"/>
    <row r="21686" ht="26.25" customHeight="1"/>
    <row r="21687" ht="26.25" customHeight="1"/>
    <row r="21688" ht="26.25" customHeight="1"/>
    <row r="21689" ht="26.25" customHeight="1"/>
    <row r="21690" ht="26.25" customHeight="1"/>
    <row r="21691" ht="26.25" customHeight="1"/>
    <row r="21692" ht="26.25" customHeight="1"/>
    <row r="21693" ht="26.25" customHeight="1"/>
    <row r="21694" ht="26.25" customHeight="1"/>
    <row r="21695" ht="26.25" customHeight="1"/>
    <row r="21696" ht="26.25" customHeight="1"/>
    <row r="21697" ht="26.25" customHeight="1"/>
    <row r="21698" ht="26.25" customHeight="1"/>
    <row r="21699" ht="26.25" customHeight="1"/>
    <row r="21700" ht="26.25" customHeight="1"/>
    <row r="21701" ht="26.25" customHeight="1"/>
    <row r="21702" ht="26.25" customHeight="1"/>
    <row r="21703" ht="26.25" customHeight="1"/>
    <row r="21704" ht="26.25" customHeight="1"/>
    <row r="21705" ht="26.25" customHeight="1"/>
    <row r="21706" ht="26.25" customHeight="1"/>
    <row r="21707" ht="26.25" customHeight="1"/>
    <row r="21708" ht="26.25" customHeight="1"/>
    <row r="21709" ht="26.25" customHeight="1"/>
    <row r="21710" ht="26.25" customHeight="1"/>
    <row r="21711" ht="26.25" customHeight="1"/>
    <row r="21712" ht="26.25" customHeight="1"/>
    <row r="21713" ht="26.25" customHeight="1"/>
    <row r="21714" ht="26.25" customHeight="1"/>
    <row r="21715" ht="26.25" customHeight="1"/>
    <row r="21716" ht="26.25" customHeight="1"/>
    <row r="21717" ht="26.25" customHeight="1"/>
    <row r="21718" ht="26.25" customHeight="1"/>
    <row r="21719" ht="26.25" customHeight="1"/>
    <row r="21720" ht="26.25" customHeight="1"/>
    <row r="21721" ht="26.25" customHeight="1"/>
    <row r="21722" ht="26.25" customHeight="1"/>
    <row r="21723" ht="26.25" customHeight="1"/>
    <row r="21724" ht="26.25" customHeight="1"/>
    <row r="21725" ht="26.25" customHeight="1"/>
    <row r="21726" ht="26.25" customHeight="1"/>
    <row r="21727" ht="26.25" customHeight="1"/>
    <row r="21728" ht="26.25" customHeight="1"/>
    <row r="21729" ht="26.25" customHeight="1"/>
    <row r="21730" ht="26.25" customHeight="1"/>
    <row r="21731" ht="26.25" customHeight="1"/>
    <row r="21732" ht="26.25" customHeight="1"/>
    <row r="21733" ht="26.25" customHeight="1"/>
    <row r="21734" ht="26.25" customHeight="1"/>
    <row r="21735" ht="26.25" customHeight="1"/>
    <row r="21736" ht="26.25" customHeight="1"/>
    <row r="21737" ht="26.25" customHeight="1"/>
    <row r="21738" ht="26.25" customHeight="1"/>
    <row r="21739" ht="26.25" customHeight="1"/>
    <row r="21740" ht="26.25" customHeight="1"/>
    <row r="21741" ht="26.25" customHeight="1"/>
    <row r="21742" ht="26.25" customHeight="1"/>
    <row r="21743" ht="26.25" customHeight="1"/>
    <row r="21744" ht="26.25" customHeight="1"/>
    <row r="21745" ht="26.25" customHeight="1"/>
    <row r="21746" ht="26.25" customHeight="1"/>
    <row r="21747" ht="26.25" customHeight="1"/>
    <row r="21748" ht="26.25" customHeight="1"/>
    <row r="21749" ht="26.25" customHeight="1"/>
    <row r="21750" ht="26.25" customHeight="1"/>
    <row r="21751" ht="26.25" customHeight="1"/>
    <row r="21752" ht="26.25" customHeight="1"/>
    <row r="21753" ht="26.25" customHeight="1"/>
    <row r="21754" ht="26.25" customHeight="1"/>
    <row r="21755" ht="26.25" customHeight="1"/>
    <row r="21756" ht="26.25" customHeight="1"/>
    <row r="21757" ht="26.25" customHeight="1"/>
    <row r="21758" ht="26.25" customHeight="1"/>
    <row r="21759" ht="26.25" customHeight="1"/>
    <row r="21760" ht="26.25" customHeight="1"/>
    <row r="21761" ht="26.25" customHeight="1"/>
    <row r="21762" ht="26.25" customHeight="1"/>
    <row r="21763" ht="26.25" customHeight="1"/>
    <row r="21764" ht="26.25" customHeight="1"/>
    <row r="21765" ht="26.25" customHeight="1"/>
    <row r="21766" ht="26.25" customHeight="1"/>
    <row r="21767" ht="26.25" customHeight="1"/>
    <row r="21768" ht="26.25" customHeight="1"/>
    <row r="21769" ht="26.25" customHeight="1"/>
    <row r="21770" ht="26.25" customHeight="1"/>
    <row r="21771" ht="26.25" customHeight="1"/>
    <row r="21772" ht="26.25" customHeight="1"/>
    <row r="21773" ht="26.25" customHeight="1"/>
    <row r="21774" ht="26.25" customHeight="1"/>
    <row r="21775" ht="26.25" customHeight="1"/>
    <row r="21776" ht="26.25" customHeight="1"/>
    <row r="21777" ht="26.25" customHeight="1"/>
    <row r="21778" ht="26.25" customHeight="1"/>
    <row r="21779" ht="26.25" customHeight="1"/>
    <row r="21780" ht="26.25" customHeight="1"/>
    <row r="21781" ht="26.25" customHeight="1"/>
    <row r="21782" ht="26.25" customHeight="1"/>
    <row r="21783" ht="26.25" customHeight="1"/>
    <row r="21784" ht="26.25" customHeight="1"/>
    <row r="21785" ht="26.25" customHeight="1"/>
    <row r="21786" ht="26.25" customHeight="1"/>
    <row r="21787" ht="26.25" customHeight="1"/>
    <row r="21788" ht="26.25" customHeight="1"/>
    <row r="21789" ht="26.25" customHeight="1"/>
    <row r="21790" ht="26.25" customHeight="1"/>
    <row r="21791" ht="26.25" customHeight="1"/>
    <row r="21792" ht="26.25" customHeight="1"/>
    <row r="21793" ht="26.25" customHeight="1"/>
    <row r="21794" ht="26.25" customHeight="1"/>
    <row r="21795" ht="26.25" customHeight="1"/>
    <row r="21796" ht="26.25" customHeight="1"/>
    <row r="21797" ht="26.25" customHeight="1"/>
    <row r="21798" ht="26.25" customHeight="1"/>
    <row r="21799" ht="26.25" customHeight="1"/>
    <row r="21800" ht="26.25" customHeight="1"/>
    <row r="21801" ht="26.25" customHeight="1"/>
    <row r="21802" ht="26.25" customHeight="1"/>
    <row r="21803" ht="26.25" customHeight="1"/>
    <row r="21804" ht="26.25" customHeight="1"/>
    <row r="21805" ht="26.25" customHeight="1"/>
    <row r="21806" ht="26.25" customHeight="1"/>
    <row r="21807" ht="26.25" customHeight="1"/>
    <row r="21808" ht="26.25" customHeight="1"/>
    <row r="21809" ht="26.25" customHeight="1"/>
    <row r="21810" ht="26.25" customHeight="1"/>
    <row r="21811" ht="26.25" customHeight="1"/>
    <row r="21812" ht="26.25" customHeight="1"/>
    <row r="21813" ht="26.25" customHeight="1"/>
    <row r="21814" ht="26.25" customHeight="1"/>
    <row r="21815" ht="26.25" customHeight="1"/>
    <row r="21816" ht="26.25" customHeight="1"/>
    <row r="21817" ht="26.25" customHeight="1"/>
    <row r="21818" ht="26.25" customHeight="1"/>
    <row r="21819" ht="26.25" customHeight="1"/>
    <row r="21820" ht="26.25" customHeight="1"/>
    <row r="21821" ht="26.25" customHeight="1"/>
    <row r="21822" ht="26.25" customHeight="1"/>
    <row r="21823" ht="26.25" customHeight="1"/>
    <row r="21824" ht="26.25" customHeight="1"/>
    <row r="21825" ht="26.25" customHeight="1"/>
    <row r="21826" ht="26.25" customHeight="1"/>
    <row r="21827" ht="26.25" customHeight="1"/>
    <row r="21828" ht="26.25" customHeight="1"/>
    <row r="21829" ht="26.25" customHeight="1"/>
    <row r="21830" ht="26.25" customHeight="1"/>
    <row r="21831" ht="26.25" customHeight="1"/>
    <row r="21832" ht="26.25" customHeight="1"/>
    <row r="21833" ht="26.25" customHeight="1"/>
    <row r="21834" ht="26.25" customHeight="1"/>
    <row r="21835" ht="26.25" customHeight="1"/>
    <row r="21836" ht="26.25" customHeight="1"/>
    <row r="21837" ht="26.25" customHeight="1"/>
    <row r="21838" ht="26.25" customHeight="1"/>
    <row r="21839" ht="26.25" customHeight="1"/>
    <row r="21840" ht="26.25" customHeight="1"/>
    <row r="21841" ht="26.25" customHeight="1"/>
    <row r="21842" ht="26.25" customHeight="1"/>
    <row r="21843" ht="26.25" customHeight="1"/>
    <row r="21844" ht="26.25" customHeight="1"/>
    <row r="21845" ht="26.25" customHeight="1"/>
    <row r="21846" ht="26.25" customHeight="1"/>
    <row r="21847" ht="26.25" customHeight="1"/>
    <row r="21848" ht="26.25" customHeight="1"/>
    <row r="21849" ht="26.25" customHeight="1"/>
    <row r="21850" ht="26.25" customHeight="1"/>
    <row r="21851" ht="26.25" customHeight="1"/>
    <row r="21852" ht="26.25" customHeight="1"/>
    <row r="21853" ht="26.25" customHeight="1"/>
    <row r="21854" ht="26.25" customHeight="1"/>
    <row r="21855" ht="26.25" customHeight="1"/>
    <row r="21856" ht="26.25" customHeight="1"/>
    <row r="21857" ht="26.25" customHeight="1"/>
    <row r="21858" ht="26.25" customHeight="1"/>
    <row r="21859" ht="26.25" customHeight="1"/>
    <row r="21860" ht="26.25" customHeight="1"/>
    <row r="21861" ht="26.25" customHeight="1"/>
    <row r="21862" ht="26.25" customHeight="1"/>
    <row r="21863" ht="26.25" customHeight="1"/>
    <row r="21864" ht="26.25" customHeight="1"/>
    <row r="21865" ht="26.25" customHeight="1"/>
    <row r="21866" ht="26.25" customHeight="1"/>
    <row r="21867" ht="26.25" customHeight="1"/>
    <row r="21868" ht="26.25" customHeight="1"/>
    <row r="21869" ht="26.25" customHeight="1"/>
    <row r="21870" ht="26.25" customHeight="1"/>
    <row r="21871" ht="26.25" customHeight="1"/>
    <row r="21872" ht="26.25" customHeight="1"/>
    <row r="21873" ht="26.25" customHeight="1"/>
    <row r="21874" ht="26.25" customHeight="1"/>
    <row r="21875" ht="26.25" customHeight="1"/>
    <row r="21876" ht="26.25" customHeight="1"/>
    <row r="21877" ht="26.25" customHeight="1"/>
    <row r="21878" ht="26.25" customHeight="1"/>
    <row r="21879" ht="26.25" customHeight="1"/>
    <row r="21880" ht="26.25" customHeight="1"/>
    <row r="21881" ht="26.25" customHeight="1"/>
    <row r="21882" ht="26.25" customHeight="1"/>
    <row r="21883" ht="26.25" customHeight="1"/>
    <row r="21884" ht="26.25" customHeight="1"/>
    <row r="21885" ht="26.25" customHeight="1"/>
    <row r="21886" ht="26.25" customHeight="1"/>
    <row r="21887" ht="26.25" customHeight="1"/>
    <row r="21888" ht="26.25" customHeight="1"/>
    <row r="21889" ht="26.25" customHeight="1"/>
    <row r="21890" ht="26.25" customHeight="1"/>
    <row r="21891" ht="26.25" customHeight="1"/>
    <row r="21892" ht="26.25" customHeight="1"/>
    <row r="21893" ht="26.25" customHeight="1"/>
    <row r="21894" ht="26.25" customHeight="1"/>
    <row r="21895" ht="26.25" customHeight="1"/>
    <row r="21896" ht="26.25" customHeight="1"/>
    <row r="21897" ht="26.25" customHeight="1"/>
    <row r="21898" ht="26.25" customHeight="1"/>
    <row r="21899" ht="26.25" customHeight="1"/>
    <row r="21900" ht="26.25" customHeight="1"/>
    <row r="21901" ht="26.25" customHeight="1"/>
    <row r="21902" ht="26.25" customHeight="1"/>
    <row r="21903" ht="26.25" customHeight="1"/>
    <row r="21904" ht="26.25" customHeight="1"/>
    <row r="21905" ht="26.25" customHeight="1"/>
    <row r="21906" ht="26.25" customHeight="1"/>
    <row r="21907" ht="26.25" customHeight="1"/>
    <row r="21908" ht="26.25" customHeight="1"/>
    <row r="21909" ht="26.25" customHeight="1"/>
    <row r="21910" ht="26.25" customHeight="1"/>
    <row r="21911" ht="26.25" customHeight="1"/>
    <row r="21912" ht="26.25" customHeight="1"/>
    <row r="21913" ht="26.25" customHeight="1"/>
    <row r="21914" ht="26.25" customHeight="1"/>
    <row r="21915" ht="26.25" customHeight="1"/>
    <row r="21916" ht="26.25" customHeight="1"/>
    <row r="21917" ht="26.25" customHeight="1"/>
    <row r="21918" ht="26.25" customHeight="1"/>
    <row r="21919" ht="26.25" customHeight="1"/>
    <row r="21920" ht="26.25" customHeight="1"/>
    <row r="21921" ht="26.25" customHeight="1"/>
    <row r="21922" ht="26.25" customHeight="1"/>
    <row r="21923" ht="26.25" customHeight="1"/>
    <row r="21924" ht="26.25" customHeight="1"/>
    <row r="21925" ht="26.25" customHeight="1"/>
    <row r="21926" ht="26.25" customHeight="1"/>
    <row r="21927" ht="26.25" customHeight="1"/>
    <row r="21928" ht="26.25" customHeight="1"/>
    <row r="21929" ht="26.25" customHeight="1"/>
    <row r="21930" ht="26.25" customHeight="1"/>
    <row r="21931" ht="26.25" customHeight="1"/>
    <row r="21932" ht="26.25" customHeight="1"/>
    <row r="21933" ht="26.25" customHeight="1"/>
    <row r="21934" ht="26.25" customHeight="1"/>
    <row r="21935" ht="26.25" customHeight="1"/>
    <row r="21936" ht="26.25" customHeight="1"/>
    <row r="21937" ht="26.25" customHeight="1"/>
    <row r="21938" ht="26.25" customHeight="1"/>
    <row r="21939" ht="26.25" customHeight="1"/>
    <row r="21940" ht="26.25" customHeight="1"/>
    <row r="21941" ht="26.25" customHeight="1"/>
    <row r="21942" ht="26.25" customHeight="1"/>
    <row r="21943" ht="26.25" customHeight="1"/>
    <row r="21944" ht="26.25" customHeight="1"/>
    <row r="21945" ht="26.25" customHeight="1"/>
    <row r="21946" ht="26.25" customHeight="1"/>
    <row r="21947" ht="26.25" customHeight="1"/>
    <row r="21948" ht="26.25" customHeight="1"/>
    <row r="21949" ht="26.25" customHeight="1"/>
    <row r="21950" ht="26.25" customHeight="1"/>
    <row r="21951" ht="26.25" customHeight="1"/>
    <row r="21952" ht="26.25" customHeight="1"/>
    <row r="21953" ht="26.25" customHeight="1"/>
    <row r="21954" ht="26.25" customHeight="1"/>
    <row r="21955" ht="26.25" customHeight="1"/>
    <row r="21956" ht="26.25" customHeight="1"/>
    <row r="21957" ht="26.25" customHeight="1"/>
    <row r="21958" ht="26.25" customHeight="1"/>
    <row r="21959" ht="26.25" customHeight="1"/>
    <row r="21960" ht="26.25" customHeight="1"/>
    <row r="21961" ht="26.25" customHeight="1"/>
    <row r="21962" ht="26.25" customHeight="1"/>
    <row r="21963" ht="26.25" customHeight="1"/>
    <row r="21964" ht="26.25" customHeight="1"/>
    <row r="21965" ht="26.25" customHeight="1"/>
    <row r="21966" ht="26.25" customHeight="1"/>
    <row r="21967" ht="26.25" customHeight="1"/>
    <row r="21968" ht="26.25" customHeight="1"/>
    <row r="21969" ht="26.25" customHeight="1"/>
    <row r="21970" ht="26.25" customHeight="1"/>
    <row r="21971" ht="26.25" customHeight="1"/>
    <row r="21972" ht="26.25" customHeight="1"/>
    <row r="21973" ht="26.25" customHeight="1"/>
    <row r="21974" ht="26.25" customHeight="1"/>
    <row r="21975" ht="26.25" customHeight="1"/>
    <row r="21976" ht="26.25" customHeight="1"/>
    <row r="21977" ht="26.25" customHeight="1"/>
    <row r="21978" ht="26.25" customHeight="1"/>
    <row r="21979" ht="26.25" customHeight="1"/>
    <row r="21980" ht="26.25" customHeight="1"/>
    <row r="21981" ht="26.25" customHeight="1"/>
    <row r="21982" ht="26.25" customHeight="1"/>
    <row r="21983" ht="26.25" customHeight="1"/>
    <row r="21984" ht="26.25" customHeight="1"/>
    <row r="21985" ht="26.25" customHeight="1"/>
    <row r="21986" ht="26.25" customHeight="1"/>
    <row r="21987" ht="26.25" customHeight="1"/>
    <row r="21988" ht="26.25" customHeight="1"/>
    <row r="21989" ht="26.25" customHeight="1"/>
    <row r="21990" ht="26.25" customHeight="1"/>
    <row r="21991" ht="26.25" customHeight="1"/>
    <row r="21992" ht="26.25" customHeight="1"/>
    <row r="21993" ht="26.25" customHeight="1"/>
    <row r="21994" ht="26.25" customHeight="1"/>
    <row r="21995" ht="26.25" customHeight="1"/>
    <row r="21996" ht="26.25" customHeight="1"/>
    <row r="21997" ht="26.25" customHeight="1"/>
    <row r="21998" ht="26.25" customHeight="1"/>
    <row r="21999" ht="26.25" customHeight="1"/>
    <row r="22000" ht="26.25" customHeight="1"/>
    <row r="22001" ht="26.25" customHeight="1"/>
    <row r="22002" ht="26.25" customHeight="1"/>
    <row r="22003" ht="26.25" customHeight="1"/>
    <row r="22004" ht="26.25" customHeight="1"/>
    <row r="22005" ht="26.25" customHeight="1"/>
    <row r="22006" ht="26.25" customHeight="1"/>
    <row r="22007" ht="26.25" customHeight="1"/>
    <row r="22008" ht="26.25" customHeight="1"/>
    <row r="22009" ht="26.25" customHeight="1"/>
    <row r="22010" ht="26.25" customHeight="1"/>
    <row r="22011" ht="26.25" customHeight="1"/>
    <row r="22012" ht="26.25" customHeight="1"/>
    <row r="22013" ht="26.25" customHeight="1"/>
    <row r="22014" ht="26.25" customHeight="1"/>
    <row r="22015" ht="26.25" customHeight="1"/>
    <row r="22016" ht="26.25" customHeight="1"/>
    <row r="22017" ht="26.25" customHeight="1"/>
    <row r="22018" ht="26.25" customHeight="1"/>
    <row r="22019" ht="26.25" customHeight="1"/>
    <row r="22020" ht="26.25" customHeight="1"/>
    <row r="22021" ht="26.25" customHeight="1"/>
    <row r="22022" ht="26.25" customHeight="1"/>
    <row r="22023" ht="26.25" customHeight="1"/>
    <row r="22024" ht="26.25" customHeight="1"/>
    <row r="22025" ht="26.25" customHeight="1"/>
    <row r="22026" ht="26.25" customHeight="1"/>
    <row r="22027" ht="26.25" customHeight="1"/>
    <row r="22028" ht="26.25" customHeight="1"/>
    <row r="22029" ht="26.25" customHeight="1"/>
    <row r="22030" ht="26.25" customHeight="1"/>
    <row r="22031" ht="26.25" customHeight="1"/>
    <row r="22032" ht="26.25" customHeight="1"/>
    <row r="22033" ht="26.25" customHeight="1"/>
    <row r="22034" ht="26.25" customHeight="1"/>
    <row r="22035" ht="26.25" customHeight="1"/>
    <row r="22036" ht="26.25" customHeight="1"/>
    <row r="22037" ht="26.25" customHeight="1"/>
    <row r="22038" ht="26.25" customHeight="1"/>
    <row r="22039" ht="26.25" customHeight="1"/>
    <row r="22040" ht="26.25" customHeight="1"/>
    <row r="22041" ht="26.25" customHeight="1"/>
    <row r="22042" ht="26.25" customHeight="1"/>
    <row r="22043" ht="26.25" customHeight="1"/>
    <row r="22044" ht="26.25" customHeight="1"/>
    <row r="22045" ht="26.25" customHeight="1"/>
    <row r="22046" ht="26.25" customHeight="1"/>
    <row r="22047" ht="26.25" customHeight="1"/>
    <row r="22048" ht="26.25" customHeight="1"/>
    <row r="22049" ht="26.25" customHeight="1"/>
    <row r="22050" ht="26.25" customHeight="1"/>
    <row r="22051" ht="26.25" customHeight="1"/>
    <row r="22052" ht="26.25" customHeight="1"/>
    <row r="22053" ht="26.25" customHeight="1"/>
    <row r="22054" ht="26.25" customHeight="1"/>
    <row r="22055" ht="26.25" customHeight="1"/>
    <row r="22056" ht="26.25" customHeight="1"/>
    <row r="22057" ht="26.25" customHeight="1"/>
    <row r="22058" ht="26.25" customHeight="1"/>
    <row r="22059" ht="26.25" customHeight="1"/>
    <row r="22060" ht="26.25" customHeight="1"/>
    <row r="22061" ht="26.25" customHeight="1"/>
    <row r="22062" ht="26.25" customHeight="1"/>
    <row r="22063" ht="26.25" customHeight="1"/>
    <row r="22064" ht="26.25" customHeight="1"/>
    <row r="22065" ht="26.25" customHeight="1"/>
    <row r="22066" ht="26.25" customHeight="1"/>
    <row r="22067" ht="26.25" customHeight="1"/>
    <row r="22068" ht="26.25" customHeight="1"/>
    <row r="22069" ht="26.25" customHeight="1"/>
    <row r="22070" ht="26.25" customHeight="1"/>
    <row r="22071" ht="26.25" customHeight="1"/>
    <row r="22072" ht="26.25" customHeight="1"/>
    <row r="22073" ht="26.25" customHeight="1"/>
    <row r="22074" ht="26.25" customHeight="1"/>
    <row r="22075" ht="26.25" customHeight="1"/>
    <row r="22076" ht="26.25" customHeight="1"/>
    <row r="22077" ht="26.25" customHeight="1"/>
    <row r="22078" ht="26.25" customHeight="1"/>
    <row r="22079" ht="26.25" customHeight="1"/>
    <row r="22080" ht="26.25" customHeight="1"/>
    <row r="22081" ht="26.25" customHeight="1"/>
    <row r="22082" ht="26.25" customHeight="1"/>
    <row r="22083" ht="26.25" customHeight="1"/>
    <row r="22084" ht="26.25" customHeight="1"/>
    <row r="22085" ht="26.25" customHeight="1"/>
    <row r="22086" ht="26.25" customHeight="1"/>
    <row r="22087" ht="26.25" customHeight="1"/>
    <row r="22088" ht="26.25" customHeight="1"/>
    <row r="22089" ht="26.25" customHeight="1"/>
    <row r="22090" ht="26.25" customHeight="1"/>
    <row r="22091" ht="26.25" customHeight="1"/>
    <row r="22092" ht="26.25" customHeight="1"/>
    <row r="22093" ht="26.25" customHeight="1"/>
    <row r="22094" ht="26.25" customHeight="1"/>
    <row r="22095" ht="26.25" customHeight="1"/>
    <row r="22096" ht="26.25" customHeight="1"/>
    <row r="22097" ht="26.25" customHeight="1"/>
    <row r="22098" ht="26.25" customHeight="1"/>
    <row r="22099" ht="26.25" customHeight="1"/>
    <row r="22100" ht="26.25" customHeight="1"/>
    <row r="22101" ht="26.25" customHeight="1"/>
    <row r="22102" ht="26.25" customHeight="1"/>
    <row r="22103" ht="26.25" customHeight="1"/>
    <row r="22104" ht="26.25" customHeight="1"/>
    <row r="22105" ht="26.25" customHeight="1"/>
    <row r="22106" ht="26.25" customHeight="1"/>
    <row r="22107" ht="26.25" customHeight="1"/>
    <row r="22108" ht="26.25" customHeight="1"/>
    <row r="22109" ht="26.25" customHeight="1"/>
    <row r="22110" ht="26.25" customHeight="1"/>
    <row r="22111" ht="26.25" customHeight="1"/>
    <row r="22112" ht="26.25" customHeight="1"/>
    <row r="22113" ht="26.25" customHeight="1"/>
    <row r="22114" ht="26.25" customHeight="1"/>
    <row r="22115" ht="26.25" customHeight="1"/>
    <row r="22116" ht="26.25" customHeight="1"/>
    <row r="22117" ht="26.25" customHeight="1"/>
    <row r="22118" ht="26.25" customHeight="1"/>
    <row r="22119" ht="26.25" customHeight="1"/>
    <row r="22120" ht="26.25" customHeight="1"/>
    <row r="22121" ht="26.25" customHeight="1"/>
    <row r="22122" ht="26.25" customHeight="1"/>
    <row r="22123" ht="26.25" customHeight="1"/>
    <row r="22124" ht="26.25" customHeight="1"/>
    <row r="22125" ht="26.25" customHeight="1"/>
    <row r="22126" ht="26.25" customHeight="1"/>
    <row r="22127" ht="26.25" customHeight="1"/>
    <row r="22128" ht="26.25" customHeight="1"/>
    <row r="22129" ht="26.25" customHeight="1"/>
    <row r="22130" ht="26.25" customHeight="1"/>
    <row r="22131" ht="26.25" customHeight="1"/>
    <row r="22132" ht="26.25" customHeight="1"/>
    <row r="22133" ht="26.25" customHeight="1"/>
    <row r="22134" ht="26.25" customHeight="1"/>
    <row r="22135" ht="26.25" customHeight="1"/>
    <row r="22136" ht="26.25" customHeight="1"/>
    <row r="22137" ht="26.25" customHeight="1"/>
    <row r="22138" ht="26.25" customHeight="1"/>
    <row r="22139" ht="26.25" customHeight="1"/>
    <row r="22140" ht="26.25" customHeight="1"/>
    <row r="22141" ht="26.25" customHeight="1"/>
    <row r="22142" ht="26.25" customHeight="1"/>
    <row r="22143" ht="26.25" customHeight="1"/>
    <row r="22144" ht="26.25" customHeight="1"/>
    <row r="22145" ht="26.25" customHeight="1"/>
    <row r="22146" ht="26.25" customHeight="1"/>
    <row r="22147" ht="26.25" customHeight="1"/>
    <row r="22148" ht="26.25" customHeight="1"/>
    <row r="22149" ht="26.25" customHeight="1"/>
    <row r="22150" ht="26.25" customHeight="1"/>
    <row r="22151" ht="26.25" customHeight="1"/>
    <row r="22152" ht="26.25" customHeight="1"/>
    <row r="22153" ht="26.25" customHeight="1"/>
    <row r="22154" ht="26.25" customHeight="1"/>
    <row r="22155" ht="26.25" customHeight="1"/>
    <row r="22156" ht="26.25" customHeight="1"/>
    <row r="22157" ht="26.25" customHeight="1"/>
    <row r="22158" ht="26.25" customHeight="1"/>
    <row r="22159" ht="26.25" customHeight="1"/>
    <row r="22160" ht="26.25" customHeight="1"/>
    <row r="22161" ht="26.25" customHeight="1"/>
    <row r="22162" ht="26.25" customHeight="1"/>
    <row r="22163" ht="26.25" customHeight="1"/>
    <row r="22164" ht="26.25" customHeight="1"/>
    <row r="22165" ht="26.25" customHeight="1"/>
    <row r="22166" ht="26.25" customHeight="1"/>
    <row r="22167" ht="26.25" customHeight="1"/>
    <row r="22168" ht="26.25" customHeight="1"/>
    <row r="22169" ht="26.25" customHeight="1"/>
    <row r="22170" ht="26.25" customHeight="1"/>
    <row r="22171" ht="26.25" customHeight="1"/>
    <row r="22172" ht="26.25" customHeight="1"/>
    <row r="22173" ht="26.25" customHeight="1"/>
    <row r="22174" ht="26.25" customHeight="1"/>
    <row r="22175" ht="26.25" customHeight="1"/>
    <row r="22176" ht="26.25" customHeight="1"/>
    <row r="22177" ht="26.25" customHeight="1"/>
    <row r="22178" ht="26.25" customHeight="1"/>
    <row r="22179" ht="26.25" customHeight="1"/>
    <row r="22180" ht="26.25" customHeight="1"/>
    <row r="22181" ht="26.25" customHeight="1"/>
    <row r="22182" ht="26.25" customHeight="1"/>
    <row r="22183" ht="26.25" customHeight="1"/>
    <row r="22184" ht="26.25" customHeight="1"/>
    <row r="22185" ht="26.25" customHeight="1"/>
    <row r="22186" ht="26.25" customHeight="1"/>
    <row r="22187" ht="26.25" customHeight="1"/>
    <row r="22188" ht="26.25" customHeight="1"/>
    <row r="22189" ht="26.25" customHeight="1"/>
    <row r="22190" ht="26.25" customHeight="1"/>
    <row r="22191" ht="26.25" customHeight="1"/>
    <row r="22192" ht="26.25" customHeight="1"/>
    <row r="22193" ht="26.25" customHeight="1"/>
    <row r="22194" ht="26.25" customHeight="1"/>
    <row r="22195" ht="26.25" customHeight="1"/>
    <row r="22196" ht="26.25" customHeight="1"/>
    <row r="22197" ht="26.25" customHeight="1"/>
    <row r="22198" ht="26.25" customHeight="1"/>
    <row r="22199" ht="26.25" customHeight="1"/>
    <row r="22200" ht="26.25" customHeight="1"/>
    <row r="22201" ht="26.25" customHeight="1"/>
    <row r="22202" ht="26.25" customHeight="1"/>
    <row r="22203" ht="26.25" customHeight="1"/>
    <row r="22204" ht="26.25" customHeight="1"/>
    <row r="22205" ht="26.25" customHeight="1"/>
    <row r="22206" ht="26.25" customHeight="1"/>
    <row r="22207" ht="26.25" customHeight="1"/>
    <row r="22208" ht="26.25" customHeight="1"/>
    <row r="22209" ht="26.25" customHeight="1"/>
    <row r="22210" ht="26.25" customHeight="1"/>
    <row r="22211" ht="26.25" customHeight="1"/>
    <row r="22212" ht="26.25" customHeight="1"/>
    <row r="22213" ht="26.25" customHeight="1"/>
    <row r="22214" ht="26.25" customHeight="1"/>
    <row r="22215" ht="26.25" customHeight="1"/>
    <row r="22216" ht="26.25" customHeight="1"/>
    <row r="22217" ht="26.25" customHeight="1"/>
    <row r="22218" ht="26.25" customHeight="1"/>
    <row r="22219" ht="26.25" customHeight="1"/>
    <row r="22220" ht="26.25" customHeight="1"/>
    <row r="22221" ht="26.25" customHeight="1"/>
    <row r="22222" ht="26.25" customHeight="1"/>
    <row r="22223" ht="26.25" customHeight="1"/>
    <row r="22224" ht="26.25" customHeight="1"/>
    <row r="22225" ht="26.25" customHeight="1"/>
    <row r="22226" ht="26.25" customHeight="1"/>
    <row r="22227" ht="26.25" customHeight="1"/>
    <row r="22228" ht="26.25" customHeight="1"/>
    <row r="22229" ht="26.25" customHeight="1"/>
    <row r="22230" ht="26.25" customHeight="1"/>
    <row r="22231" ht="26.25" customHeight="1"/>
    <row r="22232" ht="26.25" customHeight="1"/>
    <row r="22233" ht="26.25" customHeight="1"/>
    <row r="22234" ht="26.25" customHeight="1"/>
    <row r="22235" ht="26.25" customHeight="1"/>
    <row r="22236" ht="26.25" customHeight="1"/>
    <row r="22237" ht="26.25" customHeight="1"/>
    <row r="22238" ht="26.25" customHeight="1"/>
    <row r="22239" ht="26.25" customHeight="1"/>
    <row r="22240" ht="26.25" customHeight="1"/>
    <row r="22241" ht="26.25" customHeight="1"/>
    <row r="22242" ht="26.25" customHeight="1"/>
    <row r="22243" ht="26.25" customHeight="1"/>
    <row r="22244" ht="26.25" customHeight="1"/>
    <row r="22245" ht="26.25" customHeight="1"/>
    <row r="22246" ht="26.25" customHeight="1"/>
    <row r="22247" ht="26.25" customHeight="1"/>
    <row r="22248" ht="26.25" customHeight="1"/>
    <row r="22249" ht="26.25" customHeight="1"/>
    <row r="22250" ht="26.25" customHeight="1"/>
    <row r="22251" ht="26.25" customHeight="1"/>
    <row r="22252" ht="26.25" customHeight="1"/>
    <row r="22253" ht="26.25" customHeight="1"/>
    <row r="22254" ht="26.25" customHeight="1"/>
    <row r="22255" ht="26.25" customHeight="1"/>
    <row r="22256" ht="26.25" customHeight="1"/>
    <row r="22257" ht="26.25" customHeight="1"/>
    <row r="22258" ht="26.25" customHeight="1"/>
    <row r="22259" ht="26.25" customHeight="1"/>
    <row r="22260" ht="26.25" customHeight="1"/>
    <row r="22261" ht="26.25" customHeight="1"/>
    <row r="22262" ht="26.25" customHeight="1"/>
    <row r="22263" ht="26.25" customHeight="1"/>
    <row r="22264" ht="26.25" customHeight="1"/>
    <row r="22265" ht="26.25" customHeight="1"/>
    <row r="22266" ht="26.25" customHeight="1"/>
    <row r="22267" ht="26.25" customHeight="1"/>
    <row r="22268" ht="26.25" customHeight="1"/>
    <row r="22269" ht="26.25" customHeight="1"/>
    <row r="22270" ht="26.25" customHeight="1"/>
    <row r="22271" ht="26.25" customHeight="1"/>
    <row r="22272" ht="26.25" customHeight="1"/>
    <row r="22273" ht="26.25" customHeight="1"/>
    <row r="22274" ht="26.25" customHeight="1"/>
    <row r="22275" ht="26.25" customHeight="1"/>
    <row r="22276" ht="26.25" customHeight="1"/>
    <row r="22277" ht="26.25" customHeight="1"/>
    <row r="22278" ht="26.25" customHeight="1"/>
    <row r="22279" ht="26.25" customHeight="1"/>
    <row r="22280" ht="26.25" customHeight="1"/>
    <row r="22281" ht="26.25" customHeight="1"/>
    <row r="22282" ht="26.25" customHeight="1"/>
    <row r="22283" ht="26.25" customHeight="1"/>
    <row r="22284" ht="26.25" customHeight="1"/>
    <row r="22285" ht="26.25" customHeight="1"/>
    <row r="22286" ht="26.25" customHeight="1"/>
    <row r="22287" ht="26.25" customHeight="1"/>
    <row r="22288" ht="26.25" customHeight="1"/>
    <row r="22289" ht="26.25" customHeight="1"/>
    <row r="22290" ht="26.25" customHeight="1"/>
    <row r="22291" ht="26.25" customHeight="1"/>
    <row r="22292" ht="26.25" customHeight="1"/>
    <row r="22293" ht="26.25" customHeight="1"/>
    <row r="22294" ht="26.25" customHeight="1"/>
    <row r="22295" ht="26.25" customHeight="1"/>
    <row r="22296" ht="26.25" customHeight="1"/>
    <row r="22297" ht="26.25" customHeight="1"/>
    <row r="22298" ht="26.25" customHeight="1"/>
    <row r="22299" ht="26.25" customHeight="1"/>
    <row r="22300" ht="26.25" customHeight="1"/>
    <row r="22301" ht="26.25" customHeight="1"/>
    <row r="22302" ht="26.25" customHeight="1"/>
    <row r="22303" ht="26.25" customHeight="1"/>
    <row r="22304" ht="26.25" customHeight="1"/>
    <row r="22305" ht="26.25" customHeight="1"/>
    <row r="22306" ht="26.25" customHeight="1"/>
    <row r="22307" ht="26.25" customHeight="1"/>
    <row r="22308" ht="26.25" customHeight="1"/>
    <row r="22309" ht="26.25" customHeight="1"/>
    <row r="22310" ht="26.25" customHeight="1"/>
    <row r="22311" ht="26.25" customHeight="1"/>
    <row r="22312" ht="26.25" customHeight="1"/>
    <row r="22313" ht="26.25" customHeight="1"/>
    <row r="22314" ht="26.25" customHeight="1"/>
    <row r="22315" ht="26.25" customHeight="1"/>
    <row r="22316" ht="26.25" customHeight="1"/>
    <row r="22317" ht="26.25" customHeight="1"/>
    <row r="22318" ht="26.25" customHeight="1"/>
    <row r="22319" ht="26.25" customHeight="1"/>
    <row r="22320" ht="26.25" customHeight="1"/>
    <row r="22321" ht="26.25" customHeight="1"/>
    <row r="22322" ht="26.25" customHeight="1"/>
    <row r="22323" ht="26.25" customHeight="1"/>
    <row r="22324" ht="26.25" customHeight="1"/>
    <row r="22325" ht="26.25" customHeight="1"/>
    <row r="22326" ht="26.25" customHeight="1"/>
    <row r="22327" ht="26.25" customHeight="1"/>
    <row r="22328" ht="26.25" customHeight="1"/>
    <row r="22329" ht="26.25" customHeight="1"/>
    <row r="22330" ht="26.25" customHeight="1"/>
    <row r="22331" ht="26.25" customHeight="1"/>
    <row r="22332" ht="26.25" customHeight="1"/>
    <row r="22333" ht="26.25" customHeight="1"/>
    <row r="22334" ht="26.25" customHeight="1"/>
    <row r="22335" ht="26.25" customHeight="1"/>
    <row r="22336" ht="26.25" customHeight="1"/>
    <row r="22337" ht="26.25" customHeight="1"/>
    <row r="22338" ht="26.25" customHeight="1"/>
    <row r="22339" ht="26.25" customHeight="1"/>
    <row r="22340" ht="26.25" customHeight="1"/>
    <row r="22341" ht="26.25" customHeight="1"/>
    <row r="22342" ht="26.25" customHeight="1"/>
    <row r="22343" ht="26.25" customHeight="1"/>
    <row r="22344" ht="26.25" customHeight="1"/>
    <row r="22345" ht="26.25" customHeight="1"/>
    <row r="22346" ht="26.25" customHeight="1"/>
    <row r="22347" ht="26.25" customHeight="1"/>
    <row r="22348" ht="26.25" customHeight="1"/>
    <row r="22349" ht="26.25" customHeight="1"/>
    <row r="22350" ht="26.25" customHeight="1"/>
    <row r="22351" ht="26.25" customHeight="1"/>
    <row r="22352" ht="26.25" customHeight="1"/>
    <row r="22353" ht="26.25" customHeight="1"/>
    <row r="22354" ht="26.25" customHeight="1"/>
    <row r="22355" ht="26.25" customHeight="1"/>
    <row r="22356" ht="26.25" customHeight="1"/>
    <row r="22357" ht="26.25" customHeight="1"/>
    <row r="22358" ht="26.25" customHeight="1"/>
    <row r="22359" ht="26.25" customHeight="1"/>
    <row r="22360" ht="26.25" customHeight="1"/>
    <row r="22361" ht="26.25" customHeight="1"/>
    <row r="22362" ht="26.25" customHeight="1"/>
    <row r="22363" ht="26.25" customHeight="1"/>
    <row r="22364" ht="26.25" customHeight="1"/>
    <row r="22365" ht="26.25" customHeight="1"/>
    <row r="22366" ht="26.25" customHeight="1"/>
    <row r="22367" ht="26.25" customHeight="1"/>
    <row r="22368" ht="26.25" customHeight="1"/>
    <row r="22369" ht="26.25" customHeight="1"/>
    <row r="22370" ht="26.25" customHeight="1"/>
    <row r="22371" ht="26.25" customHeight="1"/>
    <row r="22372" ht="26.25" customHeight="1"/>
    <row r="22373" ht="26.25" customHeight="1"/>
    <row r="22374" ht="26.25" customHeight="1"/>
    <row r="22375" ht="26.25" customHeight="1"/>
    <row r="22376" ht="26.25" customHeight="1"/>
    <row r="22377" ht="26.25" customHeight="1"/>
    <row r="22378" ht="26.25" customHeight="1"/>
    <row r="22379" ht="26.25" customHeight="1"/>
    <row r="22380" ht="26.25" customHeight="1"/>
    <row r="22381" ht="26.25" customHeight="1"/>
    <row r="22382" ht="26.25" customHeight="1"/>
    <row r="22383" ht="26.25" customHeight="1"/>
    <row r="22384" ht="26.25" customHeight="1"/>
    <row r="22385" ht="26.25" customHeight="1"/>
    <row r="22386" ht="26.25" customHeight="1"/>
    <row r="22387" ht="26.25" customHeight="1"/>
    <row r="22388" ht="26.25" customHeight="1"/>
    <row r="22389" ht="26.25" customHeight="1"/>
    <row r="22390" ht="26.25" customHeight="1"/>
    <row r="22391" ht="26.25" customHeight="1"/>
    <row r="22392" ht="26.25" customHeight="1"/>
    <row r="22393" ht="26.25" customHeight="1"/>
    <row r="22394" ht="26.25" customHeight="1"/>
    <row r="22395" ht="26.25" customHeight="1"/>
    <row r="22396" ht="26.25" customHeight="1"/>
    <row r="22397" ht="26.25" customHeight="1"/>
    <row r="22398" ht="26.25" customHeight="1"/>
    <row r="22399" ht="26.25" customHeight="1"/>
    <row r="22400" ht="26.25" customHeight="1"/>
    <row r="22401" ht="26.25" customHeight="1"/>
    <row r="22402" ht="26.25" customHeight="1"/>
    <row r="22403" ht="26.25" customHeight="1"/>
    <row r="22404" ht="26.25" customHeight="1"/>
    <row r="22405" ht="26.25" customHeight="1"/>
    <row r="22406" ht="26.25" customHeight="1"/>
    <row r="22407" ht="26.25" customHeight="1"/>
    <row r="22408" ht="26.25" customHeight="1"/>
    <row r="22409" ht="26.25" customHeight="1"/>
    <row r="22410" ht="26.25" customHeight="1"/>
    <row r="22411" ht="26.25" customHeight="1"/>
    <row r="22412" ht="26.25" customHeight="1"/>
    <row r="22413" ht="26.25" customHeight="1"/>
    <row r="22414" ht="26.25" customHeight="1"/>
    <row r="22415" ht="26.25" customHeight="1"/>
    <row r="22416" ht="26.25" customHeight="1"/>
    <row r="22417" ht="26.25" customHeight="1"/>
    <row r="22418" ht="26.25" customHeight="1"/>
    <row r="22419" ht="26.25" customHeight="1"/>
    <row r="22420" ht="26.25" customHeight="1"/>
    <row r="22421" ht="26.25" customHeight="1"/>
    <row r="22422" ht="26.25" customHeight="1"/>
    <row r="22423" ht="26.25" customHeight="1"/>
    <row r="22424" ht="26.25" customHeight="1"/>
    <row r="22425" ht="26.25" customHeight="1"/>
    <row r="22426" ht="26.25" customHeight="1"/>
    <row r="22427" ht="26.25" customHeight="1"/>
    <row r="22428" ht="26.25" customHeight="1"/>
    <row r="22429" ht="26.25" customHeight="1"/>
    <row r="22430" ht="26.25" customHeight="1"/>
    <row r="22431" ht="26.25" customHeight="1"/>
    <row r="22432" ht="26.25" customHeight="1"/>
    <row r="22433" ht="26.25" customHeight="1"/>
    <row r="22434" ht="26.25" customHeight="1"/>
    <row r="22435" ht="26.25" customHeight="1"/>
    <row r="22436" ht="26.25" customHeight="1"/>
    <row r="22437" ht="26.25" customHeight="1"/>
    <row r="22438" ht="26.25" customHeight="1"/>
    <row r="22439" ht="26.25" customHeight="1"/>
    <row r="22440" ht="26.25" customHeight="1"/>
    <row r="22441" ht="26.25" customHeight="1"/>
    <row r="22442" ht="26.25" customHeight="1"/>
    <row r="22443" ht="26.25" customHeight="1"/>
    <row r="22444" ht="26.25" customHeight="1"/>
    <row r="22445" ht="26.25" customHeight="1"/>
    <row r="22446" ht="26.25" customHeight="1"/>
    <row r="22447" ht="26.25" customHeight="1"/>
    <row r="22448" ht="26.25" customHeight="1"/>
    <row r="22449" ht="26.25" customHeight="1"/>
    <row r="22450" ht="26.25" customHeight="1"/>
    <row r="22451" ht="26.25" customHeight="1"/>
    <row r="22452" ht="26.25" customHeight="1"/>
    <row r="22453" ht="26.25" customHeight="1"/>
    <row r="22454" ht="26.25" customHeight="1"/>
    <row r="22455" ht="26.25" customHeight="1"/>
    <row r="22456" ht="26.25" customHeight="1"/>
    <row r="22457" ht="26.25" customHeight="1"/>
    <row r="22458" ht="26.25" customHeight="1"/>
    <row r="22459" ht="26.25" customHeight="1"/>
    <row r="22460" ht="26.25" customHeight="1"/>
    <row r="22461" ht="26.25" customHeight="1"/>
    <row r="22462" ht="26.25" customHeight="1"/>
    <row r="22463" ht="26.25" customHeight="1"/>
    <row r="22464" ht="26.25" customHeight="1"/>
    <row r="22465" ht="26.25" customHeight="1"/>
    <row r="22466" ht="26.25" customHeight="1"/>
    <row r="22467" ht="26.25" customHeight="1"/>
    <row r="22468" ht="26.25" customHeight="1"/>
    <row r="22469" ht="26.25" customHeight="1"/>
    <row r="22470" ht="26.25" customHeight="1"/>
    <row r="22471" ht="26.25" customHeight="1"/>
    <row r="22472" ht="26.25" customHeight="1"/>
    <row r="22473" ht="26.25" customHeight="1"/>
    <row r="22474" ht="26.25" customHeight="1"/>
    <row r="22475" ht="26.25" customHeight="1"/>
    <row r="22476" ht="26.25" customHeight="1"/>
    <row r="22477" ht="26.25" customHeight="1"/>
    <row r="22478" ht="26.25" customHeight="1"/>
    <row r="22479" ht="26.25" customHeight="1"/>
    <row r="22480" ht="26.25" customHeight="1"/>
    <row r="22481" ht="26.25" customHeight="1"/>
    <row r="22482" ht="26.25" customHeight="1"/>
    <row r="22483" ht="26.25" customHeight="1"/>
    <row r="22484" ht="26.25" customHeight="1"/>
    <row r="22485" ht="26.25" customHeight="1"/>
    <row r="22486" ht="26.25" customHeight="1"/>
    <row r="22487" ht="26.25" customHeight="1"/>
    <row r="22488" ht="26.25" customHeight="1"/>
    <row r="22489" ht="26.25" customHeight="1"/>
    <row r="22490" ht="26.25" customHeight="1"/>
    <row r="22491" ht="26.25" customHeight="1"/>
    <row r="22492" ht="26.25" customHeight="1"/>
    <row r="22493" ht="26.25" customHeight="1"/>
    <row r="22494" ht="26.25" customHeight="1"/>
    <row r="22495" ht="26.25" customHeight="1"/>
    <row r="22496" ht="26.25" customHeight="1"/>
    <row r="22497" ht="26.25" customHeight="1"/>
    <row r="22498" ht="26.25" customHeight="1"/>
    <row r="22499" ht="26.25" customHeight="1"/>
    <row r="22500" ht="26.25" customHeight="1"/>
    <row r="22501" ht="26.25" customHeight="1"/>
    <row r="22502" ht="26.25" customHeight="1"/>
    <row r="22503" ht="26.25" customHeight="1"/>
    <row r="22504" ht="26.25" customHeight="1"/>
    <row r="22505" ht="26.25" customHeight="1"/>
    <row r="22506" ht="26.25" customHeight="1"/>
    <row r="22507" ht="26.25" customHeight="1"/>
    <row r="22508" ht="26.25" customHeight="1"/>
    <row r="22509" ht="26.25" customHeight="1"/>
    <row r="22510" ht="26.25" customHeight="1"/>
    <row r="22511" ht="26.25" customHeight="1"/>
    <row r="22512" ht="26.25" customHeight="1"/>
    <row r="22513" ht="26.25" customHeight="1"/>
    <row r="22514" ht="26.25" customHeight="1"/>
    <row r="22515" ht="26.25" customHeight="1"/>
    <row r="22516" ht="26.25" customHeight="1"/>
    <row r="22517" ht="26.25" customHeight="1"/>
    <row r="22518" ht="26.25" customHeight="1"/>
    <row r="22519" ht="26.25" customHeight="1"/>
    <row r="22520" ht="26.25" customHeight="1"/>
    <row r="22521" ht="26.25" customHeight="1"/>
    <row r="22522" ht="26.25" customHeight="1"/>
    <row r="22523" ht="26.25" customHeight="1"/>
    <row r="22524" ht="26.25" customHeight="1"/>
    <row r="22525" ht="26.25" customHeight="1"/>
    <row r="22526" ht="26.25" customHeight="1"/>
    <row r="22527" ht="26.25" customHeight="1"/>
    <row r="22528" ht="26.25" customHeight="1"/>
    <row r="22529" ht="26.25" customHeight="1"/>
    <row r="22530" ht="26.25" customHeight="1"/>
    <row r="22531" ht="26.25" customHeight="1"/>
    <row r="22532" ht="26.25" customHeight="1"/>
    <row r="22533" ht="26.25" customHeight="1"/>
    <row r="22534" ht="26.25" customHeight="1"/>
    <row r="22535" ht="26.25" customHeight="1"/>
    <row r="22536" ht="26.25" customHeight="1"/>
    <row r="22537" ht="26.25" customHeight="1"/>
    <row r="22538" ht="26.25" customHeight="1"/>
    <row r="22539" ht="26.25" customHeight="1"/>
    <row r="22540" ht="26.25" customHeight="1"/>
    <row r="22541" ht="26.25" customHeight="1"/>
    <row r="22542" ht="26.25" customHeight="1"/>
    <row r="22543" ht="26.25" customHeight="1"/>
    <row r="22544" ht="26.25" customHeight="1"/>
    <row r="22545" ht="26.25" customHeight="1"/>
    <row r="22546" ht="26.25" customHeight="1"/>
    <row r="22547" ht="26.25" customHeight="1"/>
    <row r="22548" ht="26.25" customHeight="1"/>
    <row r="22549" ht="26.25" customHeight="1"/>
    <row r="22550" ht="26.25" customHeight="1"/>
    <row r="22551" ht="26.25" customHeight="1"/>
    <row r="22552" ht="26.25" customHeight="1"/>
    <row r="22553" ht="26.25" customHeight="1"/>
    <row r="22554" ht="26.25" customHeight="1"/>
    <row r="22555" ht="26.25" customHeight="1"/>
    <row r="22556" ht="26.25" customHeight="1"/>
    <row r="22557" ht="26.25" customHeight="1"/>
    <row r="22558" ht="26.25" customHeight="1"/>
    <row r="22559" ht="26.25" customHeight="1"/>
    <row r="22560" ht="26.25" customHeight="1"/>
    <row r="22561" ht="26.25" customHeight="1"/>
    <row r="22562" ht="26.25" customHeight="1"/>
    <row r="22563" ht="26.25" customHeight="1"/>
    <row r="22564" ht="26.25" customHeight="1"/>
    <row r="22565" ht="26.25" customHeight="1"/>
    <row r="22566" ht="26.25" customHeight="1"/>
    <row r="22567" ht="26.25" customHeight="1"/>
    <row r="22568" ht="26.25" customHeight="1"/>
    <row r="22569" ht="26.25" customHeight="1"/>
    <row r="22570" ht="26.25" customHeight="1"/>
    <row r="22571" ht="26.25" customHeight="1"/>
    <row r="22572" ht="26.25" customHeight="1"/>
    <row r="22573" ht="26.25" customHeight="1"/>
    <row r="22574" ht="26.25" customHeight="1"/>
    <row r="22575" ht="26.25" customHeight="1"/>
    <row r="22576" ht="26.25" customHeight="1"/>
    <row r="22577" ht="26.25" customHeight="1"/>
    <row r="22578" ht="26.25" customHeight="1"/>
    <row r="22579" ht="26.25" customHeight="1"/>
    <row r="22580" ht="26.25" customHeight="1"/>
    <row r="22581" ht="26.25" customHeight="1"/>
    <row r="22582" ht="26.25" customHeight="1"/>
    <row r="22583" ht="26.25" customHeight="1"/>
    <row r="22584" ht="26.25" customHeight="1"/>
    <row r="22585" ht="26.25" customHeight="1"/>
    <row r="22586" ht="26.25" customHeight="1"/>
    <row r="22587" ht="26.25" customHeight="1"/>
    <row r="22588" ht="26.25" customHeight="1"/>
    <row r="22589" ht="26.25" customHeight="1"/>
    <row r="22590" ht="26.25" customHeight="1"/>
    <row r="22591" ht="26.25" customHeight="1"/>
    <row r="22592" ht="26.25" customHeight="1"/>
    <row r="22593" ht="26.25" customHeight="1"/>
    <row r="22594" ht="26.25" customHeight="1"/>
    <row r="22595" ht="26.25" customHeight="1"/>
    <row r="22596" ht="26.25" customHeight="1"/>
    <row r="22597" ht="26.25" customHeight="1"/>
    <row r="22598" ht="26.25" customHeight="1"/>
    <row r="22599" ht="26.25" customHeight="1"/>
    <row r="22600" ht="26.25" customHeight="1"/>
    <row r="22601" ht="26.25" customHeight="1"/>
    <row r="22602" ht="26.25" customHeight="1"/>
    <row r="22603" ht="26.25" customHeight="1"/>
    <row r="22604" ht="26.25" customHeight="1"/>
    <row r="22605" ht="26.25" customHeight="1"/>
    <row r="22606" ht="26.25" customHeight="1"/>
    <row r="22607" ht="26.25" customHeight="1"/>
    <row r="22608" ht="26.25" customHeight="1"/>
    <row r="22609" ht="26.25" customHeight="1"/>
    <row r="22610" ht="26.25" customHeight="1"/>
    <row r="22611" ht="26.25" customHeight="1"/>
    <row r="22612" ht="26.25" customHeight="1"/>
    <row r="22613" ht="26.25" customHeight="1"/>
    <row r="22614" ht="26.25" customHeight="1"/>
    <row r="22615" ht="26.25" customHeight="1"/>
    <row r="22616" ht="26.25" customHeight="1"/>
    <row r="22617" ht="26.25" customHeight="1"/>
    <row r="22618" ht="26.25" customHeight="1"/>
    <row r="22619" ht="26.25" customHeight="1"/>
    <row r="22620" ht="26.25" customHeight="1"/>
    <row r="22621" ht="26.25" customHeight="1"/>
    <row r="22622" ht="26.25" customHeight="1"/>
    <row r="22623" ht="26.25" customHeight="1"/>
    <row r="22624" ht="26.25" customHeight="1"/>
    <row r="22625" ht="26.25" customHeight="1"/>
    <row r="22626" ht="26.25" customHeight="1"/>
    <row r="22627" ht="26.25" customHeight="1"/>
    <row r="22628" ht="26.25" customHeight="1"/>
    <row r="22629" ht="26.25" customHeight="1"/>
    <row r="22630" ht="26.25" customHeight="1"/>
    <row r="22631" ht="26.25" customHeight="1"/>
    <row r="22632" ht="26.25" customHeight="1"/>
    <row r="22633" ht="26.25" customHeight="1"/>
    <row r="22634" ht="26.25" customHeight="1"/>
    <row r="22635" ht="26.25" customHeight="1"/>
    <row r="22636" ht="26.25" customHeight="1"/>
    <row r="22637" ht="26.25" customHeight="1"/>
    <row r="22638" ht="26.25" customHeight="1"/>
    <row r="22639" ht="26.25" customHeight="1"/>
    <row r="22640" ht="26.25" customHeight="1"/>
    <row r="22641" ht="26.25" customHeight="1"/>
    <row r="22642" ht="26.25" customHeight="1"/>
    <row r="22643" ht="26.25" customHeight="1"/>
    <row r="22644" ht="26.25" customHeight="1"/>
    <row r="22645" ht="26.25" customHeight="1"/>
    <row r="22646" ht="26.25" customHeight="1"/>
    <row r="22647" ht="26.25" customHeight="1"/>
    <row r="22648" ht="26.25" customHeight="1"/>
    <row r="22649" ht="26.25" customHeight="1"/>
    <row r="22650" ht="26.25" customHeight="1"/>
    <row r="22651" ht="26.25" customHeight="1"/>
    <row r="22652" ht="26.25" customHeight="1"/>
    <row r="22653" ht="26.25" customHeight="1"/>
    <row r="22654" ht="26.25" customHeight="1"/>
    <row r="22655" ht="26.25" customHeight="1"/>
    <row r="22656" ht="26.25" customHeight="1"/>
    <row r="22657" ht="26.25" customHeight="1"/>
    <row r="22658" ht="26.25" customHeight="1"/>
    <row r="22659" ht="26.25" customHeight="1"/>
    <row r="22660" ht="26.25" customHeight="1"/>
    <row r="22661" ht="26.25" customHeight="1"/>
    <row r="22662" ht="26.25" customHeight="1"/>
    <row r="22663" ht="26.25" customHeight="1"/>
    <row r="22664" ht="26.25" customHeight="1"/>
    <row r="22665" ht="26.25" customHeight="1"/>
    <row r="22666" ht="26.25" customHeight="1"/>
    <row r="22667" ht="26.25" customHeight="1"/>
    <row r="22668" ht="26.25" customHeight="1"/>
    <row r="22669" ht="26.25" customHeight="1"/>
    <row r="22670" ht="26.25" customHeight="1"/>
    <row r="22671" ht="26.25" customHeight="1"/>
    <row r="22672" ht="26.25" customHeight="1"/>
    <row r="22673" ht="26.25" customHeight="1"/>
    <row r="22674" ht="26.25" customHeight="1"/>
    <row r="22675" ht="26.25" customHeight="1"/>
    <row r="22676" ht="26.25" customHeight="1"/>
    <row r="22677" ht="26.25" customHeight="1"/>
    <row r="22678" ht="26.25" customHeight="1"/>
    <row r="22679" ht="26.25" customHeight="1"/>
    <row r="22680" ht="26.25" customHeight="1"/>
    <row r="22681" ht="26.25" customHeight="1"/>
    <row r="22682" ht="26.25" customHeight="1"/>
    <row r="22683" ht="26.25" customHeight="1"/>
    <row r="22684" ht="26.25" customHeight="1"/>
    <row r="22685" ht="26.25" customHeight="1"/>
    <row r="22686" ht="26.25" customHeight="1"/>
    <row r="22687" ht="26.25" customHeight="1"/>
    <row r="22688" ht="26.25" customHeight="1"/>
    <row r="22689" ht="26.25" customHeight="1"/>
    <row r="22690" ht="26.25" customHeight="1"/>
    <row r="22691" ht="26.25" customHeight="1"/>
    <row r="22692" ht="26.25" customHeight="1"/>
    <row r="22693" ht="26.25" customHeight="1"/>
    <row r="22694" ht="26.25" customHeight="1"/>
    <row r="22695" ht="26.25" customHeight="1"/>
    <row r="22696" ht="26.25" customHeight="1"/>
    <row r="22697" ht="26.25" customHeight="1"/>
    <row r="22698" ht="26.25" customHeight="1"/>
    <row r="22699" ht="26.25" customHeight="1"/>
    <row r="22700" ht="26.25" customHeight="1"/>
    <row r="22701" ht="26.25" customHeight="1"/>
    <row r="22702" ht="26.25" customHeight="1"/>
    <row r="22703" ht="26.25" customHeight="1"/>
    <row r="22704" ht="26.25" customHeight="1"/>
    <row r="22705" ht="26.25" customHeight="1"/>
    <row r="22706" ht="26.25" customHeight="1"/>
    <row r="22707" ht="26.25" customHeight="1"/>
    <row r="22708" ht="26.25" customHeight="1"/>
    <row r="22709" ht="26.25" customHeight="1"/>
    <row r="22710" ht="26.25" customHeight="1"/>
    <row r="22711" ht="26.25" customHeight="1"/>
    <row r="22712" ht="26.25" customHeight="1"/>
    <row r="22713" ht="26.25" customHeight="1"/>
    <row r="22714" ht="26.25" customHeight="1"/>
    <row r="22715" ht="26.25" customHeight="1"/>
    <row r="22716" ht="26.25" customHeight="1"/>
    <row r="22717" ht="26.25" customHeight="1"/>
    <row r="22718" ht="26.25" customHeight="1"/>
    <row r="22719" ht="26.25" customHeight="1"/>
    <row r="22720" ht="26.25" customHeight="1"/>
    <row r="22721" ht="26.25" customHeight="1"/>
    <row r="22722" ht="26.25" customHeight="1"/>
    <row r="22723" ht="26.25" customHeight="1"/>
    <row r="22724" ht="26.25" customHeight="1"/>
    <row r="22725" ht="26.25" customHeight="1"/>
    <row r="22726" ht="26.25" customHeight="1"/>
    <row r="22727" ht="26.25" customHeight="1"/>
    <row r="22728" ht="26.25" customHeight="1"/>
    <row r="22729" ht="26.25" customHeight="1"/>
    <row r="22730" ht="26.25" customHeight="1"/>
    <row r="22731" ht="26.25" customHeight="1"/>
    <row r="22732" ht="26.25" customHeight="1"/>
    <row r="22733" ht="26.25" customHeight="1"/>
    <row r="22734" ht="26.25" customHeight="1"/>
    <row r="22735" ht="26.25" customHeight="1"/>
    <row r="22736" ht="26.25" customHeight="1"/>
    <row r="22737" ht="26.25" customHeight="1"/>
    <row r="22738" ht="26.25" customHeight="1"/>
    <row r="22739" ht="26.25" customHeight="1"/>
    <row r="22740" ht="26.25" customHeight="1"/>
    <row r="22741" ht="26.25" customHeight="1"/>
    <row r="22742" ht="26.25" customHeight="1"/>
    <row r="22743" ht="26.25" customHeight="1"/>
    <row r="22744" ht="26.25" customHeight="1"/>
    <row r="22745" ht="26.25" customHeight="1"/>
    <row r="22746" ht="26.25" customHeight="1"/>
    <row r="22747" ht="26.25" customHeight="1"/>
    <row r="22748" ht="26.25" customHeight="1"/>
    <row r="22749" ht="26.25" customHeight="1"/>
    <row r="22750" ht="26.25" customHeight="1"/>
    <row r="22751" ht="26.25" customHeight="1"/>
    <row r="22752" ht="26.25" customHeight="1"/>
    <row r="22753" ht="26.25" customHeight="1"/>
    <row r="22754" ht="26.25" customHeight="1"/>
    <row r="22755" ht="26.25" customHeight="1"/>
    <row r="22756" ht="26.25" customHeight="1"/>
    <row r="22757" ht="26.25" customHeight="1"/>
    <row r="22758" ht="26.25" customHeight="1"/>
    <row r="22759" ht="26.25" customHeight="1"/>
    <row r="22760" ht="26.25" customHeight="1"/>
    <row r="22761" ht="26.25" customHeight="1"/>
    <row r="22762" ht="26.25" customHeight="1"/>
    <row r="22763" ht="26.25" customHeight="1"/>
    <row r="22764" ht="26.25" customHeight="1"/>
    <row r="22765" ht="26.25" customHeight="1"/>
    <row r="22766" ht="26.25" customHeight="1"/>
    <row r="22767" ht="26.25" customHeight="1"/>
    <row r="22768" ht="26.25" customHeight="1"/>
    <row r="22769" ht="26.25" customHeight="1"/>
    <row r="22770" ht="26.25" customHeight="1"/>
    <row r="22771" ht="26.25" customHeight="1"/>
    <row r="22772" ht="26.25" customHeight="1"/>
    <row r="22773" ht="26.25" customHeight="1"/>
    <row r="22774" ht="26.25" customHeight="1"/>
    <row r="22775" ht="26.25" customHeight="1"/>
    <row r="22776" ht="26.25" customHeight="1"/>
    <row r="22777" ht="26.25" customHeight="1"/>
    <row r="22778" ht="26.25" customHeight="1"/>
    <row r="22779" ht="26.25" customHeight="1"/>
    <row r="22780" ht="26.25" customHeight="1"/>
    <row r="22781" ht="26.25" customHeight="1"/>
    <row r="22782" ht="26.25" customHeight="1"/>
    <row r="22783" ht="26.25" customHeight="1"/>
    <row r="22784" ht="26.25" customHeight="1"/>
    <row r="22785" ht="26.25" customHeight="1"/>
    <row r="22786" ht="26.25" customHeight="1"/>
    <row r="22787" ht="26.25" customHeight="1"/>
    <row r="22788" ht="26.25" customHeight="1"/>
    <row r="22789" ht="26.25" customHeight="1"/>
    <row r="22790" ht="26.25" customHeight="1"/>
    <row r="22791" ht="26.25" customHeight="1"/>
    <row r="22792" ht="26.25" customHeight="1"/>
    <row r="22793" ht="26.25" customHeight="1"/>
    <row r="22794" ht="26.25" customHeight="1"/>
    <row r="22795" ht="26.25" customHeight="1"/>
    <row r="22796" ht="26.25" customHeight="1"/>
    <row r="22797" ht="26.25" customHeight="1"/>
    <row r="22798" ht="26.25" customHeight="1"/>
    <row r="22799" ht="26.25" customHeight="1"/>
    <row r="22800" ht="26.25" customHeight="1"/>
    <row r="22801" ht="26.25" customHeight="1"/>
    <row r="22802" ht="26.25" customHeight="1"/>
    <row r="22803" ht="26.25" customHeight="1"/>
    <row r="22804" ht="26.25" customHeight="1"/>
    <row r="22805" ht="26.25" customHeight="1"/>
    <row r="22806" ht="26.25" customHeight="1"/>
    <row r="22807" ht="26.25" customHeight="1"/>
    <row r="22808" ht="26.25" customHeight="1"/>
    <row r="22809" ht="26.25" customHeight="1"/>
    <row r="22810" ht="26.25" customHeight="1"/>
    <row r="22811" ht="26.25" customHeight="1"/>
    <row r="22812" ht="26.25" customHeight="1"/>
    <row r="22813" ht="26.25" customHeight="1"/>
    <row r="22814" ht="26.25" customHeight="1"/>
    <row r="22815" ht="26.25" customHeight="1"/>
    <row r="22816" ht="26.25" customHeight="1"/>
    <row r="22817" ht="26.25" customHeight="1"/>
    <row r="22818" ht="26.25" customHeight="1"/>
    <row r="22819" ht="26.25" customHeight="1"/>
    <row r="22820" ht="26.25" customHeight="1"/>
    <row r="22821" ht="26.25" customHeight="1"/>
    <row r="22822" ht="26.25" customHeight="1"/>
    <row r="22823" ht="26.25" customHeight="1"/>
    <row r="22824" ht="26.25" customHeight="1"/>
    <row r="22825" ht="26.25" customHeight="1"/>
    <row r="22826" ht="26.25" customHeight="1"/>
    <row r="22827" ht="26.25" customHeight="1"/>
    <row r="22828" ht="26.25" customHeight="1"/>
    <row r="22829" ht="26.25" customHeight="1"/>
    <row r="22830" ht="26.25" customHeight="1"/>
    <row r="22831" ht="26.25" customHeight="1"/>
    <row r="22832" ht="26.25" customHeight="1"/>
    <row r="22833" ht="26.25" customHeight="1"/>
    <row r="22834" ht="26.25" customHeight="1"/>
    <row r="22835" ht="26.25" customHeight="1"/>
    <row r="22836" ht="26.25" customHeight="1"/>
    <row r="22837" ht="26.25" customHeight="1"/>
    <row r="22838" ht="26.25" customHeight="1"/>
    <row r="22839" ht="26.25" customHeight="1"/>
    <row r="22840" ht="26.25" customHeight="1"/>
    <row r="22841" ht="26.25" customHeight="1"/>
    <row r="22842" ht="26.25" customHeight="1"/>
    <row r="22843" ht="26.25" customHeight="1"/>
    <row r="22844" ht="26.25" customHeight="1"/>
    <row r="22845" ht="26.25" customHeight="1"/>
    <row r="22846" ht="26.25" customHeight="1"/>
    <row r="22847" ht="26.25" customHeight="1"/>
    <row r="22848" ht="26.25" customHeight="1"/>
    <row r="22849" ht="26.25" customHeight="1"/>
    <row r="22850" ht="26.25" customHeight="1"/>
    <row r="22851" ht="26.25" customHeight="1"/>
    <row r="22852" ht="26.25" customHeight="1"/>
    <row r="22853" ht="26.25" customHeight="1"/>
    <row r="22854" ht="26.25" customHeight="1"/>
    <row r="22855" ht="26.25" customHeight="1"/>
    <row r="22856" ht="26.25" customHeight="1"/>
    <row r="22857" ht="26.25" customHeight="1"/>
    <row r="22858" ht="26.25" customHeight="1"/>
    <row r="22859" ht="26.25" customHeight="1"/>
    <row r="22860" ht="26.25" customHeight="1"/>
    <row r="22861" ht="26.25" customHeight="1"/>
    <row r="22862" ht="26.25" customHeight="1"/>
    <row r="22863" ht="26.25" customHeight="1"/>
    <row r="22864" ht="26.25" customHeight="1"/>
    <row r="22865" ht="26.25" customHeight="1"/>
    <row r="22866" ht="26.25" customHeight="1"/>
    <row r="22867" ht="26.25" customHeight="1"/>
    <row r="22868" ht="26.25" customHeight="1"/>
    <row r="22869" ht="26.25" customHeight="1"/>
    <row r="22870" ht="26.25" customHeight="1"/>
    <row r="22871" ht="26.25" customHeight="1"/>
    <row r="22872" ht="26.25" customHeight="1"/>
    <row r="22873" ht="26.25" customHeight="1"/>
    <row r="22874" ht="26.25" customHeight="1"/>
    <row r="22875" ht="26.25" customHeight="1"/>
    <row r="22876" ht="26.25" customHeight="1"/>
    <row r="22877" ht="26.25" customHeight="1"/>
    <row r="22878" ht="26.25" customHeight="1"/>
    <row r="22879" ht="26.25" customHeight="1"/>
    <row r="22880" ht="26.25" customHeight="1"/>
    <row r="22881" ht="26.25" customHeight="1"/>
    <row r="22882" ht="26.25" customHeight="1"/>
    <row r="22883" ht="26.25" customHeight="1"/>
    <row r="22884" ht="26.25" customHeight="1"/>
    <row r="22885" ht="26.25" customHeight="1"/>
    <row r="22886" ht="26.25" customHeight="1"/>
    <row r="22887" ht="26.25" customHeight="1"/>
    <row r="22888" ht="26.25" customHeight="1"/>
    <row r="22889" ht="26.25" customHeight="1"/>
    <row r="22890" ht="26.25" customHeight="1"/>
    <row r="22891" ht="26.25" customHeight="1"/>
    <row r="22892" ht="26.25" customHeight="1"/>
    <row r="22893" ht="26.25" customHeight="1"/>
    <row r="22894" ht="26.25" customHeight="1"/>
    <row r="22895" ht="26.25" customHeight="1"/>
    <row r="22896" ht="26.25" customHeight="1"/>
    <row r="22897" ht="26.25" customHeight="1"/>
    <row r="22898" ht="26.25" customHeight="1"/>
    <row r="22899" ht="26.25" customHeight="1"/>
    <row r="22900" ht="26.25" customHeight="1"/>
    <row r="22901" ht="26.25" customHeight="1"/>
    <row r="22902" ht="26.25" customHeight="1"/>
    <row r="22903" ht="26.25" customHeight="1"/>
    <row r="22904" ht="26.25" customHeight="1"/>
    <row r="22905" ht="26.25" customHeight="1"/>
    <row r="22906" ht="26.25" customHeight="1"/>
    <row r="22907" ht="26.25" customHeight="1"/>
    <row r="22908" ht="26.25" customHeight="1"/>
    <row r="22909" ht="26.25" customHeight="1"/>
    <row r="22910" ht="26.25" customHeight="1"/>
    <row r="22911" ht="26.25" customHeight="1"/>
    <row r="22912" ht="26.25" customHeight="1"/>
    <row r="22913" ht="26.25" customHeight="1"/>
    <row r="22914" ht="26.25" customHeight="1"/>
    <row r="22915" ht="26.25" customHeight="1"/>
    <row r="22916" ht="26.25" customHeight="1"/>
    <row r="22917" ht="26.25" customHeight="1"/>
    <row r="22918" ht="26.25" customHeight="1"/>
    <row r="22919" ht="26.25" customHeight="1"/>
    <row r="22920" ht="26.25" customHeight="1"/>
    <row r="22921" ht="26.25" customHeight="1"/>
    <row r="22922" ht="26.25" customHeight="1"/>
    <row r="22923" ht="26.25" customHeight="1"/>
    <row r="22924" ht="26.25" customHeight="1"/>
    <row r="22925" ht="26.25" customHeight="1"/>
    <row r="22926" ht="26.25" customHeight="1"/>
    <row r="22927" ht="26.25" customHeight="1"/>
    <row r="22928" ht="26.25" customHeight="1"/>
    <row r="22929" ht="26.25" customHeight="1"/>
    <row r="22930" ht="26.25" customHeight="1"/>
    <row r="22931" ht="26.25" customHeight="1"/>
    <row r="22932" ht="26.25" customHeight="1"/>
    <row r="22933" ht="26.25" customHeight="1"/>
    <row r="22934" ht="26.25" customHeight="1"/>
    <row r="22935" ht="26.25" customHeight="1"/>
    <row r="22936" ht="26.25" customHeight="1"/>
    <row r="22937" ht="26.25" customHeight="1"/>
    <row r="22938" ht="26.25" customHeight="1"/>
    <row r="22939" ht="26.25" customHeight="1"/>
    <row r="22940" ht="26.25" customHeight="1"/>
    <row r="22941" ht="26.25" customHeight="1"/>
    <row r="22942" ht="26.25" customHeight="1"/>
    <row r="22943" ht="26.25" customHeight="1"/>
    <row r="22944" ht="26.25" customHeight="1"/>
    <row r="22945" ht="26.25" customHeight="1"/>
    <row r="22946" ht="26.25" customHeight="1"/>
    <row r="22947" ht="26.25" customHeight="1"/>
    <row r="22948" ht="26.25" customHeight="1"/>
    <row r="22949" ht="26.25" customHeight="1"/>
    <row r="22950" ht="26.25" customHeight="1"/>
    <row r="22951" ht="26.25" customHeight="1"/>
    <row r="22952" ht="26.25" customHeight="1"/>
    <row r="22953" ht="26.25" customHeight="1"/>
    <row r="22954" ht="26.25" customHeight="1"/>
    <row r="22955" ht="26.25" customHeight="1"/>
    <row r="22956" ht="26.25" customHeight="1"/>
    <row r="22957" ht="26.25" customHeight="1"/>
    <row r="22958" ht="26.25" customHeight="1"/>
    <row r="22959" ht="26.25" customHeight="1"/>
    <row r="22960" ht="26.25" customHeight="1"/>
    <row r="22961" ht="26.25" customHeight="1"/>
    <row r="22962" ht="26.25" customHeight="1"/>
    <row r="22963" ht="26.25" customHeight="1"/>
    <row r="22964" ht="26.25" customHeight="1"/>
    <row r="22965" ht="26.25" customHeight="1"/>
    <row r="22966" ht="26.25" customHeight="1"/>
    <row r="22967" ht="26.25" customHeight="1"/>
    <row r="22968" ht="26.25" customHeight="1"/>
    <row r="22969" ht="26.25" customHeight="1"/>
    <row r="22970" ht="26.25" customHeight="1"/>
    <row r="22971" ht="26.25" customHeight="1"/>
    <row r="22972" ht="26.25" customHeight="1"/>
    <row r="22973" ht="26.25" customHeight="1"/>
    <row r="22974" ht="26.25" customHeight="1"/>
    <row r="22975" ht="26.25" customHeight="1"/>
    <row r="22976" ht="26.25" customHeight="1"/>
    <row r="22977" ht="26.25" customHeight="1"/>
    <row r="22978" ht="26.25" customHeight="1"/>
    <row r="22979" ht="26.25" customHeight="1"/>
    <row r="22980" ht="26.25" customHeight="1"/>
    <row r="22981" ht="26.25" customHeight="1"/>
    <row r="22982" ht="26.25" customHeight="1"/>
    <row r="22983" ht="26.25" customHeight="1"/>
    <row r="22984" ht="26.25" customHeight="1"/>
    <row r="22985" ht="26.25" customHeight="1"/>
    <row r="22986" ht="26.25" customHeight="1"/>
    <row r="22987" ht="26.25" customHeight="1"/>
    <row r="22988" ht="26.25" customHeight="1"/>
    <row r="22989" ht="26.25" customHeight="1"/>
    <row r="22990" ht="26.25" customHeight="1"/>
    <row r="22991" ht="26.25" customHeight="1"/>
    <row r="22992" ht="26.25" customHeight="1"/>
    <row r="22993" ht="26.25" customHeight="1"/>
    <row r="22994" ht="26.25" customHeight="1"/>
    <row r="22995" ht="26.25" customHeight="1"/>
    <row r="22996" ht="26.25" customHeight="1"/>
    <row r="22997" ht="26.25" customHeight="1"/>
    <row r="22998" ht="26.25" customHeight="1"/>
    <row r="22999" ht="26.25" customHeight="1"/>
    <row r="23000" ht="26.25" customHeight="1"/>
    <row r="23001" ht="26.25" customHeight="1"/>
    <row r="23002" ht="26.25" customHeight="1"/>
    <row r="23003" ht="26.25" customHeight="1"/>
    <row r="23004" ht="26.25" customHeight="1"/>
    <row r="23005" ht="26.25" customHeight="1"/>
    <row r="23006" ht="26.25" customHeight="1"/>
    <row r="23007" ht="26.25" customHeight="1"/>
    <row r="23008" ht="26.25" customHeight="1"/>
    <row r="23009" ht="26.25" customHeight="1"/>
    <row r="23010" ht="26.25" customHeight="1"/>
    <row r="23011" ht="26.25" customHeight="1"/>
    <row r="23012" ht="26.25" customHeight="1"/>
    <row r="23013" ht="26.25" customHeight="1"/>
    <row r="23014" ht="26.25" customHeight="1"/>
    <row r="23015" ht="26.25" customHeight="1"/>
    <row r="23016" ht="26.25" customHeight="1"/>
    <row r="23017" ht="26.25" customHeight="1"/>
    <row r="23018" ht="26.25" customHeight="1"/>
    <row r="23019" ht="26.25" customHeight="1"/>
    <row r="23020" ht="26.25" customHeight="1"/>
    <row r="23021" ht="26.25" customHeight="1"/>
    <row r="23022" ht="26.25" customHeight="1"/>
    <row r="23023" ht="26.25" customHeight="1"/>
    <row r="23024" ht="26.25" customHeight="1"/>
    <row r="23025" ht="26.25" customHeight="1"/>
    <row r="23026" ht="26.25" customHeight="1"/>
    <row r="23027" ht="26.25" customHeight="1"/>
    <row r="23028" ht="26.25" customHeight="1"/>
    <row r="23029" ht="26.25" customHeight="1"/>
    <row r="23030" ht="26.25" customHeight="1"/>
    <row r="23031" ht="26.25" customHeight="1"/>
    <row r="23032" ht="26.25" customHeight="1"/>
    <row r="23033" ht="26.25" customHeight="1"/>
    <row r="23034" ht="26.25" customHeight="1"/>
    <row r="23035" ht="26.25" customHeight="1"/>
    <row r="23036" ht="26.25" customHeight="1"/>
    <row r="23037" ht="26.25" customHeight="1"/>
    <row r="23038" ht="26.25" customHeight="1"/>
    <row r="23039" ht="26.25" customHeight="1"/>
    <row r="23040" ht="26.25" customHeight="1"/>
    <row r="23041" ht="26.25" customHeight="1"/>
    <row r="23042" ht="26.25" customHeight="1"/>
    <row r="23043" ht="26.25" customHeight="1"/>
    <row r="23044" ht="26.25" customHeight="1"/>
    <row r="23045" ht="26.25" customHeight="1"/>
    <row r="23046" ht="26.25" customHeight="1"/>
    <row r="23047" ht="26.25" customHeight="1"/>
    <row r="23048" ht="26.25" customHeight="1"/>
    <row r="23049" ht="26.25" customHeight="1"/>
    <row r="23050" ht="26.25" customHeight="1"/>
    <row r="23051" ht="26.25" customHeight="1"/>
    <row r="23052" ht="26.25" customHeight="1"/>
    <row r="23053" ht="26.25" customHeight="1"/>
    <row r="23054" ht="26.25" customHeight="1"/>
    <row r="23055" ht="26.25" customHeight="1"/>
    <row r="23056" ht="26.25" customHeight="1"/>
    <row r="23057" ht="26.25" customHeight="1"/>
    <row r="23058" ht="26.25" customHeight="1"/>
    <row r="23059" ht="26.25" customHeight="1"/>
    <row r="23060" ht="26.25" customHeight="1"/>
    <row r="23061" ht="26.25" customHeight="1"/>
    <row r="23062" ht="26.25" customHeight="1"/>
    <row r="23063" ht="26.25" customHeight="1"/>
    <row r="23064" ht="26.25" customHeight="1"/>
    <row r="23065" ht="26.25" customHeight="1"/>
    <row r="23066" ht="26.25" customHeight="1"/>
    <row r="23067" ht="26.25" customHeight="1"/>
    <row r="23068" ht="26.25" customHeight="1"/>
    <row r="23069" ht="26.25" customHeight="1"/>
    <row r="23070" ht="26.25" customHeight="1"/>
    <row r="23071" ht="26.25" customHeight="1"/>
    <row r="23072" ht="26.25" customHeight="1"/>
    <row r="23073" ht="26.25" customHeight="1"/>
    <row r="23074" ht="26.25" customHeight="1"/>
    <row r="23075" ht="26.25" customHeight="1"/>
    <row r="23076" ht="26.25" customHeight="1"/>
    <row r="23077" ht="26.25" customHeight="1"/>
    <row r="23078" ht="26.25" customHeight="1"/>
    <row r="23079" ht="26.25" customHeight="1"/>
    <row r="23080" ht="26.25" customHeight="1"/>
    <row r="23081" ht="26.25" customHeight="1"/>
    <row r="23082" ht="26.25" customHeight="1"/>
    <row r="23083" ht="26.25" customHeight="1"/>
    <row r="23084" ht="26.25" customHeight="1"/>
    <row r="23085" ht="26.25" customHeight="1"/>
    <row r="23086" ht="26.25" customHeight="1"/>
    <row r="23087" ht="26.25" customHeight="1"/>
    <row r="23088" ht="26.25" customHeight="1"/>
    <row r="23089" ht="26.25" customHeight="1"/>
    <row r="23090" ht="26.25" customHeight="1"/>
    <row r="23091" ht="26.25" customHeight="1"/>
    <row r="23092" ht="26.25" customHeight="1"/>
    <row r="23093" ht="26.25" customHeight="1"/>
    <row r="23094" ht="26.25" customHeight="1"/>
    <row r="23095" ht="26.25" customHeight="1"/>
    <row r="23096" ht="26.25" customHeight="1"/>
    <row r="23097" ht="26.25" customHeight="1"/>
    <row r="23098" ht="26.25" customHeight="1"/>
    <row r="23099" ht="26.25" customHeight="1"/>
    <row r="23100" ht="26.25" customHeight="1"/>
    <row r="23101" ht="26.25" customHeight="1"/>
    <row r="23102" ht="26.25" customHeight="1"/>
    <row r="23103" ht="26.25" customHeight="1"/>
    <row r="23104" ht="26.25" customHeight="1"/>
    <row r="23105" ht="26.25" customHeight="1"/>
    <row r="23106" ht="26.25" customHeight="1"/>
    <row r="23107" ht="26.25" customHeight="1"/>
    <row r="23108" ht="26.25" customHeight="1"/>
    <row r="23109" ht="26.25" customHeight="1"/>
    <row r="23110" ht="26.25" customHeight="1"/>
    <row r="23111" ht="26.25" customHeight="1"/>
    <row r="23112" ht="26.25" customHeight="1"/>
    <row r="23113" ht="26.25" customHeight="1"/>
    <row r="23114" ht="26.25" customHeight="1"/>
    <row r="23115" ht="26.25" customHeight="1"/>
    <row r="23116" ht="26.25" customHeight="1"/>
    <row r="23117" ht="26.25" customHeight="1"/>
    <row r="23118" ht="26.25" customHeight="1"/>
    <row r="23119" ht="26.25" customHeight="1"/>
    <row r="23120" ht="26.25" customHeight="1"/>
    <row r="23121" ht="26.25" customHeight="1"/>
    <row r="23122" ht="26.25" customHeight="1"/>
    <row r="23123" ht="26.25" customHeight="1"/>
    <row r="23124" ht="26.25" customHeight="1"/>
    <row r="23125" ht="26.25" customHeight="1"/>
    <row r="23126" ht="26.25" customHeight="1"/>
    <row r="23127" ht="26.25" customHeight="1"/>
    <row r="23128" ht="26.25" customHeight="1"/>
    <row r="23129" ht="26.25" customHeight="1"/>
    <row r="23130" ht="26.25" customHeight="1"/>
    <row r="23131" ht="26.25" customHeight="1"/>
    <row r="23132" ht="26.25" customHeight="1"/>
    <row r="23133" ht="26.25" customHeight="1"/>
    <row r="23134" ht="26.25" customHeight="1"/>
    <row r="23135" ht="26.25" customHeight="1"/>
    <row r="23136" ht="26.25" customHeight="1"/>
    <row r="23137" ht="26.25" customHeight="1"/>
    <row r="23138" ht="26.25" customHeight="1"/>
    <row r="23139" ht="26.25" customHeight="1"/>
    <row r="23140" ht="26.25" customHeight="1"/>
    <row r="23141" ht="26.25" customHeight="1"/>
    <row r="23142" ht="26.25" customHeight="1"/>
    <row r="23143" ht="26.25" customHeight="1"/>
    <row r="23144" ht="26.25" customHeight="1"/>
    <row r="23145" ht="26.25" customHeight="1"/>
    <row r="23146" ht="26.25" customHeight="1"/>
    <row r="23147" ht="26.25" customHeight="1"/>
    <row r="23148" ht="26.25" customHeight="1"/>
    <row r="23149" ht="26.25" customHeight="1"/>
    <row r="23150" ht="26.25" customHeight="1"/>
    <row r="23151" ht="26.25" customHeight="1"/>
    <row r="23152" ht="26.25" customHeight="1"/>
    <row r="23153" ht="26.25" customHeight="1"/>
    <row r="23154" ht="26.25" customHeight="1"/>
    <row r="23155" ht="26.25" customHeight="1"/>
    <row r="23156" ht="26.25" customHeight="1"/>
    <row r="23157" ht="26.25" customHeight="1"/>
    <row r="23158" ht="26.25" customHeight="1"/>
    <row r="23159" ht="26.25" customHeight="1"/>
    <row r="23160" ht="26.25" customHeight="1"/>
    <row r="23161" ht="26.25" customHeight="1"/>
    <row r="23162" ht="26.25" customHeight="1"/>
    <row r="23163" ht="26.25" customHeight="1"/>
    <row r="23164" ht="26.25" customHeight="1"/>
    <row r="23165" ht="26.25" customHeight="1"/>
    <row r="23166" ht="26.25" customHeight="1"/>
    <row r="23167" ht="26.25" customHeight="1"/>
    <row r="23168" ht="26.25" customHeight="1"/>
    <row r="23169" ht="26.25" customHeight="1"/>
    <row r="23170" ht="26.25" customHeight="1"/>
    <row r="23171" ht="26.25" customHeight="1"/>
    <row r="23172" ht="26.25" customHeight="1"/>
    <row r="23173" ht="26.25" customHeight="1"/>
    <row r="23174" ht="26.25" customHeight="1"/>
    <row r="23175" ht="26.25" customHeight="1"/>
    <row r="23176" ht="26.25" customHeight="1"/>
    <row r="23177" ht="26.25" customHeight="1"/>
    <row r="23178" ht="26.25" customHeight="1"/>
    <row r="23179" ht="26.25" customHeight="1"/>
    <row r="23180" ht="26.25" customHeight="1"/>
    <row r="23181" ht="26.25" customHeight="1"/>
    <row r="23182" ht="26.25" customHeight="1"/>
    <row r="23183" ht="26.25" customHeight="1"/>
    <row r="23184" ht="26.25" customHeight="1"/>
    <row r="23185" ht="26.25" customHeight="1"/>
    <row r="23186" ht="26.25" customHeight="1"/>
    <row r="23187" ht="26.25" customHeight="1"/>
    <row r="23188" ht="26.25" customHeight="1"/>
    <row r="23189" ht="26.25" customHeight="1"/>
    <row r="23190" ht="26.25" customHeight="1"/>
    <row r="23191" ht="26.25" customHeight="1"/>
    <row r="23192" ht="26.25" customHeight="1"/>
    <row r="23193" ht="26.25" customHeight="1"/>
    <row r="23194" ht="26.25" customHeight="1"/>
    <row r="23195" ht="26.25" customHeight="1"/>
    <row r="23196" ht="26.25" customHeight="1"/>
    <row r="23197" ht="26.25" customHeight="1"/>
    <row r="23198" ht="26.25" customHeight="1"/>
    <row r="23199" ht="26.25" customHeight="1"/>
    <row r="23200" ht="26.25" customHeight="1"/>
    <row r="23201" ht="26.25" customHeight="1"/>
    <row r="23202" ht="26.25" customHeight="1"/>
    <row r="23203" ht="26.25" customHeight="1"/>
    <row r="23204" ht="26.25" customHeight="1"/>
    <row r="23205" ht="26.25" customHeight="1"/>
    <row r="23206" ht="26.25" customHeight="1"/>
    <row r="23207" ht="26.25" customHeight="1"/>
    <row r="23208" ht="26.25" customHeight="1"/>
    <row r="23209" ht="26.25" customHeight="1"/>
    <row r="23210" ht="26.25" customHeight="1"/>
    <row r="23211" ht="26.25" customHeight="1"/>
    <row r="23212" ht="26.25" customHeight="1"/>
    <row r="23213" ht="26.25" customHeight="1"/>
    <row r="23214" ht="26.25" customHeight="1"/>
    <row r="23215" ht="26.25" customHeight="1"/>
    <row r="23216" ht="26.25" customHeight="1"/>
    <row r="23217" ht="26.25" customHeight="1"/>
    <row r="23218" ht="26.25" customHeight="1"/>
    <row r="23219" ht="26.25" customHeight="1"/>
    <row r="23220" ht="26.25" customHeight="1"/>
    <row r="23221" ht="26.25" customHeight="1"/>
    <row r="23222" ht="26.25" customHeight="1"/>
    <row r="23223" ht="26.25" customHeight="1"/>
    <row r="23224" ht="26.25" customHeight="1"/>
    <row r="23225" ht="26.25" customHeight="1"/>
    <row r="23226" ht="26.25" customHeight="1"/>
    <row r="23227" ht="26.25" customHeight="1"/>
    <row r="23228" ht="26.25" customHeight="1"/>
    <row r="23229" ht="26.25" customHeight="1"/>
    <row r="23230" ht="26.25" customHeight="1"/>
    <row r="23231" ht="26.25" customHeight="1"/>
    <row r="23232" ht="26.25" customHeight="1"/>
    <row r="23233" ht="26.25" customHeight="1"/>
    <row r="23234" ht="26.25" customHeight="1"/>
    <row r="23235" ht="26.25" customHeight="1"/>
    <row r="23236" ht="26.25" customHeight="1"/>
    <row r="23237" ht="26.25" customHeight="1"/>
    <row r="23238" ht="26.25" customHeight="1"/>
    <row r="23239" ht="26.25" customHeight="1"/>
    <row r="23240" ht="26.25" customHeight="1"/>
    <row r="23241" ht="26.25" customHeight="1"/>
    <row r="23242" ht="26.25" customHeight="1"/>
    <row r="23243" ht="26.25" customHeight="1"/>
    <row r="23244" ht="26.25" customHeight="1"/>
    <row r="23245" ht="26.25" customHeight="1"/>
    <row r="23246" ht="26.25" customHeight="1"/>
    <row r="23247" ht="26.25" customHeight="1"/>
    <row r="23248" ht="26.25" customHeight="1"/>
    <row r="23249" ht="26.25" customHeight="1"/>
    <row r="23250" ht="26.25" customHeight="1"/>
    <row r="23251" ht="26.25" customHeight="1"/>
    <row r="23252" ht="26.25" customHeight="1"/>
    <row r="23253" ht="26.25" customHeight="1"/>
    <row r="23254" ht="26.25" customHeight="1"/>
    <row r="23255" ht="26.25" customHeight="1"/>
    <row r="23256" ht="26.25" customHeight="1"/>
    <row r="23257" ht="26.25" customHeight="1"/>
    <row r="23258" ht="26.25" customHeight="1"/>
    <row r="23259" ht="26.25" customHeight="1"/>
    <row r="23260" ht="26.25" customHeight="1"/>
    <row r="23261" ht="26.25" customHeight="1"/>
    <row r="23262" ht="26.25" customHeight="1"/>
    <row r="23263" ht="26.25" customHeight="1"/>
    <row r="23264" ht="26.25" customHeight="1"/>
    <row r="23265" ht="26.25" customHeight="1"/>
    <row r="23266" ht="26.25" customHeight="1"/>
    <row r="23267" ht="26.25" customHeight="1"/>
    <row r="23268" ht="26.25" customHeight="1"/>
    <row r="23269" ht="26.25" customHeight="1"/>
    <row r="23270" ht="26.25" customHeight="1"/>
    <row r="23271" ht="26.25" customHeight="1"/>
    <row r="23272" ht="26.25" customHeight="1"/>
    <row r="23273" ht="26.25" customHeight="1"/>
    <row r="23274" ht="26.25" customHeight="1"/>
    <row r="23275" ht="26.25" customHeight="1"/>
    <row r="23276" ht="26.25" customHeight="1"/>
    <row r="23277" ht="26.25" customHeight="1"/>
    <row r="23278" ht="26.25" customHeight="1"/>
    <row r="23279" ht="26.25" customHeight="1"/>
    <row r="23280" ht="26.25" customHeight="1"/>
    <row r="23281" ht="26.25" customHeight="1"/>
    <row r="23282" ht="26.25" customHeight="1"/>
    <row r="23283" ht="26.25" customHeight="1"/>
    <row r="23284" ht="26.25" customHeight="1"/>
    <row r="23285" ht="26.25" customHeight="1"/>
    <row r="23286" ht="26.25" customHeight="1"/>
    <row r="23287" ht="26.25" customHeight="1"/>
    <row r="23288" ht="26.25" customHeight="1"/>
    <row r="23289" ht="26.25" customHeight="1"/>
    <row r="23290" ht="26.25" customHeight="1"/>
    <row r="23291" ht="26.25" customHeight="1"/>
    <row r="23292" ht="26.25" customHeight="1"/>
    <row r="23293" ht="26.25" customHeight="1"/>
    <row r="23294" ht="26.25" customHeight="1"/>
    <row r="23295" ht="26.25" customHeight="1"/>
    <row r="23296" ht="26.25" customHeight="1"/>
    <row r="23297" ht="26.25" customHeight="1"/>
    <row r="23298" ht="26.25" customHeight="1"/>
    <row r="23299" ht="26.25" customHeight="1"/>
    <row r="23300" ht="26.25" customHeight="1"/>
    <row r="23301" ht="26.25" customHeight="1"/>
    <row r="23302" ht="26.25" customHeight="1"/>
    <row r="23303" ht="26.25" customHeight="1"/>
    <row r="23304" ht="26.25" customHeight="1"/>
    <row r="23305" ht="26.25" customHeight="1"/>
    <row r="23306" ht="26.25" customHeight="1"/>
    <row r="23307" ht="26.25" customHeight="1"/>
    <row r="23308" ht="26.25" customHeight="1"/>
    <row r="23309" ht="26.25" customHeight="1"/>
    <row r="23310" ht="26.25" customHeight="1"/>
    <row r="23311" ht="26.25" customHeight="1"/>
    <row r="23312" ht="26.25" customHeight="1"/>
    <row r="23313" ht="26.25" customHeight="1"/>
    <row r="23314" ht="26.25" customHeight="1"/>
    <row r="23315" ht="26.25" customHeight="1"/>
    <row r="23316" ht="26.25" customHeight="1"/>
    <row r="23317" ht="26.25" customHeight="1"/>
    <row r="23318" ht="26.25" customHeight="1"/>
    <row r="23319" ht="26.25" customHeight="1"/>
    <row r="23320" ht="26.25" customHeight="1"/>
    <row r="23321" ht="26.25" customHeight="1"/>
    <row r="23322" ht="26.25" customHeight="1"/>
    <row r="23323" ht="26.25" customHeight="1"/>
    <row r="23324" ht="26.25" customHeight="1"/>
    <row r="23325" ht="26.25" customHeight="1"/>
    <row r="23326" ht="26.25" customHeight="1"/>
    <row r="23327" ht="26.25" customHeight="1"/>
    <row r="23328" ht="26.25" customHeight="1"/>
    <row r="23329" ht="26.25" customHeight="1"/>
    <row r="23330" ht="26.25" customHeight="1"/>
    <row r="23331" ht="26.25" customHeight="1"/>
    <row r="23332" ht="26.25" customHeight="1"/>
    <row r="23333" ht="26.25" customHeight="1"/>
    <row r="23334" ht="26.25" customHeight="1"/>
    <row r="23335" ht="26.25" customHeight="1"/>
    <row r="23336" ht="26.25" customHeight="1"/>
    <row r="23337" ht="26.25" customHeight="1"/>
    <row r="23338" ht="26.25" customHeight="1"/>
    <row r="23339" ht="26.25" customHeight="1"/>
    <row r="23340" ht="26.25" customHeight="1"/>
    <row r="23341" ht="26.25" customHeight="1"/>
    <row r="23342" ht="26.25" customHeight="1"/>
    <row r="23343" ht="26.25" customHeight="1"/>
    <row r="23344" ht="26.25" customHeight="1"/>
    <row r="23345" ht="26.25" customHeight="1"/>
    <row r="23346" ht="26.25" customHeight="1"/>
    <row r="23347" ht="26.25" customHeight="1"/>
    <row r="23348" ht="26.25" customHeight="1"/>
    <row r="23349" ht="26.25" customHeight="1"/>
    <row r="23350" ht="26.25" customHeight="1"/>
    <row r="23351" ht="26.25" customHeight="1"/>
    <row r="23352" ht="26.25" customHeight="1"/>
    <row r="23353" ht="26.25" customHeight="1"/>
    <row r="23354" ht="26.25" customHeight="1"/>
    <row r="23355" ht="26.25" customHeight="1"/>
    <row r="23356" ht="26.25" customHeight="1"/>
    <row r="23357" ht="26.25" customHeight="1"/>
    <row r="23358" ht="26.25" customHeight="1"/>
    <row r="23359" ht="26.25" customHeight="1"/>
    <row r="23360" ht="26.25" customHeight="1"/>
    <row r="23361" ht="26.25" customHeight="1"/>
    <row r="23362" ht="26.25" customHeight="1"/>
    <row r="23363" ht="26.25" customHeight="1"/>
    <row r="23364" ht="26.25" customHeight="1"/>
    <row r="23365" ht="26.25" customHeight="1"/>
    <row r="23366" ht="26.25" customHeight="1"/>
    <row r="23367" ht="26.25" customHeight="1"/>
    <row r="23368" ht="26.25" customHeight="1"/>
    <row r="23369" ht="26.25" customHeight="1"/>
    <row r="23370" ht="26.25" customHeight="1"/>
    <row r="23371" ht="26.25" customHeight="1"/>
    <row r="23372" ht="26.25" customHeight="1"/>
    <row r="23373" ht="26.25" customHeight="1"/>
    <row r="23374" ht="26.25" customHeight="1"/>
    <row r="23375" ht="26.25" customHeight="1"/>
    <row r="23376" ht="26.25" customHeight="1"/>
    <row r="23377" ht="26.25" customHeight="1"/>
    <row r="23378" ht="26.25" customHeight="1"/>
    <row r="23379" ht="26.25" customHeight="1"/>
    <row r="23380" ht="26.25" customHeight="1"/>
    <row r="23381" ht="26.25" customHeight="1"/>
    <row r="23382" ht="26.25" customHeight="1"/>
    <row r="23383" ht="26.25" customHeight="1"/>
    <row r="23384" ht="26.25" customHeight="1"/>
    <row r="23385" ht="26.25" customHeight="1"/>
    <row r="23386" ht="26.25" customHeight="1"/>
    <row r="23387" ht="26.25" customHeight="1"/>
    <row r="23388" ht="26.25" customHeight="1"/>
    <row r="23389" ht="26.25" customHeight="1"/>
    <row r="23390" ht="26.25" customHeight="1"/>
    <row r="23391" ht="26.25" customHeight="1"/>
    <row r="23392" ht="26.25" customHeight="1"/>
    <row r="23393" ht="26.25" customHeight="1"/>
    <row r="23394" ht="26.25" customHeight="1"/>
    <row r="23395" ht="26.25" customHeight="1"/>
    <row r="23396" ht="26.25" customHeight="1"/>
    <row r="23397" ht="26.25" customHeight="1"/>
    <row r="23398" ht="26.25" customHeight="1"/>
    <row r="23399" ht="26.25" customHeight="1"/>
    <row r="23400" ht="26.25" customHeight="1"/>
    <row r="23401" ht="26.25" customHeight="1"/>
    <row r="23402" ht="26.25" customHeight="1"/>
    <row r="23403" ht="26.25" customHeight="1"/>
    <row r="23404" ht="26.25" customHeight="1"/>
    <row r="23405" ht="26.25" customHeight="1"/>
    <row r="23406" ht="26.25" customHeight="1"/>
    <row r="23407" ht="26.25" customHeight="1"/>
    <row r="23408" ht="26.25" customHeight="1"/>
    <row r="23409" ht="26.25" customHeight="1"/>
    <row r="23410" ht="26.25" customHeight="1"/>
    <row r="23411" ht="26.25" customHeight="1"/>
    <row r="23412" ht="26.25" customHeight="1"/>
    <row r="23413" ht="26.25" customHeight="1"/>
    <row r="23414" ht="26.25" customHeight="1"/>
    <row r="23415" ht="26.25" customHeight="1"/>
    <row r="23416" ht="26.25" customHeight="1"/>
    <row r="23417" ht="26.25" customHeight="1"/>
    <row r="23418" ht="26.25" customHeight="1"/>
    <row r="23419" ht="26.25" customHeight="1"/>
    <row r="23420" ht="26.25" customHeight="1"/>
    <row r="23421" ht="26.25" customHeight="1"/>
    <row r="23422" ht="26.25" customHeight="1"/>
    <row r="23423" ht="26.25" customHeight="1"/>
    <row r="23424" ht="26.25" customHeight="1"/>
    <row r="23425" ht="26.25" customHeight="1"/>
    <row r="23426" ht="26.25" customHeight="1"/>
    <row r="23427" ht="26.25" customHeight="1"/>
    <row r="23428" ht="26.25" customHeight="1"/>
    <row r="23429" ht="26.25" customHeight="1"/>
    <row r="23430" ht="26.25" customHeight="1"/>
    <row r="23431" ht="26.25" customHeight="1"/>
    <row r="23432" ht="26.25" customHeight="1"/>
    <row r="23433" ht="26.25" customHeight="1"/>
    <row r="23434" ht="26.25" customHeight="1"/>
    <row r="23435" ht="26.25" customHeight="1"/>
    <row r="23436" ht="26.25" customHeight="1"/>
    <row r="23437" ht="26.25" customHeight="1"/>
    <row r="23438" ht="26.25" customHeight="1"/>
    <row r="23439" ht="26.25" customHeight="1"/>
    <row r="23440" ht="26.25" customHeight="1"/>
    <row r="23441" ht="26.25" customHeight="1"/>
    <row r="23442" ht="26.25" customHeight="1"/>
    <row r="23443" ht="26.25" customHeight="1"/>
    <row r="23444" ht="26.25" customHeight="1"/>
    <row r="23445" ht="26.25" customHeight="1"/>
    <row r="23446" ht="26.25" customHeight="1"/>
    <row r="23447" ht="26.25" customHeight="1"/>
    <row r="23448" ht="26.25" customHeight="1"/>
    <row r="23449" ht="26.25" customHeight="1"/>
    <row r="23450" ht="26.25" customHeight="1"/>
    <row r="23451" ht="26.25" customHeight="1"/>
    <row r="23452" ht="26.25" customHeight="1"/>
    <row r="23453" ht="26.25" customHeight="1"/>
    <row r="23454" ht="26.25" customHeight="1"/>
    <row r="23455" ht="26.25" customHeight="1"/>
    <row r="23456" ht="26.25" customHeight="1"/>
    <row r="23457" ht="26.25" customHeight="1"/>
    <row r="23458" ht="26.25" customHeight="1"/>
    <row r="23459" ht="26.25" customHeight="1"/>
    <row r="23460" ht="26.25" customHeight="1"/>
    <row r="23461" ht="26.25" customHeight="1"/>
    <row r="23462" ht="26.25" customHeight="1"/>
    <row r="23463" ht="26.25" customHeight="1"/>
    <row r="23464" ht="26.25" customHeight="1"/>
    <row r="23465" ht="26.25" customHeight="1"/>
    <row r="23466" ht="26.25" customHeight="1"/>
    <row r="23467" ht="26.25" customHeight="1"/>
    <row r="23468" ht="26.25" customHeight="1"/>
    <row r="23469" ht="26.25" customHeight="1"/>
    <row r="23470" ht="26.25" customHeight="1"/>
    <row r="23471" ht="26.25" customHeight="1"/>
    <row r="23472" ht="26.25" customHeight="1"/>
    <row r="23473" ht="26.25" customHeight="1"/>
    <row r="23474" ht="26.25" customHeight="1"/>
    <row r="23475" ht="26.25" customHeight="1"/>
    <row r="23476" ht="26.25" customHeight="1"/>
    <row r="23477" ht="26.25" customHeight="1"/>
    <row r="23478" ht="26.25" customHeight="1"/>
    <row r="23479" ht="26.25" customHeight="1"/>
    <row r="23480" ht="26.25" customHeight="1"/>
    <row r="23481" ht="26.25" customHeight="1"/>
    <row r="23482" ht="26.25" customHeight="1"/>
    <row r="23483" ht="26.25" customHeight="1"/>
    <row r="23484" ht="26.25" customHeight="1"/>
    <row r="23485" ht="26.25" customHeight="1"/>
    <row r="23486" ht="26.25" customHeight="1"/>
    <row r="23487" ht="26.25" customHeight="1"/>
    <row r="23488" ht="26.25" customHeight="1"/>
    <row r="23489" ht="26.25" customHeight="1"/>
    <row r="23490" ht="26.25" customHeight="1"/>
    <row r="23491" ht="26.25" customHeight="1"/>
    <row r="23492" ht="26.25" customHeight="1"/>
    <row r="23493" ht="26.25" customHeight="1"/>
    <row r="23494" ht="26.25" customHeight="1"/>
    <row r="23495" ht="26.25" customHeight="1"/>
    <row r="23496" ht="26.25" customHeight="1"/>
    <row r="23497" ht="26.25" customHeight="1"/>
    <row r="23498" ht="26.25" customHeight="1"/>
    <row r="23499" ht="26.25" customHeight="1"/>
    <row r="23500" ht="26.25" customHeight="1"/>
    <row r="23501" ht="26.25" customHeight="1"/>
    <row r="23502" ht="26.25" customHeight="1"/>
    <row r="23503" ht="26.25" customHeight="1"/>
    <row r="23504" ht="26.25" customHeight="1"/>
    <row r="23505" ht="26.25" customHeight="1"/>
    <row r="23506" ht="26.25" customHeight="1"/>
    <row r="23507" ht="26.25" customHeight="1"/>
    <row r="23508" ht="26.25" customHeight="1"/>
    <row r="23509" ht="26.25" customHeight="1"/>
    <row r="23510" ht="26.25" customHeight="1"/>
    <row r="23511" ht="26.25" customHeight="1"/>
    <row r="23512" ht="26.25" customHeight="1"/>
    <row r="23513" ht="26.25" customHeight="1"/>
    <row r="23514" ht="26.25" customHeight="1"/>
    <row r="23515" ht="26.25" customHeight="1"/>
    <row r="23516" ht="26.25" customHeight="1"/>
    <row r="23517" ht="26.25" customHeight="1"/>
    <row r="23518" ht="26.25" customHeight="1"/>
    <row r="23519" ht="26.25" customHeight="1"/>
    <row r="23520" ht="26.25" customHeight="1"/>
    <row r="23521" ht="26.25" customHeight="1"/>
    <row r="23522" ht="26.25" customHeight="1"/>
    <row r="23523" ht="26.25" customHeight="1"/>
    <row r="23524" ht="26.25" customHeight="1"/>
    <row r="23525" ht="26.25" customHeight="1"/>
    <row r="23526" ht="26.25" customHeight="1"/>
    <row r="23527" ht="26.25" customHeight="1"/>
    <row r="23528" ht="26.25" customHeight="1"/>
    <row r="23529" ht="26.25" customHeight="1"/>
    <row r="23530" ht="26.25" customHeight="1"/>
    <row r="23531" ht="26.25" customHeight="1"/>
    <row r="23532" ht="26.25" customHeight="1"/>
    <row r="23533" ht="26.25" customHeight="1"/>
    <row r="23534" ht="26.25" customHeight="1"/>
    <row r="23535" ht="26.25" customHeight="1"/>
    <row r="23536" ht="26.25" customHeight="1"/>
    <row r="23537" ht="26.25" customHeight="1"/>
    <row r="23538" ht="26.25" customHeight="1"/>
    <row r="23539" ht="26.25" customHeight="1"/>
    <row r="23540" ht="26.25" customHeight="1"/>
    <row r="23541" ht="26.25" customHeight="1"/>
    <row r="23542" ht="26.25" customHeight="1"/>
    <row r="23543" ht="26.25" customHeight="1"/>
    <row r="23544" ht="26.25" customHeight="1"/>
    <row r="23545" ht="26.25" customHeight="1"/>
    <row r="23546" ht="26.25" customHeight="1"/>
    <row r="23547" ht="26.25" customHeight="1"/>
    <row r="23548" ht="26.25" customHeight="1"/>
    <row r="23549" ht="26.25" customHeight="1"/>
    <row r="23550" ht="26.25" customHeight="1"/>
    <row r="23551" ht="26.25" customHeight="1"/>
    <row r="23552" ht="26.25" customHeight="1"/>
    <row r="23553" ht="26.25" customHeight="1"/>
    <row r="23554" ht="26.25" customHeight="1"/>
    <row r="23555" ht="26.25" customHeight="1"/>
    <row r="23556" ht="26.25" customHeight="1"/>
    <row r="23557" ht="26.25" customHeight="1"/>
    <row r="23558" ht="26.25" customHeight="1"/>
    <row r="23559" ht="26.25" customHeight="1"/>
    <row r="23560" ht="26.25" customHeight="1"/>
    <row r="23561" ht="26.25" customHeight="1"/>
    <row r="23562" ht="26.25" customHeight="1"/>
    <row r="23563" ht="26.25" customHeight="1"/>
    <row r="23564" ht="26.25" customHeight="1"/>
    <row r="23565" ht="26.25" customHeight="1"/>
    <row r="23566" ht="26.25" customHeight="1"/>
    <row r="23567" ht="26.25" customHeight="1"/>
    <row r="23568" ht="26.25" customHeight="1"/>
    <row r="23569" ht="26.25" customHeight="1"/>
    <row r="23570" ht="26.25" customHeight="1"/>
    <row r="23571" ht="26.25" customHeight="1"/>
    <row r="23572" ht="26.25" customHeight="1"/>
    <row r="23573" ht="26.25" customHeight="1"/>
    <row r="23574" ht="26.25" customHeight="1"/>
    <row r="23575" ht="26.25" customHeight="1"/>
    <row r="23576" ht="26.25" customHeight="1"/>
    <row r="23577" ht="26.25" customHeight="1"/>
    <row r="23578" ht="26.25" customHeight="1"/>
    <row r="23579" ht="26.25" customHeight="1"/>
    <row r="23580" ht="26.25" customHeight="1"/>
    <row r="23581" ht="26.25" customHeight="1"/>
    <row r="23582" ht="26.25" customHeight="1"/>
    <row r="23583" ht="26.25" customHeight="1"/>
    <row r="23584" ht="26.25" customHeight="1"/>
    <row r="23585" ht="26.25" customHeight="1"/>
    <row r="23586" ht="26.25" customHeight="1"/>
    <row r="23587" ht="26.25" customHeight="1"/>
    <row r="23588" ht="26.25" customHeight="1"/>
    <row r="23589" ht="26.25" customHeight="1"/>
    <row r="23590" ht="26.25" customHeight="1"/>
    <row r="23591" ht="26.25" customHeight="1"/>
    <row r="23592" ht="26.25" customHeight="1"/>
    <row r="23593" ht="26.25" customHeight="1"/>
    <row r="23594" ht="26.25" customHeight="1"/>
    <row r="23595" ht="26.25" customHeight="1"/>
    <row r="23596" ht="26.25" customHeight="1"/>
    <row r="23597" ht="26.25" customHeight="1"/>
    <row r="23598" ht="26.25" customHeight="1"/>
    <row r="23599" ht="26.25" customHeight="1"/>
    <row r="23600" ht="26.25" customHeight="1"/>
    <row r="23601" ht="26.25" customHeight="1"/>
    <row r="23602" ht="26.25" customHeight="1"/>
    <row r="23603" ht="26.25" customHeight="1"/>
    <row r="23604" ht="26.25" customHeight="1"/>
    <row r="23605" ht="26.25" customHeight="1"/>
    <row r="23606" ht="26.25" customHeight="1"/>
    <row r="23607" ht="26.25" customHeight="1"/>
    <row r="23608" ht="26.25" customHeight="1"/>
    <row r="23609" ht="26.25" customHeight="1"/>
    <row r="23610" ht="26.25" customHeight="1"/>
    <row r="23611" ht="26.25" customHeight="1"/>
    <row r="23612" ht="26.25" customHeight="1"/>
    <row r="23613" ht="26.25" customHeight="1"/>
    <row r="23614" ht="26.25" customHeight="1"/>
    <row r="23615" ht="26.25" customHeight="1"/>
    <row r="23616" ht="26.25" customHeight="1"/>
    <row r="23617" ht="26.25" customHeight="1"/>
    <row r="23618" ht="26.25" customHeight="1"/>
    <row r="23619" ht="26.25" customHeight="1"/>
    <row r="23620" ht="26.25" customHeight="1"/>
    <row r="23621" ht="26.25" customHeight="1"/>
    <row r="23622" ht="26.25" customHeight="1"/>
    <row r="23623" ht="26.25" customHeight="1"/>
    <row r="23624" ht="26.25" customHeight="1"/>
    <row r="23625" ht="26.25" customHeight="1"/>
    <row r="23626" ht="26.25" customHeight="1"/>
    <row r="23627" ht="26.25" customHeight="1"/>
    <row r="23628" ht="26.25" customHeight="1"/>
    <row r="23629" ht="26.25" customHeight="1"/>
    <row r="23630" ht="26.25" customHeight="1"/>
    <row r="23631" ht="26.25" customHeight="1"/>
    <row r="23632" ht="26.25" customHeight="1"/>
    <row r="23633" ht="26.25" customHeight="1"/>
    <row r="23634" ht="26.25" customHeight="1"/>
    <row r="23635" ht="26.25" customHeight="1"/>
    <row r="23636" ht="26.25" customHeight="1"/>
    <row r="23637" ht="26.25" customHeight="1"/>
    <row r="23638" ht="26.25" customHeight="1"/>
    <row r="23639" ht="26.25" customHeight="1"/>
    <row r="23640" ht="26.25" customHeight="1"/>
    <row r="23641" ht="26.25" customHeight="1"/>
    <row r="23642" ht="26.25" customHeight="1"/>
    <row r="23643" ht="26.25" customHeight="1"/>
    <row r="23644" ht="26.25" customHeight="1"/>
    <row r="23645" ht="26.25" customHeight="1"/>
    <row r="23646" ht="26.25" customHeight="1"/>
    <row r="23647" ht="26.25" customHeight="1"/>
    <row r="23648" ht="26.25" customHeight="1"/>
    <row r="23649" ht="26.25" customHeight="1"/>
    <row r="23650" ht="26.25" customHeight="1"/>
    <row r="23651" ht="26.25" customHeight="1"/>
    <row r="23652" ht="26.25" customHeight="1"/>
    <row r="23653" ht="26.25" customHeight="1"/>
    <row r="23654" ht="26.25" customHeight="1"/>
    <row r="23655" ht="26.25" customHeight="1"/>
    <row r="23656" ht="26.25" customHeight="1"/>
    <row r="23657" ht="26.25" customHeight="1"/>
    <row r="23658" ht="26.25" customHeight="1"/>
    <row r="23659" ht="26.25" customHeight="1"/>
    <row r="23660" ht="26.25" customHeight="1"/>
    <row r="23661" ht="26.25" customHeight="1"/>
    <row r="23662" ht="26.25" customHeight="1"/>
    <row r="23663" ht="26.25" customHeight="1"/>
    <row r="23664" ht="26.25" customHeight="1"/>
    <row r="23665" ht="26.25" customHeight="1"/>
    <row r="23666" ht="26.25" customHeight="1"/>
    <row r="23667" ht="26.25" customHeight="1"/>
    <row r="23668" ht="26.25" customHeight="1"/>
    <row r="23669" ht="26.25" customHeight="1"/>
    <row r="23670" ht="26.25" customHeight="1"/>
    <row r="23671" ht="26.25" customHeight="1"/>
    <row r="23672" ht="26.25" customHeight="1"/>
    <row r="23673" ht="26.25" customHeight="1"/>
    <row r="23674" ht="26.25" customHeight="1"/>
    <row r="23675" ht="26.25" customHeight="1"/>
    <row r="23676" ht="26.25" customHeight="1"/>
    <row r="23677" ht="26.25" customHeight="1"/>
    <row r="23678" ht="26.25" customHeight="1"/>
    <row r="23679" ht="26.25" customHeight="1"/>
    <row r="23680" ht="26.25" customHeight="1"/>
    <row r="23681" ht="26.25" customHeight="1"/>
    <row r="23682" ht="26.25" customHeight="1"/>
    <row r="23683" ht="26.25" customHeight="1"/>
    <row r="23684" ht="26.25" customHeight="1"/>
    <row r="23685" ht="26.25" customHeight="1"/>
    <row r="23686" ht="26.25" customHeight="1"/>
    <row r="23687" ht="26.25" customHeight="1"/>
    <row r="23688" ht="26.25" customHeight="1"/>
    <row r="23689" ht="26.25" customHeight="1"/>
    <row r="23690" ht="26.25" customHeight="1"/>
    <row r="23691" ht="26.25" customHeight="1"/>
    <row r="23692" ht="26.25" customHeight="1"/>
    <row r="23693" ht="26.25" customHeight="1"/>
    <row r="23694" ht="26.25" customHeight="1"/>
    <row r="23695" ht="26.25" customHeight="1"/>
    <row r="23696" ht="26.25" customHeight="1"/>
    <row r="23697" ht="26.25" customHeight="1"/>
    <row r="23698" ht="26.25" customHeight="1"/>
    <row r="23699" ht="26.25" customHeight="1"/>
    <row r="23700" ht="26.25" customHeight="1"/>
    <row r="23701" ht="26.25" customHeight="1"/>
    <row r="23702" ht="26.25" customHeight="1"/>
    <row r="23703" ht="26.25" customHeight="1"/>
    <row r="23704" ht="26.25" customHeight="1"/>
    <row r="23705" ht="26.25" customHeight="1"/>
    <row r="23706" ht="26.25" customHeight="1"/>
    <row r="23707" ht="26.25" customHeight="1"/>
    <row r="23708" ht="26.25" customHeight="1"/>
    <row r="23709" ht="26.25" customHeight="1"/>
    <row r="23710" ht="26.25" customHeight="1"/>
    <row r="23711" ht="26.25" customHeight="1"/>
    <row r="23712" ht="26.25" customHeight="1"/>
    <row r="23713" ht="26.25" customHeight="1"/>
    <row r="23714" ht="26.25" customHeight="1"/>
    <row r="23715" ht="26.25" customHeight="1"/>
    <row r="23716" ht="26.25" customHeight="1"/>
    <row r="23717" ht="26.25" customHeight="1"/>
    <row r="23718" ht="26.25" customHeight="1"/>
    <row r="23719" ht="26.25" customHeight="1"/>
    <row r="23720" ht="26.25" customHeight="1"/>
    <row r="23721" ht="26.25" customHeight="1"/>
    <row r="23722" ht="26.25" customHeight="1"/>
    <row r="23723" ht="26.25" customHeight="1"/>
    <row r="23724" ht="26.25" customHeight="1"/>
    <row r="23725" ht="26.25" customHeight="1"/>
    <row r="23726" ht="26.25" customHeight="1"/>
    <row r="23727" ht="26.25" customHeight="1"/>
    <row r="23728" ht="26.25" customHeight="1"/>
    <row r="23729" ht="26.25" customHeight="1"/>
    <row r="23730" ht="26.25" customHeight="1"/>
    <row r="23731" ht="26.25" customHeight="1"/>
    <row r="23732" ht="26.25" customHeight="1"/>
    <row r="23733" ht="26.25" customHeight="1"/>
    <row r="23734" ht="26.25" customHeight="1"/>
    <row r="23735" ht="26.25" customHeight="1"/>
    <row r="23736" ht="26.25" customHeight="1"/>
    <row r="23737" ht="26.25" customHeight="1"/>
    <row r="23738" ht="26.25" customHeight="1"/>
    <row r="23739" ht="26.25" customHeight="1"/>
    <row r="23740" ht="26.25" customHeight="1"/>
    <row r="23741" ht="26.25" customHeight="1"/>
    <row r="23742" ht="26.25" customHeight="1"/>
    <row r="23743" ht="26.25" customHeight="1"/>
    <row r="23744" ht="26.25" customHeight="1"/>
    <row r="23745" ht="26.25" customHeight="1"/>
    <row r="23746" ht="26.25" customHeight="1"/>
    <row r="23747" ht="26.25" customHeight="1"/>
    <row r="23748" ht="26.25" customHeight="1"/>
    <row r="23749" ht="26.25" customHeight="1"/>
    <row r="23750" ht="26.25" customHeight="1"/>
    <row r="23751" ht="26.25" customHeight="1"/>
    <row r="23752" ht="26.25" customHeight="1"/>
    <row r="23753" ht="26.25" customHeight="1"/>
    <row r="23754" ht="26.25" customHeight="1"/>
    <row r="23755" ht="26.25" customHeight="1"/>
    <row r="23756" ht="26.25" customHeight="1"/>
    <row r="23757" ht="26.25" customHeight="1"/>
    <row r="23758" ht="26.25" customHeight="1"/>
    <row r="23759" ht="26.25" customHeight="1"/>
    <row r="23760" ht="26.25" customHeight="1"/>
    <row r="23761" ht="26.25" customHeight="1"/>
    <row r="23762" ht="26.25" customHeight="1"/>
    <row r="23763" ht="26.25" customHeight="1"/>
    <row r="23764" ht="26.25" customHeight="1"/>
    <row r="23765" ht="26.25" customHeight="1"/>
    <row r="23766" ht="26.25" customHeight="1"/>
    <row r="23767" ht="26.25" customHeight="1"/>
    <row r="23768" ht="26.25" customHeight="1"/>
    <row r="23769" ht="26.25" customHeight="1"/>
    <row r="23770" ht="26.25" customHeight="1"/>
    <row r="23771" ht="26.25" customHeight="1"/>
    <row r="23772" ht="26.25" customHeight="1"/>
    <row r="23773" ht="26.25" customHeight="1"/>
    <row r="23774" ht="26.25" customHeight="1"/>
    <row r="23775" ht="26.25" customHeight="1"/>
    <row r="23776" ht="26.25" customHeight="1"/>
    <row r="23777" ht="26.25" customHeight="1"/>
    <row r="23778" ht="26.25" customHeight="1"/>
    <row r="23779" ht="26.25" customHeight="1"/>
    <row r="23780" ht="26.25" customHeight="1"/>
    <row r="23781" ht="26.25" customHeight="1"/>
    <row r="23782" ht="26.25" customHeight="1"/>
    <row r="23783" ht="26.25" customHeight="1"/>
    <row r="23784" ht="26.25" customHeight="1"/>
    <row r="23785" ht="26.25" customHeight="1"/>
    <row r="23786" ht="26.25" customHeight="1"/>
    <row r="23787" ht="26.25" customHeight="1"/>
    <row r="23788" ht="26.25" customHeight="1"/>
    <row r="23789" ht="26.25" customHeight="1"/>
    <row r="23790" ht="26.25" customHeight="1"/>
    <row r="23791" ht="26.25" customHeight="1"/>
    <row r="23792" ht="26.25" customHeight="1"/>
    <row r="23793" ht="26.25" customHeight="1"/>
    <row r="23794" ht="26.25" customHeight="1"/>
    <row r="23795" ht="26.25" customHeight="1"/>
    <row r="23796" ht="26.25" customHeight="1"/>
    <row r="23797" ht="26.25" customHeight="1"/>
    <row r="23798" ht="26.25" customHeight="1"/>
    <row r="23799" ht="26.25" customHeight="1"/>
    <row r="23800" ht="26.25" customHeight="1"/>
    <row r="23801" ht="26.25" customHeight="1"/>
    <row r="23802" ht="26.25" customHeight="1"/>
    <row r="23803" ht="26.25" customHeight="1"/>
    <row r="23804" ht="26.25" customHeight="1"/>
    <row r="23805" ht="26.25" customHeight="1"/>
    <row r="23806" ht="26.25" customHeight="1"/>
    <row r="23807" ht="26.25" customHeight="1"/>
    <row r="23808" ht="26.25" customHeight="1"/>
    <row r="23809" ht="26.25" customHeight="1"/>
    <row r="23810" ht="26.25" customHeight="1"/>
    <row r="23811" ht="26.25" customHeight="1"/>
    <row r="23812" ht="26.25" customHeight="1"/>
    <row r="23813" ht="26.25" customHeight="1"/>
    <row r="23814" ht="26.25" customHeight="1"/>
    <row r="23815" ht="26.25" customHeight="1"/>
    <row r="23816" ht="26.25" customHeight="1"/>
    <row r="23817" ht="26.25" customHeight="1"/>
    <row r="23818" ht="26.25" customHeight="1"/>
    <row r="23819" ht="26.25" customHeight="1"/>
    <row r="23820" ht="26.25" customHeight="1"/>
    <row r="23821" ht="26.25" customHeight="1"/>
    <row r="23822" ht="26.25" customHeight="1"/>
    <row r="23823" ht="26.25" customHeight="1"/>
    <row r="23824" ht="26.25" customHeight="1"/>
    <row r="23825" ht="26.25" customHeight="1"/>
    <row r="23826" ht="26.25" customHeight="1"/>
    <row r="23827" ht="26.25" customHeight="1"/>
    <row r="23828" ht="26.25" customHeight="1"/>
    <row r="23829" ht="26.25" customHeight="1"/>
    <row r="23830" ht="26.25" customHeight="1"/>
    <row r="23831" ht="26.25" customHeight="1"/>
    <row r="23832" ht="26.25" customHeight="1"/>
    <row r="23833" ht="26.25" customHeight="1"/>
    <row r="23834" ht="26.25" customHeight="1"/>
    <row r="23835" ht="26.25" customHeight="1"/>
    <row r="23836" ht="26.25" customHeight="1"/>
    <row r="23837" ht="26.25" customHeight="1"/>
    <row r="23838" ht="26.25" customHeight="1"/>
    <row r="23839" ht="26.25" customHeight="1"/>
    <row r="23840" ht="26.25" customHeight="1"/>
    <row r="23841" ht="26.25" customHeight="1"/>
    <row r="23842" ht="26.25" customHeight="1"/>
    <row r="23843" ht="26.25" customHeight="1"/>
    <row r="23844" ht="26.25" customHeight="1"/>
    <row r="23845" ht="26.25" customHeight="1"/>
    <row r="23846" ht="26.25" customHeight="1"/>
    <row r="23847" ht="26.25" customHeight="1"/>
    <row r="23848" ht="26.25" customHeight="1"/>
    <row r="23849" ht="26.25" customHeight="1"/>
    <row r="23850" ht="26.25" customHeight="1"/>
    <row r="23851" ht="26.25" customHeight="1"/>
    <row r="23852" ht="26.25" customHeight="1"/>
    <row r="23853" ht="26.25" customHeight="1"/>
    <row r="23854" ht="26.25" customHeight="1"/>
    <row r="23855" ht="26.25" customHeight="1"/>
    <row r="23856" ht="26.25" customHeight="1"/>
    <row r="23857" ht="26.25" customHeight="1"/>
    <row r="23858" ht="26.25" customHeight="1"/>
    <row r="23859" ht="26.25" customHeight="1"/>
    <row r="23860" ht="26.25" customHeight="1"/>
    <row r="23861" ht="26.25" customHeight="1"/>
    <row r="23862" ht="26.25" customHeight="1"/>
    <row r="23863" ht="26.25" customHeight="1"/>
    <row r="23864" ht="26.25" customHeight="1"/>
    <row r="23865" ht="26.25" customHeight="1"/>
    <row r="23866" ht="26.25" customHeight="1"/>
    <row r="23867" ht="26.25" customHeight="1"/>
    <row r="23868" ht="26.25" customHeight="1"/>
    <row r="23869" ht="26.25" customHeight="1"/>
    <row r="23870" ht="26.25" customHeight="1"/>
    <row r="23871" ht="26.25" customHeight="1"/>
    <row r="23872" ht="26.25" customHeight="1"/>
    <row r="23873" ht="26.25" customHeight="1"/>
    <row r="23874" ht="26.25" customHeight="1"/>
    <row r="23875" ht="26.25" customHeight="1"/>
    <row r="23876" ht="26.25" customHeight="1"/>
    <row r="23877" ht="26.25" customHeight="1"/>
    <row r="23878" ht="26.25" customHeight="1"/>
    <row r="23879" ht="26.25" customHeight="1"/>
    <row r="23880" ht="26.25" customHeight="1"/>
    <row r="23881" ht="26.25" customHeight="1"/>
    <row r="23882" ht="26.25" customHeight="1"/>
    <row r="23883" ht="26.25" customHeight="1"/>
    <row r="23884" ht="26.25" customHeight="1"/>
    <row r="23885" ht="26.25" customHeight="1"/>
    <row r="23886" ht="26.25" customHeight="1"/>
    <row r="23887" ht="26.25" customHeight="1"/>
    <row r="23888" ht="26.25" customHeight="1"/>
    <row r="23889" ht="26.25" customHeight="1"/>
    <row r="23890" ht="26.25" customHeight="1"/>
    <row r="23891" ht="26.25" customHeight="1"/>
    <row r="23892" ht="26.25" customHeight="1"/>
    <row r="23893" ht="26.25" customHeight="1"/>
    <row r="23894" ht="26.25" customHeight="1"/>
    <row r="23895" ht="26.25" customHeight="1"/>
    <row r="23896" ht="26.25" customHeight="1"/>
    <row r="23897" ht="26.25" customHeight="1"/>
    <row r="23898" ht="26.25" customHeight="1"/>
    <row r="23899" ht="26.25" customHeight="1"/>
    <row r="23900" ht="26.25" customHeight="1"/>
    <row r="23901" ht="26.25" customHeight="1"/>
    <row r="23902" ht="26.25" customHeight="1"/>
    <row r="23903" ht="26.25" customHeight="1"/>
    <row r="23904" ht="26.25" customHeight="1"/>
    <row r="23905" ht="26.25" customHeight="1"/>
    <row r="23906" ht="26.25" customHeight="1"/>
    <row r="23907" ht="26.25" customHeight="1"/>
    <row r="23908" ht="26.25" customHeight="1"/>
    <row r="23909" ht="26.25" customHeight="1"/>
    <row r="23910" ht="26.25" customHeight="1"/>
    <row r="23911" ht="26.25" customHeight="1"/>
    <row r="23912" ht="26.25" customHeight="1"/>
    <row r="23913" ht="26.25" customHeight="1"/>
    <row r="23914" ht="26.25" customHeight="1"/>
    <row r="23915" ht="26.25" customHeight="1"/>
    <row r="23916" ht="26.25" customHeight="1"/>
    <row r="23917" ht="26.25" customHeight="1"/>
    <row r="23918" ht="26.25" customHeight="1"/>
    <row r="23919" ht="26.25" customHeight="1"/>
    <row r="23920" ht="26.25" customHeight="1"/>
    <row r="23921" ht="26.25" customHeight="1"/>
    <row r="23922" ht="26.25" customHeight="1"/>
    <row r="23923" ht="26.25" customHeight="1"/>
    <row r="23924" ht="26.25" customHeight="1"/>
    <row r="23925" ht="26.25" customHeight="1"/>
    <row r="23926" ht="26.25" customHeight="1"/>
    <row r="23927" ht="26.25" customHeight="1"/>
    <row r="23928" ht="26.25" customHeight="1"/>
    <row r="23929" ht="26.25" customHeight="1"/>
    <row r="23930" ht="26.25" customHeight="1"/>
    <row r="23931" ht="26.25" customHeight="1"/>
    <row r="23932" ht="26.25" customHeight="1"/>
    <row r="23933" ht="26.25" customHeight="1"/>
    <row r="23934" ht="26.25" customHeight="1"/>
    <row r="23935" ht="26.25" customHeight="1"/>
    <row r="23936" ht="26.25" customHeight="1"/>
    <row r="23937" ht="26.25" customHeight="1"/>
    <row r="23938" ht="26.25" customHeight="1"/>
    <row r="23939" ht="26.25" customHeight="1"/>
    <row r="23940" ht="26.25" customHeight="1"/>
    <row r="23941" ht="26.25" customHeight="1"/>
    <row r="23942" ht="26.25" customHeight="1"/>
    <row r="23943" ht="26.25" customHeight="1"/>
    <row r="23944" ht="26.25" customHeight="1"/>
    <row r="23945" ht="26.25" customHeight="1"/>
    <row r="23946" ht="26.25" customHeight="1"/>
    <row r="23947" ht="26.25" customHeight="1"/>
    <row r="23948" ht="26.25" customHeight="1"/>
    <row r="23949" ht="26.25" customHeight="1"/>
    <row r="23950" ht="26.25" customHeight="1"/>
    <row r="23951" ht="26.25" customHeight="1"/>
    <row r="23952" ht="26.25" customHeight="1"/>
    <row r="23953" ht="26.25" customHeight="1"/>
    <row r="23954" ht="26.25" customHeight="1"/>
    <row r="23955" ht="26.25" customHeight="1"/>
    <row r="23956" ht="26.25" customHeight="1"/>
    <row r="23957" ht="26.25" customHeight="1"/>
    <row r="23958" ht="26.25" customHeight="1"/>
    <row r="23959" ht="26.25" customHeight="1"/>
    <row r="23960" ht="26.25" customHeight="1"/>
    <row r="23961" ht="26.25" customHeight="1"/>
    <row r="23962" ht="26.25" customHeight="1"/>
    <row r="23963" ht="26.25" customHeight="1"/>
    <row r="23964" ht="26.25" customHeight="1"/>
    <row r="23965" ht="26.25" customHeight="1"/>
    <row r="23966" ht="26.25" customHeight="1"/>
    <row r="23967" ht="26.25" customHeight="1"/>
    <row r="23968" ht="26.25" customHeight="1"/>
    <row r="23969" ht="26.25" customHeight="1"/>
    <row r="23970" ht="26.25" customHeight="1"/>
    <row r="23971" ht="26.25" customHeight="1"/>
    <row r="23972" ht="26.25" customHeight="1"/>
    <row r="23973" ht="26.25" customHeight="1"/>
    <row r="23974" ht="26.25" customHeight="1"/>
    <row r="23975" ht="26.25" customHeight="1"/>
    <row r="23976" ht="26.25" customHeight="1"/>
    <row r="23977" ht="26.25" customHeight="1"/>
    <row r="23978" ht="26.25" customHeight="1"/>
    <row r="23979" ht="26.25" customHeight="1"/>
    <row r="23980" ht="26.25" customHeight="1"/>
    <row r="23981" ht="26.25" customHeight="1"/>
    <row r="23982" ht="26.25" customHeight="1"/>
    <row r="23983" ht="26.25" customHeight="1"/>
    <row r="23984" ht="26.25" customHeight="1"/>
    <row r="23985" ht="26.25" customHeight="1"/>
    <row r="23986" ht="26.25" customHeight="1"/>
    <row r="23987" ht="26.25" customHeight="1"/>
    <row r="23988" ht="26.25" customHeight="1"/>
    <row r="23989" ht="26.25" customHeight="1"/>
    <row r="23990" ht="26.25" customHeight="1"/>
    <row r="23991" ht="26.25" customHeight="1"/>
    <row r="23992" ht="26.25" customHeight="1"/>
    <row r="23993" ht="26.25" customHeight="1"/>
    <row r="23994" ht="26.25" customHeight="1"/>
    <row r="23995" ht="26.25" customHeight="1"/>
    <row r="23996" ht="26.25" customHeight="1"/>
    <row r="23997" ht="26.25" customHeight="1"/>
    <row r="23998" ht="26.25" customHeight="1"/>
    <row r="23999" ht="26.25" customHeight="1"/>
    <row r="24000" ht="26.25" customHeight="1"/>
    <row r="24001" ht="26.25" customHeight="1"/>
    <row r="24002" ht="26.25" customHeight="1"/>
    <row r="24003" ht="26.25" customHeight="1"/>
    <row r="24004" ht="26.25" customHeight="1"/>
    <row r="24005" ht="26.25" customHeight="1"/>
    <row r="24006" ht="26.25" customHeight="1"/>
    <row r="24007" ht="26.25" customHeight="1"/>
    <row r="24008" ht="26.25" customHeight="1"/>
    <row r="24009" ht="26.25" customHeight="1"/>
    <row r="24010" ht="26.25" customHeight="1"/>
    <row r="24011" ht="26.25" customHeight="1"/>
    <row r="24012" ht="26.25" customHeight="1"/>
    <row r="24013" ht="26.25" customHeight="1"/>
    <row r="24014" ht="26.25" customHeight="1"/>
    <row r="24015" ht="26.25" customHeight="1"/>
    <row r="24016" ht="26.25" customHeight="1"/>
    <row r="24017" ht="26.25" customHeight="1"/>
    <row r="24018" ht="26.25" customHeight="1"/>
    <row r="24019" ht="26.25" customHeight="1"/>
    <row r="24020" ht="26.25" customHeight="1"/>
    <row r="24021" ht="26.25" customHeight="1"/>
    <row r="24022" ht="26.25" customHeight="1"/>
    <row r="24023" ht="26.25" customHeight="1"/>
    <row r="24024" ht="26.25" customHeight="1"/>
    <row r="24025" ht="26.25" customHeight="1"/>
    <row r="24026" ht="26.25" customHeight="1"/>
    <row r="24027" ht="26.25" customHeight="1"/>
    <row r="24028" ht="26.25" customHeight="1"/>
    <row r="24029" ht="26.25" customHeight="1"/>
    <row r="24030" ht="26.25" customHeight="1"/>
    <row r="24031" ht="26.25" customHeight="1"/>
    <row r="24032" ht="26.25" customHeight="1"/>
    <row r="24033" ht="26.25" customHeight="1"/>
    <row r="24034" ht="26.25" customHeight="1"/>
    <row r="24035" ht="26.25" customHeight="1"/>
    <row r="24036" ht="26.25" customHeight="1"/>
    <row r="24037" ht="26.25" customHeight="1"/>
    <row r="24038" ht="26.25" customHeight="1"/>
    <row r="24039" ht="26.25" customHeight="1"/>
    <row r="24040" ht="26.25" customHeight="1"/>
    <row r="24041" ht="26.25" customHeight="1"/>
    <row r="24042" ht="26.25" customHeight="1"/>
    <row r="24043" ht="26.25" customHeight="1"/>
    <row r="24044" ht="26.25" customHeight="1"/>
    <row r="24045" ht="26.25" customHeight="1"/>
    <row r="24046" ht="26.25" customHeight="1"/>
    <row r="24047" ht="26.25" customHeight="1"/>
    <row r="24048" ht="26.25" customHeight="1"/>
    <row r="24049" ht="26.25" customHeight="1"/>
    <row r="24050" ht="26.25" customHeight="1"/>
    <row r="24051" ht="26.25" customHeight="1"/>
    <row r="24052" ht="26.25" customHeight="1"/>
    <row r="24053" ht="26.25" customHeight="1"/>
    <row r="24054" ht="26.25" customHeight="1"/>
    <row r="24055" ht="26.25" customHeight="1"/>
    <row r="24056" ht="26.25" customHeight="1"/>
    <row r="24057" ht="26.25" customHeight="1"/>
    <row r="24058" ht="26.25" customHeight="1"/>
    <row r="24059" ht="26.25" customHeight="1"/>
    <row r="24060" ht="26.25" customHeight="1"/>
    <row r="24061" ht="26.25" customHeight="1"/>
    <row r="24062" ht="26.25" customHeight="1"/>
    <row r="24063" ht="26.25" customHeight="1"/>
    <row r="24064" ht="26.25" customHeight="1"/>
    <row r="24065" ht="26.25" customHeight="1"/>
    <row r="24066" ht="26.25" customHeight="1"/>
    <row r="24067" ht="26.25" customHeight="1"/>
    <row r="24068" ht="26.25" customHeight="1"/>
    <row r="24069" ht="26.25" customHeight="1"/>
    <row r="24070" ht="26.25" customHeight="1"/>
    <row r="24071" ht="26.25" customHeight="1"/>
    <row r="24072" ht="26.25" customHeight="1"/>
    <row r="24073" ht="26.25" customHeight="1"/>
    <row r="24074" ht="26.25" customHeight="1"/>
    <row r="24075" ht="26.25" customHeight="1"/>
    <row r="24076" ht="26.25" customHeight="1"/>
    <row r="24077" ht="26.25" customHeight="1"/>
    <row r="24078" ht="26.25" customHeight="1"/>
    <row r="24079" ht="26.25" customHeight="1"/>
    <row r="24080" ht="26.25" customHeight="1"/>
    <row r="24081" ht="26.25" customHeight="1"/>
    <row r="24082" ht="26.25" customHeight="1"/>
    <row r="24083" ht="26.25" customHeight="1"/>
    <row r="24084" ht="26.25" customHeight="1"/>
    <row r="24085" ht="26.25" customHeight="1"/>
    <row r="24086" ht="26.25" customHeight="1"/>
    <row r="24087" ht="26.25" customHeight="1"/>
    <row r="24088" ht="26.25" customHeight="1"/>
    <row r="24089" ht="26.25" customHeight="1"/>
    <row r="24090" ht="26.25" customHeight="1"/>
    <row r="24091" ht="26.25" customHeight="1"/>
    <row r="24092" ht="26.25" customHeight="1"/>
    <row r="24093" ht="26.25" customHeight="1"/>
    <row r="24094" ht="26.25" customHeight="1"/>
    <row r="24095" ht="26.25" customHeight="1"/>
    <row r="24096" ht="26.25" customHeight="1"/>
    <row r="24097" ht="26.25" customHeight="1"/>
    <row r="24098" ht="26.25" customHeight="1"/>
    <row r="24099" ht="26.25" customHeight="1"/>
    <row r="24100" ht="26.25" customHeight="1"/>
    <row r="24101" ht="26.25" customHeight="1"/>
    <row r="24102" ht="26.25" customHeight="1"/>
    <row r="24103" ht="26.25" customHeight="1"/>
    <row r="24104" ht="26.25" customHeight="1"/>
    <row r="24105" ht="26.25" customHeight="1"/>
    <row r="24106" ht="26.25" customHeight="1"/>
    <row r="24107" ht="26.25" customHeight="1"/>
    <row r="24108" ht="26.25" customHeight="1"/>
    <row r="24109" ht="26.25" customHeight="1"/>
    <row r="24110" ht="26.25" customHeight="1"/>
    <row r="24111" ht="26.25" customHeight="1"/>
    <row r="24112" ht="26.25" customHeight="1"/>
    <row r="24113" ht="26.25" customHeight="1"/>
    <row r="24114" ht="26.25" customHeight="1"/>
    <row r="24115" ht="26.25" customHeight="1"/>
    <row r="24116" ht="26.25" customHeight="1"/>
    <row r="24117" ht="26.25" customHeight="1"/>
    <row r="24118" ht="26.25" customHeight="1"/>
    <row r="24119" ht="26.25" customHeight="1"/>
    <row r="24120" ht="26.25" customHeight="1"/>
    <row r="24121" ht="26.25" customHeight="1"/>
    <row r="24122" ht="26.25" customHeight="1"/>
    <row r="24123" ht="26.25" customHeight="1"/>
    <row r="24124" ht="26.25" customHeight="1"/>
    <row r="24125" ht="26.25" customHeight="1"/>
    <row r="24126" ht="26.25" customHeight="1"/>
    <row r="24127" ht="26.25" customHeight="1"/>
    <row r="24128" ht="26.25" customHeight="1"/>
    <row r="24129" ht="26.25" customHeight="1"/>
    <row r="24130" ht="26.25" customHeight="1"/>
    <row r="24131" ht="26.25" customHeight="1"/>
    <row r="24132" ht="26.25" customHeight="1"/>
    <row r="24133" ht="26.25" customHeight="1"/>
    <row r="24134" ht="26.25" customHeight="1"/>
    <row r="24135" ht="26.25" customHeight="1"/>
    <row r="24136" ht="26.25" customHeight="1"/>
    <row r="24137" ht="26.25" customHeight="1"/>
    <row r="24138" ht="26.25" customHeight="1"/>
    <row r="24139" ht="26.25" customHeight="1"/>
    <row r="24140" ht="26.25" customHeight="1"/>
    <row r="24141" ht="26.25" customHeight="1"/>
    <row r="24142" ht="26.25" customHeight="1"/>
    <row r="24143" ht="26.25" customHeight="1"/>
    <row r="24144" ht="26.25" customHeight="1"/>
    <row r="24145" ht="26.25" customHeight="1"/>
    <row r="24146" ht="26.25" customHeight="1"/>
    <row r="24147" ht="26.25" customHeight="1"/>
    <row r="24148" ht="26.25" customHeight="1"/>
    <row r="24149" ht="26.25" customHeight="1"/>
    <row r="24150" ht="26.25" customHeight="1"/>
    <row r="24151" ht="26.25" customHeight="1"/>
    <row r="24152" ht="26.25" customHeight="1"/>
    <row r="24153" ht="26.25" customHeight="1"/>
    <row r="24154" ht="26.25" customHeight="1"/>
    <row r="24155" ht="26.25" customHeight="1"/>
    <row r="24156" ht="26.25" customHeight="1"/>
    <row r="24157" ht="26.25" customHeight="1"/>
    <row r="24158" ht="26.25" customHeight="1"/>
    <row r="24159" ht="26.25" customHeight="1"/>
    <row r="24160" ht="26.25" customHeight="1"/>
    <row r="24161" ht="26.25" customHeight="1"/>
    <row r="24162" ht="26.25" customHeight="1"/>
    <row r="24163" ht="26.25" customHeight="1"/>
    <row r="24164" ht="26.25" customHeight="1"/>
    <row r="24165" ht="26.25" customHeight="1"/>
    <row r="24166" ht="26.25" customHeight="1"/>
    <row r="24167" ht="26.25" customHeight="1"/>
    <row r="24168" ht="26.25" customHeight="1"/>
    <row r="24169" ht="26.25" customHeight="1"/>
    <row r="24170" ht="26.25" customHeight="1"/>
    <row r="24171" ht="26.25" customHeight="1"/>
    <row r="24172" ht="26.25" customHeight="1"/>
    <row r="24173" ht="26.25" customHeight="1"/>
    <row r="24174" ht="26.25" customHeight="1"/>
    <row r="24175" ht="26.25" customHeight="1"/>
    <row r="24176" ht="26.25" customHeight="1"/>
    <row r="24177" ht="26.25" customHeight="1"/>
    <row r="24178" ht="26.25" customHeight="1"/>
    <row r="24179" ht="26.25" customHeight="1"/>
    <row r="24180" ht="26.25" customHeight="1"/>
    <row r="24181" ht="26.25" customHeight="1"/>
    <row r="24182" ht="26.25" customHeight="1"/>
    <row r="24183" ht="26.25" customHeight="1"/>
    <row r="24184" ht="26.25" customHeight="1"/>
    <row r="24185" ht="26.25" customHeight="1"/>
    <row r="24186" ht="26.25" customHeight="1"/>
    <row r="24187" ht="26.25" customHeight="1"/>
    <row r="24188" ht="26.25" customHeight="1"/>
    <row r="24189" ht="26.25" customHeight="1"/>
    <row r="24190" ht="26.25" customHeight="1"/>
    <row r="24191" ht="26.25" customHeight="1"/>
    <row r="24192" ht="26.25" customHeight="1"/>
    <row r="24193" ht="26.25" customHeight="1"/>
    <row r="24194" ht="26.25" customHeight="1"/>
    <row r="24195" ht="26.25" customHeight="1"/>
    <row r="24196" ht="26.25" customHeight="1"/>
    <row r="24197" ht="26.25" customHeight="1"/>
    <row r="24198" ht="26.25" customHeight="1"/>
    <row r="24199" ht="26.25" customHeight="1"/>
    <row r="24200" ht="26.25" customHeight="1"/>
    <row r="24201" ht="26.25" customHeight="1"/>
    <row r="24202" ht="26.25" customHeight="1"/>
    <row r="24203" ht="26.25" customHeight="1"/>
    <row r="24204" ht="26.25" customHeight="1"/>
    <row r="24205" ht="26.25" customHeight="1"/>
    <row r="24206" ht="26.25" customHeight="1"/>
    <row r="24207" ht="26.25" customHeight="1"/>
    <row r="24208" ht="26.25" customHeight="1"/>
    <row r="24209" ht="26.25" customHeight="1"/>
    <row r="24210" ht="26.25" customHeight="1"/>
    <row r="24211" ht="26.25" customHeight="1"/>
    <row r="24212" ht="26.25" customHeight="1"/>
    <row r="24213" ht="26.25" customHeight="1"/>
    <row r="24214" ht="26.25" customHeight="1"/>
    <row r="24215" ht="26.25" customHeight="1"/>
    <row r="24216" ht="26.25" customHeight="1"/>
    <row r="24217" ht="26.25" customHeight="1"/>
    <row r="24218" ht="26.25" customHeight="1"/>
    <row r="24219" ht="26.25" customHeight="1"/>
    <row r="24220" ht="26.25" customHeight="1"/>
    <row r="24221" ht="26.25" customHeight="1"/>
    <row r="24222" ht="26.25" customHeight="1"/>
    <row r="24223" ht="26.25" customHeight="1"/>
    <row r="24224" ht="26.25" customHeight="1"/>
    <row r="24225" ht="26.25" customHeight="1"/>
    <row r="24226" ht="26.25" customHeight="1"/>
    <row r="24227" ht="26.25" customHeight="1"/>
    <row r="24228" ht="26.25" customHeight="1"/>
    <row r="24229" ht="26.25" customHeight="1"/>
    <row r="24230" ht="26.25" customHeight="1"/>
    <row r="24231" ht="26.25" customHeight="1"/>
    <row r="24232" ht="26.25" customHeight="1"/>
    <row r="24233" ht="26.25" customHeight="1"/>
    <row r="24234" ht="26.25" customHeight="1"/>
    <row r="24235" ht="26.25" customHeight="1"/>
    <row r="24236" ht="26.25" customHeight="1"/>
    <row r="24237" ht="26.25" customHeight="1"/>
    <row r="24238" ht="26.25" customHeight="1"/>
    <row r="24239" ht="26.25" customHeight="1"/>
    <row r="24240" ht="26.25" customHeight="1"/>
    <row r="24241" ht="26.25" customHeight="1"/>
    <row r="24242" ht="26.25" customHeight="1"/>
    <row r="24243" ht="26.25" customHeight="1"/>
    <row r="24244" ht="26.25" customHeight="1"/>
    <row r="24245" ht="26.25" customHeight="1"/>
    <row r="24246" ht="26.25" customHeight="1"/>
    <row r="24247" ht="26.25" customHeight="1"/>
    <row r="24248" ht="26.25" customHeight="1"/>
    <row r="24249" ht="26.25" customHeight="1"/>
    <row r="24250" ht="26.25" customHeight="1"/>
    <row r="24251" ht="26.25" customHeight="1"/>
    <row r="24252" ht="26.25" customHeight="1"/>
    <row r="24253" ht="26.25" customHeight="1"/>
    <row r="24254" ht="26.25" customHeight="1"/>
    <row r="24255" ht="26.25" customHeight="1"/>
    <row r="24256" ht="26.25" customHeight="1"/>
    <row r="24257" ht="26.25" customHeight="1"/>
    <row r="24258" ht="26.25" customHeight="1"/>
    <row r="24259" ht="26.25" customHeight="1"/>
    <row r="24260" ht="26.25" customHeight="1"/>
    <row r="24261" ht="26.25" customHeight="1"/>
    <row r="24262" ht="26.25" customHeight="1"/>
    <row r="24263" ht="26.25" customHeight="1"/>
    <row r="24264" ht="26.25" customHeight="1"/>
    <row r="24265" ht="26.25" customHeight="1"/>
    <row r="24266" ht="26.25" customHeight="1"/>
    <row r="24267" ht="26.25" customHeight="1"/>
    <row r="24268" ht="26.25" customHeight="1"/>
    <row r="24269" ht="26.25" customHeight="1"/>
    <row r="24270" ht="26.25" customHeight="1"/>
    <row r="24271" ht="26.25" customHeight="1"/>
    <row r="24272" ht="26.25" customHeight="1"/>
    <row r="24273" ht="26.25" customHeight="1"/>
    <row r="24274" ht="26.25" customHeight="1"/>
    <row r="24275" ht="26.25" customHeight="1"/>
    <row r="24276" ht="26.25" customHeight="1"/>
    <row r="24277" ht="26.25" customHeight="1"/>
    <row r="24278" ht="26.25" customHeight="1"/>
    <row r="24279" ht="26.25" customHeight="1"/>
    <row r="24280" ht="26.25" customHeight="1"/>
    <row r="24281" ht="26.25" customHeight="1"/>
    <row r="24282" ht="26.25" customHeight="1"/>
    <row r="24283" ht="26.25" customHeight="1"/>
    <row r="24284" ht="26.25" customHeight="1"/>
    <row r="24285" ht="26.25" customHeight="1"/>
    <row r="24286" ht="26.25" customHeight="1"/>
    <row r="24287" ht="26.25" customHeight="1"/>
    <row r="24288" ht="26.25" customHeight="1"/>
    <row r="24289" ht="26.25" customHeight="1"/>
    <row r="24290" ht="26.25" customHeight="1"/>
    <row r="24291" ht="26.25" customHeight="1"/>
    <row r="24292" ht="26.25" customHeight="1"/>
    <row r="24293" ht="26.25" customHeight="1"/>
    <row r="24294" ht="26.25" customHeight="1"/>
    <row r="24295" ht="26.25" customHeight="1"/>
    <row r="24296" ht="26.25" customHeight="1"/>
    <row r="24297" ht="26.25" customHeight="1"/>
    <row r="24298" ht="26.25" customHeight="1"/>
    <row r="24299" ht="26.25" customHeight="1"/>
    <row r="24300" ht="26.25" customHeight="1"/>
    <row r="24301" ht="26.25" customHeight="1"/>
    <row r="24302" ht="26.25" customHeight="1"/>
    <row r="24303" ht="26.25" customHeight="1"/>
    <row r="24304" ht="26.25" customHeight="1"/>
    <row r="24305" ht="26.25" customHeight="1"/>
    <row r="24306" ht="26.25" customHeight="1"/>
    <row r="24307" ht="26.25" customHeight="1"/>
    <row r="24308" ht="26.25" customHeight="1"/>
    <row r="24309" ht="26.25" customHeight="1"/>
    <row r="24310" ht="26.25" customHeight="1"/>
    <row r="24311" ht="26.25" customHeight="1"/>
    <row r="24312" ht="26.25" customHeight="1"/>
    <row r="24313" ht="26.25" customHeight="1"/>
    <row r="24314" ht="26.25" customHeight="1"/>
    <row r="24315" ht="26.25" customHeight="1"/>
    <row r="24316" ht="26.25" customHeight="1"/>
    <row r="24317" ht="26.25" customHeight="1"/>
    <row r="24318" ht="26.25" customHeight="1"/>
    <row r="24319" ht="26.25" customHeight="1"/>
    <row r="24320" ht="26.25" customHeight="1"/>
    <row r="24321" ht="26.25" customHeight="1"/>
    <row r="24322" ht="26.25" customHeight="1"/>
    <row r="24323" ht="26.25" customHeight="1"/>
    <row r="24324" ht="26.25" customHeight="1"/>
    <row r="24325" ht="26.25" customHeight="1"/>
    <row r="24326" ht="26.25" customHeight="1"/>
    <row r="24327" ht="26.25" customHeight="1"/>
    <row r="24328" ht="26.25" customHeight="1"/>
    <row r="24329" ht="26.25" customHeight="1"/>
    <row r="24330" ht="26.25" customHeight="1"/>
    <row r="24331" ht="26.25" customHeight="1"/>
    <row r="24332" ht="26.25" customHeight="1"/>
    <row r="24333" ht="26.25" customHeight="1"/>
    <row r="24334" ht="26.25" customHeight="1"/>
    <row r="24335" ht="26.25" customHeight="1"/>
    <row r="24336" ht="26.25" customHeight="1"/>
    <row r="24337" ht="26.25" customHeight="1"/>
    <row r="24338" ht="26.25" customHeight="1"/>
    <row r="24339" ht="26.25" customHeight="1"/>
    <row r="24340" ht="26.25" customHeight="1"/>
    <row r="24341" ht="26.25" customHeight="1"/>
    <row r="24342" ht="26.25" customHeight="1"/>
    <row r="24343" ht="26.25" customHeight="1"/>
    <row r="24344" ht="26.25" customHeight="1"/>
    <row r="24345" ht="26.25" customHeight="1"/>
    <row r="24346" ht="26.25" customHeight="1"/>
    <row r="24347" ht="26.25" customHeight="1"/>
    <row r="24348" ht="26.25" customHeight="1"/>
    <row r="24349" ht="26.25" customHeight="1"/>
    <row r="24350" ht="26.25" customHeight="1"/>
    <row r="24351" ht="26.25" customHeight="1"/>
    <row r="24352" ht="26.25" customHeight="1"/>
    <row r="24353" ht="26.25" customHeight="1"/>
    <row r="24354" ht="26.25" customHeight="1"/>
    <row r="24355" ht="26.25" customHeight="1"/>
    <row r="24356" ht="26.25" customHeight="1"/>
    <row r="24357" ht="26.25" customHeight="1"/>
    <row r="24358" ht="26.25" customHeight="1"/>
    <row r="24359" ht="26.25" customHeight="1"/>
    <row r="24360" ht="26.25" customHeight="1"/>
    <row r="24361" ht="26.25" customHeight="1"/>
    <row r="24362" ht="26.25" customHeight="1"/>
    <row r="24363" ht="26.25" customHeight="1"/>
    <row r="24364" ht="26.25" customHeight="1"/>
    <row r="24365" ht="26.25" customHeight="1"/>
    <row r="24366" ht="26.25" customHeight="1"/>
    <row r="24367" ht="26.25" customHeight="1"/>
    <row r="24368" ht="26.25" customHeight="1"/>
    <row r="24369" ht="26.25" customHeight="1"/>
    <row r="24370" ht="26.25" customHeight="1"/>
    <row r="24371" ht="26.25" customHeight="1"/>
    <row r="24372" ht="26.25" customHeight="1"/>
    <row r="24373" ht="26.25" customHeight="1"/>
    <row r="24374" ht="26.25" customHeight="1"/>
    <row r="24375" ht="26.25" customHeight="1"/>
    <row r="24376" ht="26.25" customHeight="1"/>
    <row r="24377" ht="26.25" customHeight="1"/>
    <row r="24378" ht="26.25" customHeight="1"/>
    <row r="24379" ht="26.25" customHeight="1"/>
    <row r="24380" ht="26.25" customHeight="1"/>
    <row r="24381" ht="26.25" customHeight="1"/>
    <row r="24382" ht="26.25" customHeight="1"/>
    <row r="24383" ht="26.25" customHeight="1"/>
    <row r="24384" ht="26.25" customHeight="1"/>
    <row r="24385" ht="26.25" customHeight="1"/>
    <row r="24386" ht="26.25" customHeight="1"/>
    <row r="24387" ht="26.25" customHeight="1"/>
    <row r="24388" ht="26.25" customHeight="1"/>
    <row r="24389" ht="26.25" customHeight="1"/>
    <row r="24390" ht="26.25" customHeight="1"/>
    <row r="24391" ht="26.25" customHeight="1"/>
    <row r="24392" ht="26.25" customHeight="1"/>
    <row r="24393" ht="26.25" customHeight="1"/>
    <row r="24394" ht="26.25" customHeight="1"/>
    <row r="24395" ht="26.25" customHeight="1"/>
    <row r="24396" ht="26.25" customHeight="1"/>
    <row r="24397" ht="26.25" customHeight="1"/>
    <row r="24398" ht="26.25" customHeight="1"/>
    <row r="24399" ht="26.25" customHeight="1"/>
    <row r="24400" ht="26.25" customHeight="1"/>
    <row r="24401" ht="26.25" customHeight="1"/>
    <row r="24402" ht="26.25" customHeight="1"/>
    <row r="24403" ht="26.25" customHeight="1"/>
    <row r="24404" ht="26.25" customHeight="1"/>
    <row r="24405" ht="26.25" customHeight="1"/>
    <row r="24406" ht="26.25" customHeight="1"/>
    <row r="24407" ht="26.25" customHeight="1"/>
    <row r="24408" ht="26.25" customHeight="1"/>
    <row r="24409" ht="26.25" customHeight="1"/>
    <row r="24410" ht="26.25" customHeight="1"/>
    <row r="24411" ht="26.25" customHeight="1"/>
    <row r="24412" ht="26.25" customHeight="1"/>
    <row r="24413" ht="26.25" customHeight="1"/>
    <row r="24414" ht="26.25" customHeight="1"/>
    <row r="24415" ht="26.25" customHeight="1"/>
    <row r="24416" ht="26.25" customHeight="1"/>
    <row r="24417" ht="26.25" customHeight="1"/>
    <row r="24418" ht="26.25" customHeight="1"/>
    <row r="24419" ht="26.25" customHeight="1"/>
    <row r="24420" ht="26.25" customHeight="1"/>
    <row r="24421" ht="26.25" customHeight="1"/>
    <row r="24422" ht="26.25" customHeight="1"/>
    <row r="24423" ht="26.25" customHeight="1"/>
    <row r="24424" ht="26.25" customHeight="1"/>
    <row r="24425" ht="26.25" customHeight="1"/>
    <row r="24426" ht="26.25" customHeight="1"/>
    <row r="24427" ht="26.25" customHeight="1"/>
    <row r="24428" ht="26.25" customHeight="1"/>
    <row r="24429" ht="26.25" customHeight="1"/>
    <row r="24430" ht="26.25" customHeight="1"/>
    <row r="24431" ht="26.25" customHeight="1"/>
    <row r="24432" ht="26.25" customHeight="1"/>
    <row r="24433" ht="26.25" customHeight="1"/>
    <row r="24434" ht="26.25" customHeight="1"/>
    <row r="24435" ht="26.25" customHeight="1"/>
    <row r="24436" ht="26.25" customHeight="1"/>
    <row r="24437" ht="26.25" customHeight="1"/>
    <row r="24438" ht="26.25" customHeight="1"/>
    <row r="24439" ht="26.25" customHeight="1"/>
    <row r="24440" ht="26.25" customHeight="1"/>
    <row r="24441" ht="26.25" customHeight="1"/>
    <row r="24442" ht="26.25" customHeight="1"/>
    <row r="24443" ht="26.25" customHeight="1"/>
    <row r="24444" ht="26.25" customHeight="1"/>
    <row r="24445" ht="26.25" customHeight="1"/>
    <row r="24446" ht="26.25" customHeight="1"/>
    <row r="24447" ht="26.25" customHeight="1"/>
    <row r="24448" ht="26.25" customHeight="1"/>
    <row r="24449" ht="26.25" customHeight="1"/>
    <row r="24450" ht="26.25" customHeight="1"/>
    <row r="24451" ht="26.25" customHeight="1"/>
    <row r="24452" ht="26.25" customHeight="1"/>
    <row r="24453" ht="26.25" customHeight="1"/>
    <row r="24454" ht="26.25" customHeight="1"/>
    <row r="24455" ht="26.25" customHeight="1"/>
    <row r="24456" ht="26.25" customHeight="1"/>
    <row r="24457" ht="26.25" customHeight="1"/>
    <row r="24458" ht="26.25" customHeight="1"/>
    <row r="24459" ht="26.25" customHeight="1"/>
    <row r="24460" ht="26.25" customHeight="1"/>
    <row r="24461" ht="26.25" customHeight="1"/>
    <row r="24462" ht="26.25" customHeight="1"/>
    <row r="24463" ht="26.25" customHeight="1"/>
    <row r="24464" ht="26.25" customHeight="1"/>
    <row r="24465" ht="26.25" customHeight="1"/>
    <row r="24466" ht="26.25" customHeight="1"/>
    <row r="24467" ht="26.25" customHeight="1"/>
    <row r="24468" ht="26.25" customHeight="1"/>
    <row r="24469" ht="26.25" customHeight="1"/>
    <row r="24470" ht="26.25" customHeight="1"/>
    <row r="24471" ht="26.25" customHeight="1"/>
    <row r="24472" ht="26.25" customHeight="1"/>
    <row r="24473" ht="26.25" customHeight="1"/>
    <row r="24474" ht="26.25" customHeight="1"/>
    <row r="24475" ht="26.25" customHeight="1"/>
    <row r="24476" ht="26.25" customHeight="1"/>
    <row r="24477" ht="26.25" customHeight="1"/>
    <row r="24478" ht="26.25" customHeight="1"/>
    <row r="24479" ht="26.25" customHeight="1"/>
    <row r="24480" ht="26.25" customHeight="1"/>
    <row r="24481" ht="26.25" customHeight="1"/>
    <row r="24482" ht="26.25" customHeight="1"/>
    <row r="24483" ht="26.25" customHeight="1"/>
    <row r="24484" ht="26.25" customHeight="1"/>
    <row r="24485" ht="26.25" customHeight="1"/>
    <row r="24486" ht="26.25" customHeight="1"/>
    <row r="24487" ht="26.25" customHeight="1"/>
    <row r="24488" ht="26.25" customHeight="1"/>
    <row r="24489" ht="26.25" customHeight="1"/>
    <row r="24490" ht="26.25" customHeight="1"/>
    <row r="24491" ht="26.25" customHeight="1"/>
    <row r="24492" ht="26.25" customHeight="1"/>
    <row r="24493" ht="26.25" customHeight="1"/>
    <row r="24494" ht="26.25" customHeight="1"/>
    <row r="24495" ht="26.25" customHeight="1"/>
    <row r="24496" ht="26.25" customHeight="1"/>
    <row r="24497" ht="26.25" customHeight="1"/>
    <row r="24498" ht="26.25" customHeight="1"/>
    <row r="24499" ht="26.25" customHeight="1"/>
    <row r="24500" ht="26.25" customHeight="1"/>
    <row r="24501" ht="26.25" customHeight="1"/>
    <row r="24502" ht="26.25" customHeight="1"/>
    <row r="24503" ht="26.25" customHeight="1"/>
    <row r="24504" ht="26.25" customHeight="1"/>
    <row r="24505" ht="26.25" customHeight="1"/>
    <row r="24506" ht="26.25" customHeight="1"/>
    <row r="24507" ht="26.25" customHeight="1"/>
    <row r="24508" ht="26.25" customHeight="1"/>
    <row r="24509" ht="26.25" customHeight="1"/>
    <row r="24510" ht="26.25" customHeight="1"/>
    <row r="24511" ht="26.25" customHeight="1"/>
    <row r="24512" ht="26.25" customHeight="1"/>
    <row r="24513" ht="26.25" customHeight="1"/>
    <row r="24514" ht="26.25" customHeight="1"/>
    <row r="24515" ht="26.25" customHeight="1"/>
    <row r="24516" ht="26.25" customHeight="1"/>
    <row r="24517" ht="26.25" customHeight="1"/>
    <row r="24518" ht="26.25" customHeight="1"/>
    <row r="24519" ht="26.25" customHeight="1"/>
    <row r="24520" ht="26.25" customHeight="1"/>
    <row r="24521" ht="26.25" customHeight="1"/>
    <row r="24522" ht="26.25" customHeight="1"/>
    <row r="24523" ht="26.25" customHeight="1"/>
    <row r="24524" ht="26.25" customHeight="1"/>
    <row r="24525" ht="26.25" customHeight="1"/>
    <row r="24526" ht="26.25" customHeight="1"/>
    <row r="24527" ht="26.25" customHeight="1"/>
    <row r="24528" ht="26.25" customHeight="1"/>
    <row r="24529" ht="26.25" customHeight="1"/>
    <row r="24530" ht="26.25" customHeight="1"/>
    <row r="24531" ht="26.25" customHeight="1"/>
    <row r="24532" ht="26.25" customHeight="1"/>
    <row r="24533" ht="26.25" customHeight="1"/>
    <row r="24534" ht="26.25" customHeight="1"/>
    <row r="24535" ht="26.25" customHeight="1"/>
    <row r="24536" ht="26.25" customHeight="1"/>
    <row r="24537" ht="26.25" customHeight="1"/>
    <row r="24538" ht="26.25" customHeight="1"/>
    <row r="24539" ht="26.25" customHeight="1"/>
    <row r="24540" ht="26.25" customHeight="1"/>
    <row r="24541" ht="26.25" customHeight="1"/>
    <row r="24542" ht="26.25" customHeight="1"/>
    <row r="24543" ht="26.25" customHeight="1"/>
    <row r="24544" ht="26.25" customHeight="1"/>
    <row r="24545" ht="26.25" customHeight="1"/>
    <row r="24546" ht="26.25" customHeight="1"/>
    <row r="24547" ht="26.25" customHeight="1"/>
    <row r="24548" ht="26.25" customHeight="1"/>
    <row r="24549" ht="26.25" customHeight="1"/>
    <row r="24550" ht="26.25" customHeight="1"/>
    <row r="24551" ht="26.25" customHeight="1"/>
    <row r="24552" ht="26.25" customHeight="1"/>
    <row r="24553" ht="26.25" customHeight="1"/>
    <row r="24554" ht="26.25" customHeight="1"/>
    <row r="24555" ht="26.25" customHeight="1"/>
    <row r="24556" ht="26.25" customHeight="1"/>
    <row r="24557" ht="26.25" customHeight="1"/>
    <row r="24558" ht="26.25" customHeight="1"/>
    <row r="24559" ht="26.25" customHeight="1"/>
    <row r="24560" ht="26.25" customHeight="1"/>
    <row r="24561" ht="26.25" customHeight="1"/>
    <row r="24562" ht="26.25" customHeight="1"/>
    <row r="24563" ht="26.25" customHeight="1"/>
    <row r="24564" ht="26.25" customHeight="1"/>
    <row r="24565" ht="26.25" customHeight="1"/>
    <row r="24566" ht="26.25" customHeight="1"/>
    <row r="24567" ht="26.25" customHeight="1"/>
    <row r="24568" ht="26.25" customHeight="1"/>
    <row r="24569" ht="26.25" customHeight="1"/>
    <row r="24570" ht="26.25" customHeight="1"/>
    <row r="24571" ht="26.25" customHeight="1"/>
    <row r="24572" ht="26.25" customHeight="1"/>
    <row r="24573" ht="26.25" customHeight="1"/>
    <row r="24574" ht="26.25" customHeight="1"/>
    <row r="24575" ht="26.25" customHeight="1"/>
    <row r="24576" ht="26.25" customHeight="1"/>
    <row r="24577" ht="26.25" customHeight="1"/>
    <row r="24578" ht="26.25" customHeight="1"/>
    <row r="24579" ht="26.25" customHeight="1"/>
    <row r="24580" ht="26.25" customHeight="1"/>
    <row r="24581" ht="26.25" customHeight="1"/>
    <row r="24582" ht="26.25" customHeight="1"/>
    <row r="24583" ht="26.25" customHeight="1"/>
    <row r="24584" ht="26.25" customHeight="1"/>
    <row r="24585" ht="26.25" customHeight="1"/>
    <row r="24586" ht="26.25" customHeight="1"/>
    <row r="24587" ht="26.25" customHeight="1"/>
    <row r="24588" ht="26.25" customHeight="1"/>
    <row r="24589" ht="26.25" customHeight="1"/>
    <row r="24590" ht="26.25" customHeight="1"/>
    <row r="24591" ht="26.25" customHeight="1"/>
    <row r="24592" ht="26.25" customHeight="1"/>
    <row r="24593" ht="26.25" customHeight="1"/>
    <row r="24594" ht="26.25" customHeight="1"/>
    <row r="24595" ht="26.25" customHeight="1"/>
    <row r="24596" ht="26.25" customHeight="1"/>
    <row r="24597" ht="26.25" customHeight="1"/>
    <row r="24598" ht="26.25" customHeight="1"/>
    <row r="24599" ht="26.25" customHeight="1"/>
    <row r="24600" ht="26.25" customHeight="1"/>
    <row r="24601" ht="26.25" customHeight="1"/>
    <row r="24602" ht="26.25" customHeight="1"/>
    <row r="24603" ht="26.25" customHeight="1"/>
    <row r="24604" ht="26.25" customHeight="1"/>
    <row r="24605" ht="26.25" customHeight="1"/>
    <row r="24606" ht="26.25" customHeight="1"/>
    <row r="24607" ht="26.25" customHeight="1"/>
    <row r="24608" ht="26.25" customHeight="1"/>
    <row r="24609" ht="26.25" customHeight="1"/>
    <row r="24610" ht="26.25" customHeight="1"/>
    <row r="24611" ht="26.25" customHeight="1"/>
    <row r="24612" ht="26.25" customHeight="1"/>
    <row r="24613" ht="26.25" customHeight="1"/>
    <row r="24614" ht="26.25" customHeight="1"/>
    <row r="24615" ht="26.25" customHeight="1"/>
    <row r="24616" ht="26.25" customHeight="1"/>
    <row r="24617" ht="26.25" customHeight="1"/>
    <row r="24618" ht="26.25" customHeight="1"/>
    <row r="24619" ht="26.25" customHeight="1"/>
    <row r="24620" ht="26.25" customHeight="1"/>
    <row r="24621" ht="26.25" customHeight="1"/>
    <row r="24622" ht="26.25" customHeight="1"/>
    <row r="24623" ht="26.25" customHeight="1"/>
    <row r="24624" ht="26.25" customHeight="1"/>
    <row r="24625" ht="26.25" customHeight="1"/>
    <row r="24626" ht="26.25" customHeight="1"/>
    <row r="24627" ht="26.25" customHeight="1"/>
    <row r="24628" ht="26.25" customHeight="1"/>
    <row r="24629" ht="26.25" customHeight="1"/>
    <row r="24630" ht="26.25" customHeight="1"/>
    <row r="24631" ht="26.25" customHeight="1"/>
    <row r="24632" ht="26.25" customHeight="1"/>
    <row r="24633" ht="26.25" customHeight="1"/>
    <row r="24634" ht="26.25" customHeight="1"/>
    <row r="24635" ht="26.25" customHeight="1"/>
    <row r="24636" ht="26.25" customHeight="1"/>
    <row r="24637" ht="26.25" customHeight="1"/>
    <row r="24638" ht="26.25" customHeight="1"/>
    <row r="24639" ht="26.25" customHeight="1"/>
    <row r="24640" ht="26.25" customHeight="1"/>
    <row r="24641" ht="26.25" customHeight="1"/>
    <row r="24642" ht="26.25" customHeight="1"/>
    <row r="24643" ht="26.25" customHeight="1"/>
    <row r="24644" ht="26.25" customHeight="1"/>
    <row r="24645" ht="26.25" customHeight="1"/>
    <row r="24646" ht="26.25" customHeight="1"/>
    <row r="24647" ht="26.25" customHeight="1"/>
    <row r="24648" ht="26.25" customHeight="1"/>
    <row r="24649" ht="26.25" customHeight="1"/>
    <row r="24650" ht="26.25" customHeight="1"/>
    <row r="24651" ht="26.25" customHeight="1"/>
    <row r="24652" ht="26.25" customHeight="1"/>
    <row r="24653" ht="26.25" customHeight="1"/>
    <row r="24654" ht="26.25" customHeight="1"/>
    <row r="24655" ht="26.25" customHeight="1"/>
    <row r="24656" ht="26.25" customHeight="1"/>
    <row r="24657" ht="26.25" customHeight="1"/>
    <row r="24658" ht="26.25" customHeight="1"/>
    <row r="24659" ht="26.25" customHeight="1"/>
    <row r="24660" ht="26.25" customHeight="1"/>
    <row r="24661" ht="26.25" customHeight="1"/>
    <row r="24662" ht="26.25" customHeight="1"/>
    <row r="24663" ht="26.25" customHeight="1"/>
    <row r="24664" ht="26.25" customHeight="1"/>
    <row r="24665" ht="26.25" customHeight="1"/>
    <row r="24666" ht="26.25" customHeight="1"/>
    <row r="24667" ht="26.25" customHeight="1"/>
    <row r="24668" ht="26.25" customHeight="1"/>
    <row r="24669" ht="26.25" customHeight="1"/>
    <row r="24670" ht="26.25" customHeight="1"/>
    <row r="24671" ht="26.25" customHeight="1"/>
    <row r="24672" ht="26.25" customHeight="1"/>
    <row r="24673" ht="26.25" customHeight="1"/>
    <row r="24674" ht="26.25" customHeight="1"/>
    <row r="24675" ht="26.25" customHeight="1"/>
    <row r="24676" ht="26.25" customHeight="1"/>
    <row r="24677" ht="26.25" customHeight="1"/>
    <row r="24678" ht="26.25" customHeight="1"/>
    <row r="24679" ht="26.25" customHeight="1"/>
    <row r="24680" ht="26.25" customHeight="1"/>
    <row r="24681" ht="26.25" customHeight="1"/>
    <row r="24682" ht="26.25" customHeight="1"/>
    <row r="24683" ht="26.25" customHeight="1"/>
    <row r="24684" ht="26.25" customHeight="1"/>
    <row r="24685" ht="26.25" customHeight="1"/>
    <row r="24686" ht="26.25" customHeight="1"/>
    <row r="24687" ht="26.25" customHeight="1"/>
    <row r="24688" ht="26.25" customHeight="1"/>
    <row r="24689" ht="26.25" customHeight="1"/>
    <row r="24690" ht="26.25" customHeight="1"/>
    <row r="24691" ht="26.25" customHeight="1"/>
    <row r="24692" ht="26.25" customHeight="1"/>
    <row r="24693" ht="26.25" customHeight="1"/>
    <row r="24694" ht="26.25" customHeight="1"/>
    <row r="24695" ht="26.25" customHeight="1"/>
    <row r="24696" ht="26.25" customHeight="1"/>
    <row r="24697" ht="26.25" customHeight="1"/>
    <row r="24698" ht="26.25" customHeight="1"/>
    <row r="24699" ht="26.25" customHeight="1"/>
    <row r="24700" ht="26.25" customHeight="1"/>
    <row r="24701" ht="26.25" customHeight="1"/>
    <row r="24702" ht="26.25" customHeight="1"/>
    <row r="24703" ht="26.25" customHeight="1"/>
    <row r="24704" ht="26.25" customHeight="1"/>
    <row r="24705" ht="26.25" customHeight="1"/>
    <row r="24706" ht="26.25" customHeight="1"/>
    <row r="24707" ht="26.25" customHeight="1"/>
    <row r="24708" ht="26.25" customHeight="1"/>
    <row r="24709" ht="26.25" customHeight="1"/>
    <row r="24710" ht="26.25" customHeight="1"/>
    <row r="24711" ht="26.25" customHeight="1"/>
    <row r="24712" ht="26.25" customHeight="1"/>
    <row r="24713" ht="26.25" customHeight="1"/>
    <row r="24714" ht="26.25" customHeight="1"/>
    <row r="24715" ht="26.25" customHeight="1"/>
    <row r="24716" ht="26.25" customHeight="1"/>
    <row r="24717" ht="26.25" customHeight="1"/>
    <row r="24718" ht="26.25" customHeight="1"/>
    <row r="24719" ht="26.25" customHeight="1"/>
    <row r="24720" ht="26.25" customHeight="1"/>
    <row r="24721" ht="26.25" customHeight="1"/>
    <row r="24722" ht="26.25" customHeight="1"/>
    <row r="24723" ht="26.25" customHeight="1"/>
    <row r="24724" ht="26.25" customHeight="1"/>
    <row r="24725" ht="26.25" customHeight="1"/>
    <row r="24726" ht="26.25" customHeight="1"/>
    <row r="24727" ht="26.25" customHeight="1"/>
    <row r="24728" ht="26.25" customHeight="1"/>
    <row r="24729" ht="26.25" customHeight="1"/>
    <row r="24730" ht="26.25" customHeight="1"/>
    <row r="24731" ht="26.25" customHeight="1"/>
    <row r="24732" ht="26.25" customHeight="1"/>
    <row r="24733" ht="26.25" customHeight="1"/>
    <row r="24734" ht="26.25" customHeight="1"/>
    <row r="24735" ht="26.25" customHeight="1"/>
    <row r="24736" ht="26.25" customHeight="1"/>
    <row r="24737" ht="26.25" customHeight="1"/>
    <row r="24738" ht="26.25" customHeight="1"/>
    <row r="24739" ht="26.25" customHeight="1"/>
    <row r="24740" ht="26.25" customHeight="1"/>
    <row r="24741" ht="26.25" customHeight="1"/>
    <row r="24742" ht="26.25" customHeight="1"/>
    <row r="24743" ht="26.25" customHeight="1"/>
    <row r="24744" ht="26.25" customHeight="1"/>
    <row r="24745" ht="26.25" customHeight="1"/>
    <row r="24746" ht="26.25" customHeight="1"/>
    <row r="24747" ht="26.25" customHeight="1"/>
    <row r="24748" ht="26.25" customHeight="1"/>
    <row r="24749" ht="26.25" customHeight="1"/>
    <row r="24750" ht="26.25" customHeight="1"/>
    <row r="24751" ht="26.25" customHeight="1"/>
    <row r="24752" ht="26.25" customHeight="1"/>
    <row r="24753" ht="26.25" customHeight="1"/>
    <row r="24754" ht="26.25" customHeight="1"/>
    <row r="24755" ht="26.25" customHeight="1"/>
    <row r="24756" ht="26.25" customHeight="1"/>
    <row r="24757" ht="26.25" customHeight="1"/>
    <row r="24758" ht="26.25" customHeight="1"/>
    <row r="24759" ht="26.25" customHeight="1"/>
    <row r="24760" ht="26.25" customHeight="1"/>
    <row r="24761" ht="26.25" customHeight="1"/>
    <row r="24762" ht="26.25" customHeight="1"/>
    <row r="24763" ht="26.25" customHeight="1"/>
    <row r="24764" ht="26.25" customHeight="1"/>
    <row r="24765" ht="26.25" customHeight="1"/>
    <row r="24766" ht="26.25" customHeight="1"/>
    <row r="24767" ht="26.25" customHeight="1"/>
    <row r="24768" ht="26.25" customHeight="1"/>
    <row r="24769" ht="26.25" customHeight="1"/>
    <row r="24770" ht="26.25" customHeight="1"/>
    <row r="24771" ht="26.25" customHeight="1"/>
    <row r="24772" ht="26.25" customHeight="1"/>
    <row r="24773" ht="26.25" customHeight="1"/>
    <row r="24774" ht="26.25" customHeight="1"/>
    <row r="24775" ht="26.25" customHeight="1"/>
    <row r="24776" ht="26.25" customHeight="1"/>
    <row r="24777" ht="26.25" customHeight="1"/>
    <row r="24778" ht="26.25" customHeight="1"/>
    <row r="24779" ht="26.25" customHeight="1"/>
    <row r="24780" ht="26.25" customHeight="1"/>
    <row r="24781" ht="26.25" customHeight="1"/>
    <row r="24782" ht="26.25" customHeight="1"/>
    <row r="24783" ht="26.25" customHeight="1"/>
    <row r="24784" ht="26.25" customHeight="1"/>
    <row r="24785" ht="26.25" customHeight="1"/>
    <row r="24786" ht="26.25" customHeight="1"/>
    <row r="24787" ht="26.25" customHeight="1"/>
    <row r="24788" ht="26.25" customHeight="1"/>
    <row r="24789" ht="26.25" customHeight="1"/>
    <row r="24790" ht="26.25" customHeight="1"/>
    <row r="24791" ht="26.25" customHeight="1"/>
    <row r="24792" ht="26.25" customHeight="1"/>
    <row r="24793" ht="26.25" customHeight="1"/>
    <row r="24794" ht="26.25" customHeight="1"/>
    <row r="24795" ht="26.25" customHeight="1"/>
    <row r="24796" ht="26.25" customHeight="1"/>
    <row r="24797" ht="26.25" customHeight="1"/>
    <row r="24798" ht="26.25" customHeight="1"/>
    <row r="24799" ht="26.25" customHeight="1"/>
    <row r="24800" ht="26.25" customHeight="1"/>
    <row r="24801" ht="26.25" customHeight="1"/>
    <row r="24802" ht="26.25" customHeight="1"/>
    <row r="24803" ht="26.25" customHeight="1"/>
    <row r="24804" ht="26.25" customHeight="1"/>
    <row r="24805" ht="26.25" customHeight="1"/>
    <row r="24806" ht="26.25" customHeight="1"/>
    <row r="24807" ht="26.25" customHeight="1"/>
    <row r="24808" ht="26.25" customHeight="1"/>
    <row r="24809" ht="26.25" customHeight="1"/>
    <row r="24810" ht="26.25" customHeight="1"/>
    <row r="24811" ht="26.25" customHeight="1"/>
    <row r="24812" ht="26.25" customHeight="1"/>
    <row r="24813" ht="26.25" customHeight="1"/>
    <row r="24814" ht="26.25" customHeight="1"/>
    <row r="24815" ht="26.25" customHeight="1"/>
    <row r="24816" ht="26.25" customHeight="1"/>
    <row r="24817" ht="26.25" customHeight="1"/>
    <row r="24818" ht="26.25" customHeight="1"/>
    <row r="24819" ht="26.25" customHeight="1"/>
    <row r="24820" ht="26.25" customHeight="1"/>
    <row r="24821" ht="26.25" customHeight="1"/>
    <row r="24822" ht="26.25" customHeight="1"/>
    <row r="24823" ht="26.25" customHeight="1"/>
    <row r="24824" ht="26.25" customHeight="1"/>
    <row r="24825" ht="26.25" customHeight="1"/>
    <row r="24826" ht="26.25" customHeight="1"/>
    <row r="24827" ht="26.25" customHeight="1"/>
    <row r="24828" ht="26.25" customHeight="1"/>
    <row r="24829" ht="26.25" customHeight="1"/>
    <row r="24830" ht="26.25" customHeight="1"/>
    <row r="24831" ht="26.25" customHeight="1"/>
    <row r="24832" ht="26.25" customHeight="1"/>
    <row r="24833" ht="26.25" customHeight="1"/>
    <row r="24834" ht="26.25" customHeight="1"/>
    <row r="24835" ht="26.25" customHeight="1"/>
    <row r="24836" ht="26.25" customHeight="1"/>
    <row r="24837" ht="26.25" customHeight="1"/>
    <row r="24838" ht="26.25" customHeight="1"/>
    <row r="24839" ht="26.25" customHeight="1"/>
    <row r="24840" ht="26.25" customHeight="1"/>
    <row r="24841" ht="26.25" customHeight="1"/>
    <row r="24842" ht="26.25" customHeight="1"/>
    <row r="24843" ht="26.25" customHeight="1"/>
    <row r="24844" ht="26.25" customHeight="1"/>
    <row r="24845" ht="26.25" customHeight="1"/>
    <row r="24846" ht="26.25" customHeight="1"/>
    <row r="24847" ht="26.25" customHeight="1"/>
    <row r="24848" ht="26.25" customHeight="1"/>
    <row r="24849" ht="26.25" customHeight="1"/>
    <row r="24850" ht="26.25" customHeight="1"/>
    <row r="24851" ht="26.25" customHeight="1"/>
    <row r="24852" ht="26.25" customHeight="1"/>
    <row r="24853" ht="26.25" customHeight="1"/>
    <row r="24854" ht="26.25" customHeight="1"/>
    <row r="24855" ht="26.25" customHeight="1"/>
    <row r="24856" ht="26.25" customHeight="1"/>
    <row r="24857" ht="26.25" customHeight="1"/>
    <row r="24858" ht="26.25" customHeight="1"/>
    <row r="24859" ht="26.25" customHeight="1"/>
    <row r="24860" ht="26.25" customHeight="1"/>
    <row r="24861" ht="26.25" customHeight="1"/>
    <row r="24862" ht="26.25" customHeight="1"/>
    <row r="24863" ht="26.25" customHeight="1"/>
    <row r="24864" ht="26.25" customHeight="1"/>
    <row r="24865" ht="26.25" customHeight="1"/>
    <row r="24866" ht="26.25" customHeight="1"/>
    <row r="24867" ht="26.25" customHeight="1"/>
    <row r="24868" ht="26.25" customHeight="1"/>
    <row r="24869" ht="26.25" customHeight="1"/>
    <row r="24870" ht="26.25" customHeight="1"/>
    <row r="24871" ht="26.25" customHeight="1"/>
    <row r="24872" ht="26.25" customHeight="1"/>
    <row r="24873" ht="26.25" customHeight="1"/>
    <row r="24874" ht="26.25" customHeight="1"/>
    <row r="24875" ht="26.25" customHeight="1"/>
    <row r="24876" ht="26.25" customHeight="1"/>
    <row r="24877" ht="26.25" customHeight="1"/>
    <row r="24878" ht="26.25" customHeight="1"/>
    <row r="24879" ht="26.25" customHeight="1"/>
    <row r="24880" ht="26.25" customHeight="1"/>
    <row r="24881" ht="26.25" customHeight="1"/>
    <row r="24882" ht="26.25" customHeight="1"/>
    <row r="24883" ht="26.25" customHeight="1"/>
    <row r="24884" ht="26.25" customHeight="1"/>
    <row r="24885" ht="26.25" customHeight="1"/>
    <row r="24886" ht="26.25" customHeight="1"/>
    <row r="24887" ht="26.25" customHeight="1"/>
    <row r="24888" ht="26.25" customHeight="1"/>
    <row r="24889" ht="26.25" customHeight="1"/>
    <row r="24890" ht="26.25" customHeight="1"/>
    <row r="24891" ht="26.25" customHeight="1"/>
    <row r="24892" ht="26.25" customHeight="1"/>
    <row r="24893" ht="26.25" customHeight="1"/>
    <row r="24894" ht="26.25" customHeight="1"/>
    <row r="24895" ht="26.25" customHeight="1"/>
    <row r="24896" ht="26.25" customHeight="1"/>
    <row r="24897" ht="26.25" customHeight="1"/>
    <row r="24898" ht="26.25" customHeight="1"/>
    <row r="24899" ht="26.25" customHeight="1"/>
    <row r="24900" ht="26.25" customHeight="1"/>
    <row r="24901" ht="26.25" customHeight="1"/>
    <row r="24902" ht="26.25" customHeight="1"/>
    <row r="24903" ht="26.25" customHeight="1"/>
    <row r="24904" ht="26.25" customHeight="1"/>
    <row r="24905" ht="26.25" customHeight="1"/>
    <row r="24906" ht="26.25" customHeight="1"/>
    <row r="24907" ht="26.25" customHeight="1"/>
    <row r="24908" ht="26.25" customHeight="1"/>
    <row r="24909" ht="26.25" customHeight="1"/>
    <row r="24910" ht="26.25" customHeight="1"/>
    <row r="24911" ht="26.25" customHeight="1"/>
    <row r="24912" ht="26.25" customHeight="1"/>
    <row r="24913" ht="26.25" customHeight="1"/>
    <row r="24914" ht="26.25" customHeight="1"/>
    <row r="24915" ht="26.25" customHeight="1"/>
    <row r="24916" ht="26.25" customHeight="1"/>
    <row r="24917" ht="26.25" customHeight="1"/>
    <row r="24918" ht="26.25" customHeight="1"/>
    <row r="24919" ht="26.25" customHeight="1"/>
    <row r="24920" ht="26.25" customHeight="1"/>
    <row r="24921" ht="26.25" customHeight="1"/>
    <row r="24922" ht="26.25" customHeight="1"/>
    <row r="24923" ht="26.25" customHeight="1"/>
    <row r="24924" ht="26.25" customHeight="1"/>
    <row r="24925" ht="26.25" customHeight="1"/>
    <row r="24926" ht="26.25" customHeight="1"/>
    <row r="24927" ht="26.25" customHeight="1"/>
    <row r="24928" ht="26.25" customHeight="1"/>
    <row r="24929" ht="26.25" customHeight="1"/>
    <row r="24930" ht="26.25" customHeight="1"/>
    <row r="24931" ht="26.25" customHeight="1"/>
    <row r="24932" ht="26.25" customHeight="1"/>
    <row r="24933" ht="26.25" customHeight="1"/>
    <row r="24934" ht="26.25" customHeight="1"/>
    <row r="24935" ht="26.25" customHeight="1"/>
    <row r="24936" ht="26.25" customHeight="1"/>
    <row r="24937" ht="26.25" customHeight="1"/>
    <row r="24938" ht="26.25" customHeight="1"/>
    <row r="24939" ht="26.25" customHeight="1"/>
    <row r="24940" ht="26.25" customHeight="1"/>
    <row r="24941" ht="26.25" customHeight="1"/>
    <row r="24942" ht="26.25" customHeight="1"/>
    <row r="24943" ht="26.25" customHeight="1"/>
    <row r="24944" ht="26.25" customHeight="1"/>
    <row r="24945" ht="26.25" customHeight="1"/>
    <row r="24946" ht="26.25" customHeight="1"/>
    <row r="24947" ht="26.25" customHeight="1"/>
    <row r="24948" ht="26.25" customHeight="1"/>
    <row r="24949" ht="26.25" customHeight="1"/>
    <row r="24950" ht="26.25" customHeight="1"/>
    <row r="24951" ht="26.25" customHeight="1"/>
    <row r="24952" ht="26.25" customHeight="1"/>
    <row r="24953" ht="26.25" customHeight="1"/>
    <row r="24954" ht="26.25" customHeight="1"/>
    <row r="24955" ht="26.25" customHeight="1"/>
    <row r="24956" ht="26.25" customHeight="1"/>
    <row r="24957" ht="26.25" customHeight="1"/>
    <row r="24958" ht="26.25" customHeight="1"/>
    <row r="24959" ht="26.25" customHeight="1"/>
    <row r="24960" ht="26.25" customHeight="1"/>
    <row r="24961" ht="26.25" customHeight="1"/>
    <row r="24962" ht="26.25" customHeight="1"/>
    <row r="24963" ht="26.25" customHeight="1"/>
    <row r="24964" ht="26.25" customHeight="1"/>
    <row r="24965" ht="26.25" customHeight="1"/>
    <row r="24966" ht="26.25" customHeight="1"/>
    <row r="24967" ht="26.25" customHeight="1"/>
    <row r="24968" ht="26.25" customHeight="1"/>
    <row r="24969" ht="26.25" customHeight="1"/>
    <row r="24970" ht="26.25" customHeight="1"/>
    <row r="24971" ht="26.25" customHeight="1"/>
    <row r="24972" ht="26.25" customHeight="1"/>
    <row r="24973" ht="26.25" customHeight="1"/>
    <row r="24974" ht="26.25" customHeight="1"/>
    <row r="24975" ht="26.25" customHeight="1"/>
    <row r="24976" ht="26.25" customHeight="1"/>
    <row r="24977" ht="26.25" customHeight="1"/>
    <row r="24978" ht="26.25" customHeight="1"/>
    <row r="24979" ht="26.25" customHeight="1"/>
    <row r="24980" ht="26.25" customHeight="1"/>
    <row r="24981" ht="26.25" customHeight="1"/>
    <row r="24982" ht="26.25" customHeight="1"/>
    <row r="24983" ht="26.25" customHeight="1"/>
    <row r="24984" ht="26.25" customHeight="1"/>
    <row r="24985" ht="26.25" customHeight="1"/>
    <row r="24986" ht="26.25" customHeight="1"/>
    <row r="24987" ht="26.25" customHeight="1"/>
    <row r="24988" ht="26.25" customHeight="1"/>
    <row r="24989" ht="26.25" customHeight="1"/>
    <row r="24990" ht="26.25" customHeight="1"/>
    <row r="24991" ht="26.25" customHeight="1"/>
    <row r="24992" ht="26.25" customHeight="1"/>
    <row r="24993" ht="26.25" customHeight="1"/>
    <row r="24994" ht="26.25" customHeight="1"/>
    <row r="24995" ht="26.25" customHeight="1"/>
    <row r="24996" ht="26.25" customHeight="1"/>
    <row r="24997" ht="26.25" customHeight="1"/>
    <row r="24998" ht="26.25" customHeight="1"/>
    <row r="24999" ht="26.25" customHeight="1"/>
    <row r="25000" ht="26.25" customHeight="1"/>
    <row r="25001" ht="26.25" customHeight="1"/>
    <row r="25002" ht="26.25" customHeight="1"/>
    <row r="25003" ht="26.25" customHeight="1"/>
    <row r="25004" ht="26.25" customHeight="1"/>
    <row r="25005" ht="26.25" customHeight="1"/>
    <row r="25006" ht="26.25" customHeight="1"/>
    <row r="25007" ht="26.25" customHeight="1"/>
    <row r="25008" ht="26.25" customHeight="1"/>
    <row r="25009" ht="26.25" customHeight="1"/>
    <row r="25010" ht="26.25" customHeight="1"/>
    <row r="25011" ht="26.25" customHeight="1"/>
    <row r="25012" ht="26.25" customHeight="1"/>
    <row r="25013" ht="26.25" customHeight="1"/>
    <row r="25014" ht="26.25" customHeight="1"/>
    <row r="25015" ht="26.25" customHeight="1"/>
    <row r="25016" ht="26.25" customHeight="1"/>
    <row r="25017" ht="26.25" customHeight="1"/>
    <row r="25018" ht="26.25" customHeight="1"/>
    <row r="25019" ht="26.25" customHeight="1"/>
    <row r="25020" ht="26.25" customHeight="1"/>
    <row r="25021" ht="26.25" customHeight="1"/>
    <row r="25022" ht="26.25" customHeight="1"/>
    <row r="25023" ht="26.25" customHeight="1"/>
    <row r="25024" ht="26.25" customHeight="1"/>
    <row r="25025" ht="26.25" customHeight="1"/>
    <row r="25026" ht="26.25" customHeight="1"/>
    <row r="25027" ht="26.25" customHeight="1"/>
    <row r="25028" ht="26.25" customHeight="1"/>
    <row r="25029" ht="26.25" customHeight="1"/>
    <row r="25030" ht="26.25" customHeight="1"/>
    <row r="25031" ht="26.25" customHeight="1"/>
    <row r="25032" ht="26.25" customHeight="1"/>
    <row r="25033" ht="26.25" customHeight="1"/>
    <row r="25034" ht="26.25" customHeight="1"/>
    <row r="25035" ht="26.25" customHeight="1"/>
    <row r="25036" ht="26.25" customHeight="1"/>
    <row r="25037" ht="26.25" customHeight="1"/>
    <row r="25038" ht="26.25" customHeight="1"/>
    <row r="25039" ht="26.25" customHeight="1"/>
    <row r="25040" ht="26.25" customHeight="1"/>
    <row r="25041" ht="26.25" customHeight="1"/>
    <row r="25042" ht="26.25" customHeight="1"/>
    <row r="25043" ht="26.25" customHeight="1"/>
    <row r="25044" ht="26.25" customHeight="1"/>
    <row r="25045" ht="26.25" customHeight="1"/>
    <row r="25046" ht="26.25" customHeight="1"/>
    <row r="25047" ht="26.25" customHeight="1"/>
    <row r="25048" ht="26.25" customHeight="1"/>
    <row r="25049" ht="26.25" customHeight="1"/>
    <row r="25050" ht="26.25" customHeight="1"/>
    <row r="25051" ht="26.25" customHeight="1"/>
    <row r="25052" ht="26.25" customHeight="1"/>
    <row r="25053" ht="26.25" customHeight="1"/>
    <row r="25054" ht="26.25" customHeight="1"/>
    <row r="25055" ht="26.25" customHeight="1"/>
    <row r="25056" ht="26.25" customHeight="1"/>
    <row r="25057" ht="26.25" customHeight="1"/>
    <row r="25058" ht="26.25" customHeight="1"/>
    <row r="25059" ht="26.25" customHeight="1"/>
    <row r="25060" ht="26.25" customHeight="1"/>
    <row r="25061" ht="26.25" customHeight="1"/>
    <row r="25062" ht="26.25" customHeight="1"/>
    <row r="25063" ht="26.25" customHeight="1"/>
    <row r="25064" ht="26.25" customHeight="1"/>
    <row r="25065" ht="26.25" customHeight="1"/>
    <row r="25066" ht="26.25" customHeight="1"/>
    <row r="25067" ht="26.25" customHeight="1"/>
    <row r="25068" ht="26.25" customHeight="1"/>
    <row r="25069" ht="26.25" customHeight="1"/>
    <row r="25070" ht="26.25" customHeight="1"/>
    <row r="25071" ht="26.25" customHeight="1"/>
    <row r="25072" ht="26.25" customHeight="1"/>
    <row r="25073" ht="26.25" customHeight="1"/>
    <row r="25074" ht="26.25" customHeight="1"/>
    <row r="25075" ht="26.25" customHeight="1"/>
    <row r="25076" ht="26.25" customHeight="1"/>
    <row r="25077" ht="26.25" customHeight="1"/>
    <row r="25078" ht="26.25" customHeight="1"/>
    <row r="25079" ht="26.25" customHeight="1"/>
    <row r="25080" ht="26.25" customHeight="1"/>
    <row r="25081" ht="26.25" customHeight="1"/>
    <row r="25082" ht="26.25" customHeight="1"/>
    <row r="25083" ht="26.25" customHeight="1"/>
    <row r="25084" ht="26.25" customHeight="1"/>
    <row r="25085" ht="26.25" customHeight="1"/>
    <row r="25086" ht="26.25" customHeight="1"/>
    <row r="25087" ht="26.25" customHeight="1"/>
    <row r="25088" ht="26.25" customHeight="1"/>
    <row r="25089" ht="26.25" customHeight="1"/>
    <row r="25090" ht="26.25" customHeight="1"/>
    <row r="25091" ht="26.25" customHeight="1"/>
    <row r="25092" ht="26.25" customHeight="1"/>
    <row r="25093" ht="26.25" customHeight="1"/>
    <row r="25094" ht="26.25" customHeight="1"/>
    <row r="25095" ht="26.25" customHeight="1"/>
    <row r="25096" ht="26.25" customHeight="1"/>
    <row r="25097" ht="26.25" customHeight="1"/>
    <row r="25098" ht="26.25" customHeight="1"/>
    <row r="25099" ht="26.25" customHeight="1"/>
    <row r="25100" ht="26.25" customHeight="1"/>
    <row r="25101" ht="26.25" customHeight="1"/>
    <row r="25102" ht="26.25" customHeight="1"/>
    <row r="25103" ht="26.25" customHeight="1"/>
    <row r="25104" ht="26.25" customHeight="1"/>
    <row r="25105" ht="26.25" customHeight="1"/>
    <row r="25106" ht="26.25" customHeight="1"/>
    <row r="25107" ht="26.25" customHeight="1"/>
    <row r="25108" ht="26.25" customHeight="1"/>
    <row r="25109" ht="26.25" customHeight="1"/>
    <row r="25110" ht="26.25" customHeight="1"/>
    <row r="25111" ht="26.25" customHeight="1"/>
    <row r="25112" ht="26.25" customHeight="1"/>
    <row r="25113" ht="26.25" customHeight="1"/>
    <row r="25114" ht="26.25" customHeight="1"/>
    <row r="25115" ht="26.25" customHeight="1"/>
    <row r="25116" ht="26.25" customHeight="1"/>
    <row r="25117" ht="26.25" customHeight="1"/>
    <row r="25118" ht="26.25" customHeight="1"/>
    <row r="25119" ht="26.25" customHeight="1"/>
    <row r="25120" ht="26.25" customHeight="1"/>
    <row r="25121" ht="26.25" customHeight="1"/>
    <row r="25122" ht="26.25" customHeight="1"/>
    <row r="25123" ht="26.25" customHeight="1"/>
    <row r="25124" ht="26.25" customHeight="1"/>
    <row r="25125" ht="26.25" customHeight="1"/>
    <row r="25126" ht="26.25" customHeight="1"/>
    <row r="25127" ht="26.25" customHeight="1"/>
    <row r="25128" ht="26.25" customHeight="1"/>
    <row r="25129" ht="26.25" customHeight="1"/>
    <row r="25130" ht="26.25" customHeight="1"/>
    <row r="25131" ht="26.25" customHeight="1"/>
    <row r="25132" ht="26.25" customHeight="1"/>
    <row r="25133" ht="26.25" customHeight="1"/>
    <row r="25134" ht="26.25" customHeight="1"/>
    <row r="25135" ht="26.25" customHeight="1"/>
    <row r="25136" ht="26.25" customHeight="1"/>
    <row r="25137" ht="26.25" customHeight="1"/>
    <row r="25138" ht="26.25" customHeight="1"/>
    <row r="25139" ht="26.25" customHeight="1"/>
    <row r="25140" ht="26.25" customHeight="1"/>
    <row r="25141" ht="26.25" customHeight="1"/>
    <row r="25142" ht="26.25" customHeight="1"/>
    <row r="25143" ht="26.25" customHeight="1"/>
    <row r="25144" ht="26.25" customHeight="1"/>
    <row r="25145" ht="26.25" customHeight="1"/>
    <row r="25146" ht="26.25" customHeight="1"/>
    <row r="25147" ht="26.25" customHeight="1"/>
    <row r="25148" ht="26.25" customHeight="1"/>
    <row r="25149" ht="26.25" customHeight="1"/>
    <row r="25150" ht="26.25" customHeight="1"/>
    <row r="25151" ht="26.25" customHeight="1"/>
    <row r="25152" ht="26.25" customHeight="1"/>
    <row r="25153" ht="26.25" customHeight="1"/>
    <row r="25154" ht="26.25" customHeight="1"/>
    <row r="25155" ht="26.25" customHeight="1"/>
    <row r="25156" ht="26.25" customHeight="1"/>
    <row r="25157" ht="26.25" customHeight="1"/>
    <row r="25158" ht="26.25" customHeight="1"/>
    <row r="25159" ht="26.25" customHeight="1"/>
    <row r="25160" ht="26.25" customHeight="1"/>
    <row r="25161" ht="26.25" customHeight="1"/>
    <row r="25162" ht="26.25" customHeight="1"/>
    <row r="25163" ht="26.25" customHeight="1"/>
    <row r="25164" ht="26.25" customHeight="1"/>
    <row r="25165" ht="26.25" customHeight="1"/>
    <row r="25166" ht="26.25" customHeight="1"/>
    <row r="25167" ht="26.25" customHeight="1"/>
    <row r="25168" ht="26.25" customHeight="1"/>
    <row r="25169" ht="26.25" customHeight="1"/>
    <row r="25170" ht="26.25" customHeight="1"/>
    <row r="25171" ht="26.25" customHeight="1"/>
    <row r="25172" ht="26.25" customHeight="1"/>
    <row r="25173" ht="26.25" customHeight="1"/>
    <row r="25174" ht="26.25" customHeight="1"/>
    <row r="25175" ht="26.25" customHeight="1"/>
    <row r="25176" ht="26.25" customHeight="1"/>
    <row r="25177" ht="26.25" customHeight="1"/>
    <row r="25178" ht="26.25" customHeight="1"/>
    <row r="25179" ht="26.25" customHeight="1"/>
    <row r="25180" ht="26.25" customHeight="1"/>
    <row r="25181" ht="26.25" customHeight="1"/>
    <row r="25182" ht="26.25" customHeight="1"/>
    <row r="25183" ht="26.25" customHeight="1"/>
    <row r="25184" ht="26.25" customHeight="1"/>
    <row r="25185" ht="26.25" customHeight="1"/>
    <row r="25186" ht="26.25" customHeight="1"/>
    <row r="25187" ht="26.25" customHeight="1"/>
    <row r="25188" ht="26.25" customHeight="1"/>
    <row r="25189" ht="26.25" customHeight="1"/>
    <row r="25190" ht="26.25" customHeight="1"/>
    <row r="25191" ht="26.25" customHeight="1"/>
    <row r="25192" ht="26.25" customHeight="1"/>
    <row r="25193" ht="26.25" customHeight="1"/>
    <row r="25194" ht="26.25" customHeight="1"/>
    <row r="25195" ht="26.25" customHeight="1"/>
    <row r="25196" ht="26.25" customHeight="1"/>
    <row r="25197" ht="26.25" customHeight="1"/>
    <row r="25198" ht="26.25" customHeight="1"/>
    <row r="25199" ht="26.25" customHeight="1"/>
    <row r="25200" ht="26.25" customHeight="1"/>
    <row r="25201" ht="26.25" customHeight="1"/>
    <row r="25202" ht="26.25" customHeight="1"/>
    <row r="25203" ht="26.25" customHeight="1"/>
    <row r="25204" ht="26.25" customHeight="1"/>
    <row r="25205" ht="26.25" customHeight="1"/>
    <row r="25206" ht="26.25" customHeight="1"/>
    <row r="25207" ht="26.25" customHeight="1"/>
    <row r="25208" ht="26.25" customHeight="1"/>
    <row r="25209" ht="26.25" customHeight="1"/>
    <row r="25210" ht="26.25" customHeight="1"/>
    <row r="25211" ht="26.25" customHeight="1"/>
    <row r="25212" ht="26.25" customHeight="1"/>
    <row r="25213" ht="26.25" customHeight="1"/>
    <row r="25214" ht="26.25" customHeight="1"/>
    <row r="25215" ht="26.25" customHeight="1"/>
    <row r="25216" ht="26.25" customHeight="1"/>
    <row r="25217" ht="26.25" customHeight="1"/>
    <row r="25218" ht="26.25" customHeight="1"/>
    <row r="25219" ht="26.25" customHeight="1"/>
    <row r="25220" ht="26.25" customHeight="1"/>
    <row r="25221" ht="26.25" customHeight="1"/>
    <row r="25222" ht="26.25" customHeight="1"/>
    <row r="25223" ht="26.25" customHeight="1"/>
    <row r="25224" ht="26.25" customHeight="1"/>
    <row r="25225" ht="26.25" customHeight="1"/>
    <row r="25226" ht="26.25" customHeight="1"/>
    <row r="25227" ht="26.25" customHeight="1"/>
    <row r="25228" ht="26.25" customHeight="1"/>
    <row r="25229" ht="26.25" customHeight="1"/>
    <row r="25230" ht="26.25" customHeight="1"/>
    <row r="25231" ht="26.25" customHeight="1"/>
    <row r="25232" ht="26.25" customHeight="1"/>
    <row r="25233" ht="26.25" customHeight="1"/>
    <row r="25234" ht="26.25" customHeight="1"/>
    <row r="25235" ht="26.25" customHeight="1"/>
    <row r="25236" ht="26.25" customHeight="1"/>
    <row r="25237" ht="26.25" customHeight="1"/>
    <row r="25238" ht="26.25" customHeight="1"/>
    <row r="25239" ht="26.25" customHeight="1"/>
    <row r="25240" ht="26.25" customHeight="1"/>
    <row r="25241" ht="26.25" customHeight="1"/>
    <row r="25242" ht="26.25" customHeight="1"/>
    <row r="25243" ht="26.25" customHeight="1"/>
    <row r="25244" ht="26.25" customHeight="1"/>
    <row r="25245" ht="26.25" customHeight="1"/>
    <row r="25246" ht="26.25" customHeight="1"/>
    <row r="25247" ht="26.25" customHeight="1"/>
    <row r="25248" ht="26.25" customHeight="1"/>
    <row r="25249" ht="26.25" customHeight="1"/>
    <row r="25250" ht="26.25" customHeight="1"/>
    <row r="25251" ht="26.25" customHeight="1"/>
    <row r="25252" ht="26.25" customHeight="1"/>
    <row r="25253" ht="26.25" customHeight="1"/>
    <row r="25254" ht="26.25" customHeight="1"/>
    <row r="25255" ht="26.25" customHeight="1"/>
    <row r="25256" ht="26.25" customHeight="1"/>
    <row r="25257" ht="26.25" customHeight="1"/>
    <row r="25258" ht="26.25" customHeight="1"/>
    <row r="25259" ht="26.25" customHeight="1"/>
    <row r="25260" ht="26.25" customHeight="1"/>
    <row r="25261" ht="26.25" customHeight="1"/>
    <row r="25262" ht="26.25" customHeight="1"/>
    <row r="25263" ht="26.25" customHeight="1"/>
    <row r="25264" ht="26.25" customHeight="1"/>
    <row r="25265" ht="26.25" customHeight="1"/>
    <row r="25266" ht="26.25" customHeight="1"/>
    <row r="25267" ht="26.25" customHeight="1"/>
    <row r="25268" ht="26.25" customHeight="1"/>
    <row r="25269" ht="26.25" customHeight="1"/>
    <row r="25270" ht="26.25" customHeight="1"/>
    <row r="25271" ht="26.25" customHeight="1"/>
    <row r="25272" ht="26.25" customHeight="1"/>
    <row r="25273" ht="26.25" customHeight="1"/>
    <row r="25274" ht="26.25" customHeight="1"/>
    <row r="25275" ht="26.25" customHeight="1"/>
    <row r="25276" ht="26.25" customHeight="1"/>
    <row r="25277" ht="26.25" customHeight="1"/>
    <row r="25278" ht="26.25" customHeight="1"/>
    <row r="25279" ht="26.25" customHeight="1"/>
    <row r="25280" ht="26.25" customHeight="1"/>
    <row r="25281" ht="26.25" customHeight="1"/>
    <row r="25282" ht="26.25" customHeight="1"/>
    <row r="25283" ht="26.25" customHeight="1"/>
    <row r="25284" ht="26.25" customHeight="1"/>
    <row r="25285" ht="26.25" customHeight="1"/>
    <row r="25286" ht="26.25" customHeight="1"/>
    <row r="25287" ht="26.25" customHeight="1"/>
    <row r="25288" ht="26.25" customHeight="1"/>
    <row r="25289" ht="26.25" customHeight="1"/>
    <row r="25290" ht="26.25" customHeight="1"/>
    <row r="25291" ht="26.25" customHeight="1"/>
    <row r="25292" ht="26.25" customHeight="1"/>
    <row r="25293" ht="26.25" customHeight="1"/>
    <row r="25294" ht="26.25" customHeight="1"/>
    <row r="25295" ht="26.25" customHeight="1"/>
    <row r="25296" ht="26.25" customHeight="1"/>
    <row r="25297" ht="26.25" customHeight="1"/>
    <row r="25298" ht="26.25" customHeight="1"/>
    <row r="25299" ht="26.25" customHeight="1"/>
    <row r="25300" ht="26.25" customHeight="1"/>
    <row r="25301" ht="26.25" customHeight="1"/>
    <row r="25302" ht="26.25" customHeight="1"/>
    <row r="25303" ht="26.25" customHeight="1"/>
    <row r="25304" ht="26.25" customHeight="1"/>
    <row r="25305" ht="26.25" customHeight="1"/>
    <row r="25306" ht="26.25" customHeight="1"/>
    <row r="25307" ht="26.25" customHeight="1"/>
    <row r="25308" ht="26.25" customHeight="1"/>
    <row r="25309" ht="26.25" customHeight="1"/>
    <row r="25310" ht="26.25" customHeight="1"/>
    <row r="25311" ht="26.25" customHeight="1"/>
    <row r="25312" ht="26.25" customHeight="1"/>
    <row r="25313" ht="26.25" customHeight="1"/>
    <row r="25314" ht="26.25" customHeight="1"/>
    <row r="25315" ht="26.25" customHeight="1"/>
    <row r="25316" ht="26.25" customHeight="1"/>
    <row r="25317" ht="26.25" customHeight="1"/>
    <row r="25318" ht="26.25" customHeight="1"/>
    <row r="25319" ht="26.25" customHeight="1"/>
    <row r="25320" ht="26.25" customHeight="1"/>
    <row r="25321" ht="26.25" customHeight="1"/>
    <row r="25322" ht="26.25" customHeight="1"/>
    <row r="25323" ht="26.25" customHeight="1"/>
    <row r="25324" ht="26.25" customHeight="1"/>
    <row r="25325" ht="26.25" customHeight="1"/>
    <row r="25326" ht="26.25" customHeight="1"/>
    <row r="25327" ht="26.25" customHeight="1"/>
    <row r="25328" ht="26.25" customHeight="1"/>
    <row r="25329" ht="26.25" customHeight="1"/>
    <row r="25330" ht="26.25" customHeight="1"/>
    <row r="25331" ht="26.25" customHeight="1"/>
    <row r="25332" ht="26.25" customHeight="1"/>
    <row r="25333" ht="26.25" customHeight="1"/>
    <row r="25334" ht="26.25" customHeight="1"/>
    <row r="25335" ht="26.25" customHeight="1"/>
    <row r="25336" ht="26.25" customHeight="1"/>
    <row r="25337" ht="26.25" customHeight="1"/>
    <row r="25338" ht="26.25" customHeight="1"/>
    <row r="25339" ht="26.25" customHeight="1"/>
    <row r="25340" ht="26.25" customHeight="1"/>
    <row r="25341" ht="26.25" customHeight="1"/>
    <row r="25342" ht="26.25" customHeight="1"/>
    <row r="25343" ht="26.25" customHeight="1"/>
    <row r="25344" ht="26.25" customHeight="1"/>
    <row r="25345" ht="26.25" customHeight="1"/>
    <row r="25346" ht="26.25" customHeight="1"/>
    <row r="25347" ht="26.25" customHeight="1"/>
    <row r="25348" ht="26.25" customHeight="1"/>
    <row r="25349" ht="26.25" customHeight="1"/>
    <row r="25350" ht="26.25" customHeight="1"/>
    <row r="25351" ht="26.25" customHeight="1"/>
    <row r="25352" ht="26.25" customHeight="1"/>
    <row r="25353" ht="26.25" customHeight="1"/>
    <row r="25354" ht="26.25" customHeight="1"/>
    <row r="25355" ht="26.25" customHeight="1"/>
    <row r="25356" ht="26.25" customHeight="1"/>
    <row r="25357" ht="26.25" customHeight="1"/>
    <row r="25358" ht="26.25" customHeight="1"/>
    <row r="25359" ht="26.25" customHeight="1"/>
    <row r="25360" ht="26.25" customHeight="1"/>
    <row r="25361" ht="26.25" customHeight="1"/>
    <row r="25362" ht="26.25" customHeight="1"/>
    <row r="25363" ht="26.25" customHeight="1"/>
    <row r="25364" ht="26.25" customHeight="1"/>
    <row r="25365" ht="26.25" customHeight="1"/>
    <row r="25366" ht="26.25" customHeight="1"/>
    <row r="25367" ht="26.25" customHeight="1"/>
    <row r="25368" ht="26.25" customHeight="1"/>
    <row r="25369" ht="26.25" customHeight="1"/>
    <row r="25370" ht="26.25" customHeight="1"/>
    <row r="25371" ht="26.25" customHeight="1"/>
    <row r="25372" ht="26.25" customHeight="1"/>
    <row r="25373" ht="26.25" customHeight="1"/>
    <row r="25374" ht="26.25" customHeight="1"/>
    <row r="25375" ht="26.25" customHeight="1"/>
    <row r="25376" ht="26.25" customHeight="1"/>
    <row r="25377" ht="26.25" customHeight="1"/>
    <row r="25378" ht="26.25" customHeight="1"/>
    <row r="25379" ht="26.25" customHeight="1"/>
    <row r="25380" ht="26.25" customHeight="1"/>
    <row r="25381" ht="26.25" customHeight="1"/>
    <row r="25382" ht="26.25" customHeight="1"/>
    <row r="25383" ht="26.25" customHeight="1"/>
    <row r="25384" ht="26.25" customHeight="1"/>
    <row r="25385" ht="26.25" customHeight="1"/>
    <row r="25386" ht="26.25" customHeight="1"/>
    <row r="25387" ht="26.25" customHeight="1"/>
    <row r="25388" ht="26.25" customHeight="1"/>
    <row r="25389" ht="26.25" customHeight="1"/>
    <row r="25390" ht="26.25" customHeight="1"/>
    <row r="25391" ht="26.25" customHeight="1"/>
    <row r="25392" ht="26.25" customHeight="1"/>
    <row r="25393" ht="26.25" customHeight="1"/>
    <row r="25394" ht="26.25" customHeight="1"/>
    <row r="25395" ht="26.25" customHeight="1"/>
    <row r="25396" ht="26.25" customHeight="1"/>
    <row r="25397" ht="26.25" customHeight="1"/>
    <row r="25398" ht="26.25" customHeight="1"/>
    <row r="25399" ht="26.25" customHeight="1"/>
    <row r="25400" ht="26.25" customHeight="1"/>
    <row r="25401" ht="26.25" customHeight="1"/>
    <row r="25402" ht="26.25" customHeight="1"/>
    <row r="25403" ht="26.25" customHeight="1"/>
    <row r="25404" ht="26.25" customHeight="1"/>
    <row r="25405" ht="26.25" customHeight="1"/>
    <row r="25406" ht="26.25" customHeight="1"/>
    <row r="25407" ht="26.25" customHeight="1"/>
    <row r="25408" ht="26.25" customHeight="1"/>
    <row r="25409" ht="26.25" customHeight="1"/>
    <row r="25410" ht="26.25" customHeight="1"/>
    <row r="25411" ht="26.25" customHeight="1"/>
    <row r="25412" ht="26.25" customHeight="1"/>
    <row r="25413" ht="26.25" customHeight="1"/>
    <row r="25414" ht="26.25" customHeight="1"/>
    <row r="25415" ht="26.25" customHeight="1"/>
    <row r="25416" ht="26.25" customHeight="1"/>
    <row r="25417" ht="26.25" customHeight="1"/>
    <row r="25418" ht="26.25" customHeight="1"/>
    <row r="25419" ht="26.25" customHeight="1"/>
    <row r="25420" ht="26.25" customHeight="1"/>
    <row r="25421" ht="26.25" customHeight="1"/>
    <row r="25422" ht="26.25" customHeight="1"/>
    <row r="25423" ht="26.25" customHeight="1"/>
    <row r="25424" ht="26.25" customHeight="1"/>
    <row r="25425" ht="26.25" customHeight="1"/>
    <row r="25426" ht="26.25" customHeight="1"/>
    <row r="25427" ht="26.25" customHeight="1"/>
    <row r="25428" ht="26.25" customHeight="1"/>
    <row r="25429" ht="26.25" customHeight="1"/>
    <row r="25430" ht="26.25" customHeight="1"/>
    <row r="25431" ht="26.25" customHeight="1"/>
    <row r="25432" ht="26.25" customHeight="1"/>
    <row r="25433" ht="26.25" customHeight="1"/>
    <row r="25434" ht="26.25" customHeight="1"/>
    <row r="25435" ht="26.25" customHeight="1"/>
    <row r="25436" ht="26.25" customHeight="1"/>
    <row r="25437" ht="26.25" customHeight="1"/>
    <row r="25438" ht="26.25" customHeight="1"/>
    <row r="25439" ht="26.25" customHeight="1"/>
    <row r="25440" ht="26.25" customHeight="1"/>
    <row r="25441" ht="26.25" customHeight="1"/>
    <row r="25442" ht="26.25" customHeight="1"/>
    <row r="25443" ht="26.25" customHeight="1"/>
    <row r="25444" ht="26.25" customHeight="1"/>
    <row r="25445" ht="26.25" customHeight="1"/>
    <row r="25446" ht="26.25" customHeight="1"/>
    <row r="25447" ht="26.25" customHeight="1"/>
    <row r="25448" ht="26.25" customHeight="1"/>
    <row r="25449" ht="26.25" customHeight="1"/>
    <row r="25450" ht="26.25" customHeight="1"/>
    <row r="25451" ht="26.25" customHeight="1"/>
    <row r="25452" ht="26.25" customHeight="1"/>
    <row r="25453" ht="26.25" customHeight="1"/>
    <row r="25454" ht="26.25" customHeight="1"/>
    <row r="25455" ht="26.25" customHeight="1"/>
    <row r="25456" ht="26.25" customHeight="1"/>
    <row r="25457" ht="26.25" customHeight="1"/>
    <row r="25458" ht="26.25" customHeight="1"/>
    <row r="25459" ht="26.25" customHeight="1"/>
    <row r="25460" ht="26.25" customHeight="1"/>
    <row r="25461" ht="26.25" customHeight="1"/>
    <row r="25462" ht="26.25" customHeight="1"/>
    <row r="25463" ht="26.25" customHeight="1"/>
    <row r="25464" ht="26.25" customHeight="1"/>
    <row r="25465" ht="26.25" customHeight="1"/>
    <row r="25466" ht="26.25" customHeight="1"/>
    <row r="25467" ht="26.25" customHeight="1"/>
    <row r="25468" ht="26.25" customHeight="1"/>
    <row r="25469" ht="26.25" customHeight="1"/>
    <row r="25470" ht="26.25" customHeight="1"/>
    <row r="25471" ht="26.25" customHeight="1"/>
    <row r="25472" ht="26.25" customHeight="1"/>
    <row r="25473" ht="26.25" customHeight="1"/>
    <row r="25474" ht="26.25" customHeight="1"/>
    <row r="25475" ht="26.25" customHeight="1"/>
    <row r="25476" ht="26.25" customHeight="1"/>
    <row r="25477" ht="26.25" customHeight="1"/>
    <row r="25478" ht="26.25" customHeight="1"/>
    <row r="25479" ht="26.25" customHeight="1"/>
    <row r="25480" ht="26.25" customHeight="1"/>
    <row r="25481" ht="26.25" customHeight="1"/>
    <row r="25482" ht="26.25" customHeight="1"/>
    <row r="25483" ht="26.25" customHeight="1"/>
    <row r="25484" ht="26.25" customHeight="1"/>
    <row r="25485" ht="26.25" customHeight="1"/>
    <row r="25486" ht="26.25" customHeight="1"/>
    <row r="25487" ht="26.25" customHeight="1"/>
    <row r="25488" ht="26.25" customHeight="1"/>
    <row r="25489" ht="26.25" customHeight="1"/>
    <row r="25490" ht="26.25" customHeight="1"/>
    <row r="25491" ht="26.25" customHeight="1"/>
    <row r="25492" ht="26.25" customHeight="1"/>
    <row r="25493" ht="26.25" customHeight="1"/>
    <row r="25494" ht="26.25" customHeight="1"/>
    <row r="25495" ht="26.25" customHeight="1"/>
    <row r="25496" ht="26.25" customHeight="1"/>
    <row r="25497" ht="26.25" customHeight="1"/>
    <row r="25498" ht="26.25" customHeight="1"/>
    <row r="25499" ht="26.25" customHeight="1"/>
    <row r="25500" ht="26.25" customHeight="1"/>
    <row r="25501" ht="26.25" customHeight="1"/>
    <row r="25502" ht="26.25" customHeight="1"/>
    <row r="25503" ht="26.25" customHeight="1"/>
    <row r="25504" ht="26.25" customHeight="1"/>
    <row r="25505" ht="26.25" customHeight="1"/>
    <row r="25506" ht="26.25" customHeight="1"/>
    <row r="25507" ht="26.25" customHeight="1"/>
    <row r="25508" ht="26.25" customHeight="1"/>
    <row r="25509" ht="26.25" customHeight="1"/>
    <row r="25510" ht="26.25" customHeight="1"/>
    <row r="25511" ht="26.25" customHeight="1"/>
    <row r="25512" ht="26.25" customHeight="1"/>
    <row r="25513" ht="26.25" customHeight="1"/>
    <row r="25514" ht="26.25" customHeight="1"/>
    <row r="25515" ht="26.25" customHeight="1"/>
    <row r="25516" ht="26.25" customHeight="1"/>
    <row r="25517" ht="26.25" customHeight="1"/>
    <row r="25518" ht="26.25" customHeight="1"/>
    <row r="25519" ht="26.25" customHeight="1"/>
    <row r="25520" ht="26.25" customHeight="1"/>
    <row r="25521" ht="26.25" customHeight="1"/>
    <row r="25522" ht="26.25" customHeight="1"/>
    <row r="25523" ht="26.25" customHeight="1"/>
    <row r="25524" ht="26.25" customHeight="1"/>
    <row r="25525" ht="26.25" customHeight="1"/>
    <row r="25526" ht="26.25" customHeight="1"/>
    <row r="25527" ht="26.25" customHeight="1"/>
    <row r="25528" ht="26.25" customHeight="1"/>
    <row r="25529" ht="26.25" customHeight="1"/>
    <row r="25530" ht="26.25" customHeight="1"/>
    <row r="25531" ht="26.25" customHeight="1"/>
    <row r="25532" ht="26.25" customHeight="1"/>
    <row r="25533" ht="26.25" customHeight="1"/>
    <row r="25534" ht="26.25" customHeight="1"/>
    <row r="25535" ht="26.25" customHeight="1"/>
    <row r="25536" ht="26.25" customHeight="1"/>
    <row r="25537" ht="26.25" customHeight="1"/>
    <row r="25538" ht="26.25" customHeight="1"/>
    <row r="25539" ht="26.25" customHeight="1"/>
    <row r="25540" ht="26.25" customHeight="1"/>
    <row r="25541" ht="26.25" customHeight="1"/>
    <row r="25542" ht="26.25" customHeight="1"/>
    <row r="25543" ht="26.25" customHeight="1"/>
    <row r="25544" ht="26.25" customHeight="1"/>
    <row r="25545" ht="26.25" customHeight="1"/>
    <row r="25546" ht="26.25" customHeight="1"/>
    <row r="25547" ht="26.25" customHeight="1"/>
    <row r="25548" ht="26.25" customHeight="1"/>
    <row r="25549" ht="26.25" customHeight="1"/>
    <row r="25550" ht="26.25" customHeight="1"/>
    <row r="25551" ht="26.25" customHeight="1"/>
    <row r="25552" ht="26.25" customHeight="1"/>
    <row r="25553" ht="26.25" customHeight="1"/>
    <row r="25554" ht="26.25" customHeight="1"/>
    <row r="25555" ht="26.25" customHeight="1"/>
    <row r="25556" ht="26.25" customHeight="1"/>
    <row r="25557" ht="26.25" customHeight="1"/>
    <row r="25558" ht="26.25" customHeight="1"/>
    <row r="25559" ht="26.25" customHeight="1"/>
    <row r="25560" ht="26.25" customHeight="1"/>
    <row r="25561" ht="26.25" customHeight="1"/>
    <row r="25562" ht="26.25" customHeight="1"/>
    <row r="25563" ht="26.25" customHeight="1"/>
    <row r="25564" ht="26.25" customHeight="1"/>
    <row r="25565" ht="26.25" customHeight="1"/>
    <row r="25566" ht="26.25" customHeight="1"/>
    <row r="25567" ht="26.25" customHeight="1"/>
    <row r="25568" ht="26.25" customHeight="1"/>
    <row r="25569" ht="26.25" customHeight="1"/>
    <row r="25570" ht="26.25" customHeight="1"/>
    <row r="25571" ht="26.25" customHeight="1"/>
    <row r="25572" ht="26.25" customHeight="1"/>
    <row r="25573" ht="26.25" customHeight="1"/>
    <row r="25574" ht="26.25" customHeight="1"/>
    <row r="25575" ht="26.25" customHeight="1"/>
    <row r="25576" ht="26.25" customHeight="1"/>
    <row r="25577" ht="26.25" customHeight="1"/>
    <row r="25578" ht="26.25" customHeight="1"/>
    <row r="25579" ht="26.25" customHeight="1"/>
    <row r="25580" ht="26.25" customHeight="1"/>
    <row r="25581" ht="26.25" customHeight="1"/>
    <row r="25582" ht="26.25" customHeight="1"/>
    <row r="25583" ht="26.25" customHeight="1"/>
    <row r="25584" ht="26.25" customHeight="1"/>
    <row r="25585" ht="26.25" customHeight="1"/>
    <row r="25586" ht="26.25" customHeight="1"/>
    <row r="25587" ht="26.25" customHeight="1"/>
    <row r="25588" ht="26.25" customHeight="1"/>
    <row r="25589" ht="26.25" customHeight="1"/>
    <row r="25590" ht="26.25" customHeight="1"/>
    <row r="25591" ht="26.25" customHeight="1"/>
    <row r="25592" ht="26.25" customHeight="1"/>
    <row r="25593" ht="26.25" customHeight="1"/>
    <row r="25594" ht="26.25" customHeight="1"/>
    <row r="25595" ht="26.25" customHeight="1"/>
    <row r="25596" ht="26.25" customHeight="1"/>
    <row r="25597" ht="26.25" customHeight="1"/>
    <row r="25598" ht="26.25" customHeight="1"/>
    <row r="25599" ht="26.25" customHeight="1"/>
    <row r="25600" ht="26.25" customHeight="1"/>
    <row r="25601" ht="26.25" customHeight="1"/>
    <row r="25602" ht="26.25" customHeight="1"/>
    <row r="25603" ht="26.25" customHeight="1"/>
    <row r="25604" ht="26.25" customHeight="1"/>
    <row r="25605" ht="26.25" customHeight="1"/>
    <row r="25606" ht="26.25" customHeight="1"/>
    <row r="25607" ht="26.25" customHeight="1"/>
    <row r="25608" ht="26.25" customHeight="1"/>
    <row r="25609" ht="26.25" customHeight="1"/>
    <row r="25610" ht="26.25" customHeight="1"/>
    <row r="25611" ht="26.25" customHeight="1"/>
    <row r="25612" ht="26.25" customHeight="1"/>
    <row r="25613" ht="26.25" customHeight="1"/>
    <row r="25614" ht="26.25" customHeight="1"/>
    <row r="25615" ht="26.25" customHeight="1"/>
    <row r="25616" ht="26.25" customHeight="1"/>
    <row r="25617" ht="26.25" customHeight="1"/>
    <row r="25618" ht="26.25" customHeight="1"/>
    <row r="25619" ht="26.25" customHeight="1"/>
    <row r="25620" ht="26.25" customHeight="1"/>
    <row r="25621" ht="26.25" customHeight="1"/>
    <row r="25622" ht="26.25" customHeight="1"/>
    <row r="25623" ht="26.25" customHeight="1"/>
    <row r="25624" ht="26.25" customHeight="1"/>
    <row r="25625" ht="26.25" customHeight="1"/>
    <row r="25626" ht="26.25" customHeight="1"/>
    <row r="25627" ht="26.25" customHeight="1"/>
    <row r="25628" ht="26.25" customHeight="1"/>
    <row r="25629" ht="26.25" customHeight="1"/>
    <row r="25630" ht="26.25" customHeight="1"/>
    <row r="25631" ht="26.25" customHeight="1"/>
    <row r="25632" ht="26.25" customHeight="1"/>
    <row r="25633" ht="26.25" customHeight="1"/>
    <row r="25634" ht="26.25" customHeight="1"/>
    <row r="25635" ht="26.25" customHeight="1"/>
    <row r="25636" ht="26.25" customHeight="1"/>
    <row r="25637" ht="26.25" customHeight="1"/>
    <row r="25638" ht="26.25" customHeight="1"/>
    <row r="25639" ht="26.25" customHeight="1"/>
    <row r="25640" ht="26.25" customHeight="1"/>
    <row r="25641" ht="26.25" customHeight="1"/>
    <row r="25642" ht="26.25" customHeight="1"/>
    <row r="25643" ht="26.25" customHeight="1"/>
    <row r="25644" ht="26.25" customHeight="1"/>
    <row r="25645" ht="26.25" customHeight="1"/>
    <row r="25646" ht="26.25" customHeight="1"/>
    <row r="25647" ht="26.25" customHeight="1"/>
    <row r="25648" ht="26.25" customHeight="1"/>
    <row r="25649" ht="26.25" customHeight="1"/>
    <row r="25650" ht="26.25" customHeight="1"/>
    <row r="25651" ht="26.25" customHeight="1"/>
    <row r="25652" ht="26.25" customHeight="1"/>
    <row r="25653" ht="26.25" customHeight="1"/>
    <row r="25654" ht="26.25" customHeight="1"/>
    <row r="25655" ht="26.25" customHeight="1"/>
    <row r="25656" ht="26.25" customHeight="1"/>
    <row r="25657" ht="26.25" customHeight="1"/>
    <row r="25658" ht="26.25" customHeight="1"/>
    <row r="25659" ht="26.25" customHeight="1"/>
    <row r="25660" ht="26.25" customHeight="1"/>
    <row r="25661" ht="26.25" customHeight="1"/>
    <row r="25662" ht="26.25" customHeight="1"/>
    <row r="25663" ht="26.25" customHeight="1"/>
    <row r="25664" ht="26.25" customHeight="1"/>
    <row r="25665" ht="26.25" customHeight="1"/>
    <row r="25666" ht="26.25" customHeight="1"/>
    <row r="25667" ht="26.25" customHeight="1"/>
    <row r="25668" ht="26.25" customHeight="1"/>
    <row r="25669" ht="26.25" customHeight="1"/>
    <row r="25670" ht="26.25" customHeight="1"/>
    <row r="25671" ht="26.25" customHeight="1"/>
    <row r="25672" ht="26.25" customHeight="1"/>
    <row r="25673" ht="26.25" customHeight="1"/>
    <row r="25674" ht="26.25" customHeight="1"/>
    <row r="25675" ht="26.25" customHeight="1"/>
    <row r="25676" ht="26.25" customHeight="1"/>
    <row r="25677" ht="26.25" customHeight="1"/>
    <row r="25678" ht="26.25" customHeight="1"/>
    <row r="25679" ht="26.25" customHeight="1"/>
    <row r="25680" ht="26.25" customHeight="1"/>
    <row r="25681" ht="26.25" customHeight="1"/>
    <row r="25682" ht="26.25" customHeight="1"/>
    <row r="25683" ht="26.25" customHeight="1"/>
    <row r="25684" ht="26.25" customHeight="1"/>
    <row r="25685" ht="26.25" customHeight="1"/>
    <row r="25686" ht="26.25" customHeight="1"/>
    <row r="25687" ht="26.25" customHeight="1"/>
    <row r="25688" ht="26.25" customHeight="1"/>
    <row r="25689" ht="26.25" customHeight="1"/>
    <row r="25690" ht="26.25" customHeight="1"/>
    <row r="25691" ht="26.25" customHeight="1"/>
    <row r="25692" ht="26.25" customHeight="1"/>
    <row r="25693" ht="26.25" customHeight="1"/>
    <row r="25694" ht="26.25" customHeight="1"/>
    <row r="25695" ht="26.25" customHeight="1"/>
    <row r="25696" ht="26.25" customHeight="1"/>
    <row r="25697" ht="26.25" customHeight="1"/>
    <row r="25698" ht="26.25" customHeight="1"/>
    <row r="25699" ht="26.25" customHeight="1"/>
    <row r="25700" ht="26.25" customHeight="1"/>
    <row r="25701" ht="26.25" customHeight="1"/>
    <row r="25702" ht="26.25" customHeight="1"/>
    <row r="25703" ht="26.25" customHeight="1"/>
    <row r="25704" ht="26.25" customHeight="1"/>
    <row r="25705" ht="26.25" customHeight="1"/>
    <row r="25706" ht="26.25" customHeight="1"/>
    <row r="25707" ht="26.25" customHeight="1"/>
    <row r="25708" ht="26.25" customHeight="1"/>
    <row r="25709" ht="26.25" customHeight="1"/>
    <row r="25710" ht="26.25" customHeight="1"/>
    <row r="25711" ht="26.25" customHeight="1"/>
    <row r="25712" ht="26.25" customHeight="1"/>
    <row r="25713" ht="26.25" customHeight="1"/>
    <row r="25714" ht="26.25" customHeight="1"/>
    <row r="25715" ht="26.25" customHeight="1"/>
    <row r="25716" ht="26.25" customHeight="1"/>
    <row r="25717" ht="26.25" customHeight="1"/>
    <row r="25718" ht="26.25" customHeight="1"/>
    <row r="25719" ht="26.25" customHeight="1"/>
    <row r="25720" ht="26.25" customHeight="1"/>
    <row r="25721" ht="26.25" customHeight="1"/>
    <row r="25722" ht="26.25" customHeight="1"/>
    <row r="25723" ht="26.25" customHeight="1"/>
    <row r="25724" ht="26.25" customHeight="1"/>
    <row r="25725" ht="26.25" customHeight="1"/>
    <row r="25726" ht="26.25" customHeight="1"/>
    <row r="25727" ht="26.25" customHeight="1"/>
    <row r="25728" ht="26.25" customHeight="1"/>
    <row r="25729" ht="26.25" customHeight="1"/>
    <row r="25730" ht="26.25" customHeight="1"/>
    <row r="25731" ht="26.25" customHeight="1"/>
    <row r="25732" ht="26.25" customHeight="1"/>
    <row r="25733" ht="26.25" customHeight="1"/>
    <row r="25734" ht="26.25" customHeight="1"/>
    <row r="25735" ht="26.25" customHeight="1"/>
    <row r="25736" ht="26.25" customHeight="1"/>
    <row r="25737" ht="26.25" customHeight="1"/>
    <row r="25738" ht="26.25" customHeight="1"/>
    <row r="25739" ht="26.25" customHeight="1"/>
    <row r="25740" ht="26.25" customHeight="1"/>
    <row r="25741" ht="26.25" customHeight="1"/>
    <row r="25742" ht="26.25" customHeight="1"/>
    <row r="25743" ht="26.25" customHeight="1"/>
    <row r="25744" ht="26.25" customHeight="1"/>
    <row r="25745" ht="26.25" customHeight="1"/>
    <row r="25746" ht="26.25" customHeight="1"/>
    <row r="25747" ht="26.25" customHeight="1"/>
    <row r="25748" ht="26.25" customHeight="1"/>
    <row r="25749" ht="26.25" customHeight="1"/>
    <row r="25750" ht="26.25" customHeight="1"/>
    <row r="25751" ht="26.25" customHeight="1"/>
    <row r="25752" ht="26.25" customHeight="1"/>
    <row r="25753" ht="26.25" customHeight="1"/>
    <row r="25754" ht="26.25" customHeight="1"/>
    <row r="25755" ht="26.25" customHeight="1"/>
    <row r="25756" ht="26.25" customHeight="1"/>
    <row r="25757" ht="26.25" customHeight="1"/>
    <row r="25758" ht="26.25" customHeight="1"/>
    <row r="25759" ht="26.25" customHeight="1"/>
    <row r="25760" ht="26.25" customHeight="1"/>
    <row r="25761" ht="26.25" customHeight="1"/>
    <row r="25762" ht="26.25" customHeight="1"/>
    <row r="25763" ht="26.25" customHeight="1"/>
    <row r="25764" ht="26.25" customHeight="1"/>
    <row r="25765" ht="26.25" customHeight="1"/>
    <row r="25766" ht="26.25" customHeight="1"/>
    <row r="25767" ht="26.25" customHeight="1"/>
    <row r="25768" ht="26.25" customHeight="1"/>
    <row r="25769" ht="26.25" customHeight="1"/>
    <row r="25770" ht="26.25" customHeight="1"/>
    <row r="25771" ht="26.25" customHeight="1"/>
    <row r="25772" ht="26.25" customHeight="1"/>
    <row r="25773" ht="26.25" customHeight="1"/>
    <row r="25774" ht="26.25" customHeight="1"/>
    <row r="25775" ht="26.25" customHeight="1"/>
    <row r="25776" ht="26.25" customHeight="1"/>
    <row r="25777" ht="26.25" customHeight="1"/>
    <row r="25778" ht="26.25" customHeight="1"/>
    <row r="25779" ht="26.25" customHeight="1"/>
    <row r="25780" ht="26.25" customHeight="1"/>
    <row r="25781" ht="26.25" customHeight="1"/>
    <row r="25782" ht="26.25" customHeight="1"/>
    <row r="25783" ht="26.25" customHeight="1"/>
    <row r="25784" ht="26.25" customHeight="1"/>
    <row r="25785" ht="26.25" customHeight="1"/>
    <row r="25786" ht="26.25" customHeight="1"/>
    <row r="25787" ht="26.25" customHeight="1"/>
    <row r="25788" ht="26.25" customHeight="1"/>
    <row r="25789" ht="26.25" customHeight="1"/>
    <row r="25790" ht="26.25" customHeight="1"/>
    <row r="25791" ht="26.25" customHeight="1"/>
    <row r="25792" ht="26.25" customHeight="1"/>
    <row r="25793" ht="26.25" customHeight="1"/>
    <row r="25794" ht="26.25" customHeight="1"/>
    <row r="25795" ht="26.25" customHeight="1"/>
    <row r="25796" ht="26.25" customHeight="1"/>
    <row r="25797" ht="26.25" customHeight="1"/>
    <row r="25798" ht="26.25" customHeight="1"/>
    <row r="25799" ht="26.25" customHeight="1"/>
    <row r="25800" ht="26.25" customHeight="1"/>
    <row r="25801" ht="26.25" customHeight="1"/>
    <row r="25802" ht="26.25" customHeight="1"/>
    <row r="25803" ht="26.25" customHeight="1"/>
    <row r="25804" ht="26.25" customHeight="1"/>
    <row r="25805" ht="26.25" customHeight="1"/>
    <row r="25806" ht="26.25" customHeight="1"/>
    <row r="25807" ht="26.25" customHeight="1"/>
    <row r="25808" ht="26.25" customHeight="1"/>
    <row r="25809" ht="26.25" customHeight="1"/>
    <row r="25810" ht="26.25" customHeight="1"/>
    <row r="25811" ht="26.25" customHeight="1"/>
    <row r="25812" ht="26.25" customHeight="1"/>
    <row r="25813" ht="26.25" customHeight="1"/>
    <row r="25814" ht="26.25" customHeight="1"/>
    <row r="25815" ht="26.25" customHeight="1"/>
    <row r="25816" ht="26.25" customHeight="1"/>
    <row r="25817" ht="26.25" customHeight="1"/>
    <row r="25818" ht="26.25" customHeight="1"/>
    <row r="25819" ht="26.25" customHeight="1"/>
    <row r="25820" ht="26.25" customHeight="1"/>
    <row r="25821" ht="26.25" customHeight="1"/>
    <row r="25822" ht="26.25" customHeight="1"/>
    <row r="25823" ht="26.25" customHeight="1"/>
    <row r="25824" ht="26.25" customHeight="1"/>
    <row r="25825" ht="26.25" customHeight="1"/>
    <row r="25826" ht="26.25" customHeight="1"/>
    <row r="25827" ht="26.25" customHeight="1"/>
    <row r="25828" ht="26.25" customHeight="1"/>
    <row r="25829" ht="26.25" customHeight="1"/>
    <row r="25830" ht="26.25" customHeight="1"/>
    <row r="25831" ht="26.25" customHeight="1"/>
    <row r="25832" ht="26.25" customHeight="1"/>
    <row r="25833" ht="26.25" customHeight="1"/>
    <row r="25834" ht="26.25" customHeight="1"/>
    <row r="25835" ht="26.25" customHeight="1"/>
    <row r="25836" ht="26.25" customHeight="1"/>
    <row r="25837" ht="26.25" customHeight="1"/>
    <row r="25838" ht="26.25" customHeight="1"/>
    <row r="25839" ht="26.25" customHeight="1"/>
    <row r="25840" ht="26.25" customHeight="1"/>
    <row r="25841" ht="26.25" customHeight="1"/>
    <row r="25842" ht="26.25" customHeight="1"/>
    <row r="25843" ht="26.25" customHeight="1"/>
    <row r="25844" ht="26.25" customHeight="1"/>
    <row r="25845" ht="26.25" customHeight="1"/>
    <row r="25846" ht="26.25" customHeight="1"/>
    <row r="25847" ht="26.25" customHeight="1"/>
    <row r="25848" ht="26.25" customHeight="1"/>
    <row r="25849" ht="26.25" customHeight="1"/>
    <row r="25850" ht="26.25" customHeight="1"/>
    <row r="25851" ht="26.25" customHeight="1"/>
    <row r="25852" ht="26.25" customHeight="1"/>
    <row r="25853" ht="26.25" customHeight="1"/>
    <row r="25854" ht="26.25" customHeight="1"/>
    <row r="25855" ht="26.25" customHeight="1"/>
    <row r="25856" ht="26.25" customHeight="1"/>
    <row r="25857" ht="26.25" customHeight="1"/>
    <row r="25858" ht="26.25" customHeight="1"/>
    <row r="25859" ht="26.25" customHeight="1"/>
    <row r="25860" ht="26.25" customHeight="1"/>
    <row r="25861" ht="26.25" customHeight="1"/>
    <row r="25862" ht="26.25" customHeight="1"/>
    <row r="25863" ht="26.25" customHeight="1"/>
    <row r="25864" ht="26.25" customHeight="1"/>
    <row r="25865" ht="26.25" customHeight="1"/>
    <row r="25866" ht="26.25" customHeight="1"/>
    <row r="25867" ht="26.25" customHeight="1"/>
    <row r="25868" ht="26.25" customHeight="1"/>
    <row r="25869" ht="26.25" customHeight="1"/>
    <row r="25870" ht="26.25" customHeight="1"/>
    <row r="25871" ht="26.25" customHeight="1"/>
    <row r="25872" ht="26.25" customHeight="1"/>
    <row r="25873" ht="26.25" customHeight="1"/>
    <row r="25874" ht="26.25" customHeight="1"/>
    <row r="25875" ht="26.25" customHeight="1"/>
    <row r="25876" ht="26.25" customHeight="1"/>
    <row r="25877" ht="26.25" customHeight="1"/>
    <row r="25878" ht="26.25" customHeight="1"/>
    <row r="25879" ht="26.25" customHeight="1"/>
    <row r="25880" ht="26.25" customHeight="1"/>
    <row r="25881" ht="26.25" customHeight="1"/>
    <row r="25882" ht="26.25" customHeight="1"/>
    <row r="25883" ht="26.25" customHeight="1"/>
    <row r="25884" ht="26.25" customHeight="1"/>
    <row r="25885" ht="26.25" customHeight="1"/>
    <row r="25886" ht="26.25" customHeight="1"/>
    <row r="25887" ht="26.25" customHeight="1"/>
    <row r="25888" ht="26.25" customHeight="1"/>
    <row r="25889" ht="26.25" customHeight="1"/>
    <row r="25890" ht="26.25" customHeight="1"/>
    <row r="25891" ht="26.25" customHeight="1"/>
    <row r="25892" ht="26.25" customHeight="1"/>
    <row r="25893" ht="26.25" customHeight="1"/>
    <row r="25894" ht="26.25" customHeight="1"/>
    <row r="25895" ht="26.25" customHeight="1"/>
    <row r="25896" ht="26.25" customHeight="1"/>
    <row r="25897" ht="26.25" customHeight="1"/>
    <row r="25898" ht="26.25" customHeight="1"/>
    <row r="25899" ht="26.25" customHeight="1"/>
    <row r="25900" ht="26.25" customHeight="1"/>
    <row r="25901" ht="26.25" customHeight="1"/>
    <row r="25902" ht="26.25" customHeight="1"/>
    <row r="25903" ht="26.25" customHeight="1"/>
    <row r="25904" ht="26.25" customHeight="1"/>
    <row r="25905" ht="26.25" customHeight="1"/>
    <row r="25906" ht="26.25" customHeight="1"/>
    <row r="25907" ht="26.25" customHeight="1"/>
    <row r="25908" ht="26.25" customHeight="1"/>
    <row r="25909" ht="26.25" customHeight="1"/>
    <row r="25910" ht="26.25" customHeight="1"/>
    <row r="25911" ht="26.25" customHeight="1"/>
    <row r="25912" ht="26.25" customHeight="1"/>
    <row r="25913" ht="26.25" customHeight="1"/>
    <row r="25914" ht="26.25" customHeight="1"/>
    <row r="25915" ht="26.25" customHeight="1"/>
    <row r="25916" ht="26.25" customHeight="1"/>
    <row r="25917" ht="26.25" customHeight="1"/>
    <row r="25918" ht="26.25" customHeight="1"/>
    <row r="25919" ht="26.25" customHeight="1"/>
    <row r="25920" ht="26.25" customHeight="1"/>
    <row r="25921" ht="26.25" customHeight="1"/>
    <row r="25922" ht="26.25" customHeight="1"/>
    <row r="25923" ht="26.25" customHeight="1"/>
    <row r="25924" ht="26.25" customHeight="1"/>
    <row r="25925" ht="26.25" customHeight="1"/>
    <row r="25926" ht="26.25" customHeight="1"/>
    <row r="25927" ht="26.25" customHeight="1"/>
    <row r="25928" ht="26.25" customHeight="1"/>
    <row r="25929" ht="26.25" customHeight="1"/>
    <row r="25930" ht="26.25" customHeight="1"/>
    <row r="25931" ht="26.25" customHeight="1"/>
    <row r="25932" ht="26.25" customHeight="1"/>
    <row r="25933" ht="26.25" customHeight="1"/>
    <row r="25934" ht="26.25" customHeight="1"/>
    <row r="25935" ht="26.25" customHeight="1"/>
    <row r="25936" ht="26.25" customHeight="1"/>
    <row r="25937" ht="26.25" customHeight="1"/>
    <row r="25938" ht="26.25" customHeight="1"/>
    <row r="25939" ht="26.25" customHeight="1"/>
    <row r="25940" ht="26.25" customHeight="1"/>
    <row r="25941" ht="26.25" customHeight="1"/>
    <row r="25942" ht="26.25" customHeight="1"/>
    <row r="25943" ht="26.25" customHeight="1"/>
    <row r="25944" ht="26.25" customHeight="1"/>
    <row r="25945" ht="26.25" customHeight="1"/>
    <row r="25946" ht="26.25" customHeight="1"/>
    <row r="25947" ht="26.25" customHeight="1"/>
    <row r="25948" ht="26.25" customHeight="1"/>
    <row r="25949" ht="26.25" customHeight="1"/>
    <row r="25950" ht="26.25" customHeight="1"/>
    <row r="25951" ht="26.25" customHeight="1"/>
    <row r="25952" ht="26.25" customHeight="1"/>
    <row r="25953" ht="26.25" customHeight="1"/>
    <row r="25954" ht="26.25" customHeight="1"/>
    <row r="25955" ht="26.25" customHeight="1"/>
    <row r="25956" ht="26.25" customHeight="1"/>
    <row r="25957" ht="26.25" customHeight="1"/>
    <row r="25958" ht="26.25" customHeight="1"/>
    <row r="25959" ht="26.25" customHeight="1"/>
    <row r="25960" ht="26.25" customHeight="1"/>
    <row r="25961" ht="26.25" customHeight="1"/>
    <row r="25962" ht="26.25" customHeight="1"/>
    <row r="25963" ht="26.25" customHeight="1"/>
    <row r="25964" ht="26.25" customHeight="1"/>
    <row r="25965" ht="26.25" customHeight="1"/>
    <row r="25966" ht="26.25" customHeight="1"/>
    <row r="25967" ht="26.25" customHeight="1"/>
    <row r="25968" ht="26.25" customHeight="1"/>
    <row r="25969" ht="26.25" customHeight="1"/>
    <row r="25970" ht="26.25" customHeight="1"/>
    <row r="25971" ht="26.25" customHeight="1"/>
    <row r="25972" ht="26.25" customHeight="1"/>
    <row r="25973" ht="26.25" customHeight="1"/>
    <row r="25974" ht="26.25" customHeight="1"/>
    <row r="25975" ht="26.25" customHeight="1"/>
    <row r="25976" ht="26.25" customHeight="1"/>
    <row r="25977" ht="26.25" customHeight="1"/>
    <row r="25978" ht="26.25" customHeight="1"/>
    <row r="25979" ht="26.25" customHeight="1"/>
    <row r="25980" ht="26.25" customHeight="1"/>
    <row r="25981" ht="26.25" customHeight="1"/>
    <row r="25982" ht="26.25" customHeight="1"/>
    <row r="25983" ht="26.25" customHeight="1"/>
    <row r="25984" ht="26.25" customHeight="1"/>
    <row r="25985" ht="26.25" customHeight="1"/>
    <row r="25986" ht="26.25" customHeight="1"/>
    <row r="25987" ht="26.25" customHeight="1"/>
    <row r="25988" ht="26.25" customHeight="1"/>
    <row r="25989" ht="26.25" customHeight="1"/>
    <row r="25990" ht="26.25" customHeight="1"/>
    <row r="25991" ht="26.25" customHeight="1"/>
    <row r="25992" ht="26.25" customHeight="1"/>
    <row r="25993" ht="26.25" customHeight="1"/>
    <row r="25994" ht="26.25" customHeight="1"/>
    <row r="25995" ht="26.25" customHeight="1"/>
    <row r="25996" ht="26.25" customHeight="1"/>
    <row r="25997" ht="26.25" customHeight="1"/>
    <row r="25998" ht="26.25" customHeight="1"/>
    <row r="25999" ht="26.25" customHeight="1"/>
    <row r="26000" ht="26.25" customHeight="1"/>
    <row r="26001" ht="26.25" customHeight="1"/>
    <row r="26002" ht="26.25" customHeight="1"/>
    <row r="26003" ht="26.25" customHeight="1"/>
    <row r="26004" ht="26.25" customHeight="1"/>
    <row r="26005" ht="26.25" customHeight="1"/>
    <row r="26006" ht="26.25" customHeight="1"/>
    <row r="26007" ht="26.25" customHeight="1"/>
    <row r="26008" ht="26.25" customHeight="1"/>
    <row r="26009" ht="26.25" customHeight="1"/>
    <row r="26010" ht="26.25" customHeight="1"/>
    <row r="26011" ht="26.25" customHeight="1"/>
    <row r="26012" ht="26.25" customHeight="1"/>
    <row r="26013" ht="26.25" customHeight="1"/>
    <row r="26014" ht="26.25" customHeight="1"/>
    <row r="26015" ht="26.25" customHeight="1"/>
    <row r="26016" ht="26.25" customHeight="1"/>
    <row r="26017" ht="26.25" customHeight="1"/>
    <row r="26018" ht="26.25" customHeight="1"/>
    <row r="26019" ht="26.25" customHeight="1"/>
    <row r="26020" ht="26.25" customHeight="1"/>
    <row r="26021" ht="26.25" customHeight="1"/>
    <row r="26022" ht="26.25" customHeight="1"/>
    <row r="26023" ht="26.25" customHeight="1"/>
    <row r="26024" ht="26.25" customHeight="1"/>
    <row r="26025" ht="26.25" customHeight="1"/>
    <row r="26026" ht="26.25" customHeight="1"/>
    <row r="26027" ht="26.25" customHeight="1"/>
    <row r="26028" ht="26.25" customHeight="1"/>
    <row r="26029" ht="26.25" customHeight="1"/>
    <row r="26030" ht="26.25" customHeight="1"/>
    <row r="26031" ht="26.25" customHeight="1"/>
    <row r="26032" ht="26.25" customHeight="1"/>
    <row r="26033" ht="26.25" customHeight="1"/>
    <row r="26034" ht="26.25" customHeight="1"/>
    <row r="26035" ht="26.25" customHeight="1"/>
    <row r="26036" ht="26.25" customHeight="1"/>
    <row r="26037" ht="26.25" customHeight="1"/>
    <row r="26038" ht="26.25" customHeight="1"/>
    <row r="26039" ht="26.25" customHeight="1"/>
    <row r="26040" ht="26.25" customHeight="1"/>
    <row r="26041" ht="26.25" customHeight="1"/>
    <row r="26042" ht="26.25" customHeight="1"/>
    <row r="26043" ht="26.25" customHeight="1"/>
    <row r="26044" ht="26.25" customHeight="1"/>
    <row r="26045" ht="26.25" customHeight="1"/>
    <row r="26046" ht="26.25" customHeight="1"/>
    <row r="26047" ht="26.25" customHeight="1"/>
    <row r="26048" ht="26.25" customHeight="1"/>
    <row r="26049" ht="26.25" customHeight="1"/>
    <row r="26050" ht="26.25" customHeight="1"/>
    <row r="26051" ht="26.25" customHeight="1"/>
    <row r="26052" ht="26.25" customHeight="1"/>
    <row r="26053" ht="26.25" customHeight="1"/>
    <row r="26054" ht="26.25" customHeight="1"/>
    <row r="26055" ht="26.25" customHeight="1"/>
    <row r="26056" ht="26.25" customHeight="1"/>
    <row r="26057" ht="26.25" customHeight="1"/>
    <row r="26058" ht="26.25" customHeight="1"/>
    <row r="26059" ht="26.25" customHeight="1"/>
    <row r="26060" ht="26.25" customHeight="1"/>
    <row r="26061" ht="26.25" customHeight="1"/>
    <row r="26062" ht="26.25" customHeight="1"/>
    <row r="26063" ht="26.25" customHeight="1"/>
    <row r="26064" ht="26.25" customHeight="1"/>
    <row r="26065" ht="26.25" customHeight="1"/>
    <row r="26066" ht="26.25" customHeight="1"/>
    <row r="26067" ht="26.25" customHeight="1"/>
    <row r="26068" ht="26.25" customHeight="1"/>
    <row r="26069" ht="26.25" customHeight="1"/>
    <row r="26070" ht="26.25" customHeight="1"/>
    <row r="26071" ht="26.25" customHeight="1"/>
    <row r="26072" ht="26.25" customHeight="1"/>
    <row r="26073" ht="26.25" customHeight="1"/>
    <row r="26074" ht="26.25" customHeight="1"/>
    <row r="26075" ht="26.25" customHeight="1"/>
    <row r="26076" ht="26.25" customHeight="1"/>
    <row r="26077" ht="26.25" customHeight="1"/>
    <row r="26078" ht="26.25" customHeight="1"/>
    <row r="26079" ht="26.25" customHeight="1"/>
    <row r="26080" ht="26.25" customHeight="1"/>
    <row r="26081" ht="26.25" customHeight="1"/>
    <row r="26082" ht="26.25" customHeight="1"/>
    <row r="26083" ht="26.25" customHeight="1"/>
    <row r="26084" ht="26.25" customHeight="1"/>
    <row r="26085" ht="26.25" customHeight="1"/>
    <row r="26086" ht="26.25" customHeight="1"/>
    <row r="26087" ht="26.25" customHeight="1"/>
    <row r="26088" ht="26.25" customHeight="1"/>
    <row r="26089" ht="26.25" customHeight="1"/>
    <row r="26090" ht="26.25" customHeight="1"/>
    <row r="26091" ht="26.25" customHeight="1"/>
    <row r="26092" ht="26.25" customHeight="1"/>
    <row r="26093" ht="26.25" customHeight="1"/>
    <row r="26094" ht="26.25" customHeight="1"/>
    <row r="26095" ht="26.25" customHeight="1"/>
    <row r="26096" ht="26.25" customHeight="1"/>
    <row r="26097" ht="26.25" customHeight="1"/>
    <row r="26098" ht="26.25" customHeight="1"/>
    <row r="26099" ht="26.25" customHeight="1"/>
    <row r="26100" ht="26.25" customHeight="1"/>
    <row r="26101" ht="26.25" customHeight="1"/>
    <row r="26102" ht="26.25" customHeight="1"/>
    <row r="26103" ht="26.25" customHeight="1"/>
    <row r="26104" ht="26.25" customHeight="1"/>
    <row r="26105" ht="26.25" customHeight="1"/>
    <row r="26106" ht="26.25" customHeight="1"/>
    <row r="26107" ht="26.25" customHeight="1"/>
    <row r="26108" ht="26.25" customHeight="1"/>
    <row r="26109" ht="26.25" customHeight="1"/>
    <row r="26110" ht="26.25" customHeight="1"/>
    <row r="26111" ht="26.25" customHeight="1"/>
    <row r="26112" ht="26.25" customHeight="1"/>
    <row r="26113" ht="26.25" customHeight="1"/>
    <row r="26114" ht="26.25" customHeight="1"/>
    <row r="26115" ht="26.25" customHeight="1"/>
    <row r="26116" ht="26.25" customHeight="1"/>
    <row r="26117" ht="26.25" customHeight="1"/>
    <row r="26118" ht="26.25" customHeight="1"/>
    <row r="26119" ht="26.25" customHeight="1"/>
    <row r="26120" ht="26.25" customHeight="1"/>
    <row r="26121" ht="26.25" customHeight="1"/>
    <row r="26122" ht="26.25" customHeight="1"/>
    <row r="26123" ht="26.25" customHeight="1"/>
    <row r="26124" ht="26.25" customHeight="1"/>
    <row r="26125" ht="26.25" customHeight="1"/>
    <row r="26126" ht="26.25" customHeight="1"/>
    <row r="26127" ht="26.25" customHeight="1"/>
    <row r="26128" ht="26.25" customHeight="1"/>
    <row r="26129" ht="26.25" customHeight="1"/>
    <row r="26130" ht="26.25" customHeight="1"/>
    <row r="26131" ht="26.25" customHeight="1"/>
    <row r="26132" ht="26.25" customHeight="1"/>
    <row r="26133" ht="26.25" customHeight="1"/>
    <row r="26134" ht="26.25" customHeight="1"/>
    <row r="26135" ht="26.25" customHeight="1"/>
    <row r="26136" ht="26.25" customHeight="1"/>
    <row r="26137" ht="26.25" customHeight="1"/>
    <row r="26138" ht="26.25" customHeight="1"/>
    <row r="26139" ht="26.25" customHeight="1"/>
    <row r="26140" ht="26.25" customHeight="1"/>
    <row r="26141" ht="26.25" customHeight="1"/>
    <row r="26142" ht="26.25" customHeight="1"/>
    <row r="26143" ht="26.25" customHeight="1"/>
    <row r="26144" ht="26.25" customHeight="1"/>
    <row r="26145" ht="26.25" customHeight="1"/>
    <row r="26146" ht="26.25" customHeight="1"/>
    <row r="26147" ht="26.25" customHeight="1"/>
    <row r="26148" ht="26.25" customHeight="1"/>
    <row r="26149" ht="26.25" customHeight="1"/>
    <row r="26150" ht="26.25" customHeight="1"/>
    <row r="26151" ht="26.25" customHeight="1"/>
    <row r="26152" ht="26.25" customHeight="1"/>
    <row r="26153" ht="26.25" customHeight="1"/>
    <row r="26154" ht="26.25" customHeight="1"/>
    <row r="26155" ht="26.25" customHeight="1"/>
    <row r="26156" ht="26.25" customHeight="1"/>
    <row r="26157" ht="26.25" customHeight="1"/>
    <row r="26158" ht="26.25" customHeight="1"/>
    <row r="26159" ht="26.25" customHeight="1"/>
    <row r="26160" ht="26.25" customHeight="1"/>
    <row r="26161" ht="26.25" customHeight="1"/>
    <row r="26162" ht="26.25" customHeight="1"/>
    <row r="26163" ht="26.25" customHeight="1"/>
    <row r="26164" ht="26.25" customHeight="1"/>
    <row r="26165" ht="26.25" customHeight="1"/>
    <row r="26166" ht="26.25" customHeight="1"/>
    <row r="26167" ht="26.25" customHeight="1"/>
    <row r="26168" ht="26.25" customHeight="1"/>
    <row r="26169" ht="26.25" customHeight="1"/>
    <row r="26170" ht="26.25" customHeight="1"/>
    <row r="26171" ht="26.25" customHeight="1"/>
    <row r="26172" ht="26.25" customHeight="1"/>
    <row r="26173" ht="26.25" customHeight="1"/>
    <row r="26174" ht="26.25" customHeight="1"/>
    <row r="26175" ht="26.25" customHeight="1"/>
    <row r="26176" ht="26.25" customHeight="1"/>
    <row r="26177" ht="26.25" customHeight="1"/>
    <row r="26178" ht="26.25" customHeight="1"/>
    <row r="26179" ht="26.25" customHeight="1"/>
    <row r="26180" ht="26.25" customHeight="1"/>
    <row r="26181" ht="26.25" customHeight="1"/>
    <row r="26182" ht="26.25" customHeight="1"/>
    <row r="26183" ht="26.25" customHeight="1"/>
    <row r="26184" ht="26.25" customHeight="1"/>
    <row r="26185" ht="26.25" customHeight="1"/>
    <row r="26186" ht="26.25" customHeight="1"/>
    <row r="26187" ht="26.25" customHeight="1"/>
    <row r="26188" ht="26.25" customHeight="1"/>
    <row r="26189" ht="26.25" customHeight="1"/>
    <row r="26190" ht="26.25" customHeight="1"/>
    <row r="26191" ht="26.25" customHeight="1"/>
    <row r="26192" ht="26.25" customHeight="1"/>
    <row r="26193" ht="26.25" customHeight="1"/>
    <row r="26194" ht="26.25" customHeight="1"/>
    <row r="26195" ht="26.25" customHeight="1"/>
    <row r="26196" ht="26.25" customHeight="1"/>
    <row r="26197" ht="26.25" customHeight="1"/>
    <row r="26198" ht="26.25" customHeight="1"/>
    <row r="26199" ht="26.25" customHeight="1"/>
    <row r="26200" ht="26.25" customHeight="1"/>
    <row r="26201" ht="26.25" customHeight="1"/>
    <row r="26202" ht="26.25" customHeight="1"/>
    <row r="26203" ht="26.25" customHeight="1"/>
    <row r="26204" ht="26.25" customHeight="1"/>
    <row r="26205" ht="26.25" customHeight="1"/>
    <row r="26206" ht="26.25" customHeight="1"/>
    <row r="26207" ht="26.25" customHeight="1"/>
    <row r="26208" ht="26.25" customHeight="1"/>
    <row r="26209" ht="26.25" customHeight="1"/>
    <row r="26210" ht="26.25" customHeight="1"/>
    <row r="26211" ht="26.25" customHeight="1"/>
    <row r="26212" ht="26.25" customHeight="1"/>
    <row r="26213" ht="26.25" customHeight="1"/>
    <row r="26214" ht="26.25" customHeight="1"/>
    <row r="26215" ht="26.25" customHeight="1"/>
    <row r="26216" ht="26.25" customHeight="1"/>
    <row r="26217" ht="26.25" customHeight="1"/>
    <row r="26218" ht="26.25" customHeight="1"/>
    <row r="26219" ht="26.25" customHeight="1"/>
    <row r="26220" ht="26.25" customHeight="1"/>
    <row r="26221" ht="26.25" customHeight="1"/>
    <row r="26222" ht="26.25" customHeight="1"/>
    <row r="26223" ht="26.25" customHeight="1"/>
    <row r="26224" ht="26.25" customHeight="1"/>
    <row r="26225" ht="26.25" customHeight="1"/>
    <row r="26226" ht="26.25" customHeight="1"/>
    <row r="26227" ht="26.25" customHeight="1"/>
    <row r="26228" ht="26.25" customHeight="1"/>
    <row r="26229" ht="26.25" customHeight="1"/>
    <row r="26230" ht="26.25" customHeight="1"/>
    <row r="26231" ht="26.25" customHeight="1"/>
    <row r="26232" ht="26.25" customHeight="1"/>
    <row r="26233" ht="26.25" customHeight="1"/>
    <row r="26234" ht="26.25" customHeight="1"/>
    <row r="26235" ht="26.25" customHeight="1"/>
    <row r="26236" ht="26.25" customHeight="1"/>
    <row r="26237" ht="26.25" customHeight="1"/>
    <row r="26238" ht="26.25" customHeight="1"/>
    <row r="26239" ht="26.25" customHeight="1"/>
    <row r="26240" ht="26.25" customHeight="1"/>
    <row r="26241" ht="26.25" customHeight="1"/>
    <row r="26242" ht="26.25" customHeight="1"/>
    <row r="26243" ht="26.25" customHeight="1"/>
    <row r="26244" ht="26.25" customHeight="1"/>
    <row r="26245" ht="26.25" customHeight="1"/>
    <row r="26246" ht="26.25" customHeight="1"/>
    <row r="26247" ht="26.25" customHeight="1"/>
    <row r="26248" ht="26.25" customHeight="1"/>
    <row r="26249" ht="26.25" customHeight="1"/>
    <row r="26250" ht="26.25" customHeight="1"/>
    <row r="26251" ht="26.25" customHeight="1"/>
    <row r="26252" ht="26.25" customHeight="1"/>
    <row r="26253" ht="26.25" customHeight="1"/>
    <row r="26254" ht="26.25" customHeight="1"/>
    <row r="26255" ht="26.25" customHeight="1"/>
    <row r="26256" ht="26.25" customHeight="1"/>
    <row r="26257" ht="26.25" customHeight="1"/>
    <row r="26258" ht="26.25" customHeight="1"/>
    <row r="26259" ht="26.25" customHeight="1"/>
    <row r="26260" ht="26.25" customHeight="1"/>
    <row r="26261" ht="26.25" customHeight="1"/>
    <row r="26262" ht="26.25" customHeight="1"/>
    <row r="26263" ht="26.25" customHeight="1"/>
    <row r="26264" ht="26.25" customHeight="1"/>
    <row r="26265" ht="26.25" customHeight="1"/>
    <row r="26266" ht="26.25" customHeight="1"/>
    <row r="26267" ht="26.25" customHeight="1"/>
    <row r="26268" ht="26.25" customHeight="1"/>
    <row r="26269" ht="26.25" customHeight="1"/>
    <row r="26270" ht="26.25" customHeight="1"/>
    <row r="26271" ht="26.25" customHeight="1"/>
    <row r="26272" ht="26.25" customHeight="1"/>
    <row r="26273" ht="26.25" customHeight="1"/>
    <row r="26274" ht="26.25" customHeight="1"/>
    <row r="26275" ht="26.25" customHeight="1"/>
    <row r="26276" ht="26.25" customHeight="1"/>
    <row r="26277" ht="26.25" customHeight="1"/>
    <row r="26278" ht="26.25" customHeight="1"/>
    <row r="26279" ht="26.25" customHeight="1"/>
    <row r="26280" ht="26.25" customHeight="1"/>
    <row r="26281" ht="26.25" customHeight="1"/>
    <row r="26282" ht="26.25" customHeight="1"/>
    <row r="26283" ht="26.25" customHeight="1"/>
    <row r="26284" ht="26.25" customHeight="1"/>
    <row r="26285" ht="26.25" customHeight="1"/>
    <row r="26286" ht="26.25" customHeight="1"/>
    <row r="26287" ht="26.25" customHeight="1"/>
    <row r="26288" ht="26.25" customHeight="1"/>
    <row r="26289" ht="26.25" customHeight="1"/>
    <row r="26290" ht="26.25" customHeight="1"/>
    <row r="26291" ht="26.25" customHeight="1"/>
    <row r="26292" ht="26.25" customHeight="1"/>
    <row r="26293" ht="26.25" customHeight="1"/>
    <row r="26294" ht="26.25" customHeight="1"/>
    <row r="26295" ht="26.25" customHeight="1"/>
    <row r="26296" ht="26.25" customHeight="1"/>
    <row r="26297" ht="26.25" customHeight="1"/>
    <row r="26298" ht="26.25" customHeight="1"/>
    <row r="26299" ht="26.25" customHeight="1"/>
    <row r="26300" ht="26.25" customHeight="1"/>
    <row r="26301" ht="26.25" customHeight="1"/>
    <row r="26302" ht="26.25" customHeight="1"/>
    <row r="26303" ht="26.25" customHeight="1"/>
    <row r="26304" ht="26.25" customHeight="1"/>
    <row r="26305" ht="26.25" customHeight="1"/>
    <row r="26306" ht="26.25" customHeight="1"/>
    <row r="26307" ht="26.25" customHeight="1"/>
    <row r="26308" ht="26.25" customHeight="1"/>
    <row r="26309" ht="26.25" customHeight="1"/>
    <row r="26310" ht="26.25" customHeight="1"/>
    <row r="26311" ht="26.25" customHeight="1"/>
    <row r="26312" ht="26.25" customHeight="1"/>
    <row r="26313" ht="26.25" customHeight="1"/>
    <row r="26314" ht="26.25" customHeight="1"/>
    <row r="26315" ht="26.25" customHeight="1"/>
    <row r="26316" ht="26.25" customHeight="1"/>
    <row r="26317" ht="26.25" customHeight="1"/>
    <row r="26318" ht="26.25" customHeight="1"/>
    <row r="26319" ht="26.25" customHeight="1"/>
    <row r="26320" ht="26.25" customHeight="1"/>
    <row r="26321" ht="26.25" customHeight="1"/>
    <row r="26322" ht="26.25" customHeight="1"/>
    <row r="26323" ht="26.25" customHeight="1"/>
    <row r="26324" ht="26.25" customHeight="1"/>
    <row r="26325" ht="26.25" customHeight="1"/>
    <row r="26326" ht="26.25" customHeight="1"/>
    <row r="26327" ht="26.25" customHeight="1"/>
    <row r="26328" ht="26.25" customHeight="1"/>
    <row r="26329" ht="26.25" customHeight="1"/>
    <row r="26330" ht="26.25" customHeight="1"/>
    <row r="26331" ht="26.25" customHeight="1"/>
    <row r="26332" ht="26.25" customHeight="1"/>
    <row r="26333" ht="26.25" customHeight="1"/>
    <row r="26334" ht="26.25" customHeight="1"/>
    <row r="26335" ht="26.25" customHeight="1"/>
    <row r="26336" ht="26.25" customHeight="1"/>
    <row r="26337" ht="26.25" customHeight="1"/>
    <row r="26338" ht="26.25" customHeight="1"/>
    <row r="26339" ht="26.25" customHeight="1"/>
    <row r="26340" ht="26.25" customHeight="1"/>
    <row r="26341" ht="26.25" customHeight="1"/>
    <row r="26342" ht="26.25" customHeight="1"/>
    <row r="26343" ht="26.25" customHeight="1"/>
    <row r="26344" ht="26.25" customHeight="1"/>
    <row r="26345" ht="26.25" customHeight="1"/>
    <row r="26346" ht="26.25" customHeight="1"/>
    <row r="26347" ht="26.25" customHeight="1"/>
    <row r="26348" ht="26.25" customHeight="1"/>
    <row r="26349" ht="26.25" customHeight="1"/>
    <row r="26350" ht="26.25" customHeight="1"/>
    <row r="26351" ht="26.25" customHeight="1"/>
    <row r="26352" ht="26.25" customHeight="1"/>
    <row r="26353" ht="26.25" customHeight="1"/>
    <row r="26354" ht="26.25" customHeight="1"/>
    <row r="26355" ht="26.25" customHeight="1"/>
    <row r="26356" ht="26.25" customHeight="1"/>
    <row r="26357" ht="26.25" customHeight="1"/>
    <row r="26358" ht="26.25" customHeight="1"/>
    <row r="26359" ht="26.25" customHeight="1"/>
    <row r="26360" ht="26.25" customHeight="1"/>
    <row r="26361" ht="26.25" customHeight="1"/>
    <row r="26362" ht="26.25" customHeight="1"/>
    <row r="26363" ht="26.25" customHeight="1"/>
    <row r="26364" ht="26.25" customHeight="1"/>
    <row r="26365" ht="26.25" customHeight="1"/>
    <row r="26366" ht="26.25" customHeight="1"/>
    <row r="26367" ht="26.25" customHeight="1"/>
    <row r="26368" ht="26.25" customHeight="1"/>
    <row r="26369" ht="26.25" customHeight="1"/>
    <row r="26370" ht="26.25" customHeight="1"/>
    <row r="26371" ht="26.25" customHeight="1"/>
    <row r="26372" ht="26.25" customHeight="1"/>
    <row r="26373" ht="26.25" customHeight="1"/>
    <row r="26374" ht="26.25" customHeight="1"/>
    <row r="26375" ht="26.25" customHeight="1"/>
    <row r="26376" ht="26.25" customHeight="1"/>
    <row r="26377" ht="26.25" customHeight="1"/>
    <row r="26378" ht="26.25" customHeight="1"/>
    <row r="26379" ht="26.25" customHeight="1"/>
    <row r="26380" ht="26.25" customHeight="1"/>
    <row r="26381" ht="26.25" customHeight="1"/>
    <row r="26382" ht="26.25" customHeight="1"/>
    <row r="26383" ht="26.25" customHeight="1"/>
    <row r="26384" ht="26.25" customHeight="1"/>
    <row r="26385" ht="26.25" customHeight="1"/>
    <row r="26386" ht="26.25" customHeight="1"/>
    <row r="26387" ht="26.25" customHeight="1"/>
    <row r="26388" ht="26.25" customHeight="1"/>
    <row r="26389" ht="26.25" customHeight="1"/>
    <row r="26390" ht="26.25" customHeight="1"/>
    <row r="26391" ht="26.25" customHeight="1"/>
    <row r="26392" ht="26.25" customHeight="1"/>
    <row r="26393" ht="26.25" customHeight="1"/>
    <row r="26394" ht="26.25" customHeight="1"/>
    <row r="26395" ht="26.25" customHeight="1"/>
    <row r="26396" ht="26.25" customHeight="1"/>
    <row r="26397" ht="26.25" customHeight="1"/>
    <row r="26398" ht="26.25" customHeight="1"/>
    <row r="26399" ht="26.25" customHeight="1"/>
    <row r="26400" ht="26.25" customHeight="1"/>
    <row r="26401" ht="26.25" customHeight="1"/>
    <row r="26402" ht="26.25" customHeight="1"/>
    <row r="26403" ht="26.25" customHeight="1"/>
    <row r="26404" ht="26.25" customHeight="1"/>
    <row r="26405" ht="26.25" customHeight="1"/>
    <row r="26406" ht="26.25" customHeight="1"/>
    <row r="26407" ht="26.25" customHeight="1"/>
    <row r="26408" ht="26.25" customHeight="1"/>
    <row r="26409" ht="26.25" customHeight="1"/>
    <row r="26410" ht="26.25" customHeight="1"/>
    <row r="26411" ht="26.25" customHeight="1"/>
    <row r="26412" ht="26.25" customHeight="1"/>
    <row r="26413" ht="26.25" customHeight="1"/>
    <row r="26414" ht="26.25" customHeight="1"/>
    <row r="26415" ht="26.25" customHeight="1"/>
    <row r="26416" ht="26.25" customHeight="1"/>
    <row r="26417" ht="26.25" customHeight="1"/>
    <row r="26418" ht="26.25" customHeight="1"/>
    <row r="26419" ht="26.25" customHeight="1"/>
    <row r="26420" ht="26.25" customHeight="1"/>
    <row r="26421" ht="26.25" customHeight="1"/>
    <row r="26422" ht="26.25" customHeight="1"/>
    <row r="26423" ht="26.25" customHeight="1"/>
    <row r="26424" ht="26.25" customHeight="1"/>
    <row r="26425" ht="26.25" customHeight="1"/>
    <row r="26426" ht="26.25" customHeight="1"/>
    <row r="26427" ht="26.25" customHeight="1"/>
    <row r="26428" ht="26.25" customHeight="1"/>
    <row r="26429" ht="26.25" customHeight="1"/>
    <row r="26430" ht="26.25" customHeight="1"/>
    <row r="26431" ht="26.25" customHeight="1"/>
    <row r="26432" ht="26.25" customHeight="1"/>
    <row r="26433" ht="26.25" customHeight="1"/>
    <row r="26434" ht="26.25" customHeight="1"/>
    <row r="26435" ht="26.25" customHeight="1"/>
    <row r="26436" ht="26.25" customHeight="1"/>
    <row r="26437" ht="26.25" customHeight="1"/>
    <row r="26438" ht="26.25" customHeight="1"/>
    <row r="26439" ht="26.25" customHeight="1"/>
    <row r="26440" ht="26.25" customHeight="1"/>
    <row r="26441" ht="26.25" customHeight="1"/>
    <row r="26442" ht="26.25" customHeight="1"/>
    <row r="26443" ht="26.25" customHeight="1"/>
    <row r="26444" ht="26.25" customHeight="1"/>
    <row r="26445" ht="26.25" customHeight="1"/>
    <row r="26446" ht="26.25" customHeight="1"/>
    <row r="26447" ht="26.25" customHeight="1"/>
    <row r="26448" ht="26.25" customHeight="1"/>
    <row r="26449" ht="26.25" customHeight="1"/>
    <row r="26450" ht="26.25" customHeight="1"/>
    <row r="26451" ht="26.25" customHeight="1"/>
    <row r="26452" ht="26.25" customHeight="1"/>
    <row r="26453" ht="26.25" customHeight="1"/>
    <row r="26454" ht="26.25" customHeight="1"/>
    <row r="26455" ht="26.25" customHeight="1"/>
    <row r="26456" ht="26.25" customHeight="1"/>
    <row r="26457" ht="26.25" customHeight="1"/>
    <row r="26458" ht="26.25" customHeight="1"/>
    <row r="26459" ht="26.25" customHeight="1"/>
    <row r="26460" ht="26.25" customHeight="1"/>
    <row r="26461" ht="26.25" customHeight="1"/>
    <row r="26462" ht="26.25" customHeight="1"/>
    <row r="26463" ht="26.25" customHeight="1"/>
    <row r="26464" ht="26.25" customHeight="1"/>
    <row r="26465" ht="26.25" customHeight="1"/>
    <row r="26466" ht="26.25" customHeight="1"/>
    <row r="26467" ht="26.25" customHeight="1"/>
    <row r="26468" ht="26.25" customHeight="1"/>
    <row r="26469" ht="26.25" customHeight="1"/>
    <row r="26470" ht="26.25" customHeight="1"/>
    <row r="26471" ht="26.25" customHeight="1"/>
    <row r="26472" ht="26.25" customHeight="1"/>
    <row r="26473" ht="26.25" customHeight="1"/>
    <row r="26474" ht="26.25" customHeight="1"/>
    <row r="26475" ht="26.25" customHeight="1"/>
    <row r="26476" ht="26.25" customHeight="1"/>
    <row r="26477" ht="26.25" customHeight="1"/>
    <row r="26478" ht="26.25" customHeight="1"/>
    <row r="26479" ht="26.25" customHeight="1"/>
    <row r="26480" ht="26.25" customHeight="1"/>
    <row r="26481" ht="26.25" customHeight="1"/>
    <row r="26482" ht="26.25" customHeight="1"/>
    <row r="26483" ht="26.25" customHeight="1"/>
    <row r="26484" ht="26.25" customHeight="1"/>
    <row r="26485" ht="26.25" customHeight="1"/>
    <row r="26486" ht="26.25" customHeight="1"/>
    <row r="26487" ht="26.25" customHeight="1"/>
    <row r="26488" ht="26.25" customHeight="1"/>
    <row r="26489" ht="26.25" customHeight="1"/>
    <row r="26490" ht="26.25" customHeight="1"/>
    <row r="26491" ht="26.25" customHeight="1"/>
    <row r="26492" ht="26.25" customHeight="1"/>
    <row r="26493" ht="26.25" customHeight="1"/>
    <row r="26494" ht="26.25" customHeight="1"/>
    <row r="26495" ht="26.25" customHeight="1"/>
    <row r="26496" ht="26.25" customHeight="1"/>
    <row r="26497" ht="26.25" customHeight="1"/>
    <row r="26498" ht="26.25" customHeight="1"/>
    <row r="26499" ht="26.25" customHeight="1"/>
    <row r="26500" ht="26.25" customHeight="1"/>
    <row r="26501" ht="26.25" customHeight="1"/>
    <row r="26502" ht="26.25" customHeight="1"/>
    <row r="26503" ht="26.25" customHeight="1"/>
    <row r="26504" ht="26.25" customHeight="1"/>
    <row r="26505" ht="26.25" customHeight="1"/>
    <row r="26506" ht="26.25" customHeight="1"/>
    <row r="26507" ht="26.25" customHeight="1"/>
    <row r="26508" ht="26.25" customHeight="1"/>
    <row r="26509" ht="26.25" customHeight="1"/>
    <row r="26510" ht="26.25" customHeight="1"/>
    <row r="26511" ht="26.25" customHeight="1"/>
    <row r="26512" ht="26.25" customHeight="1"/>
    <row r="26513" ht="26.25" customHeight="1"/>
    <row r="26514" ht="26.25" customHeight="1"/>
    <row r="26515" ht="26.25" customHeight="1"/>
    <row r="26516" ht="26.25" customHeight="1"/>
    <row r="26517" ht="26.25" customHeight="1"/>
    <row r="26518" ht="26.25" customHeight="1"/>
    <row r="26519" ht="26.25" customHeight="1"/>
    <row r="26520" ht="26.25" customHeight="1"/>
    <row r="26521" ht="26.25" customHeight="1"/>
    <row r="26522" ht="26.25" customHeight="1"/>
    <row r="26523" ht="26.25" customHeight="1"/>
    <row r="26524" ht="26.25" customHeight="1"/>
    <row r="26525" ht="26.25" customHeight="1"/>
    <row r="26526" ht="26.25" customHeight="1"/>
    <row r="26527" ht="26.25" customHeight="1"/>
    <row r="26528" ht="26.25" customHeight="1"/>
    <row r="26529" ht="26.25" customHeight="1"/>
    <row r="26530" ht="26.25" customHeight="1"/>
    <row r="26531" ht="26.25" customHeight="1"/>
    <row r="26532" ht="26.25" customHeight="1"/>
    <row r="26533" ht="26.25" customHeight="1"/>
    <row r="26534" ht="26.25" customHeight="1"/>
    <row r="26535" ht="26.25" customHeight="1"/>
    <row r="26536" ht="26.25" customHeight="1"/>
    <row r="26537" ht="26.25" customHeight="1"/>
    <row r="26538" ht="26.25" customHeight="1"/>
    <row r="26539" ht="26.25" customHeight="1"/>
    <row r="26540" ht="26.25" customHeight="1"/>
    <row r="26541" ht="26.25" customHeight="1"/>
    <row r="26542" ht="26.25" customHeight="1"/>
    <row r="26543" ht="26.25" customHeight="1"/>
    <row r="26544" ht="26.25" customHeight="1"/>
    <row r="26545" ht="26.25" customHeight="1"/>
    <row r="26546" ht="26.25" customHeight="1"/>
    <row r="26547" ht="26.25" customHeight="1"/>
    <row r="26548" ht="26.25" customHeight="1"/>
    <row r="26549" ht="26.25" customHeight="1"/>
    <row r="26550" ht="26.25" customHeight="1"/>
    <row r="26551" ht="26.25" customHeight="1"/>
    <row r="26552" ht="26.25" customHeight="1"/>
    <row r="26553" ht="26.25" customHeight="1"/>
    <row r="26554" ht="26.25" customHeight="1"/>
    <row r="26555" ht="26.25" customHeight="1"/>
    <row r="26556" ht="26.25" customHeight="1"/>
    <row r="26557" ht="26.25" customHeight="1"/>
    <row r="26558" ht="26.25" customHeight="1"/>
    <row r="26559" ht="26.25" customHeight="1"/>
    <row r="26560" ht="26.25" customHeight="1"/>
    <row r="26561" ht="26.25" customHeight="1"/>
    <row r="26562" ht="26.25" customHeight="1"/>
    <row r="26563" ht="26.25" customHeight="1"/>
    <row r="26564" ht="26.25" customHeight="1"/>
    <row r="26565" ht="26.25" customHeight="1"/>
    <row r="26566" ht="26.25" customHeight="1"/>
    <row r="26567" ht="26.25" customHeight="1"/>
    <row r="26568" ht="26.25" customHeight="1"/>
    <row r="26569" ht="26.25" customHeight="1"/>
    <row r="26570" ht="26.25" customHeight="1"/>
    <row r="26571" ht="26.25" customHeight="1"/>
    <row r="26572" ht="26.25" customHeight="1"/>
    <row r="26573" ht="26.25" customHeight="1"/>
    <row r="26574" ht="26.25" customHeight="1"/>
    <row r="26575" ht="26.25" customHeight="1"/>
    <row r="26576" ht="26.25" customHeight="1"/>
    <row r="26577" ht="26.25" customHeight="1"/>
    <row r="26578" ht="26.25" customHeight="1"/>
    <row r="26579" ht="26.25" customHeight="1"/>
    <row r="26580" ht="26.25" customHeight="1"/>
    <row r="26581" ht="26.25" customHeight="1"/>
    <row r="26582" ht="26.25" customHeight="1"/>
    <row r="26583" ht="26.25" customHeight="1"/>
    <row r="26584" ht="26.25" customHeight="1"/>
    <row r="26585" ht="26.25" customHeight="1"/>
    <row r="26586" ht="26.25" customHeight="1"/>
    <row r="26587" ht="26.25" customHeight="1"/>
    <row r="26588" ht="26.25" customHeight="1"/>
    <row r="26589" ht="26.25" customHeight="1"/>
    <row r="26590" ht="26.25" customHeight="1"/>
    <row r="26591" ht="26.25" customHeight="1"/>
    <row r="26592" ht="26.25" customHeight="1"/>
    <row r="26593" ht="26.25" customHeight="1"/>
    <row r="26594" ht="26.25" customHeight="1"/>
    <row r="26595" ht="26.25" customHeight="1"/>
    <row r="26596" ht="26.25" customHeight="1"/>
    <row r="26597" ht="26.25" customHeight="1"/>
    <row r="26598" ht="26.25" customHeight="1"/>
    <row r="26599" ht="26.25" customHeight="1"/>
    <row r="26600" ht="26.25" customHeight="1"/>
    <row r="26601" ht="26.25" customHeight="1"/>
    <row r="26602" ht="26.25" customHeight="1"/>
    <row r="26603" ht="26.25" customHeight="1"/>
    <row r="26604" ht="26.25" customHeight="1"/>
    <row r="26605" ht="26.25" customHeight="1"/>
    <row r="26606" ht="26.25" customHeight="1"/>
    <row r="26607" ht="26.25" customHeight="1"/>
    <row r="26608" ht="26.25" customHeight="1"/>
    <row r="26609" ht="26.25" customHeight="1"/>
    <row r="26610" ht="26.25" customHeight="1"/>
    <row r="26611" ht="26.25" customHeight="1"/>
    <row r="26612" ht="26.25" customHeight="1"/>
    <row r="26613" ht="26.25" customHeight="1"/>
    <row r="26614" ht="26.25" customHeight="1"/>
    <row r="26615" ht="26.25" customHeight="1"/>
    <row r="26616" ht="26.25" customHeight="1"/>
    <row r="26617" ht="26.25" customHeight="1"/>
    <row r="26618" ht="26.25" customHeight="1"/>
    <row r="26619" ht="26.25" customHeight="1"/>
    <row r="26620" ht="26.25" customHeight="1"/>
    <row r="26621" ht="26.25" customHeight="1"/>
    <row r="26622" ht="26.25" customHeight="1"/>
    <row r="26623" ht="26.25" customHeight="1"/>
    <row r="26624" ht="26.25" customHeight="1"/>
    <row r="26625" ht="26.25" customHeight="1"/>
    <row r="26626" ht="26.25" customHeight="1"/>
    <row r="26627" ht="26.25" customHeight="1"/>
    <row r="26628" ht="26.25" customHeight="1"/>
    <row r="26629" ht="26.25" customHeight="1"/>
    <row r="26630" ht="26.25" customHeight="1"/>
    <row r="26631" ht="26.25" customHeight="1"/>
    <row r="26632" ht="26.25" customHeight="1"/>
    <row r="26633" ht="26.25" customHeight="1"/>
    <row r="26634" ht="26.25" customHeight="1"/>
    <row r="26635" ht="26.25" customHeight="1"/>
    <row r="26636" ht="26.25" customHeight="1"/>
    <row r="26637" ht="26.25" customHeight="1"/>
    <row r="26638" ht="26.25" customHeight="1"/>
    <row r="26639" ht="26.25" customHeight="1"/>
    <row r="26640" ht="26.25" customHeight="1"/>
    <row r="26641" ht="26.25" customHeight="1"/>
    <row r="26642" ht="26.25" customHeight="1"/>
    <row r="26643" ht="26.25" customHeight="1"/>
    <row r="26644" ht="26.25" customHeight="1"/>
    <row r="26645" ht="26.25" customHeight="1"/>
    <row r="26646" ht="26.25" customHeight="1"/>
    <row r="26647" ht="26.25" customHeight="1"/>
    <row r="26648" ht="26.25" customHeight="1"/>
    <row r="26649" ht="26.25" customHeight="1"/>
    <row r="26650" ht="26.25" customHeight="1"/>
    <row r="26651" ht="26.25" customHeight="1"/>
    <row r="26652" ht="26.25" customHeight="1"/>
    <row r="26653" ht="26.25" customHeight="1"/>
    <row r="26654" ht="26.25" customHeight="1"/>
    <row r="26655" ht="26.25" customHeight="1"/>
    <row r="26656" ht="26.25" customHeight="1"/>
    <row r="26657" ht="26.25" customHeight="1"/>
    <row r="26658" ht="26.25" customHeight="1"/>
    <row r="26659" ht="26.25" customHeight="1"/>
    <row r="26660" ht="26.25" customHeight="1"/>
    <row r="26661" ht="26.25" customHeight="1"/>
    <row r="26662" ht="26.25" customHeight="1"/>
    <row r="26663" ht="26.25" customHeight="1"/>
    <row r="26664" ht="26.25" customHeight="1"/>
    <row r="26665" ht="26.25" customHeight="1"/>
    <row r="26666" ht="26.25" customHeight="1"/>
    <row r="26667" ht="26.25" customHeight="1"/>
    <row r="26668" ht="26.25" customHeight="1"/>
    <row r="26669" ht="26.25" customHeight="1"/>
    <row r="26670" ht="26.25" customHeight="1"/>
    <row r="26671" ht="26.25" customHeight="1"/>
    <row r="26672" ht="26.25" customHeight="1"/>
    <row r="26673" ht="26.25" customHeight="1"/>
    <row r="26674" ht="26.25" customHeight="1"/>
    <row r="26675" ht="26.25" customHeight="1"/>
    <row r="26676" ht="26.25" customHeight="1"/>
    <row r="26677" ht="26.25" customHeight="1"/>
    <row r="26678" ht="26.25" customHeight="1"/>
    <row r="26679" ht="26.25" customHeight="1"/>
    <row r="26680" ht="26.25" customHeight="1"/>
    <row r="26681" ht="26.25" customHeight="1"/>
    <row r="26682" ht="26.25" customHeight="1"/>
    <row r="26683" ht="26.25" customHeight="1"/>
    <row r="26684" ht="26.25" customHeight="1"/>
    <row r="26685" ht="26.25" customHeight="1"/>
    <row r="26686" ht="26.25" customHeight="1"/>
    <row r="26687" ht="26.25" customHeight="1"/>
    <row r="26688" ht="26.25" customHeight="1"/>
    <row r="26689" ht="26.25" customHeight="1"/>
    <row r="26690" ht="26.25" customHeight="1"/>
    <row r="26691" ht="26.25" customHeight="1"/>
    <row r="26692" ht="26.25" customHeight="1"/>
    <row r="26693" ht="26.25" customHeight="1"/>
    <row r="26694" ht="26.25" customHeight="1"/>
    <row r="26695" ht="26.25" customHeight="1"/>
    <row r="26696" ht="26.25" customHeight="1"/>
    <row r="26697" ht="26.25" customHeight="1"/>
    <row r="26698" ht="26.25" customHeight="1"/>
    <row r="26699" ht="26.25" customHeight="1"/>
    <row r="26700" ht="26.25" customHeight="1"/>
    <row r="26701" ht="26.25" customHeight="1"/>
    <row r="26702" ht="26.25" customHeight="1"/>
    <row r="26703" ht="26.25" customHeight="1"/>
    <row r="26704" ht="26.25" customHeight="1"/>
    <row r="26705" ht="26.25" customHeight="1"/>
    <row r="26706" ht="26.25" customHeight="1"/>
    <row r="26707" ht="26.25" customHeight="1"/>
    <row r="26708" ht="26.25" customHeight="1"/>
    <row r="26709" ht="26.25" customHeight="1"/>
    <row r="26710" ht="26.25" customHeight="1"/>
    <row r="26711" ht="26.25" customHeight="1"/>
    <row r="26712" ht="26.25" customHeight="1"/>
    <row r="26713" ht="26.25" customHeight="1"/>
    <row r="26714" ht="26.25" customHeight="1"/>
    <row r="26715" ht="26.25" customHeight="1"/>
    <row r="26716" ht="26.25" customHeight="1"/>
    <row r="26717" ht="26.25" customHeight="1"/>
    <row r="26718" ht="26.25" customHeight="1"/>
    <row r="26719" ht="26.25" customHeight="1"/>
    <row r="26720" ht="26.25" customHeight="1"/>
    <row r="26721" ht="26.25" customHeight="1"/>
    <row r="26722" ht="26.25" customHeight="1"/>
    <row r="26723" ht="26.25" customHeight="1"/>
    <row r="26724" ht="26.25" customHeight="1"/>
    <row r="26725" ht="26.25" customHeight="1"/>
    <row r="26726" ht="26.25" customHeight="1"/>
    <row r="26727" ht="26.25" customHeight="1"/>
    <row r="26728" ht="26.25" customHeight="1"/>
    <row r="26729" ht="26.25" customHeight="1"/>
    <row r="26730" ht="26.25" customHeight="1"/>
    <row r="26731" ht="26.25" customHeight="1"/>
    <row r="26732" ht="26.25" customHeight="1"/>
    <row r="26733" ht="26.25" customHeight="1"/>
    <row r="26734" ht="26.25" customHeight="1"/>
    <row r="26735" ht="26.25" customHeight="1"/>
    <row r="26736" ht="26.25" customHeight="1"/>
    <row r="26737" ht="26.25" customHeight="1"/>
    <row r="26738" ht="26.25" customHeight="1"/>
    <row r="26739" ht="26.25" customHeight="1"/>
    <row r="26740" ht="26.25" customHeight="1"/>
    <row r="26741" ht="26.25" customHeight="1"/>
    <row r="26742" ht="26.25" customHeight="1"/>
    <row r="26743" ht="26.25" customHeight="1"/>
    <row r="26744" ht="26.25" customHeight="1"/>
    <row r="26745" ht="26.25" customHeight="1"/>
    <row r="26746" ht="26.25" customHeight="1"/>
    <row r="26747" ht="26.25" customHeight="1"/>
    <row r="26748" ht="26.25" customHeight="1"/>
    <row r="26749" ht="26.25" customHeight="1"/>
    <row r="26750" ht="26.25" customHeight="1"/>
    <row r="26751" ht="26.25" customHeight="1"/>
    <row r="26752" ht="26.25" customHeight="1"/>
    <row r="26753" ht="26.25" customHeight="1"/>
    <row r="26754" ht="26.25" customHeight="1"/>
    <row r="26755" ht="26.25" customHeight="1"/>
    <row r="26756" ht="26.25" customHeight="1"/>
    <row r="26757" ht="26.25" customHeight="1"/>
    <row r="26758" ht="26.25" customHeight="1"/>
    <row r="26759" ht="26.25" customHeight="1"/>
    <row r="26760" ht="26.25" customHeight="1"/>
    <row r="26761" ht="26.25" customHeight="1"/>
    <row r="26762" ht="26.25" customHeight="1"/>
    <row r="26763" ht="26.25" customHeight="1"/>
    <row r="26764" ht="26.25" customHeight="1"/>
    <row r="26765" ht="26.25" customHeight="1"/>
    <row r="26766" ht="26.25" customHeight="1"/>
    <row r="26767" ht="26.25" customHeight="1"/>
    <row r="26768" ht="26.25" customHeight="1"/>
    <row r="26769" ht="26.25" customHeight="1"/>
    <row r="26770" ht="26.25" customHeight="1"/>
    <row r="26771" ht="26.25" customHeight="1"/>
    <row r="26772" ht="26.25" customHeight="1"/>
    <row r="26773" ht="26.25" customHeight="1"/>
    <row r="26774" ht="26.25" customHeight="1"/>
    <row r="26775" ht="26.25" customHeight="1"/>
    <row r="26776" ht="26.25" customHeight="1"/>
    <row r="26777" ht="26.25" customHeight="1"/>
    <row r="26778" ht="26.25" customHeight="1"/>
    <row r="26779" ht="26.25" customHeight="1"/>
    <row r="26780" ht="26.25" customHeight="1"/>
    <row r="26781" ht="26.25" customHeight="1"/>
    <row r="26782" ht="26.25" customHeight="1"/>
    <row r="26783" ht="26.25" customHeight="1"/>
    <row r="26784" ht="26.25" customHeight="1"/>
    <row r="26785" ht="26.25" customHeight="1"/>
    <row r="26786" ht="26.25" customHeight="1"/>
    <row r="26787" ht="26.25" customHeight="1"/>
    <row r="26788" ht="26.25" customHeight="1"/>
    <row r="26789" ht="26.25" customHeight="1"/>
    <row r="26790" ht="26.25" customHeight="1"/>
    <row r="26791" ht="26.25" customHeight="1"/>
    <row r="26792" ht="26.25" customHeight="1"/>
    <row r="26793" ht="26.25" customHeight="1"/>
    <row r="26794" ht="26.25" customHeight="1"/>
    <row r="26795" ht="26.25" customHeight="1"/>
    <row r="26796" ht="26.25" customHeight="1"/>
    <row r="26797" ht="26.25" customHeight="1"/>
    <row r="26798" ht="26.25" customHeight="1"/>
    <row r="26799" ht="26.25" customHeight="1"/>
    <row r="26800" ht="26.25" customHeight="1"/>
    <row r="26801" ht="26.25" customHeight="1"/>
    <row r="26802" ht="26.25" customHeight="1"/>
    <row r="26803" ht="26.25" customHeight="1"/>
    <row r="26804" ht="26.25" customHeight="1"/>
    <row r="26805" ht="26.25" customHeight="1"/>
    <row r="26806" ht="26.25" customHeight="1"/>
    <row r="26807" ht="26.25" customHeight="1"/>
    <row r="26808" ht="26.25" customHeight="1"/>
    <row r="26809" ht="26.25" customHeight="1"/>
    <row r="26810" ht="26.25" customHeight="1"/>
    <row r="26811" ht="26.25" customHeight="1"/>
    <row r="26812" ht="26.25" customHeight="1"/>
    <row r="26813" ht="26.25" customHeight="1"/>
    <row r="26814" ht="26.25" customHeight="1"/>
    <row r="26815" ht="26.25" customHeight="1"/>
    <row r="26816" ht="26.25" customHeight="1"/>
    <row r="26817" ht="26.25" customHeight="1"/>
    <row r="26818" ht="26.25" customHeight="1"/>
    <row r="26819" ht="26.25" customHeight="1"/>
    <row r="26820" ht="26.25" customHeight="1"/>
    <row r="26821" ht="26.25" customHeight="1"/>
    <row r="26822" ht="26.25" customHeight="1"/>
    <row r="26823" ht="26.25" customHeight="1"/>
    <row r="26824" ht="26.25" customHeight="1"/>
    <row r="26825" ht="26.25" customHeight="1"/>
    <row r="26826" ht="26.25" customHeight="1"/>
    <row r="26827" ht="26.25" customHeight="1"/>
    <row r="26828" ht="26.25" customHeight="1"/>
    <row r="26829" ht="26.25" customHeight="1"/>
    <row r="26830" ht="26.25" customHeight="1"/>
    <row r="26831" ht="26.25" customHeight="1"/>
    <row r="26832" ht="26.25" customHeight="1"/>
    <row r="26833" ht="26.25" customHeight="1"/>
    <row r="26834" ht="26.25" customHeight="1"/>
    <row r="26835" ht="26.25" customHeight="1"/>
    <row r="26836" ht="26.25" customHeight="1"/>
    <row r="26837" ht="26.25" customHeight="1"/>
    <row r="26838" ht="26.25" customHeight="1"/>
    <row r="26839" ht="26.25" customHeight="1"/>
    <row r="26840" ht="26.25" customHeight="1"/>
    <row r="26841" ht="26.25" customHeight="1"/>
    <row r="26842" ht="26.25" customHeight="1"/>
    <row r="26843" ht="26.25" customHeight="1"/>
    <row r="26844" ht="26.25" customHeight="1"/>
    <row r="26845" ht="26.25" customHeight="1"/>
    <row r="26846" ht="26.25" customHeight="1"/>
    <row r="26847" ht="26.25" customHeight="1"/>
    <row r="26848" ht="26.25" customHeight="1"/>
    <row r="26849" ht="26.25" customHeight="1"/>
    <row r="26850" ht="26.25" customHeight="1"/>
    <row r="26851" ht="26.25" customHeight="1"/>
    <row r="26852" ht="26.25" customHeight="1"/>
    <row r="26853" ht="26.25" customHeight="1"/>
    <row r="26854" ht="26.25" customHeight="1"/>
    <row r="26855" ht="26.25" customHeight="1"/>
    <row r="26856" ht="26.25" customHeight="1"/>
    <row r="26857" ht="26.25" customHeight="1"/>
    <row r="26858" ht="26.25" customHeight="1"/>
    <row r="26859" ht="26.25" customHeight="1"/>
    <row r="26860" ht="26.25" customHeight="1"/>
    <row r="26861" ht="26.25" customHeight="1"/>
    <row r="26862" ht="26.25" customHeight="1"/>
    <row r="26863" ht="26.25" customHeight="1"/>
    <row r="26864" ht="26.25" customHeight="1"/>
    <row r="26865" ht="26.25" customHeight="1"/>
    <row r="26866" ht="26.25" customHeight="1"/>
    <row r="26867" ht="26.25" customHeight="1"/>
    <row r="26868" ht="26.25" customHeight="1"/>
    <row r="26869" ht="26.25" customHeight="1"/>
    <row r="26870" ht="26.25" customHeight="1"/>
    <row r="26871" ht="26.25" customHeight="1"/>
    <row r="26872" ht="26.25" customHeight="1"/>
    <row r="26873" ht="26.25" customHeight="1"/>
    <row r="26874" ht="26.25" customHeight="1"/>
    <row r="26875" ht="26.25" customHeight="1"/>
    <row r="26876" ht="26.25" customHeight="1"/>
    <row r="26877" ht="26.25" customHeight="1"/>
    <row r="26878" ht="26.25" customHeight="1"/>
    <row r="26879" ht="26.25" customHeight="1"/>
    <row r="26880" ht="26.25" customHeight="1"/>
    <row r="26881" ht="26.25" customHeight="1"/>
    <row r="26882" ht="26.25" customHeight="1"/>
    <row r="26883" ht="26.25" customHeight="1"/>
    <row r="26884" ht="26.25" customHeight="1"/>
    <row r="26885" ht="26.25" customHeight="1"/>
    <row r="26886" ht="26.25" customHeight="1"/>
    <row r="26887" ht="26.25" customHeight="1"/>
    <row r="26888" ht="26.25" customHeight="1"/>
    <row r="26889" ht="26.25" customHeight="1"/>
    <row r="26890" ht="26.25" customHeight="1"/>
    <row r="26891" ht="26.25" customHeight="1"/>
    <row r="26892" ht="26.25" customHeight="1"/>
    <row r="26893" ht="26.25" customHeight="1"/>
    <row r="26894" ht="26.25" customHeight="1"/>
    <row r="26895" ht="26.25" customHeight="1"/>
    <row r="26896" ht="26.25" customHeight="1"/>
    <row r="26897" ht="26.25" customHeight="1"/>
    <row r="26898" ht="26.25" customHeight="1"/>
    <row r="26899" ht="26.25" customHeight="1"/>
    <row r="26900" ht="26.25" customHeight="1"/>
    <row r="26901" ht="26.25" customHeight="1"/>
    <row r="26902" ht="26.25" customHeight="1"/>
    <row r="26903" ht="26.25" customHeight="1"/>
    <row r="26904" ht="26.25" customHeight="1"/>
    <row r="26905" ht="26.25" customHeight="1"/>
    <row r="26906" ht="26.25" customHeight="1"/>
    <row r="26907" ht="26.25" customHeight="1"/>
    <row r="26908" ht="26.25" customHeight="1"/>
    <row r="26909" ht="26.25" customHeight="1"/>
    <row r="26910" ht="26.25" customHeight="1"/>
    <row r="26911" ht="26.25" customHeight="1"/>
    <row r="26912" ht="26.25" customHeight="1"/>
    <row r="26913" ht="26.25" customHeight="1"/>
    <row r="26914" ht="26.25" customHeight="1"/>
    <row r="26915" ht="26.25" customHeight="1"/>
    <row r="26916" ht="26.25" customHeight="1"/>
    <row r="26917" ht="26.25" customHeight="1"/>
    <row r="26918" ht="26.25" customHeight="1"/>
    <row r="26919" ht="26.25" customHeight="1"/>
    <row r="26920" ht="26.25" customHeight="1"/>
    <row r="26921" ht="26.25" customHeight="1"/>
    <row r="26922" ht="26.25" customHeight="1"/>
    <row r="26923" ht="26.25" customHeight="1"/>
    <row r="26924" ht="26.25" customHeight="1"/>
    <row r="26925" ht="26.25" customHeight="1"/>
    <row r="26926" ht="26.25" customHeight="1"/>
    <row r="26927" ht="26.25" customHeight="1"/>
    <row r="26928" ht="26.25" customHeight="1"/>
    <row r="26929" ht="26.25" customHeight="1"/>
    <row r="26930" ht="26.25" customHeight="1"/>
    <row r="26931" ht="26.25" customHeight="1"/>
    <row r="26932" ht="26.25" customHeight="1"/>
    <row r="26933" ht="26.25" customHeight="1"/>
    <row r="26934" ht="26.25" customHeight="1"/>
    <row r="26935" ht="26.25" customHeight="1"/>
    <row r="26936" ht="26.25" customHeight="1"/>
    <row r="26937" ht="26.25" customHeight="1"/>
    <row r="26938" ht="26.25" customHeight="1"/>
    <row r="26939" ht="26.25" customHeight="1"/>
    <row r="26940" ht="26.25" customHeight="1"/>
    <row r="26941" ht="26.25" customHeight="1"/>
    <row r="26942" ht="26.25" customHeight="1"/>
    <row r="26943" ht="26.25" customHeight="1"/>
    <row r="26944" ht="26.25" customHeight="1"/>
    <row r="26945" ht="26.25" customHeight="1"/>
    <row r="26946" ht="26.25" customHeight="1"/>
    <row r="26947" ht="26.25" customHeight="1"/>
    <row r="26948" ht="26.25" customHeight="1"/>
    <row r="26949" ht="26.25" customHeight="1"/>
    <row r="26950" ht="26.25" customHeight="1"/>
    <row r="26951" ht="26.25" customHeight="1"/>
    <row r="26952" ht="26.25" customHeight="1"/>
    <row r="26953" ht="26.25" customHeight="1"/>
    <row r="26954" ht="26.25" customHeight="1"/>
    <row r="26955" ht="26.25" customHeight="1"/>
    <row r="26956" ht="26.25" customHeight="1"/>
    <row r="26957" ht="26.25" customHeight="1"/>
    <row r="26958" ht="26.25" customHeight="1"/>
    <row r="26959" ht="26.25" customHeight="1"/>
    <row r="26960" ht="26.25" customHeight="1"/>
    <row r="26961" ht="26.25" customHeight="1"/>
    <row r="26962" ht="26.25" customHeight="1"/>
    <row r="26963" ht="26.25" customHeight="1"/>
    <row r="26964" ht="26.25" customHeight="1"/>
    <row r="26965" ht="26.25" customHeight="1"/>
    <row r="26966" ht="26.25" customHeight="1"/>
    <row r="26967" ht="26.25" customHeight="1"/>
    <row r="26968" ht="26.25" customHeight="1"/>
    <row r="26969" ht="26.25" customHeight="1"/>
    <row r="26970" ht="26.25" customHeight="1"/>
    <row r="26971" ht="26.25" customHeight="1"/>
    <row r="26972" ht="26.25" customHeight="1"/>
    <row r="26973" ht="26.25" customHeight="1"/>
    <row r="26974" ht="26.25" customHeight="1"/>
    <row r="26975" ht="26.25" customHeight="1"/>
    <row r="26976" ht="26.25" customHeight="1"/>
    <row r="26977" ht="26.25" customHeight="1"/>
    <row r="26978" ht="26.25" customHeight="1"/>
    <row r="26979" ht="26.25" customHeight="1"/>
    <row r="26980" ht="26.25" customHeight="1"/>
    <row r="26981" ht="26.25" customHeight="1"/>
    <row r="26982" ht="26.25" customHeight="1"/>
    <row r="26983" ht="26.25" customHeight="1"/>
    <row r="26984" ht="26.25" customHeight="1"/>
    <row r="26985" ht="26.25" customHeight="1"/>
    <row r="26986" ht="26.25" customHeight="1"/>
    <row r="26987" ht="26.25" customHeight="1"/>
    <row r="26988" ht="26.25" customHeight="1"/>
    <row r="26989" ht="26.25" customHeight="1"/>
    <row r="26990" ht="26.25" customHeight="1"/>
    <row r="26991" ht="26.25" customHeight="1"/>
    <row r="26992" ht="26.25" customHeight="1"/>
    <row r="26993" ht="26.25" customHeight="1"/>
    <row r="26994" ht="26.25" customHeight="1"/>
    <row r="26995" ht="26.25" customHeight="1"/>
    <row r="26996" ht="26.25" customHeight="1"/>
    <row r="26997" ht="26.25" customHeight="1"/>
    <row r="26998" ht="26.25" customHeight="1"/>
    <row r="26999" ht="26.25" customHeight="1"/>
    <row r="27000" ht="26.25" customHeight="1"/>
    <row r="27001" ht="26.25" customHeight="1"/>
    <row r="27002" ht="26.25" customHeight="1"/>
    <row r="27003" ht="26.25" customHeight="1"/>
    <row r="27004" ht="26.25" customHeight="1"/>
    <row r="27005" ht="26.25" customHeight="1"/>
    <row r="27006" ht="26.25" customHeight="1"/>
    <row r="27007" ht="26.25" customHeight="1"/>
    <row r="27008" ht="26.25" customHeight="1"/>
    <row r="27009" ht="26.25" customHeight="1"/>
    <row r="27010" ht="26.25" customHeight="1"/>
    <row r="27011" ht="26.25" customHeight="1"/>
    <row r="27012" ht="26.25" customHeight="1"/>
    <row r="27013" ht="26.25" customHeight="1"/>
    <row r="27014" ht="26.25" customHeight="1"/>
    <row r="27015" ht="26.25" customHeight="1"/>
    <row r="27016" ht="26.25" customHeight="1"/>
    <row r="27017" ht="26.25" customHeight="1"/>
    <row r="27018" ht="26.25" customHeight="1"/>
    <row r="27019" ht="26.25" customHeight="1"/>
    <row r="27020" ht="26.25" customHeight="1"/>
    <row r="27021" ht="26.25" customHeight="1"/>
    <row r="27022" ht="26.25" customHeight="1"/>
    <row r="27023" ht="26.25" customHeight="1"/>
    <row r="27024" ht="26.25" customHeight="1"/>
    <row r="27025" ht="26.25" customHeight="1"/>
    <row r="27026" ht="26.25" customHeight="1"/>
    <row r="27027" ht="26.25" customHeight="1"/>
    <row r="27028" ht="26.25" customHeight="1"/>
    <row r="27029" ht="26.25" customHeight="1"/>
    <row r="27030" ht="26.25" customHeight="1"/>
    <row r="27031" ht="26.25" customHeight="1"/>
    <row r="27032" ht="26.25" customHeight="1"/>
    <row r="27033" ht="26.25" customHeight="1"/>
    <row r="27034" ht="26.25" customHeight="1"/>
    <row r="27035" ht="26.25" customHeight="1"/>
    <row r="27036" ht="26.25" customHeight="1"/>
    <row r="27037" ht="26.25" customHeight="1"/>
    <row r="27038" ht="26.25" customHeight="1"/>
    <row r="27039" ht="26.25" customHeight="1"/>
    <row r="27040" ht="26.25" customHeight="1"/>
    <row r="27041" ht="26.25" customHeight="1"/>
    <row r="27042" ht="26.25" customHeight="1"/>
    <row r="27043" ht="26.25" customHeight="1"/>
    <row r="27044" ht="26.25" customHeight="1"/>
    <row r="27045" ht="26.25" customHeight="1"/>
    <row r="27046" ht="26.25" customHeight="1"/>
    <row r="27047" ht="26.25" customHeight="1"/>
    <row r="27048" ht="26.25" customHeight="1"/>
    <row r="27049" ht="26.25" customHeight="1"/>
    <row r="27050" ht="26.25" customHeight="1"/>
    <row r="27051" ht="26.25" customHeight="1"/>
    <row r="27052" ht="26.25" customHeight="1"/>
    <row r="27053" ht="26.25" customHeight="1"/>
    <row r="27054" ht="26.25" customHeight="1"/>
    <row r="27055" ht="26.25" customHeight="1"/>
    <row r="27056" ht="26.25" customHeight="1"/>
    <row r="27057" ht="26.25" customHeight="1"/>
    <row r="27058" ht="26.25" customHeight="1"/>
    <row r="27059" ht="26.25" customHeight="1"/>
    <row r="27060" ht="26.25" customHeight="1"/>
    <row r="27061" ht="26.25" customHeight="1"/>
    <row r="27062" ht="26.25" customHeight="1"/>
    <row r="27063" ht="26.25" customHeight="1"/>
    <row r="27064" ht="26.25" customHeight="1"/>
    <row r="27065" ht="26.25" customHeight="1"/>
    <row r="27066" ht="26.25" customHeight="1"/>
    <row r="27067" ht="26.25" customHeight="1"/>
    <row r="27068" ht="26.25" customHeight="1"/>
    <row r="27069" ht="26.25" customHeight="1"/>
    <row r="27070" ht="26.25" customHeight="1"/>
    <row r="27071" ht="26.25" customHeight="1"/>
    <row r="27072" ht="26.25" customHeight="1"/>
    <row r="27073" ht="26.25" customHeight="1"/>
    <row r="27074" ht="26.25" customHeight="1"/>
    <row r="27075" ht="26.25" customHeight="1"/>
    <row r="27076" ht="26.25" customHeight="1"/>
    <row r="27077" ht="26.25" customHeight="1"/>
    <row r="27078" ht="26.25" customHeight="1"/>
    <row r="27079" ht="26.25" customHeight="1"/>
    <row r="27080" ht="26.25" customHeight="1"/>
    <row r="27081" ht="26.25" customHeight="1"/>
    <row r="27082" ht="26.25" customHeight="1"/>
    <row r="27083" ht="26.25" customHeight="1"/>
    <row r="27084" ht="26.25" customHeight="1"/>
    <row r="27085" ht="26.25" customHeight="1"/>
    <row r="27086" ht="26.25" customHeight="1"/>
    <row r="27087" ht="26.25" customHeight="1"/>
    <row r="27088" ht="26.25" customHeight="1"/>
    <row r="27089" ht="26.25" customHeight="1"/>
    <row r="27090" ht="26.25" customHeight="1"/>
    <row r="27091" ht="26.25" customHeight="1"/>
    <row r="27092" ht="26.25" customHeight="1"/>
    <row r="27093" ht="26.25" customHeight="1"/>
    <row r="27094" ht="26.25" customHeight="1"/>
    <row r="27095" ht="26.25" customHeight="1"/>
    <row r="27096" ht="26.25" customHeight="1"/>
    <row r="27097" ht="26.25" customHeight="1"/>
    <row r="27098" ht="26.25" customHeight="1"/>
    <row r="27099" ht="26.25" customHeight="1"/>
    <row r="27100" ht="26.25" customHeight="1"/>
    <row r="27101" ht="26.25" customHeight="1"/>
    <row r="27102" ht="26.25" customHeight="1"/>
    <row r="27103" ht="26.25" customHeight="1"/>
    <row r="27104" ht="26.25" customHeight="1"/>
    <row r="27105" ht="26.25" customHeight="1"/>
    <row r="27106" ht="26.25" customHeight="1"/>
    <row r="27107" ht="26.25" customHeight="1"/>
    <row r="27108" ht="26.25" customHeight="1"/>
    <row r="27109" ht="26.25" customHeight="1"/>
    <row r="27110" ht="26.25" customHeight="1"/>
    <row r="27111" ht="26.25" customHeight="1"/>
    <row r="27112" ht="26.25" customHeight="1"/>
    <row r="27113" ht="26.25" customHeight="1"/>
    <row r="27114" ht="26.25" customHeight="1"/>
    <row r="27115" ht="26.25" customHeight="1"/>
    <row r="27116" ht="26.25" customHeight="1"/>
    <row r="27117" ht="26.25" customHeight="1"/>
    <row r="27118" ht="26.25" customHeight="1"/>
    <row r="27119" ht="26.25" customHeight="1"/>
    <row r="27120" ht="26.25" customHeight="1"/>
    <row r="27121" ht="26.25" customHeight="1"/>
    <row r="27122" ht="26.25" customHeight="1"/>
    <row r="27123" ht="26.25" customHeight="1"/>
    <row r="27124" ht="26.25" customHeight="1"/>
    <row r="27125" ht="26.25" customHeight="1"/>
    <row r="27126" ht="26.25" customHeight="1"/>
    <row r="27127" ht="26.25" customHeight="1"/>
    <row r="27128" ht="26.25" customHeight="1"/>
    <row r="27129" ht="26.25" customHeight="1"/>
    <row r="27130" ht="26.25" customHeight="1"/>
    <row r="27131" ht="26.25" customHeight="1"/>
    <row r="27132" ht="26.25" customHeight="1"/>
    <row r="27133" ht="26.25" customHeight="1"/>
    <row r="27134" ht="26.25" customHeight="1"/>
    <row r="27135" ht="26.25" customHeight="1"/>
    <row r="27136" ht="26.25" customHeight="1"/>
    <row r="27137" ht="26.25" customHeight="1"/>
    <row r="27138" ht="26.25" customHeight="1"/>
    <row r="27139" ht="26.25" customHeight="1"/>
    <row r="27140" ht="26.25" customHeight="1"/>
    <row r="27141" ht="26.25" customHeight="1"/>
    <row r="27142" ht="26.25" customHeight="1"/>
    <row r="27143" ht="26.25" customHeight="1"/>
    <row r="27144" ht="26.25" customHeight="1"/>
    <row r="27145" ht="26.25" customHeight="1"/>
    <row r="27146" ht="26.25" customHeight="1"/>
    <row r="27147" ht="26.25" customHeight="1"/>
    <row r="27148" ht="26.25" customHeight="1"/>
    <row r="27149" ht="26.25" customHeight="1"/>
    <row r="27150" ht="26.25" customHeight="1"/>
    <row r="27151" ht="26.25" customHeight="1"/>
    <row r="27152" ht="26.25" customHeight="1"/>
    <row r="27153" ht="26.25" customHeight="1"/>
    <row r="27154" ht="26.25" customHeight="1"/>
    <row r="27155" ht="26.25" customHeight="1"/>
    <row r="27156" ht="26.25" customHeight="1"/>
    <row r="27157" ht="26.25" customHeight="1"/>
    <row r="27158" ht="26.25" customHeight="1"/>
    <row r="27159" ht="26.25" customHeight="1"/>
    <row r="27160" ht="26.25" customHeight="1"/>
    <row r="27161" ht="26.25" customHeight="1"/>
    <row r="27162" ht="26.25" customHeight="1"/>
    <row r="27163" ht="26.25" customHeight="1"/>
    <row r="27164" ht="26.25" customHeight="1"/>
    <row r="27165" ht="26.25" customHeight="1"/>
    <row r="27166" ht="26.25" customHeight="1"/>
    <row r="27167" ht="26.25" customHeight="1"/>
    <row r="27168" ht="26.25" customHeight="1"/>
    <row r="27169" ht="26.25" customHeight="1"/>
    <row r="27170" ht="26.25" customHeight="1"/>
    <row r="27171" ht="26.25" customHeight="1"/>
    <row r="27172" ht="26.25" customHeight="1"/>
    <row r="27173" ht="26.25" customHeight="1"/>
    <row r="27174" ht="26.25" customHeight="1"/>
    <row r="27175" ht="26.25" customHeight="1"/>
    <row r="27176" ht="26.25" customHeight="1"/>
    <row r="27177" ht="26.25" customHeight="1"/>
    <row r="27178" ht="26.25" customHeight="1"/>
    <row r="27179" ht="26.25" customHeight="1"/>
    <row r="27180" ht="26.25" customHeight="1"/>
    <row r="27181" ht="26.25" customHeight="1"/>
    <row r="27182" ht="26.25" customHeight="1"/>
    <row r="27183" ht="26.25" customHeight="1"/>
    <row r="27184" ht="26.25" customHeight="1"/>
    <row r="27185" ht="26.25" customHeight="1"/>
    <row r="27186" ht="26.25" customHeight="1"/>
    <row r="27187" ht="26.25" customHeight="1"/>
    <row r="27188" ht="26.25" customHeight="1"/>
    <row r="27189" ht="26.25" customHeight="1"/>
    <row r="27190" ht="26.25" customHeight="1"/>
    <row r="27191" ht="26.25" customHeight="1"/>
    <row r="27192" ht="26.25" customHeight="1"/>
    <row r="27193" ht="26.25" customHeight="1"/>
    <row r="27194" ht="26.25" customHeight="1"/>
    <row r="27195" ht="26.25" customHeight="1"/>
    <row r="27196" ht="26.25" customHeight="1"/>
    <row r="27197" ht="26.25" customHeight="1"/>
    <row r="27198" ht="26.25" customHeight="1"/>
    <row r="27199" ht="26.25" customHeight="1"/>
    <row r="27200" ht="26.25" customHeight="1"/>
    <row r="27201" ht="26.25" customHeight="1"/>
    <row r="27202" ht="26.25" customHeight="1"/>
    <row r="27203" ht="26.25" customHeight="1"/>
    <row r="27204" ht="26.25" customHeight="1"/>
    <row r="27205" ht="26.25" customHeight="1"/>
    <row r="27206" ht="26.25" customHeight="1"/>
    <row r="27207" ht="26.25" customHeight="1"/>
    <row r="27208" ht="26.25" customHeight="1"/>
    <row r="27209" ht="26.25" customHeight="1"/>
    <row r="27210" ht="26.25" customHeight="1"/>
    <row r="27211" ht="26.25" customHeight="1"/>
    <row r="27212" ht="26.25" customHeight="1"/>
    <row r="27213" ht="26.25" customHeight="1"/>
    <row r="27214" ht="26.25" customHeight="1"/>
    <row r="27215" ht="26.25" customHeight="1"/>
    <row r="27216" ht="26.25" customHeight="1"/>
    <row r="27217" ht="26.25" customHeight="1"/>
    <row r="27218" ht="26.25" customHeight="1"/>
    <row r="27219" ht="26.25" customHeight="1"/>
    <row r="27220" ht="26.25" customHeight="1"/>
    <row r="27221" ht="26.25" customHeight="1"/>
    <row r="27222" ht="26.25" customHeight="1"/>
    <row r="27223" ht="26.25" customHeight="1"/>
    <row r="27224" ht="26.25" customHeight="1"/>
    <row r="27225" ht="26.25" customHeight="1"/>
    <row r="27226" ht="26.25" customHeight="1"/>
    <row r="27227" ht="26.25" customHeight="1"/>
    <row r="27228" ht="26.25" customHeight="1"/>
    <row r="27229" ht="26.25" customHeight="1"/>
    <row r="27230" ht="26.25" customHeight="1"/>
    <row r="27231" ht="26.25" customHeight="1"/>
    <row r="27232" ht="26.25" customHeight="1"/>
    <row r="27233" ht="26.25" customHeight="1"/>
    <row r="27234" ht="26.25" customHeight="1"/>
    <row r="27235" ht="26.25" customHeight="1"/>
    <row r="27236" ht="26.25" customHeight="1"/>
    <row r="27237" ht="26.25" customHeight="1"/>
    <row r="27238" ht="26.25" customHeight="1"/>
    <row r="27239" ht="26.25" customHeight="1"/>
    <row r="27240" ht="26.25" customHeight="1"/>
    <row r="27241" ht="26.25" customHeight="1"/>
    <row r="27242" ht="26.25" customHeight="1"/>
    <row r="27243" ht="26.25" customHeight="1"/>
    <row r="27244" ht="26.25" customHeight="1"/>
    <row r="27245" ht="26.25" customHeight="1"/>
    <row r="27246" ht="26.25" customHeight="1"/>
    <row r="27247" ht="26.25" customHeight="1"/>
    <row r="27248" ht="26.25" customHeight="1"/>
    <row r="27249" ht="26.25" customHeight="1"/>
    <row r="27250" ht="26.25" customHeight="1"/>
    <row r="27251" ht="26.25" customHeight="1"/>
    <row r="27252" ht="26.25" customHeight="1"/>
    <row r="27253" ht="26.25" customHeight="1"/>
    <row r="27254" ht="26.25" customHeight="1"/>
    <row r="27255" ht="26.25" customHeight="1"/>
    <row r="27256" ht="26.25" customHeight="1"/>
    <row r="27257" ht="26.25" customHeight="1"/>
    <row r="27258" ht="26.25" customHeight="1"/>
    <row r="27259" ht="26.25" customHeight="1"/>
    <row r="27260" ht="26.25" customHeight="1"/>
    <row r="27261" ht="26.25" customHeight="1"/>
    <row r="27262" ht="26.25" customHeight="1"/>
    <row r="27263" ht="26.25" customHeight="1"/>
    <row r="27264" ht="26.25" customHeight="1"/>
    <row r="27265" ht="26.25" customHeight="1"/>
    <row r="27266" ht="26.25" customHeight="1"/>
    <row r="27267" ht="26.25" customHeight="1"/>
    <row r="27268" ht="26.25" customHeight="1"/>
    <row r="27269" ht="26.25" customHeight="1"/>
    <row r="27270" ht="26.25" customHeight="1"/>
    <row r="27271" ht="26.25" customHeight="1"/>
    <row r="27272" ht="26.25" customHeight="1"/>
    <row r="27273" ht="26.25" customHeight="1"/>
    <row r="27274" ht="26.25" customHeight="1"/>
    <row r="27275" ht="26.25" customHeight="1"/>
    <row r="27276" ht="26.25" customHeight="1"/>
    <row r="27277" ht="26.25" customHeight="1"/>
    <row r="27278" ht="26.25" customHeight="1"/>
    <row r="27279" ht="26.25" customHeight="1"/>
    <row r="27280" ht="26.25" customHeight="1"/>
    <row r="27281" ht="26.25" customHeight="1"/>
    <row r="27282" ht="26.25" customHeight="1"/>
    <row r="27283" ht="26.25" customHeight="1"/>
    <row r="27284" ht="26.25" customHeight="1"/>
    <row r="27285" ht="26.25" customHeight="1"/>
    <row r="27286" ht="26.25" customHeight="1"/>
    <row r="27287" ht="26.25" customHeight="1"/>
    <row r="27288" ht="26.25" customHeight="1"/>
    <row r="27289" ht="26.25" customHeight="1"/>
    <row r="27290" ht="26.25" customHeight="1"/>
    <row r="27291" ht="26.25" customHeight="1"/>
    <row r="27292" ht="26.25" customHeight="1"/>
    <row r="27293" ht="26.25" customHeight="1"/>
    <row r="27294" ht="26.25" customHeight="1"/>
    <row r="27295" ht="26.25" customHeight="1"/>
    <row r="27296" ht="26.25" customHeight="1"/>
    <row r="27297" ht="26.25" customHeight="1"/>
    <row r="27298" ht="26.25" customHeight="1"/>
    <row r="27299" ht="26.25" customHeight="1"/>
    <row r="27300" ht="26.25" customHeight="1"/>
    <row r="27301" ht="26.25" customHeight="1"/>
    <row r="27302" ht="26.25" customHeight="1"/>
    <row r="27303" ht="26.25" customHeight="1"/>
    <row r="27304" ht="26.25" customHeight="1"/>
    <row r="27305" ht="26.25" customHeight="1"/>
    <row r="27306" ht="26.25" customHeight="1"/>
    <row r="27307" ht="26.25" customHeight="1"/>
    <row r="27308" ht="26.25" customHeight="1"/>
    <row r="27309" ht="26.25" customHeight="1"/>
    <row r="27310" ht="26.25" customHeight="1"/>
    <row r="27311" ht="26.25" customHeight="1"/>
    <row r="27312" ht="26.25" customHeight="1"/>
    <row r="27313" ht="26.25" customHeight="1"/>
    <row r="27314" ht="26.25" customHeight="1"/>
    <row r="27315" ht="26.25" customHeight="1"/>
    <row r="27316" ht="26.25" customHeight="1"/>
    <row r="27317" ht="26.25" customHeight="1"/>
    <row r="27318" ht="26.25" customHeight="1"/>
    <row r="27319" ht="26.25" customHeight="1"/>
    <row r="27320" ht="26.25" customHeight="1"/>
    <row r="27321" ht="26.25" customHeight="1"/>
    <row r="27322" ht="26.25" customHeight="1"/>
    <row r="27323" ht="26.25" customHeight="1"/>
    <row r="27324" ht="26.25" customHeight="1"/>
    <row r="27325" ht="26.25" customHeight="1"/>
    <row r="27326" ht="26.25" customHeight="1"/>
    <row r="27327" ht="26.25" customHeight="1"/>
    <row r="27328" ht="26.25" customHeight="1"/>
    <row r="27329" ht="26.25" customHeight="1"/>
    <row r="27330" ht="26.25" customHeight="1"/>
    <row r="27331" ht="26.25" customHeight="1"/>
    <row r="27332" ht="26.25" customHeight="1"/>
    <row r="27333" ht="26.25" customHeight="1"/>
    <row r="27334" ht="26.25" customHeight="1"/>
    <row r="27335" ht="26.25" customHeight="1"/>
    <row r="27336" ht="26.25" customHeight="1"/>
    <row r="27337" ht="26.25" customHeight="1"/>
    <row r="27338" ht="26.25" customHeight="1"/>
    <row r="27339" ht="26.25" customHeight="1"/>
    <row r="27340" ht="26.25" customHeight="1"/>
    <row r="27341" ht="26.25" customHeight="1"/>
    <row r="27342" ht="26.25" customHeight="1"/>
    <row r="27343" ht="26.25" customHeight="1"/>
    <row r="27344" ht="26.25" customHeight="1"/>
    <row r="27345" ht="26.25" customHeight="1"/>
    <row r="27346" ht="26.25" customHeight="1"/>
    <row r="27347" ht="26.25" customHeight="1"/>
    <row r="27348" ht="26.25" customHeight="1"/>
    <row r="27349" ht="26.25" customHeight="1"/>
    <row r="27350" ht="26.25" customHeight="1"/>
    <row r="27351" ht="26.25" customHeight="1"/>
    <row r="27352" ht="26.25" customHeight="1"/>
    <row r="27353" ht="26.25" customHeight="1"/>
    <row r="27354" ht="26.25" customHeight="1"/>
    <row r="27355" ht="26.25" customHeight="1"/>
    <row r="27356" ht="26.25" customHeight="1"/>
    <row r="27357" ht="26.25" customHeight="1"/>
    <row r="27358" ht="26.25" customHeight="1"/>
    <row r="27359" ht="26.25" customHeight="1"/>
    <row r="27360" ht="26.25" customHeight="1"/>
    <row r="27361" ht="26.25" customHeight="1"/>
    <row r="27362" ht="26.25" customHeight="1"/>
    <row r="27363" ht="26.25" customHeight="1"/>
    <row r="27364" ht="26.25" customHeight="1"/>
    <row r="27365" ht="26.25" customHeight="1"/>
    <row r="27366" ht="26.25" customHeight="1"/>
    <row r="27367" ht="26.25" customHeight="1"/>
    <row r="27368" ht="26.25" customHeight="1"/>
    <row r="27369" ht="26.25" customHeight="1"/>
    <row r="27370" ht="26.25" customHeight="1"/>
    <row r="27371" ht="26.25" customHeight="1"/>
    <row r="27372" ht="26.25" customHeight="1"/>
    <row r="27373" ht="26.25" customHeight="1"/>
    <row r="27374" ht="26.25" customHeight="1"/>
    <row r="27375" ht="26.25" customHeight="1"/>
    <row r="27376" ht="26.25" customHeight="1"/>
    <row r="27377" ht="26.25" customHeight="1"/>
    <row r="27378" ht="26.25" customHeight="1"/>
    <row r="27379" ht="26.25" customHeight="1"/>
    <row r="27380" ht="26.25" customHeight="1"/>
    <row r="27381" ht="26.25" customHeight="1"/>
    <row r="27382" ht="26.25" customHeight="1"/>
    <row r="27383" ht="26.25" customHeight="1"/>
    <row r="27384" ht="26.25" customHeight="1"/>
    <row r="27385" ht="26.25" customHeight="1"/>
    <row r="27386" ht="26.25" customHeight="1"/>
    <row r="27387" ht="26.25" customHeight="1"/>
    <row r="27388" ht="26.25" customHeight="1"/>
    <row r="27389" ht="26.25" customHeight="1"/>
    <row r="27390" ht="26.25" customHeight="1"/>
    <row r="27391" ht="26.25" customHeight="1"/>
    <row r="27392" ht="26.25" customHeight="1"/>
    <row r="27393" ht="26.25" customHeight="1"/>
    <row r="27394" ht="26.25" customHeight="1"/>
    <row r="27395" ht="26.25" customHeight="1"/>
    <row r="27396" ht="26.25" customHeight="1"/>
    <row r="27397" ht="26.25" customHeight="1"/>
    <row r="27398" ht="26.25" customHeight="1"/>
    <row r="27399" ht="26.25" customHeight="1"/>
    <row r="27400" ht="26.25" customHeight="1"/>
    <row r="27401" ht="26.25" customHeight="1"/>
    <row r="27402" ht="26.25" customHeight="1"/>
    <row r="27403" ht="26.25" customHeight="1"/>
    <row r="27404" ht="26.25" customHeight="1"/>
    <row r="27405" ht="26.25" customHeight="1"/>
    <row r="27406" ht="26.25" customHeight="1"/>
    <row r="27407" ht="26.25" customHeight="1"/>
    <row r="27408" ht="26.25" customHeight="1"/>
    <row r="27409" ht="26.25" customHeight="1"/>
    <row r="27410" ht="26.25" customHeight="1"/>
    <row r="27411" ht="26.25" customHeight="1"/>
    <row r="27412" ht="26.25" customHeight="1"/>
    <row r="27413" ht="26.25" customHeight="1"/>
    <row r="27414" ht="26.25" customHeight="1"/>
    <row r="27415" ht="26.25" customHeight="1"/>
    <row r="27416" ht="26.25" customHeight="1"/>
    <row r="27417" ht="26.25" customHeight="1"/>
    <row r="27418" ht="26.25" customHeight="1"/>
    <row r="27419" ht="26.25" customHeight="1"/>
    <row r="27420" ht="26.25" customHeight="1"/>
    <row r="27421" ht="26.25" customHeight="1"/>
    <row r="27422" ht="26.25" customHeight="1"/>
    <row r="27423" ht="26.25" customHeight="1"/>
    <row r="27424" ht="26.25" customHeight="1"/>
    <row r="27425" ht="26.25" customHeight="1"/>
    <row r="27426" ht="26.25" customHeight="1"/>
    <row r="27427" ht="26.25" customHeight="1"/>
    <row r="27428" ht="26.25" customHeight="1"/>
    <row r="27429" ht="26.25" customHeight="1"/>
    <row r="27430" ht="26.25" customHeight="1"/>
    <row r="27431" ht="26.25" customHeight="1"/>
    <row r="27432" ht="26.25" customHeight="1"/>
    <row r="27433" ht="26.25" customHeight="1"/>
    <row r="27434" ht="26.25" customHeight="1"/>
    <row r="27435" ht="26.25" customHeight="1"/>
    <row r="27436" ht="26.25" customHeight="1"/>
    <row r="27437" ht="26.25" customHeight="1"/>
    <row r="27438" ht="26.25" customHeight="1"/>
    <row r="27439" ht="26.25" customHeight="1"/>
    <row r="27440" ht="26.25" customHeight="1"/>
    <row r="27441" ht="26.25" customHeight="1"/>
    <row r="27442" ht="26.25" customHeight="1"/>
    <row r="27443" ht="26.25" customHeight="1"/>
    <row r="27444" ht="26.25" customHeight="1"/>
    <row r="27445" ht="26.25" customHeight="1"/>
    <row r="27446" ht="26.25" customHeight="1"/>
    <row r="27447" ht="26.25" customHeight="1"/>
    <row r="27448" ht="26.25" customHeight="1"/>
    <row r="27449" ht="26.25" customHeight="1"/>
    <row r="27450" ht="26.25" customHeight="1"/>
    <row r="27451" ht="26.25" customHeight="1"/>
    <row r="27452" ht="26.25" customHeight="1"/>
    <row r="27453" ht="26.25" customHeight="1"/>
    <row r="27454" ht="26.25" customHeight="1"/>
    <row r="27455" ht="26.25" customHeight="1"/>
    <row r="27456" ht="26.25" customHeight="1"/>
    <row r="27457" ht="26.25" customHeight="1"/>
    <row r="27458" ht="26.25" customHeight="1"/>
    <row r="27459" ht="26.25" customHeight="1"/>
    <row r="27460" ht="26.25" customHeight="1"/>
    <row r="27461" ht="26.25" customHeight="1"/>
    <row r="27462" ht="26.25" customHeight="1"/>
    <row r="27463" ht="26.25" customHeight="1"/>
    <row r="27464" ht="26.25" customHeight="1"/>
    <row r="27465" ht="26.25" customHeight="1"/>
    <row r="27466" ht="26.25" customHeight="1"/>
    <row r="27467" ht="26.25" customHeight="1"/>
    <row r="27468" ht="26.25" customHeight="1"/>
    <row r="27469" ht="26.25" customHeight="1"/>
    <row r="27470" ht="26.25" customHeight="1"/>
    <row r="27471" ht="26.25" customHeight="1"/>
    <row r="27472" ht="26.25" customHeight="1"/>
    <row r="27473" ht="26.25" customHeight="1"/>
    <row r="27474" ht="26.25" customHeight="1"/>
    <row r="27475" ht="26.25" customHeight="1"/>
    <row r="27476" ht="26.25" customHeight="1"/>
    <row r="27477" ht="26.25" customHeight="1"/>
    <row r="27478" ht="26.25" customHeight="1"/>
    <row r="27479" ht="26.25" customHeight="1"/>
    <row r="27480" ht="26.25" customHeight="1"/>
    <row r="27481" ht="26.25" customHeight="1"/>
    <row r="27482" ht="26.25" customHeight="1"/>
    <row r="27483" ht="26.25" customHeight="1"/>
    <row r="27484" ht="26.25" customHeight="1"/>
    <row r="27485" ht="26.25" customHeight="1"/>
    <row r="27486" ht="26.25" customHeight="1"/>
    <row r="27487" ht="26.25" customHeight="1"/>
    <row r="27488" ht="26.25" customHeight="1"/>
    <row r="27489" ht="26.25" customHeight="1"/>
    <row r="27490" ht="26.25" customHeight="1"/>
    <row r="27491" ht="26.25" customHeight="1"/>
    <row r="27492" ht="26.25" customHeight="1"/>
    <row r="27493" ht="26.25" customHeight="1"/>
    <row r="27494" ht="26.25" customHeight="1"/>
    <row r="27495" ht="26.25" customHeight="1"/>
    <row r="27496" ht="26.25" customHeight="1"/>
    <row r="27497" ht="26.25" customHeight="1"/>
    <row r="27498" ht="26.25" customHeight="1"/>
    <row r="27499" ht="26.25" customHeight="1"/>
    <row r="27500" ht="26.25" customHeight="1"/>
    <row r="27501" ht="26.25" customHeight="1"/>
    <row r="27502" ht="26.25" customHeight="1"/>
    <row r="27503" ht="26.25" customHeight="1"/>
    <row r="27504" ht="26.25" customHeight="1"/>
    <row r="27505" ht="26.25" customHeight="1"/>
    <row r="27506" ht="26.25" customHeight="1"/>
    <row r="27507" ht="26.25" customHeight="1"/>
    <row r="27508" ht="26.25" customHeight="1"/>
    <row r="27509" ht="26.25" customHeight="1"/>
    <row r="27510" ht="26.25" customHeight="1"/>
    <row r="27511" ht="26.25" customHeight="1"/>
    <row r="27512" ht="26.25" customHeight="1"/>
    <row r="27513" ht="26.25" customHeight="1"/>
    <row r="27514" ht="26.25" customHeight="1"/>
    <row r="27515" ht="26.25" customHeight="1"/>
    <row r="27516" ht="26.25" customHeight="1"/>
    <row r="27517" ht="26.25" customHeight="1"/>
    <row r="27518" ht="26.25" customHeight="1"/>
    <row r="27519" ht="26.25" customHeight="1"/>
    <row r="27520" ht="26.25" customHeight="1"/>
    <row r="27521" ht="26.25" customHeight="1"/>
    <row r="27522" ht="26.25" customHeight="1"/>
    <row r="27523" ht="26.25" customHeight="1"/>
    <row r="27524" ht="26.25" customHeight="1"/>
    <row r="27525" ht="26.25" customHeight="1"/>
    <row r="27526" ht="26.25" customHeight="1"/>
    <row r="27527" ht="26.25" customHeight="1"/>
    <row r="27528" ht="26.25" customHeight="1"/>
    <row r="27529" ht="26.25" customHeight="1"/>
    <row r="27530" ht="26.25" customHeight="1"/>
    <row r="27531" ht="26.25" customHeight="1"/>
    <row r="27532" ht="26.25" customHeight="1"/>
    <row r="27533" ht="26.25" customHeight="1"/>
    <row r="27534" ht="26.25" customHeight="1"/>
    <row r="27535" ht="26.25" customHeight="1"/>
    <row r="27536" ht="26.25" customHeight="1"/>
    <row r="27537" ht="26.25" customHeight="1"/>
    <row r="27538" ht="26.25" customHeight="1"/>
    <row r="27539" ht="26.25" customHeight="1"/>
    <row r="27540" ht="26.25" customHeight="1"/>
    <row r="27541" ht="26.25" customHeight="1"/>
    <row r="27542" ht="26.25" customHeight="1"/>
    <row r="27543" ht="26.25" customHeight="1"/>
    <row r="27544" ht="26.25" customHeight="1"/>
    <row r="27545" ht="26.25" customHeight="1"/>
    <row r="27546" ht="26.25" customHeight="1"/>
    <row r="27547" ht="26.25" customHeight="1"/>
    <row r="27548" ht="26.25" customHeight="1"/>
    <row r="27549" ht="26.25" customHeight="1"/>
    <row r="27550" ht="26.25" customHeight="1"/>
    <row r="27551" ht="26.25" customHeight="1"/>
    <row r="27552" ht="26.25" customHeight="1"/>
    <row r="27553" ht="26.25" customHeight="1"/>
    <row r="27554" ht="26.25" customHeight="1"/>
    <row r="27555" ht="26.25" customHeight="1"/>
    <row r="27556" ht="26.25" customHeight="1"/>
    <row r="27557" ht="26.25" customHeight="1"/>
    <row r="27558" ht="26.25" customHeight="1"/>
    <row r="27559" ht="26.25" customHeight="1"/>
    <row r="27560" ht="26.25" customHeight="1"/>
    <row r="27561" ht="26.25" customHeight="1"/>
    <row r="27562" ht="26.25" customHeight="1"/>
    <row r="27563" ht="26.25" customHeight="1"/>
    <row r="27564" ht="26.25" customHeight="1"/>
    <row r="27565" ht="26.25" customHeight="1"/>
    <row r="27566" ht="26.25" customHeight="1"/>
    <row r="27567" ht="26.25" customHeight="1"/>
    <row r="27568" ht="26.25" customHeight="1"/>
    <row r="27569" ht="26.25" customHeight="1"/>
    <row r="27570" ht="26.25" customHeight="1"/>
    <row r="27571" ht="26.25" customHeight="1"/>
    <row r="27572" ht="26.25" customHeight="1"/>
    <row r="27573" ht="26.25" customHeight="1"/>
    <row r="27574" ht="26.25" customHeight="1"/>
    <row r="27575" ht="26.25" customHeight="1"/>
    <row r="27576" ht="26.25" customHeight="1"/>
    <row r="27577" ht="26.25" customHeight="1"/>
    <row r="27578" ht="26.25" customHeight="1"/>
    <row r="27579" ht="26.25" customHeight="1"/>
    <row r="27580" ht="26.25" customHeight="1"/>
    <row r="27581" ht="26.25" customHeight="1"/>
    <row r="27582" ht="26.25" customHeight="1"/>
    <row r="27583" ht="26.25" customHeight="1"/>
    <row r="27584" ht="26.25" customHeight="1"/>
    <row r="27585" ht="26.25" customHeight="1"/>
    <row r="27586" ht="26.25" customHeight="1"/>
    <row r="27587" ht="26.25" customHeight="1"/>
    <row r="27588" ht="26.25" customHeight="1"/>
    <row r="27589" ht="26.25" customHeight="1"/>
    <row r="27590" ht="26.25" customHeight="1"/>
    <row r="27591" ht="26.25" customHeight="1"/>
    <row r="27592" ht="26.25" customHeight="1"/>
    <row r="27593" ht="26.25" customHeight="1"/>
    <row r="27594" ht="26.25" customHeight="1"/>
    <row r="27595" ht="26.25" customHeight="1"/>
    <row r="27596" ht="26.25" customHeight="1"/>
    <row r="27597" ht="26.25" customHeight="1"/>
    <row r="27598" ht="26.25" customHeight="1"/>
    <row r="27599" ht="26.25" customHeight="1"/>
    <row r="27600" ht="26.25" customHeight="1"/>
    <row r="27601" ht="26.25" customHeight="1"/>
    <row r="27602" ht="26.25" customHeight="1"/>
    <row r="27603" ht="26.25" customHeight="1"/>
    <row r="27604" ht="26.25" customHeight="1"/>
    <row r="27605" ht="26.25" customHeight="1"/>
    <row r="27606" ht="26.25" customHeight="1"/>
    <row r="27607" ht="26.25" customHeight="1"/>
    <row r="27608" ht="26.25" customHeight="1"/>
    <row r="27609" ht="26.25" customHeight="1"/>
    <row r="27610" ht="26.25" customHeight="1"/>
    <row r="27611" ht="26.25" customHeight="1"/>
    <row r="27612" ht="26.25" customHeight="1"/>
    <row r="27613" ht="26.25" customHeight="1"/>
    <row r="27614" ht="26.25" customHeight="1"/>
    <row r="27615" ht="26.25" customHeight="1"/>
    <row r="27616" ht="26.25" customHeight="1"/>
    <row r="27617" ht="26.25" customHeight="1"/>
    <row r="27618" ht="26.25" customHeight="1"/>
    <row r="27619" ht="26.25" customHeight="1"/>
    <row r="27620" ht="26.25" customHeight="1"/>
    <row r="27621" ht="26.25" customHeight="1"/>
    <row r="27622" ht="26.25" customHeight="1"/>
    <row r="27623" ht="26.25" customHeight="1"/>
    <row r="27624" ht="26.25" customHeight="1"/>
    <row r="27625" ht="26.25" customHeight="1"/>
    <row r="27626" ht="26.25" customHeight="1"/>
    <row r="27627" ht="26.25" customHeight="1"/>
    <row r="27628" ht="26.25" customHeight="1"/>
    <row r="27629" ht="26.25" customHeight="1"/>
    <row r="27630" ht="26.25" customHeight="1"/>
    <row r="27631" ht="26.25" customHeight="1"/>
    <row r="27632" ht="26.25" customHeight="1"/>
    <row r="27633" ht="26.25" customHeight="1"/>
    <row r="27634" ht="26.25" customHeight="1"/>
    <row r="27635" ht="26.25" customHeight="1"/>
    <row r="27636" ht="26.25" customHeight="1"/>
    <row r="27637" ht="26.25" customHeight="1"/>
    <row r="27638" ht="26.25" customHeight="1"/>
    <row r="27639" ht="26.25" customHeight="1"/>
    <row r="27640" ht="26.25" customHeight="1"/>
    <row r="27641" ht="26.25" customHeight="1"/>
    <row r="27642" ht="26.25" customHeight="1"/>
    <row r="27643" ht="26.25" customHeight="1"/>
    <row r="27644" ht="26.25" customHeight="1"/>
    <row r="27645" ht="26.25" customHeight="1"/>
    <row r="27646" ht="26.25" customHeight="1"/>
    <row r="27647" ht="26.25" customHeight="1"/>
    <row r="27648" ht="26.25" customHeight="1"/>
    <row r="27649" ht="26.25" customHeight="1"/>
    <row r="27650" ht="26.25" customHeight="1"/>
    <row r="27651" ht="26.25" customHeight="1"/>
    <row r="27652" ht="26.25" customHeight="1"/>
    <row r="27653" ht="26.25" customHeight="1"/>
    <row r="27654" ht="26.25" customHeight="1"/>
    <row r="27655" ht="26.25" customHeight="1"/>
    <row r="27656" ht="26.25" customHeight="1"/>
    <row r="27657" ht="26.25" customHeight="1"/>
    <row r="27658" ht="26.25" customHeight="1"/>
    <row r="27659" ht="26.25" customHeight="1"/>
    <row r="27660" ht="26.25" customHeight="1"/>
    <row r="27661" ht="26.25" customHeight="1"/>
    <row r="27662" ht="26.25" customHeight="1"/>
    <row r="27663" ht="26.25" customHeight="1"/>
    <row r="27664" ht="26.25" customHeight="1"/>
    <row r="27665" ht="26.25" customHeight="1"/>
    <row r="27666" ht="26.25" customHeight="1"/>
    <row r="27667" ht="26.25" customHeight="1"/>
    <row r="27668" ht="26.25" customHeight="1"/>
    <row r="27669" ht="26.25" customHeight="1"/>
    <row r="27670" ht="26.25" customHeight="1"/>
    <row r="27671" ht="26.25" customHeight="1"/>
    <row r="27672" ht="26.25" customHeight="1"/>
    <row r="27673" ht="26.25" customHeight="1"/>
    <row r="27674" ht="26.25" customHeight="1"/>
    <row r="27675" ht="26.25" customHeight="1"/>
    <row r="27676" ht="26.25" customHeight="1"/>
    <row r="27677" ht="26.25" customHeight="1"/>
    <row r="27678" ht="26.25" customHeight="1"/>
    <row r="27679" ht="26.25" customHeight="1"/>
    <row r="27680" ht="26.25" customHeight="1"/>
    <row r="27681" ht="26.25" customHeight="1"/>
    <row r="27682" ht="26.25" customHeight="1"/>
    <row r="27683" ht="26.25" customHeight="1"/>
    <row r="27684" ht="26.25" customHeight="1"/>
    <row r="27685" ht="26.25" customHeight="1"/>
    <row r="27686" ht="26.25" customHeight="1"/>
    <row r="27687" ht="26.25" customHeight="1"/>
    <row r="27688" ht="26.25" customHeight="1"/>
    <row r="27689" ht="26.25" customHeight="1"/>
    <row r="27690" ht="26.25" customHeight="1"/>
    <row r="27691" ht="26.25" customHeight="1"/>
    <row r="27692" ht="26.25" customHeight="1"/>
    <row r="27693" ht="26.25" customHeight="1"/>
    <row r="27694" ht="26.25" customHeight="1"/>
    <row r="27695" ht="26.25" customHeight="1"/>
    <row r="27696" ht="26.25" customHeight="1"/>
    <row r="27697" ht="26.25" customHeight="1"/>
    <row r="27698" ht="26.25" customHeight="1"/>
    <row r="27699" ht="26.25" customHeight="1"/>
    <row r="27700" ht="26.25" customHeight="1"/>
    <row r="27701" ht="26.25" customHeight="1"/>
    <row r="27702" ht="26.25" customHeight="1"/>
    <row r="27703" ht="26.25" customHeight="1"/>
    <row r="27704" ht="26.25" customHeight="1"/>
    <row r="27705" ht="26.25" customHeight="1"/>
    <row r="27706" ht="26.25" customHeight="1"/>
    <row r="27707" ht="26.25" customHeight="1"/>
    <row r="27708" ht="26.25" customHeight="1"/>
    <row r="27709" ht="26.25" customHeight="1"/>
    <row r="27710" ht="26.25" customHeight="1"/>
    <row r="27711" ht="26.25" customHeight="1"/>
    <row r="27712" ht="26.25" customHeight="1"/>
    <row r="27713" ht="26.25" customHeight="1"/>
    <row r="27714" ht="26.25" customHeight="1"/>
    <row r="27715" ht="26.25" customHeight="1"/>
    <row r="27716" ht="26.25" customHeight="1"/>
    <row r="27717" ht="26.25" customHeight="1"/>
    <row r="27718" ht="26.25" customHeight="1"/>
    <row r="27719" ht="26.25" customHeight="1"/>
    <row r="27720" ht="26.25" customHeight="1"/>
    <row r="27721" ht="26.25" customHeight="1"/>
    <row r="27722" ht="26.25" customHeight="1"/>
    <row r="27723" ht="26.25" customHeight="1"/>
    <row r="27724" ht="26.25" customHeight="1"/>
    <row r="27725" ht="26.25" customHeight="1"/>
    <row r="27726" ht="26.25" customHeight="1"/>
    <row r="27727" ht="26.25" customHeight="1"/>
    <row r="27728" ht="26.25" customHeight="1"/>
    <row r="27729" ht="26.25" customHeight="1"/>
    <row r="27730" ht="26.25" customHeight="1"/>
    <row r="27731" ht="26.25" customHeight="1"/>
    <row r="27732" ht="26.25" customHeight="1"/>
    <row r="27733" ht="26.25" customHeight="1"/>
    <row r="27734" ht="26.25" customHeight="1"/>
    <row r="27735" ht="26.25" customHeight="1"/>
    <row r="27736" ht="26.25" customHeight="1"/>
    <row r="27737" ht="26.25" customHeight="1"/>
    <row r="27738" ht="26.25" customHeight="1"/>
    <row r="27739" ht="26.25" customHeight="1"/>
    <row r="27740" ht="26.25" customHeight="1"/>
    <row r="27741" ht="26.25" customHeight="1"/>
    <row r="27742" ht="26.25" customHeight="1"/>
    <row r="27743" ht="26.25" customHeight="1"/>
    <row r="27744" ht="26.25" customHeight="1"/>
    <row r="27745" ht="26.25" customHeight="1"/>
    <row r="27746" ht="26.25" customHeight="1"/>
    <row r="27747" ht="26.25" customHeight="1"/>
    <row r="27748" ht="26.25" customHeight="1"/>
    <row r="27749" ht="26.25" customHeight="1"/>
    <row r="27750" ht="26.25" customHeight="1"/>
    <row r="27751" ht="26.25" customHeight="1"/>
    <row r="27752" ht="26.25" customHeight="1"/>
    <row r="27753" ht="26.25" customHeight="1"/>
    <row r="27754" ht="26.25" customHeight="1"/>
    <row r="27755" ht="26.25" customHeight="1"/>
    <row r="27756" ht="26.25" customHeight="1"/>
    <row r="27757" ht="26.25" customHeight="1"/>
    <row r="27758" ht="26.25" customHeight="1"/>
    <row r="27759" ht="26.25" customHeight="1"/>
    <row r="27760" ht="26.25" customHeight="1"/>
    <row r="27761" ht="26.25" customHeight="1"/>
    <row r="27762" ht="26.25" customHeight="1"/>
    <row r="27763" ht="26.25" customHeight="1"/>
    <row r="27764" ht="26.25" customHeight="1"/>
    <row r="27765" ht="26.25" customHeight="1"/>
    <row r="27766" ht="26.25" customHeight="1"/>
    <row r="27767" ht="26.25" customHeight="1"/>
    <row r="27768" ht="26.25" customHeight="1"/>
    <row r="27769" ht="26.25" customHeight="1"/>
    <row r="27770" ht="26.25" customHeight="1"/>
    <row r="27771" ht="26.25" customHeight="1"/>
    <row r="27772" ht="26.25" customHeight="1"/>
    <row r="27773" ht="26.25" customHeight="1"/>
    <row r="27774" ht="26.25" customHeight="1"/>
    <row r="27775" ht="26.25" customHeight="1"/>
    <row r="27776" ht="26.25" customHeight="1"/>
    <row r="27777" ht="26.25" customHeight="1"/>
    <row r="27778" ht="26.25" customHeight="1"/>
    <row r="27779" ht="26.25" customHeight="1"/>
    <row r="27780" ht="26.25" customHeight="1"/>
    <row r="27781" ht="26.25" customHeight="1"/>
    <row r="27782" ht="26.25" customHeight="1"/>
    <row r="27783" ht="26.25" customHeight="1"/>
    <row r="27784" ht="26.25" customHeight="1"/>
    <row r="27785" ht="26.25" customHeight="1"/>
    <row r="27786" ht="26.25" customHeight="1"/>
    <row r="27787" ht="26.25" customHeight="1"/>
    <row r="27788" ht="26.25" customHeight="1"/>
    <row r="27789" ht="26.25" customHeight="1"/>
    <row r="27790" ht="26.25" customHeight="1"/>
    <row r="27791" ht="26.25" customHeight="1"/>
    <row r="27792" ht="26.25" customHeight="1"/>
    <row r="27793" ht="26.25" customHeight="1"/>
    <row r="27794" ht="26.25" customHeight="1"/>
    <row r="27795" ht="26.25" customHeight="1"/>
    <row r="27796" ht="26.25" customHeight="1"/>
    <row r="27797" ht="26.25" customHeight="1"/>
    <row r="27798" ht="26.25" customHeight="1"/>
    <row r="27799" ht="26.25" customHeight="1"/>
    <row r="27800" ht="26.25" customHeight="1"/>
    <row r="27801" ht="26.25" customHeight="1"/>
    <row r="27802" ht="26.25" customHeight="1"/>
    <row r="27803" ht="26.25" customHeight="1"/>
    <row r="27804" ht="26.25" customHeight="1"/>
    <row r="27805" ht="26.25" customHeight="1"/>
    <row r="27806" ht="26.25" customHeight="1"/>
    <row r="27807" ht="26.25" customHeight="1"/>
    <row r="27808" ht="26.25" customHeight="1"/>
    <row r="27809" ht="26.25" customHeight="1"/>
    <row r="27810" ht="26.25" customHeight="1"/>
    <row r="27811" ht="26.25" customHeight="1"/>
    <row r="27812" ht="26.25" customHeight="1"/>
    <row r="27813" ht="26.25" customHeight="1"/>
    <row r="27814" ht="26.25" customHeight="1"/>
    <row r="27815" ht="26.25" customHeight="1"/>
    <row r="27816" ht="26.25" customHeight="1"/>
    <row r="27817" ht="26.25" customHeight="1"/>
    <row r="27818" ht="26.25" customHeight="1"/>
    <row r="27819" ht="26.25" customHeight="1"/>
    <row r="27820" ht="26.25" customHeight="1"/>
    <row r="27821" ht="26.25" customHeight="1"/>
    <row r="27822" ht="26.25" customHeight="1"/>
    <row r="27823" ht="26.25" customHeight="1"/>
    <row r="27824" ht="26.25" customHeight="1"/>
    <row r="27825" ht="26.25" customHeight="1"/>
    <row r="27826" ht="26.25" customHeight="1"/>
    <row r="27827" ht="26.25" customHeight="1"/>
    <row r="27828" ht="26.25" customHeight="1"/>
    <row r="27829" ht="26.25" customHeight="1"/>
    <row r="27830" ht="26.25" customHeight="1"/>
    <row r="27831" ht="26.25" customHeight="1"/>
    <row r="27832" ht="26.25" customHeight="1"/>
    <row r="27833" ht="26.25" customHeight="1"/>
    <row r="27834" ht="26.25" customHeight="1"/>
    <row r="27835" ht="26.25" customHeight="1"/>
    <row r="27836" ht="26.25" customHeight="1"/>
    <row r="27837" ht="26.25" customHeight="1"/>
    <row r="27838" ht="26.25" customHeight="1"/>
    <row r="27839" ht="26.25" customHeight="1"/>
    <row r="27840" ht="26.25" customHeight="1"/>
    <row r="27841" ht="26.25" customHeight="1"/>
    <row r="27842" ht="26.25" customHeight="1"/>
    <row r="27843" ht="26.25" customHeight="1"/>
    <row r="27844" ht="26.25" customHeight="1"/>
    <row r="27845" ht="26.25" customHeight="1"/>
    <row r="27846" ht="26.25" customHeight="1"/>
    <row r="27847" ht="26.25" customHeight="1"/>
    <row r="27848" ht="26.25" customHeight="1"/>
    <row r="27849" ht="26.25" customHeight="1"/>
    <row r="27850" ht="26.25" customHeight="1"/>
    <row r="27851" ht="26.25" customHeight="1"/>
    <row r="27852" ht="26.25" customHeight="1"/>
    <row r="27853" ht="26.25" customHeight="1"/>
    <row r="27854" ht="26.25" customHeight="1"/>
    <row r="27855" ht="26.25" customHeight="1"/>
    <row r="27856" ht="26.25" customHeight="1"/>
    <row r="27857" ht="26.25" customHeight="1"/>
    <row r="27858" ht="26.25" customHeight="1"/>
    <row r="27859" ht="26.25" customHeight="1"/>
    <row r="27860" ht="26.25" customHeight="1"/>
    <row r="27861" ht="26.25" customHeight="1"/>
    <row r="27862" ht="26.25" customHeight="1"/>
    <row r="27863" ht="26.25" customHeight="1"/>
    <row r="27864" ht="26.25" customHeight="1"/>
    <row r="27865" ht="26.25" customHeight="1"/>
    <row r="27866" ht="26.25" customHeight="1"/>
    <row r="27867" ht="26.25" customHeight="1"/>
    <row r="27868" ht="26.25" customHeight="1"/>
    <row r="27869" ht="26.25" customHeight="1"/>
    <row r="27870" ht="26.25" customHeight="1"/>
    <row r="27871" ht="26.25" customHeight="1"/>
    <row r="27872" ht="26.25" customHeight="1"/>
    <row r="27873" ht="26.25" customHeight="1"/>
    <row r="27874" ht="26.25" customHeight="1"/>
    <row r="27875" ht="26.25" customHeight="1"/>
    <row r="27876" ht="26.25" customHeight="1"/>
    <row r="27877" ht="26.25" customHeight="1"/>
    <row r="27878" ht="26.25" customHeight="1"/>
    <row r="27879" ht="26.25" customHeight="1"/>
    <row r="27880" ht="26.25" customHeight="1"/>
    <row r="27881" ht="26.25" customHeight="1"/>
    <row r="27882" ht="26.25" customHeight="1"/>
    <row r="27883" ht="26.25" customHeight="1"/>
    <row r="27884" ht="26.25" customHeight="1"/>
    <row r="27885" ht="26.25" customHeight="1"/>
    <row r="27886" ht="26.25" customHeight="1"/>
    <row r="27887" ht="26.25" customHeight="1"/>
    <row r="27888" ht="26.25" customHeight="1"/>
    <row r="27889" ht="26.25" customHeight="1"/>
    <row r="27890" ht="26.25" customHeight="1"/>
    <row r="27891" ht="26.25" customHeight="1"/>
    <row r="27892" ht="26.25" customHeight="1"/>
    <row r="27893" ht="26.25" customHeight="1"/>
    <row r="27894" ht="26.25" customHeight="1"/>
    <row r="27895" ht="26.25" customHeight="1"/>
    <row r="27896" ht="26.25" customHeight="1"/>
    <row r="27897" ht="26.25" customHeight="1"/>
    <row r="27898" ht="26.25" customHeight="1"/>
    <row r="27899" ht="26.25" customHeight="1"/>
    <row r="27900" ht="26.25" customHeight="1"/>
    <row r="27901" ht="26.25" customHeight="1"/>
    <row r="27902" ht="26.25" customHeight="1"/>
    <row r="27903" ht="26.25" customHeight="1"/>
    <row r="27904" ht="26.25" customHeight="1"/>
    <row r="27905" ht="26.25" customHeight="1"/>
    <row r="27906" ht="26.25" customHeight="1"/>
    <row r="27907" ht="26.25" customHeight="1"/>
    <row r="27908" ht="26.25" customHeight="1"/>
    <row r="27909" ht="26.25" customHeight="1"/>
    <row r="27910" ht="26.25" customHeight="1"/>
    <row r="27911" ht="26.25" customHeight="1"/>
    <row r="27912" ht="26.25" customHeight="1"/>
    <row r="27913" ht="26.25" customHeight="1"/>
    <row r="27914" ht="26.25" customHeight="1"/>
    <row r="27915" ht="26.25" customHeight="1"/>
    <row r="27916" ht="26.25" customHeight="1"/>
    <row r="27917" ht="26.25" customHeight="1"/>
    <row r="27918" ht="26.25" customHeight="1"/>
    <row r="27919" ht="26.25" customHeight="1"/>
    <row r="27920" ht="26.25" customHeight="1"/>
    <row r="27921" ht="26.25" customHeight="1"/>
    <row r="27922" ht="26.25" customHeight="1"/>
    <row r="27923" ht="26.25" customHeight="1"/>
    <row r="27924" ht="26.25" customHeight="1"/>
    <row r="27925" ht="26.25" customHeight="1"/>
    <row r="27926" ht="26.25" customHeight="1"/>
    <row r="27927" ht="26.25" customHeight="1"/>
    <row r="27928" ht="26.25" customHeight="1"/>
    <row r="27929" ht="26.25" customHeight="1"/>
    <row r="27930" ht="26.25" customHeight="1"/>
    <row r="27931" ht="26.25" customHeight="1"/>
    <row r="27932" ht="26.25" customHeight="1"/>
    <row r="27933" ht="26.25" customHeight="1"/>
    <row r="27934" ht="26.25" customHeight="1"/>
    <row r="27935" ht="26.25" customHeight="1"/>
    <row r="27936" ht="26.25" customHeight="1"/>
    <row r="27937" ht="26.25" customHeight="1"/>
    <row r="27938" ht="26.25" customHeight="1"/>
    <row r="27939" ht="26.25" customHeight="1"/>
    <row r="27940" ht="26.25" customHeight="1"/>
    <row r="27941" ht="26.25" customHeight="1"/>
    <row r="27942" ht="26.25" customHeight="1"/>
    <row r="27943" ht="26.25" customHeight="1"/>
    <row r="27944" ht="26.25" customHeight="1"/>
    <row r="27945" ht="26.25" customHeight="1"/>
    <row r="27946" ht="26.25" customHeight="1"/>
    <row r="27947" ht="26.25" customHeight="1"/>
    <row r="27948" ht="26.25" customHeight="1"/>
    <row r="27949" ht="26.25" customHeight="1"/>
    <row r="27950" ht="26.25" customHeight="1"/>
    <row r="27951" ht="26.25" customHeight="1"/>
    <row r="27952" ht="26.25" customHeight="1"/>
    <row r="27953" ht="26.25" customHeight="1"/>
    <row r="27954" ht="26.25" customHeight="1"/>
    <row r="27955" ht="26.25" customHeight="1"/>
    <row r="27956" ht="26.25" customHeight="1"/>
    <row r="27957" ht="26.25" customHeight="1"/>
    <row r="27958" ht="26.25" customHeight="1"/>
    <row r="27959" ht="26.25" customHeight="1"/>
    <row r="27960" ht="26.25" customHeight="1"/>
    <row r="27961" ht="26.25" customHeight="1"/>
    <row r="27962" ht="26.25" customHeight="1"/>
    <row r="27963" ht="26.25" customHeight="1"/>
    <row r="27964" ht="26.25" customHeight="1"/>
    <row r="27965" ht="26.25" customHeight="1"/>
    <row r="27966" ht="26.25" customHeight="1"/>
    <row r="27967" ht="26.25" customHeight="1"/>
    <row r="27968" ht="26.25" customHeight="1"/>
    <row r="27969" ht="26.25" customHeight="1"/>
    <row r="27970" ht="26.25" customHeight="1"/>
    <row r="27971" ht="26.25" customHeight="1"/>
    <row r="27972" ht="26.25" customHeight="1"/>
    <row r="27973" ht="26.25" customHeight="1"/>
    <row r="27974" ht="26.25" customHeight="1"/>
    <row r="27975" ht="26.25" customHeight="1"/>
    <row r="27976" ht="26.25" customHeight="1"/>
    <row r="27977" ht="26.25" customHeight="1"/>
    <row r="27978" ht="26.25" customHeight="1"/>
    <row r="27979" ht="26.25" customHeight="1"/>
    <row r="27980" ht="26.25" customHeight="1"/>
    <row r="27981" ht="26.25" customHeight="1"/>
    <row r="27982" ht="26.25" customHeight="1"/>
    <row r="27983" ht="26.25" customHeight="1"/>
    <row r="27984" ht="26.25" customHeight="1"/>
    <row r="27985" ht="26.25" customHeight="1"/>
    <row r="27986" ht="26.25" customHeight="1"/>
    <row r="27987" ht="26.25" customHeight="1"/>
    <row r="27988" ht="26.25" customHeight="1"/>
    <row r="27989" ht="26.25" customHeight="1"/>
    <row r="27990" ht="26.25" customHeight="1"/>
    <row r="27991" ht="26.25" customHeight="1"/>
    <row r="27992" ht="26.25" customHeight="1"/>
    <row r="27993" ht="26.25" customHeight="1"/>
    <row r="27994" ht="26.25" customHeight="1"/>
    <row r="27995" ht="26.25" customHeight="1"/>
    <row r="27996" ht="26.25" customHeight="1"/>
    <row r="27997" ht="26.25" customHeight="1"/>
    <row r="27998" ht="26.25" customHeight="1"/>
    <row r="27999" ht="26.25" customHeight="1"/>
    <row r="28000" ht="26.25" customHeight="1"/>
    <row r="28001" ht="26.25" customHeight="1"/>
    <row r="28002" ht="26.25" customHeight="1"/>
    <row r="28003" ht="26.25" customHeight="1"/>
    <row r="28004" ht="26.25" customHeight="1"/>
    <row r="28005" ht="26.25" customHeight="1"/>
    <row r="28006" ht="26.25" customHeight="1"/>
    <row r="28007" ht="26.25" customHeight="1"/>
    <row r="28008" ht="26.25" customHeight="1"/>
    <row r="28009" ht="26.25" customHeight="1"/>
    <row r="28010" ht="26.25" customHeight="1"/>
    <row r="28011" ht="26.25" customHeight="1"/>
    <row r="28012" ht="26.25" customHeight="1"/>
    <row r="28013" ht="26.25" customHeight="1"/>
    <row r="28014" ht="26.25" customHeight="1"/>
    <row r="28015" ht="26.25" customHeight="1"/>
    <row r="28016" ht="26.25" customHeight="1"/>
    <row r="28017" ht="26.25" customHeight="1"/>
    <row r="28018" ht="26.25" customHeight="1"/>
    <row r="28019" ht="26.25" customHeight="1"/>
    <row r="28020" ht="26.25" customHeight="1"/>
    <row r="28021" ht="26.25" customHeight="1"/>
    <row r="28022" ht="26.25" customHeight="1"/>
    <row r="28023" ht="26.25" customHeight="1"/>
    <row r="28024" ht="26.25" customHeight="1"/>
    <row r="28025" ht="26.25" customHeight="1"/>
    <row r="28026" ht="26.25" customHeight="1"/>
    <row r="28027" ht="26.25" customHeight="1"/>
    <row r="28028" ht="26.25" customHeight="1"/>
    <row r="28029" ht="26.25" customHeight="1"/>
    <row r="28030" ht="26.25" customHeight="1"/>
    <row r="28031" ht="26.25" customHeight="1"/>
    <row r="28032" ht="26.25" customHeight="1"/>
    <row r="28033" ht="26.25" customHeight="1"/>
    <row r="28034" ht="26.25" customHeight="1"/>
    <row r="28035" ht="26.25" customHeight="1"/>
    <row r="28036" ht="26.25" customHeight="1"/>
    <row r="28037" ht="26.25" customHeight="1"/>
    <row r="28038" ht="26.25" customHeight="1"/>
    <row r="28039" ht="26.25" customHeight="1"/>
    <row r="28040" ht="26.25" customHeight="1"/>
    <row r="28041" ht="26.25" customHeight="1"/>
    <row r="28042" ht="26.25" customHeight="1"/>
    <row r="28043" ht="26.25" customHeight="1"/>
    <row r="28044" ht="26.25" customHeight="1"/>
    <row r="28045" ht="26.25" customHeight="1"/>
    <row r="28046" ht="26.25" customHeight="1"/>
    <row r="28047" ht="26.25" customHeight="1"/>
    <row r="28048" ht="26.25" customHeight="1"/>
    <row r="28049" ht="26.25" customHeight="1"/>
    <row r="28050" ht="26.25" customHeight="1"/>
    <row r="28051" ht="26.25" customHeight="1"/>
    <row r="28052" ht="26.25" customHeight="1"/>
    <row r="28053" ht="26.25" customHeight="1"/>
    <row r="28054" ht="26.25" customHeight="1"/>
    <row r="28055" ht="26.25" customHeight="1"/>
    <row r="28056" ht="26.25" customHeight="1"/>
    <row r="28057" ht="26.25" customHeight="1"/>
    <row r="28058" ht="26.25" customHeight="1"/>
    <row r="28059" ht="26.25" customHeight="1"/>
    <row r="28060" ht="26.25" customHeight="1"/>
    <row r="28061" ht="26.25" customHeight="1"/>
    <row r="28062" ht="26.25" customHeight="1"/>
    <row r="28063" ht="26.25" customHeight="1"/>
    <row r="28064" ht="26.25" customHeight="1"/>
    <row r="28065" ht="26.25" customHeight="1"/>
    <row r="28066" ht="26.25" customHeight="1"/>
    <row r="28067" ht="26.25" customHeight="1"/>
    <row r="28068" ht="26.25" customHeight="1"/>
    <row r="28069" ht="26.25" customHeight="1"/>
    <row r="28070" ht="26.25" customHeight="1"/>
    <row r="28071" ht="26.25" customHeight="1"/>
    <row r="28072" ht="26.25" customHeight="1"/>
    <row r="28073" ht="26.25" customHeight="1"/>
    <row r="28074" ht="26.25" customHeight="1"/>
    <row r="28075" ht="26.25" customHeight="1"/>
    <row r="28076" ht="26.25" customHeight="1"/>
    <row r="28077" ht="26.25" customHeight="1"/>
    <row r="28078" ht="26.25" customHeight="1"/>
    <row r="28079" ht="26.25" customHeight="1"/>
    <row r="28080" ht="26.25" customHeight="1"/>
    <row r="28081" ht="26.25" customHeight="1"/>
    <row r="28082" ht="26.25" customHeight="1"/>
    <row r="28083" ht="26.25" customHeight="1"/>
    <row r="28084" ht="26.25" customHeight="1"/>
    <row r="28085" ht="26.25" customHeight="1"/>
    <row r="28086" ht="26.25" customHeight="1"/>
    <row r="28087" ht="26.25" customHeight="1"/>
    <row r="28088" ht="26.25" customHeight="1"/>
    <row r="28089" ht="26.25" customHeight="1"/>
    <row r="28090" ht="26.25" customHeight="1"/>
    <row r="28091" ht="26.25" customHeight="1"/>
    <row r="28092" ht="26.25" customHeight="1"/>
    <row r="28093" ht="26.25" customHeight="1"/>
    <row r="28094" ht="26.25" customHeight="1"/>
    <row r="28095" ht="26.25" customHeight="1"/>
    <row r="28096" ht="26.25" customHeight="1"/>
    <row r="28097" ht="26.25" customHeight="1"/>
    <row r="28098" ht="26.25" customHeight="1"/>
    <row r="28099" ht="26.25" customHeight="1"/>
    <row r="28100" ht="26.25" customHeight="1"/>
    <row r="28101" ht="26.25" customHeight="1"/>
    <row r="28102" ht="26.25" customHeight="1"/>
    <row r="28103" ht="26.25" customHeight="1"/>
    <row r="28104" ht="26.25" customHeight="1"/>
    <row r="28105" ht="26.25" customHeight="1"/>
    <row r="28106" ht="26.25" customHeight="1"/>
    <row r="28107" ht="26.25" customHeight="1"/>
    <row r="28108" ht="26.25" customHeight="1"/>
    <row r="28109" ht="26.25" customHeight="1"/>
    <row r="28110" ht="26.25" customHeight="1"/>
    <row r="28111" ht="26.25" customHeight="1"/>
    <row r="28112" ht="26.25" customHeight="1"/>
    <row r="28113" ht="26.25" customHeight="1"/>
    <row r="28114" ht="26.25" customHeight="1"/>
    <row r="28115" ht="26.25" customHeight="1"/>
    <row r="28116" ht="26.25" customHeight="1"/>
    <row r="28117" ht="26.25" customHeight="1"/>
    <row r="28118" ht="26.25" customHeight="1"/>
    <row r="28119" ht="26.25" customHeight="1"/>
    <row r="28120" ht="26.25" customHeight="1"/>
    <row r="28121" ht="26.25" customHeight="1"/>
    <row r="28122" ht="26.25" customHeight="1"/>
    <row r="28123" ht="26.25" customHeight="1"/>
    <row r="28124" ht="26.25" customHeight="1"/>
    <row r="28125" ht="26.25" customHeight="1"/>
    <row r="28126" ht="26.25" customHeight="1"/>
    <row r="28127" ht="26.25" customHeight="1"/>
    <row r="28128" ht="26.25" customHeight="1"/>
    <row r="28129" ht="26.25" customHeight="1"/>
    <row r="28130" ht="26.25" customHeight="1"/>
    <row r="28131" ht="26.25" customHeight="1"/>
    <row r="28132" ht="26.25" customHeight="1"/>
    <row r="28133" ht="26.25" customHeight="1"/>
    <row r="28134" ht="26.25" customHeight="1"/>
    <row r="28135" ht="26.25" customHeight="1"/>
    <row r="28136" ht="26.25" customHeight="1"/>
    <row r="28137" ht="26.25" customHeight="1"/>
    <row r="28138" ht="26.25" customHeight="1"/>
    <row r="28139" ht="26.25" customHeight="1"/>
    <row r="28140" ht="26.25" customHeight="1"/>
    <row r="28141" ht="26.25" customHeight="1"/>
    <row r="28142" ht="26.25" customHeight="1"/>
    <row r="28143" ht="26.25" customHeight="1"/>
    <row r="28144" ht="26.25" customHeight="1"/>
    <row r="28145" ht="26.25" customHeight="1"/>
    <row r="28146" ht="26.25" customHeight="1"/>
    <row r="28147" ht="26.25" customHeight="1"/>
    <row r="28148" ht="26.25" customHeight="1"/>
    <row r="28149" ht="26.25" customHeight="1"/>
    <row r="28150" ht="26.25" customHeight="1"/>
    <row r="28151" ht="26.25" customHeight="1"/>
    <row r="28152" ht="26.25" customHeight="1"/>
    <row r="28153" ht="26.25" customHeight="1"/>
    <row r="28154" ht="26.25" customHeight="1"/>
    <row r="28155" ht="26.25" customHeight="1"/>
    <row r="28156" ht="26.25" customHeight="1"/>
    <row r="28157" ht="26.25" customHeight="1"/>
    <row r="28158" ht="26.25" customHeight="1"/>
    <row r="28159" ht="26.25" customHeight="1"/>
    <row r="28160" ht="26.25" customHeight="1"/>
    <row r="28161" ht="26.25" customHeight="1"/>
    <row r="28162" ht="26.25" customHeight="1"/>
    <row r="28163" ht="26.25" customHeight="1"/>
    <row r="28164" ht="26.25" customHeight="1"/>
    <row r="28165" ht="26.25" customHeight="1"/>
    <row r="28166" ht="26.25" customHeight="1"/>
    <row r="28167" ht="26.25" customHeight="1"/>
    <row r="28168" ht="26.25" customHeight="1"/>
    <row r="28169" ht="26.25" customHeight="1"/>
    <row r="28170" ht="26.25" customHeight="1"/>
    <row r="28171" ht="26.25" customHeight="1"/>
    <row r="28172" ht="26.25" customHeight="1"/>
    <row r="28173" ht="26.25" customHeight="1"/>
    <row r="28174" ht="26.25" customHeight="1"/>
    <row r="28175" ht="26.25" customHeight="1"/>
    <row r="28176" ht="26.25" customHeight="1"/>
    <row r="28177" ht="26.25" customHeight="1"/>
    <row r="28178" ht="26.25" customHeight="1"/>
    <row r="28179" ht="26.25" customHeight="1"/>
    <row r="28180" ht="26.25" customHeight="1"/>
    <row r="28181" ht="26.25" customHeight="1"/>
    <row r="28182" ht="26.25" customHeight="1"/>
    <row r="28183" ht="26.25" customHeight="1"/>
    <row r="28184" ht="26.25" customHeight="1"/>
    <row r="28185" ht="26.25" customHeight="1"/>
    <row r="28186" ht="26.25" customHeight="1"/>
    <row r="28187" ht="26.25" customHeight="1"/>
    <row r="28188" ht="26.25" customHeight="1"/>
    <row r="28189" ht="26.25" customHeight="1"/>
    <row r="28190" ht="26.25" customHeight="1"/>
    <row r="28191" ht="26.25" customHeight="1"/>
    <row r="28192" ht="26.25" customHeight="1"/>
    <row r="28193" ht="26.25" customHeight="1"/>
    <row r="28194" ht="26.25" customHeight="1"/>
    <row r="28195" ht="26.25" customHeight="1"/>
    <row r="28196" ht="26.25" customHeight="1"/>
    <row r="28197" ht="26.25" customHeight="1"/>
    <row r="28198" ht="26.25" customHeight="1"/>
    <row r="28199" ht="26.25" customHeight="1"/>
    <row r="28200" ht="26.25" customHeight="1"/>
    <row r="28201" ht="26.25" customHeight="1"/>
    <row r="28202" ht="26.25" customHeight="1"/>
    <row r="28203" ht="26.25" customHeight="1"/>
    <row r="28204" ht="26.25" customHeight="1"/>
    <row r="28205" ht="26.25" customHeight="1"/>
    <row r="28206" ht="26.25" customHeight="1"/>
    <row r="28207" ht="26.25" customHeight="1"/>
    <row r="28208" ht="26.25" customHeight="1"/>
    <row r="28209" ht="26.25" customHeight="1"/>
    <row r="28210" ht="26.25" customHeight="1"/>
    <row r="28211" ht="26.25" customHeight="1"/>
    <row r="28212" ht="26.25" customHeight="1"/>
    <row r="28213" ht="26.25" customHeight="1"/>
    <row r="28214" ht="26.25" customHeight="1"/>
    <row r="28215" ht="26.25" customHeight="1"/>
    <row r="28216" ht="26.25" customHeight="1"/>
    <row r="28217" ht="26.25" customHeight="1"/>
    <row r="28218" ht="26.25" customHeight="1"/>
    <row r="28219" ht="26.25" customHeight="1"/>
    <row r="28220" ht="26.25" customHeight="1"/>
    <row r="28221" ht="26.25" customHeight="1"/>
    <row r="28222" ht="26.25" customHeight="1"/>
    <row r="28223" ht="26.25" customHeight="1"/>
    <row r="28224" ht="26.25" customHeight="1"/>
    <row r="28225" ht="26.25" customHeight="1"/>
    <row r="28226" ht="26.25" customHeight="1"/>
    <row r="28227" ht="26.25" customHeight="1"/>
    <row r="28228" ht="26.25" customHeight="1"/>
    <row r="28229" ht="26.25" customHeight="1"/>
    <row r="28230" ht="26.25" customHeight="1"/>
    <row r="28231" ht="26.25" customHeight="1"/>
    <row r="28232" ht="26.25" customHeight="1"/>
    <row r="28233" ht="26.25" customHeight="1"/>
    <row r="28234" ht="26.25" customHeight="1"/>
    <row r="28235" ht="26.25" customHeight="1"/>
    <row r="28236" ht="26.25" customHeight="1"/>
    <row r="28237" ht="26.25" customHeight="1"/>
    <row r="28238" ht="26.25" customHeight="1"/>
    <row r="28239" ht="26.25" customHeight="1"/>
    <row r="28240" ht="26.25" customHeight="1"/>
    <row r="28241" ht="26.25" customHeight="1"/>
    <row r="28242" ht="26.25" customHeight="1"/>
    <row r="28243" ht="26.25" customHeight="1"/>
    <row r="28244" ht="26.25" customHeight="1"/>
    <row r="28245" ht="26.25" customHeight="1"/>
    <row r="28246" ht="26.25" customHeight="1"/>
    <row r="28247" ht="26.25" customHeight="1"/>
    <row r="28248" ht="26.25" customHeight="1"/>
    <row r="28249" ht="26.25" customHeight="1"/>
    <row r="28250" ht="26.25" customHeight="1"/>
    <row r="28251" ht="26.25" customHeight="1"/>
    <row r="28252" ht="26.25" customHeight="1"/>
    <row r="28253" ht="26.25" customHeight="1"/>
    <row r="28254" ht="26.25" customHeight="1"/>
    <row r="28255" ht="26.25" customHeight="1"/>
    <row r="28256" ht="26.25" customHeight="1"/>
    <row r="28257" ht="26.25" customHeight="1"/>
    <row r="28258" ht="26.25" customHeight="1"/>
    <row r="28259" ht="26.25" customHeight="1"/>
    <row r="28260" ht="26.25" customHeight="1"/>
    <row r="28261" ht="26.25" customHeight="1"/>
    <row r="28262" ht="26.25" customHeight="1"/>
    <row r="28263" ht="26.25" customHeight="1"/>
    <row r="28264" ht="26.25" customHeight="1"/>
    <row r="28265" ht="26.25" customHeight="1"/>
    <row r="28266" ht="26.25" customHeight="1"/>
    <row r="28267" ht="26.25" customHeight="1"/>
    <row r="28268" ht="26.25" customHeight="1"/>
    <row r="28269" ht="26.25" customHeight="1"/>
    <row r="28270" ht="26.25" customHeight="1"/>
    <row r="28271" ht="26.25" customHeight="1"/>
    <row r="28272" ht="26.25" customHeight="1"/>
    <row r="28273" ht="26.25" customHeight="1"/>
    <row r="28274" ht="26.25" customHeight="1"/>
    <row r="28275" ht="26.25" customHeight="1"/>
    <row r="28276" ht="26.25" customHeight="1"/>
    <row r="28277" ht="26.25" customHeight="1"/>
    <row r="28278" ht="26.25" customHeight="1"/>
    <row r="28279" ht="26.25" customHeight="1"/>
    <row r="28280" ht="26.25" customHeight="1"/>
    <row r="28281" ht="26.25" customHeight="1"/>
    <row r="28282" ht="26.25" customHeight="1"/>
    <row r="28283" ht="26.25" customHeight="1"/>
    <row r="28284" ht="26.25" customHeight="1"/>
    <row r="28285" ht="26.25" customHeight="1"/>
    <row r="28286" ht="26.25" customHeight="1"/>
    <row r="28287" ht="26.25" customHeight="1"/>
    <row r="28288" ht="26.25" customHeight="1"/>
    <row r="28289" ht="26.25" customHeight="1"/>
    <row r="28290" ht="26.25" customHeight="1"/>
    <row r="28291" ht="26.25" customHeight="1"/>
    <row r="28292" ht="26.25" customHeight="1"/>
    <row r="28293" ht="26.25" customHeight="1"/>
    <row r="28294" ht="26.25" customHeight="1"/>
    <row r="28295" ht="26.25" customHeight="1"/>
    <row r="28296" ht="26.25" customHeight="1"/>
    <row r="28297" ht="26.25" customHeight="1"/>
    <row r="28298" ht="26.25" customHeight="1"/>
    <row r="28299" ht="26.25" customHeight="1"/>
    <row r="28300" ht="26.25" customHeight="1"/>
    <row r="28301" ht="26.25" customHeight="1"/>
    <row r="28302" ht="26.25" customHeight="1"/>
    <row r="28303" ht="26.25" customHeight="1"/>
    <row r="28304" ht="26.25" customHeight="1"/>
    <row r="28305" ht="26.25" customHeight="1"/>
    <row r="28306" ht="26.25" customHeight="1"/>
    <row r="28307" ht="26.25" customHeight="1"/>
    <row r="28308" ht="26.25" customHeight="1"/>
    <row r="28309" ht="26.25" customHeight="1"/>
    <row r="28310" ht="26.25" customHeight="1"/>
    <row r="28311" ht="26.25" customHeight="1"/>
    <row r="28312" ht="26.25" customHeight="1"/>
    <row r="28313" ht="26.25" customHeight="1"/>
    <row r="28314" ht="26.25" customHeight="1"/>
    <row r="28315" ht="26.25" customHeight="1"/>
    <row r="28316" ht="26.25" customHeight="1"/>
    <row r="28317" ht="26.25" customHeight="1"/>
    <row r="28318" ht="26.25" customHeight="1"/>
    <row r="28319" ht="26.25" customHeight="1"/>
    <row r="28320" ht="26.25" customHeight="1"/>
    <row r="28321" ht="26.25" customHeight="1"/>
    <row r="28322" ht="26.25" customHeight="1"/>
    <row r="28323" ht="26.25" customHeight="1"/>
    <row r="28324" ht="26.25" customHeight="1"/>
    <row r="28325" ht="26.25" customHeight="1"/>
    <row r="28326" ht="26.25" customHeight="1"/>
    <row r="28327" ht="26.25" customHeight="1"/>
    <row r="28328" ht="26.25" customHeight="1"/>
    <row r="28329" ht="26.25" customHeight="1"/>
    <row r="28330" ht="26.25" customHeight="1"/>
    <row r="28331" ht="26.25" customHeight="1"/>
    <row r="28332" ht="26.25" customHeight="1"/>
    <row r="28333" ht="26.25" customHeight="1"/>
    <row r="28334" ht="26.25" customHeight="1"/>
    <row r="28335" ht="26.25" customHeight="1"/>
    <row r="28336" ht="26.25" customHeight="1"/>
    <row r="28337" ht="26.25" customHeight="1"/>
    <row r="28338" ht="26.25" customHeight="1"/>
    <row r="28339" ht="26.25" customHeight="1"/>
    <row r="28340" ht="26.25" customHeight="1"/>
    <row r="28341" ht="26.25" customHeight="1"/>
    <row r="28342" ht="26.25" customHeight="1"/>
    <row r="28343" ht="26.25" customHeight="1"/>
    <row r="28344" ht="26.25" customHeight="1"/>
    <row r="28345" ht="26.25" customHeight="1"/>
    <row r="28346" ht="26.25" customHeight="1"/>
    <row r="28347" ht="26.25" customHeight="1"/>
    <row r="28348" ht="26.25" customHeight="1"/>
    <row r="28349" ht="26.25" customHeight="1"/>
    <row r="28350" ht="26.25" customHeight="1"/>
    <row r="28351" ht="26.25" customHeight="1"/>
    <row r="28352" ht="26.25" customHeight="1"/>
    <row r="28353" ht="26.25" customHeight="1"/>
    <row r="28354" ht="26.25" customHeight="1"/>
    <row r="28355" ht="26.25" customHeight="1"/>
    <row r="28356" ht="26.25" customHeight="1"/>
    <row r="28357" ht="26.25" customHeight="1"/>
    <row r="28358" ht="26.25" customHeight="1"/>
    <row r="28359" ht="26.25" customHeight="1"/>
    <row r="28360" ht="26.25" customHeight="1"/>
    <row r="28361" ht="26.25" customHeight="1"/>
    <row r="28362" ht="26.25" customHeight="1"/>
    <row r="28363" ht="26.25" customHeight="1"/>
    <row r="28364" ht="26.25" customHeight="1"/>
    <row r="28365" ht="26.25" customHeight="1"/>
    <row r="28366" ht="26.25" customHeight="1"/>
    <row r="28367" ht="26.25" customHeight="1"/>
    <row r="28368" ht="26.25" customHeight="1"/>
    <row r="28369" ht="26.25" customHeight="1"/>
    <row r="28370" ht="26.25" customHeight="1"/>
    <row r="28371" ht="26.25" customHeight="1"/>
    <row r="28372" ht="26.25" customHeight="1"/>
    <row r="28373" ht="26.25" customHeight="1"/>
    <row r="28374" ht="26.25" customHeight="1"/>
    <row r="28375" ht="26.25" customHeight="1"/>
    <row r="28376" ht="26.25" customHeight="1"/>
    <row r="28377" ht="26.25" customHeight="1"/>
    <row r="28378" ht="26.25" customHeight="1"/>
    <row r="28379" ht="26.25" customHeight="1"/>
    <row r="28380" ht="26.25" customHeight="1"/>
    <row r="28381" ht="26.25" customHeight="1"/>
    <row r="28382" ht="26.25" customHeight="1"/>
    <row r="28383" ht="26.25" customHeight="1"/>
    <row r="28384" ht="26.25" customHeight="1"/>
    <row r="28385" ht="26.25" customHeight="1"/>
    <row r="28386" ht="26.25" customHeight="1"/>
    <row r="28387" ht="26.25" customHeight="1"/>
    <row r="28388" ht="26.25" customHeight="1"/>
    <row r="28389" ht="26.25" customHeight="1"/>
    <row r="28390" ht="26.25" customHeight="1"/>
    <row r="28391" ht="26.25" customHeight="1"/>
    <row r="28392" ht="26.25" customHeight="1"/>
    <row r="28393" ht="26.25" customHeight="1"/>
    <row r="28394" ht="26.25" customHeight="1"/>
    <row r="28395" ht="26.25" customHeight="1"/>
    <row r="28396" ht="26.25" customHeight="1"/>
    <row r="28397" ht="26.25" customHeight="1"/>
    <row r="28398" ht="26.25" customHeight="1"/>
    <row r="28399" ht="26.25" customHeight="1"/>
    <row r="28400" ht="26.25" customHeight="1"/>
    <row r="28401" ht="26.25" customHeight="1"/>
    <row r="28402" ht="26.25" customHeight="1"/>
    <row r="28403" ht="26.25" customHeight="1"/>
    <row r="28404" ht="26.25" customHeight="1"/>
    <row r="28405" ht="26.25" customHeight="1"/>
    <row r="28406" ht="26.25" customHeight="1"/>
    <row r="28407" ht="26.25" customHeight="1"/>
    <row r="28408" ht="26.25" customHeight="1"/>
    <row r="28409" ht="26.25" customHeight="1"/>
    <row r="28410" ht="26.25" customHeight="1"/>
    <row r="28411" ht="26.25" customHeight="1"/>
    <row r="28412" ht="26.25" customHeight="1"/>
    <row r="28413" ht="26.25" customHeight="1"/>
    <row r="28414" ht="26.25" customHeight="1"/>
    <row r="28415" ht="26.25" customHeight="1"/>
    <row r="28416" ht="26.25" customHeight="1"/>
    <row r="28417" ht="26.25" customHeight="1"/>
    <row r="28418" ht="26.25" customHeight="1"/>
    <row r="28419" ht="26.25" customHeight="1"/>
    <row r="28420" ht="26.25" customHeight="1"/>
    <row r="28421" ht="26.25" customHeight="1"/>
    <row r="28422" ht="26.25" customHeight="1"/>
    <row r="28423" ht="26.25" customHeight="1"/>
    <row r="28424" ht="26.25" customHeight="1"/>
    <row r="28425" ht="26.25" customHeight="1"/>
    <row r="28426" ht="26.25" customHeight="1"/>
    <row r="28427" ht="26.25" customHeight="1"/>
    <row r="28428" ht="26.25" customHeight="1"/>
    <row r="28429" ht="26.25" customHeight="1"/>
    <row r="28430" ht="26.25" customHeight="1"/>
    <row r="28431" ht="26.25" customHeight="1"/>
    <row r="28432" ht="26.25" customHeight="1"/>
    <row r="28433" ht="26.25" customHeight="1"/>
    <row r="28434" ht="26.25" customHeight="1"/>
    <row r="28435" ht="26.25" customHeight="1"/>
    <row r="28436" ht="26.25" customHeight="1"/>
    <row r="28437" ht="26.25" customHeight="1"/>
    <row r="28438" ht="26.25" customHeight="1"/>
    <row r="28439" ht="26.25" customHeight="1"/>
    <row r="28440" ht="26.25" customHeight="1"/>
    <row r="28441" ht="26.25" customHeight="1"/>
    <row r="28442" ht="26.25" customHeight="1"/>
    <row r="28443" ht="26.25" customHeight="1"/>
    <row r="28444" ht="26.25" customHeight="1"/>
    <row r="28445" ht="26.25" customHeight="1"/>
    <row r="28446" ht="26.25" customHeight="1"/>
    <row r="28447" ht="26.25" customHeight="1"/>
    <row r="28448" ht="26.25" customHeight="1"/>
    <row r="28449" ht="26.25" customHeight="1"/>
    <row r="28450" ht="26.25" customHeight="1"/>
    <row r="28451" ht="26.25" customHeight="1"/>
    <row r="28452" ht="26.25" customHeight="1"/>
    <row r="28453" ht="26.25" customHeight="1"/>
    <row r="28454" ht="26.25" customHeight="1"/>
    <row r="28455" ht="26.25" customHeight="1"/>
    <row r="28456" ht="26.25" customHeight="1"/>
    <row r="28457" ht="26.25" customHeight="1"/>
    <row r="28458" ht="26.25" customHeight="1"/>
    <row r="28459" ht="26.25" customHeight="1"/>
    <row r="28460" ht="26.25" customHeight="1"/>
    <row r="28461" ht="26.25" customHeight="1"/>
    <row r="28462" ht="26.25" customHeight="1"/>
    <row r="28463" ht="26.25" customHeight="1"/>
    <row r="28464" ht="26.25" customHeight="1"/>
    <row r="28465" ht="26.25" customHeight="1"/>
    <row r="28466" ht="26.25" customHeight="1"/>
    <row r="28467" ht="26.25" customHeight="1"/>
    <row r="28468" ht="26.25" customHeight="1"/>
    <row r="28469" ht="26.25" customHeight="1"/>
    <row r="28470" ht="26.25" customHeight="1"/>
    <row r="28471" ht="26.25" customHeight="1"/>
    <row r="28472" ht="26.25" customHeight="1"/>
    <row r="28473" ht="26.25" customHeight="1"/>
    <row r="28474" ht="26.25" customHeight="1"/>
    <row r="28475" ht="26.25" customHeight="1"/>
    <row r="28476" ht="26.25" customHeight="1"/>
    <row r="28477" ht="26.25" customHeight="1"/>
    <row r="28478" ht="26.25" customHeight="1"/>
    <row r="28479" ht="26.25" customHeight="1"/>
    <row r="28480" ht="26.25" customHeight="1"/>
    <row r="28481" ht="26.25" customHeight="1"/>
    <row r="28482" ht="26.25" customHeight="1"/>
    <row r="28483" ht="26.25" customHeight="1"/>
    <row r="28484" ht="26.25" customHeight="1"/>
    <row r="28485" ht="26.25" customHeight="1"/>
    <row r="28486" ht="26.25" customHeight="1"/>
    <row r="28487" ht="26.25" customHeight="1"/>
    <row r="28488" ht="26.25" customHeight="1"/>
    <row r="28489" ht="26.25" customHeight="1"/>
    <row r="28490" ht="26.25" customHeight="1"/>
    <row r="28491" ht="26.25" customHeight="1"/>
    <row r="28492" ht="26.25" customHeight="1"/>
    <row r="28493" ht="26.25" customHeight="1"/>
    <row r="28494" ht="26.25" customHeight="1"/>
    <row r="28495" ht="26.25" customHeight="1"/>
    <row r="28496" ht="26.25" customHeight="1"/>
    <row r="28497" ht="26.25" customHeight="1"/>
    <row r="28498" ht="26.25" customHeight="1"/>
    <row r="28499" ht="26.25" customHeight="1"/>
    <row r="28500" ht="26.25" customHeight="1"/>
    <row r="28501" ht="26.25" customHeight="1"/>
    <row r="28502" ht="26.25" customHeight="1"/>
    <row r="28503" ht="26.25" customHeight="1"/>
    <row r="28504" ht="26.25" customHeight="1"/>
    <row r="28505" ht="26.25" customHeight="1"/>
    <row r="28506" ht="26.25" customHeight="1"/>
    <row r="28507" ht="26.25" customHeight="1"/>
    <row r="28508" ht="26.25" customHeight="1"/>
    <row r="28509" ht="26.25" customHeight="1"/>
    <row r="28510" ht="26.25" customHeight="1"/>
    <row r="28511" ht="26.25" customHeight="1"/>
    <row r="28512" ht="26.25" customHeight="1"/>
    <row r="28513" ht="26.25" customHeight="1"/>
    <row r="28514" ht="26.25" customHeight="1"/>
    <row r="28515" ht="26.25" customHeight="1"/>
    <row r="28516" ht="26.25" customHeight="1"/>
    <row r="28517" ht="26.25" customHeight="1"/>
    <row r="28518" ht="26.25" customHeight="1"/>
    <row r="28519" ht="26.25" customHeight="1"/>
    <row r="28520" ht="26.25" customHeight="1"/>
    <row r="28521" ht="26.25" customHeight="1"/>
    <row r="28522" ht="26.25" customHeight="1"/>
    <row r="28523" ht="26.25" customHeight="1"/>
    <row r="28524" ht="26.25" customHeight="1"/>
    <row r="28525" ht="26.25" customHeight="1"/>
    <row r="28526" ht="26.25" customHeight="1"/>
    <row r="28527" ht="26.25" customHeight="1"/>
    <row r="28528" ht="26.25" customHeight="1"/>
    <row r="28529" ht="26.25" customHeight="1"/>
    <row r="28530" ht="26.25" customHeight="1"/>
    <row r="28531" ht="26.25" customHeight="1"/>
    <row r="28532" ht="26.25" customHeight="1"/>
    <row r="28533" ht="26.25" customHeight="1"/>
    <row r="28534" ht="26.25" customHeight="1"/>
    <row r="28535" ht="26.25" customHeight="1"/>
    <row r="28536" ht="26.25" customHeight="1"/>
    <row r="28537" ht="26.25" customHeight="1"/>
    <row r="28538" ht="26.25" customHeight="1"/>
    <row r="28539" ht="26.25" customHeight="1"/>
    <row r="28540" ht="26.25" customHeight="1"/>
    <row r="28541" ht="26.25" customHeight="1"/>
    <row r="28542" ht="26.25" customHeight="1"/>
    <row r="28543" ht="26.25" customHeight="1"/>
    <row r="28544" ht="26.25" customHeight="1"/>
    <row r="28545" ht="26.25" customHeight="1"/>
    <row r="28546" ht="26.25" customHeight="1"/>
    <row r="28547" ht="26.25" customHeight="1"/>
    <row r="28548" ht="26.25" customHeight="1"/>
    <row r="28549" ht="26.25" customHeight="1"/>
    <row r="28550" ht="26.25" customHeight="1"/>
    <row r="28551" ht="26.25" customHeight="1"/>
    <row r="28552" ht="26.25" customHeight="1"/>
    <row r="28553" ht="26.25" customHeight="1"/>
    <row r="28554" ht="26.25" customHeight="1"/>
    <row r="28555" ht="26.25" customHeight="1"/>
    <row r="28556" ht="26.25" customHeight="1"/>
    <row r="28557" ht="26.25" customHeight="1"/>
    <row r="28558" ht="26.25" customHeight="1"/>
    <row r="28559" ht="26.25" customHeight="1"/>
    <row r="28560" ht="26.25" customHeight="1"/>
    <row r="28561" ht="26.25" customHeight="1"/>
    <row r="28562" ht="26.25" customHeight="1"/>
    <row r="28563" ht="26.25" customHeight="1"/>
    <row r="28564" ht="26.25" customHeight="1"/>
    <row r="28565" ht="26.25" customHeight="1"/>
    <row r="28566" ht="26.25" customHeight="1"/>
    <row r="28567" ht="26.25" customHeight="1"/>
    <row r="28568" ht="26.25" customHeight="1"/>
    <row r="28569" ht="26.25" customHeight="1"/>
    <row r="28570" ht="26.25" customHeight="1"/>
    <row r="28571" ht="26.25" customHeight="1"/>
    <row r="28572" ht="26.25" customHeight="1"/>
    <row r="28573" ht="26.25" customHeight="1"/>
    <row r="28574" ht="26.25" customHeight="1"/>
    <row r="28575" ht="26.25" customHeight="1"/>
    <row r="28576" ht="26.25" customHeight="1"/>
    <row r="28577" ht="26.25" customHeight="1"/>
    <row r="28578" ht="26.25" customHeight="1"/>
    <row r="28579" ht="26.25" customHeight="1"/>
    <row r="28580" ht="26.25" customHeight="1"/>
    <row r="28581" ht="26.25" customHeight="1"/>
    <row r="28582" ht="26.25" customHeight="1"/>
    <row r="28583" ht="26.25" customHeight="1"/>
    <row r="28584" ht="26.25" customHeight="1"/>
    <row r="28585" ht="26.25" customHeight="1"/>
    <row r="28586" ht="26.25" customHeight="1"/>
    <row r="28587" ht="26.25" customHeight="1"/>
    <row r="28588" ht="26.25" customHeight="1"/>
    <row r="28589" ht="26.25" customHeight="1"/>
    <row r="28590" ht="26.25" customHeight="1"/>
    <row r="28591" ht="26.25" customHeight="1"/>
    <row r="28592" ht="26.25" customHeight="1"/>
    <row r="28593" ht="26.25" customHeight="1"/>
    <row r="28594" ht="26.25" customHeight="1"/>
    <row r="28595" ht="26.25" customHeight="1"/>
    <row r="28596" ht="26.25" customHeight="1"/>
    <row r="28597" ht="26.25" customHeight="1"/>
    <row r="28598" ht="26.25" customHeight="1"/>
    <row r="28599" ht="26.25" customHeight="1"/>
    <row r="28600" ht="26.25" customHeight="1"/>
    <row r="28601" ht="26.25" customHeight="1"/>
    <row r="28602" ht="26.25" customHeight="1"/>
    <row r="28603" ht="26.25" customHeight="1"/>
    <row r="28604" ht="26.25" customHeight="1"/>
    <row r="28605" ht="26.25" customHeight="1"/>
    <row r="28606" ht="26.25" customHeight="1"/>
    <row r="28607" ht="26.25" customHeight="1"/>
    <row r="28608" ht="26.25" customHeight="1"/>
    <row r="28609" ht="26.25" customHeight="1"/>
    <row r="28610" ht="26.25" customHeight="1"/>
    <row r="28611" ht="26.25" customHeight="1"/>
    <row r="28612" ht="26.25" customHeight="1"/>
    <row r="28613" ht="26.25" customHeight="1"/>
    <row r="28614" ht="26.25" customHeight="1"/>
    <row r="28615" ht="26.25" customHeight="1"/>
    <row r="28616" ht="26.25" customHeight="1"/>
    <row r="28617" ht="26.25" customHeight="1"/>
    <row r="28618" ht="26.25" customHeight="1"/>
    <row r="28619" ht="26.25" customHeight="1"/>
    <row r="28620" ht="26.25" customHeight="1"/>
    <row r="28621" ht="26.25" customHeight="1"/>
    <row r="28622" ht="26.25" customHeight="1"/>
    <row r="28623" ht="26.25" customHeight="1"/>
    <row r="28624" ht="26.25" customHeight="1"/>
    <row r="28625" ht="26.25" customHeight="1"/>
    <row r="28626" ht="26.25" customHeight="1"/>
    <row r="28627" ht="26.25" customHeight="1"/>
    <row r="28628" ht="26.25" customHeight="1"/>
    <row r="28629" ht="26.25" customHeight="1"/>
    <row r="28630" ht="26.25" customHeight="1"/>
    <row r="28631" ht="26.25" customHeight="1"/>
    <row r="28632" ht="26.25" customHeight="1"/>
    <row r="28633" ht="26.25" customHeight="1"/>
    <row r="28634" ht="26.25" customHeight="1"/>
    <row r="28635" ht="26.25" customHeight="1"/>
    <row r="28636" ht="26.25" customHeight="1"/>
    <row r="28637" ht="26.25" customHeight="1"/>
    <row r="28638" ht="26.25" customHeight="1"/>
    <row r="28639" ht="26.25" customHeight="1"/>
    <row r="28640" ht="26.25" customHeight="1"/>
    <row r="28641" ht="26.25" customHeight="1"/>
    <row r="28642" ht="26.25" customHeight="1"/>
    <row r="28643" ht="26.25" customHeight="1"/>
    <row r="28644" ht="26.25" customHeight="1"/>
    <row r="28645" ht="26.25" customHeight="1"/>
    <row r="28646" ht="26.25" customHeight="1"/>
    <row r="28647" ht="26.25" customHeight="1"/>
    <row r="28648" ht="26.25" customHeight="1"/>
    <row r="28649" ht="26.25" customHeight="1"/>
    <row r="28650" ht="26.25" customHeight="1"/>
    <row r="28651" ht="26.25" customHeight="1"/>
    <row r="28652" ht="26.25" customHeight="1"/>
    <row r="28653" ht="26.25" customHeight="1"/>
    <row r="28654" ht="26.25" customHeight="1"/>
    <row r="28655" ht="26.25" customHeight="1"/>
    <row r="28656" ht="26.25" customHeight="1"/>
    <row r="28657" ht="26.25" customHeight="1"/>
    <row r="28658" ht="26.25" customHeight="1"/>
    <row r="28659" ht="26.25" customHeight="1"/>
    <row r="28660" ht="26.25" customHeight="1"/>
    <row r="28661" ht="26.25" customHeight="1"/>
    <row r="28662" ht="26.25" customHeight="1"/>
    <row r="28663" ht="26.25" customHeight="1"/>
    <row r="28664" ht="26.25" customHeight="1"/>
    <row r="28665" ht="26.25" customHeight="1"/>
    <row r="28666" ht="26.25" customHeight="1"/>
    <row r="28667" ht="26.25" customHeight="1"/>
    <row r="28668" ht="26.25" customHeight="1"/>
    <row r="28669" ht="26.25" customHeight="1"/>
    <row r="28670" ht="26.25" customHeight="1"/>
    <row r="28671" ht="26.25" customHeight="1"/>
    <row r="28672" ht="26.25" customHeight="1"/>
    <row r="28673" ht="26.25" customHeight="1"/>
    <row r="28674" ht="26.25" customHeight="1"/>
    <row r="28675" ht="26.25" customHeight="1"/>
    <row r="28676" ht="26.25" customHeight="1"/>
    <row r="28677" ht="26.25" customHeight="1"/>
    <row r="28678" ht="26.25" customHeight="1"/>
    <row r="28679" ht="26.25" customHeight="1"/>
    <row r="28680" ht="26.25" customHeight="1"/>
    <row r="28681" ht="26.25" customHeight="1"/>
    <row r="28682" ht="26.25" customHeight="1"/>
    <row r="28683" ht="26.25" customHeight="1"/>
    <row r="28684" ht="26.25" customHeight="1"/>
    <row r="28685" ht="26.25" customHeight="1"/>
    <row r="28686" ht="26.25" customHeight="1"/>
    <row r="28687" ht="26.25" customHeight="1"/>
    <row r="28688" ht="26.25" customHeight="1"/>
    <row r="28689" ht="26.25" customHeight="1"/>
    <row r="28690" ht="26.25" customHeight="1"/>
    <row r="28691" ht="26.25" customHeight="1"/>
    <row r="28692" ht="26.25" customHeight="1"/>
    <row r="28693" ht="26.25" customHeight="1"/>
    <row r="28694" ht="26.25" customHeight="1"/>
    <row r="28695" ht="26.25" customHeight="1"/>
    <row r="28696" ht="26.25" customHeight="1"/>
    <row r="28697" ht="26.25" customHeight="1"/>
    <row r="28698" ht="26.25" customHeight="1"/>
    <row r="28699" ht="26.25" customHeight="1"/>
    <row r="28700" ht="26.25" customHeight="1"/>
    <row r="28701" ht="26.25" customHeight="1"/>
    <row r="28702" ht="26.25" customHeight="1"/>
    <row r="28703" ht="26.25" customHeight="1"/>
    <row r="28704" ht="26.25" customHeight="1"/>
    <row r="28705" ht="26.25" customHeight="1"/>
    <row r="28706" ht="26.25" customHeight="1"/>
    <row r="28707" ht="26.25" customHeight="1"/>
    <row r="28708" ht="26.25" customHeight="1"/>
    <row r="28709" ht="26.25" customHeight="1"/>
    <row r="28710" ht="26.25" customHeight="1"/>
    <row r="28711" ht="26.25" customHeight="1"/>
    <row r="28712" ht="26.25" customHeight="1"/>
    <row r="28713" ht="26.25" customHeight="1"/>
    <row r="28714" ht="26.25" customHeight="1"/>
    <row r="28715" ht="26.25" customHeight="1"/>
    <row r="28716" ht="26.25" customHeight="1"/>
    <row r="28717" ht="26.25" customHeight="1"/>
    <row r="28718" ht="26.25" customHeight="1"/>
    <row r="28719" ht="26.25" customHeight="1"/>
    <row r="28720" ht="26.25" customHeight="1"/>
    <row r="28721" ht="26.25" customHeight="1"/>
    <row r="28722" ht="26.25" customHeight="1"/>
    <row r="28723" ht="26.25" customHeight="1"/>
    <row r="28724" ht="26.25" customHeight="1"/>
    <row r="28725" ht="26.25" customHeight="1"/>
    <row r="28726" ht="26.25" customHeight="1"/>
    <row r="28727" ht="26.25" customHeight="1"/>
    <row r="28728" ht="26.25" customHeight="1"/>
    <row r="28729" ht="26.25" customHeight="1"/>
    <row r="28730" ht="26.25" customHeight="1"/>
    <row r="28731" ht="26.25" customHeight="1"/>
    <row r="28732" ht="26.25" customHeight="1"/>
    <row r="28733" ht="26.25" customHeight="1"/>
    <row r="28734" ht="26.25" customHeight="1"/>
    <row r="28735" ht="26.25" customHeight="1"/>
    <row r="28736" ht="26.25" customHeight="1"/>
    <row r="28737" ht="26.25" customHeight="1"/>
    <row r="28738" ht="26.25" customHeight="1"/>
    <row r="28739" ht="26.25" customHeight="1"/>
    <row r="28740" ht="26.25" customHeight="1"/>
    <row r="28741" ht="26.25" customHeight="1"/>
    <row r="28742" ht="26.25" customHeight="1"/>
    <row r="28743" ht="26.25" customHeight="1"/>
    <row r="28744" ht="26.25" customHeight="1"/>
    <row r="28745" ht="26.25" customHeight="1"/>
    <row r="28746" ht="26.25" customHeight="1"/>
    <row r="28747" ht="26.25" customHeight="1"/>
    <row r="28748" ht="26.25" customHeight="1"/>
    <row r="28749" ht="26.25" customHeight="1"/>
    <row r="28750" ht="26.25" customHeight="1"/>
    <row r="28751" ht="26.25" customHeight="1"/>
    <row r="28752" ht="26.25" customHeight="1"/>
    <row r="28753" ht="26.25" customHeight="1"/>
    <row r="28754" ht="26.25" customHeight="1"/>
    <row r="28755" ht="26.25" customHeight="1"/>
    <row r="28756" ht="26.25" customHeight="1"/>
    <row r="28757" ht="26.25" customHeight="1"/>
    <row r="28758" ht="26.25" customHeight="1"/>
    <row r="28759" ht="26.25" customHeight="1"/>
    <row r="28760" ht="26.25" customHeight="1"/>
    <row r="28761" ht="26.25" customHeight="1"/>
    <row r="28762" ht="26.25" customHeight="1"/>
    <row r="28763" ht="26.25" customHeight="1"/>
    <row r="28764" ht="26.25" customHeight="1"/>
    <row r="28765" ht="26.25" customHeight="1"/>
    <row r="28766" ht="26.25" customHeight="1"/>
    <row r="28767" ht="26.25" customHeight="1"/>
    <row r="28768" ht="26.25" customHeight="1"/>
    <row r="28769" ht="26.25" customHeight="1"/>
    <row r="28770" ht="26.25" customHeight="1"/>
    <row r="28771" ht="26.25" customHeight="1"/>
    <row r="28772" ht="26.25" customHeight="1"/>
    <row r="28773" ht="26.25" customHeight="1"/>
    <row r="28774" ht="26.25" customHeight="1"/>
    <row r="28775" ht="26.25" customHeight="1"/>
    <row r="28776" ht="26.25" customHeight="1"/>
    <row r="28777" ht="26.25" customHeight="1"/>
    <row r="28778" ht="26.25" customHeight="1"/>
    <row r="28779" ht="26.25" customHeight="1"/>
    <row r="28780" ht="26.25" customHeight="1"/>
    <row r="28781" ht="26.25" customHeight="1"/>
    <row r="28782" ht="26.25" customHeight="1"/>
    <row r="28783" ht="26.25" customHeight="1"/>
    <row r="28784" ht="26.25" customHeight="1"/>
    <row r="28785" ht="26.25" customHeight="1"/>
    <row r="28786" ht="26.25" customHeight="1"/>
    <row r="28787" ht="26.25" customHeight="1"/>
    <row r="28788" ht="26.25" customHeight="1"/>
    <row r="28789" ht="26.25" customHeight="1"/>
    <row r="28790" ht="26.25" customHeight="1"/>
    <row r="28791" ht="26.25" customHeight="1"/>
    <row r="28792" ht="26.25" customHeight="1"/>
    <row r="28793" ht="26.25" customHeight="1"/>
    <row r="28794" ht="26.25" customHeight="1"/>
    <row r="28795" ht="26.25" customHeight="1"/>
    <row r="28796" ht="26.25" customHeight="1"/>
    <row r="28797" ht="26.25" customHeight="1"/>
    <row r="28798" ht="26.25" customHeight="1"/>
    <row r="28799" ht="26.25" customHeight="1"/>
    <row r="28800" ht="26.25" customHeight="1"/>
    <row r="28801" ht="26.25" customHeight="1"/>
    <row r="28802" ht="26.25" customHeight="1"/>
    <row r="28803" ht="26.25" customHeight="1"/>
    <row r="28804" ht="26.25" customHeight="1"/>
    <row r="28805" ht="26.25" customHeight="1"/>
    <row r="28806" ht="26.25" customHeight="1"/>
    <row r="28807" ht="26.25" customHeight="1"/>
    <row r="28808" ht="26.25" customHeight="1"/>
    <row r="28809" ht="26.25" customHeight="1"/>
    <row r="28810" ht="26.25" customHeight="1"/>
    <row r="28811" ht="26.25" customHeight="1"/>
    <row r="28812" ht="26.25" customHeight="1"/>
    <row r="28813" ht="26.25" customHeight="1"/>
    <row r="28814" ht="26.25" customHeight="1"/>
    <row r="28815" ht="26.25" customHeight="1"/>
    <row r="28816" ht="26.25" customHeight="1"/>
    <row r="28817" ht="26.25" customHeight="1"/>
    <row r="28818" ht="26.25" customHeight="1"/>
    <row r="28819" ht="26.25" customHeight="1"/>
    <row r="28820" ht="26.25" customHeight="1"/>
    <row r="28821" ht="26.25" customHeight="1"/>
    <row r="28822" ht="26.25" customHeight="1"/>
    <row r="28823" ht="26.25" customHeight="1"/>
    <row r="28824" ht="26.25" customHeight="1"/>
    <row r="28825" ht="26.25" customHeight="1"/>
    <row r="28826" ht="26.25" customHeight="1"/>
    <row r="28827" ht="26.25" customHeight="1"/>
    <row r="28828" ht="26.25" customHeight="1"/>
    <row r="28829" ht="26.25" customHeight="1"/>
    <row r="28830" ht="26.25" customHeight="1"/>
    <row r="28831" ht="26.25" customHeight="1"/>
    <row r="28832" ht="26.25" customHeight="1"/>
    <row r="28833" ht="26.25" customHeight="1"/>
    <row r="28834" ht="26.25" customHeight="1"/>
    <row r="28835" ht="26.25" customHeight="1"/>
    <row r="28836" ht="26.25" customHeight="1"/>
    <row r="28837" ht="26.25" customHeight="1"/>
    <row r="28838" ht="26.25" customHeight="1"/>
    <row r="28839" ht="26.25" customHeight="1"/>
    <row r="28840" ht="26.25" customHeight="1"/>
    <row r="28841" ht="26.25" customHeight="1"/>
    <row r="28842" ht="26.25" customHeight="1"/>
    <row r="28843" ht="26.25" customHeight="1"/>
    <row r="28844" ht="26.25" customHeight="1"/>
    <row r="28845" ht="26.25" customHeight="1"/>
    <row r="28846" ht="26.25" customHeight="1"/>
    <row r="28847" ht="26.25" customHeight="1"/>
    <row r="28848" ht="26.25" customHeight="1"/>
    <row r="28849" ht="26.25" customHeight="1"/>
    <row r="28850" ht="26.25" customHeight="1"/>
    <row r="28851" ht="26.25" customHeight="1"/>
    <row r="28852" ht="26.25" customHeight="1"/>
    <row r="28853" ht="26.25" customHeight="1"/>
    <row r="28854" ht="26.25" customHeight="1"/>
    <row r="28855" ht="26.25" customHeight="1"/>
    <row r="28856" ht="26.25" customHeight="1"/>
    <row r="28857" ht="26.25" customHeight="1"/>
    <row r="28858" ht="26.25" customHeight="1"/>
    <row r="28859" ht="26.25" customHeight="1"/>
    <row r="28860" ht="26.25" customHeight="1"/>
    <row r="28861" ht="26.25" customHeight="1"/>
    <row r="28862" ht="26.25" customHeight="1"/>
    <row r="28863" ht="26.25" customHeight="1"/>
    <row r="28864" ht="26.25" customHeight="1"/>
    <row r="28865" ht="26.25" customHeight="1"/>
    <row r="28866" ht="26.25" customHeight="1"/>
    <row r="28867" ht="26.25" customHeight="1"/>
    <row r="28868" ht="26.25" customHeight="1"/>
    <row r="28869" ht="26.25" customHeight="1"/>
    <row r="28870" ht="26.25" customHeight="1"/>
    <row r="28871" ht="26.25" customHeight="1"/>
    <row r="28872" ht="26.25" customHeight="1"/>
    <row r="28873" ht="26.25" customHeight="1"/>
    <row r="28874" ht="26.25" customHeight="1"/>
    <row r="28875" ht="26.25" customHeight="1"/>
    <row r="28876" ht="26.25" customHeight="1"/>
    <row r="28877" ht="26.25" customHeight="1"/>
    <row r="28878" ht="26.25" customHeight="1"/>
    <row r="28879" ht="26.25" customHeight="1"/>
    <row r="28880" ht="26.25" customHeight="1"/>
    <row r="28881" ht="26.25" customHeight="1"/>
    <row r="28882" ht="26.25" customHeight="1"/>
    <row r="28883" ht="26.25" customHeight="1"/>
    <row r="28884" ht="26.25" customHeight="1"/>
    <row r="28885" ht="26.25" customHeight="1"/>
    <row r="28886" ht="26.25" customHeight="1"/>
    <row r="28887" ht="26.25" customHeight="1"/>
    <row r="28888" ht="26.25" customHeight="1"/>
    <row r="28889" ht="26.25" customHeight="1"/>
    <row r="28890" ht="26.25" customHeight="1"/>
    <row r="28891" ht="26.25" customHeight="1"/>
    <row r="28892" ht="26.25" customHeight="1"/>
    <row r="28893" ht="26.25" customHeight="1"/>
    <row r="28894" ht="26.25" customHeight="1"/>
    <row r="28895" ht="26.25" customHeight="1"/>
    <row r="28896" ht="26.25" customHeight="1"/>
    <row r="28897" ht="26.25" customHeight="1"/>
    <row r="28898" ht="26.25" customHeight="1"/>
    <row r="28899" ht="26.25" customHeight="1"/>
    <row r="28900" ht="26.25" customHeight="1"/>
    <row r="28901" ht="26.25" customHeight="1"/>
    <row r="28902" ht="26.25" customHeight="1"/>
    <row r="28903" ht="26.25" customHeight="1"/>
    <row r="28904" ht="26.25" customHeight="1"/>
    <row r="28905" ht="26.25" customHeight="1"/>
    <row r="28906" ht="26.25" customHeight="1"/>
    <row r="28907" ht="26.25" customHeight="1"/>
    <row r="28908" ht="26.25" customHeight="1"/>
    <row r="28909" ht="26.25" customHeight="1"/>
    <row r="28910" ht="26.25" customHeight="1"/>
    <row r="28911" ht="26.25" customHeight="1"/>
    <row r="28912" ht="26.25" customHeight="1"/>
    <row r="28913" ht="26.25" customHeight="1"/>
    <row r="28914" ht="26.25" customHeight="1"/>
    <row r="28915" ht="26.25" customHeight="1"/>
    <row r="28916" ht="26.25" customHeight="1"/>
    <row r="28917" ht="26.25" customHeight="1"/>
    <row r="28918" ht="26.25" customHeight="1"/>
    <row r="28919" ht="26.25" customHeight="1"/>
    <row r="28920" ht="26.25" customHeight="1"/>
    <row r="28921" ht="26.25" customHeight="1"/>
    <row r="28922" ht="26.25" customHeight="1"/>
    <row r="28923" ht="26.25" customHeight="1"/>
    <row r="28924" ht="26.25" customHeight="1"/>
    <row r="28925" ht="26.25" customHeight="1"/>
    <row r="28926" ht="26.25" customHeight="1"/>
    <row r="28927" ht="26.25" customHeight="1"/>
    <row r="28928" ht="26.25" customHeight="1"/>
    <row r="28929" ht="26.25" customHeight="1"/>
    <row r="28930" ht="26.25" customHeight="1"/>
    <row r="28931" ht="26.25" customHeight="1"/>
    <row r="28932" ht="26.25" customHeight="1"/>
    <row r="28933" ht="26.25" customHeight="1"/>
    <row r="28934" ht="26.25" customHeight="1"/>
    <row r="28935" ht="26.25" customHeight="1"/>
    <row r="28936" ht="26.25" customHeight="1"/>
    <row r="28937" ht="26.25" customHeight="1"/>
    <row r="28938" ht="26.25" customHeight="1"/>
    <row r="28939" ht="26.25" customHeight="1"/>
    <row r="28940" ht="26.25" customHeight="1"/>
    <row r="28941" ht="26.25" customHeight="1"/>
    <row r="28942" ht="26.25" customHeight="1"/>
    <row r="28943" ht="26.25" customHeight="1"/>
    <row r="28944" ht="26.25" customHeight="1"/>
    <row r="28945" ht="26.25" customHeight="1"/>
    <row r="28946" ht="26.25" customHeight="1"/>
    <row r="28947" ht="26.25" customHeight="1"/>
    <row r="28948" ht="26.25" customHeight="1"/>
    <row r="28949" ht="26.25" customHeight="1"/>
    <row r="28950" ht="26.25" customHeight="1"/>
    <row r="28951" ht="26.25" customHeight="1"/>
    <row r="28952" ht="26.25" customHeight="1"/>
    <row r="28953" ht="26.25" customHeight="1"/>
    <row r="28954" ht="26.25" customHeight="1"/>
    <row r="28955" ht="26.25" customHeight="1"/>
    <row r="28956" ht="26.25" customHeight="1"/>
    <row r="28957" ht="26.25" customHeight="1"/>
    <row r="28958" ht="26.25" customHeight="1"/>
    <row r="28959" ht="26.25" customHeight="1"/>
    <row r="28960" ht="26.25" customHeight="1"/>
    <row r="28961" ht="26.25" customHeight="1"/>
    <row r="28962" ht="26.25" customHeight="1"/>
    <row r="28963" ht="26.25" customHeight="1"/>
    <row r="28964" ht="26.25" customHeight="1"/>
    <row r="28965" ht="26.25" customHeight="1"/>
    <row r="28966" ht="26.25" customHeight="1"/>
    <row r="28967" ht="26.25" customHeight="1"/>
    <row r="28968" ht="26.25" customHeight="1"/>
    <row r="28969" ht="26.25" customHeight="1"/>
    <row r="28970" ht="26.25" customHeight="1"/>
    <row r="28971" ht="26.25" customHeight="1"/>
    <row r="28972" ht="26.25" customHeight="1"/>
    <row r="28973" ht="26.25" customHeight="1"/>
    <row r="28974" ht="26.25" customHeight="1"/>
    <row r="28975" ht="26.25" customHeight="1"/>
    <row r="28976" ht="26.25" customHeight="1"/>
    <row r="28977" ht="26.25" customHeight="1"/>
    <row r="28978" ht="26.25" customHeight="1"/>
    <row r="28979" ht="26.25" customHeight="1"/>
    <row r="28980" ht="26.25" customHeight="1"/>
    <row r="28981" ht="26.25" customHeight="1"/>
    <row r="28982" ht="26.25" customHeight="1"/>
    <row r="28983" ht="26.25" customHeight="1"/>
    <row r="28984" ht="26.25" customHeight="1"/>
    <row r="28985" ht="26.25" customHeight="1"/>
    <row r="28986" ht="26.25" customHeight="1"/>
    <row r="28987" ht="26.25" customHeight="1"/>
    <row r="28988" ht="26.25" customHeight="1"/>
    <row r="28989" ht="26.25" customHeight="1"/>
    <row r="28990" ht="26.25" customHeight="1"/>
    <row r="28991" ht="26.25" customHeight="1"/>
    <row r="28992" ht="26.25" customHeight="1"/>
    <row r="28993" ht="26.25" customHeight="1"/>
    <row r="28994" ht="26.25" customHeight="1"/>
    <row r="28995" ht="26.25" customHeight="1"/>
    <row r="28996" ht="26.25" customHeight="1"/>
    <row r="28997" ht="26.25" customHeight="1"/>
    <row r="28998" ht="26.25" customHeight="1"/>
    <row r="28999" ht="26.25" customHeight="1"/>
    <row r="29000" ht="26.25" customHeight="1"/>
    <row r="29001" ht="26.25" customHeight="1"/>
    <row r="29002" ht="26.25" customHeight="1"/>
    <row r="29003" ht="26.25" customHeight="1"/>
    <row r="29004" ht="26.25" customHeight="1"/>
    <row r="29005" ht="26.25" customHeight="1"/>
    <row r="29006" ht="26.25" customHeight="1"/>
    <row r="29007" ht="26.25" customHeight="1"/>
    <row r="29008" ht="26.25" customHeight="1"/>
    <row r="29009" ht="26.25" customHeight="1"/>
    <row r="29010" ht="26.25" customHeight="1"/>
    <row r="29011" ht="26.25" customHeight="1"/>
    <row r="29012" ht="26.25" customHeight="1"/>
    <row r="29013" ht="26.25" customHeight="1"/>
    <row r="29014" ht="26.25" customHeight="1"/>
    <row r="29015" ht="26.25" customHeight="1"/>
    <row r="29016" ht="26.25" customHeight="1"/>
    <row r="29017" ht="26.25" customHeight="1"/>
    <row r="29018" ht="26.25" customHeight="1"/>
    <row r="29019" ht="26.25" customHeight="1"/>
    <row r="29020" ht="26.25" customHeight="1"/>
    <row r="29021" ht="26.25" customHeight="1"/>
    <row r="29022" ht="26.25" customHeight="1"/>
    <row r="29023" ht="26.25" customHeight="1"/>
    <row r="29024" ht="26.25" customHeight="1"/>
    <row r="29025" ht="26.25" customHeight="1"/>
    <row r="29026" ht="26.25" customHeight="1"/>
    <row r="29027" ht="26.25" customHeight="1"/>
    <row r="29028" ht="26.25" customHeight="1"/>
    <row r="29029" ht="26.25" customHeight="1"/>
    <row r="29030" ht="26.25" customHeight="1"/>
    <row r="29031" ht="26.25" customHeight="1"/>
    <row r="29032" ht="26.25" customHeight="1"/>
    <row r="29033" ht="26.25" customHeight="1"/>
    <row r="29034" ht="26.25" customHeight="1"/>
    <row r="29035" ht="26.25" customHeight="1"/>
    <row r="29036" ht="26.25" customHeight="1"/>
    <row r="29037" ht="26.25" customHeight="1"/>
    <row r="29038" ht="26.25" customHeight="1"/>
    <row r="29039" ht="26.25" customHeight="1"/>
    <row r="29040" ht="26.25" customHeight="1"/>
    <row r="29041" ht="26.25" customHeight="1"/>
    <row r="29042" ht="26.25" customHeight="1"/>
    <row r="29043" ht="26.25" customHeight="1"/>
    <row r="29044" ht="26.25" customHeight="1"/>
    <row r="29045" ht="26.25" customHeight="1"/>
    <row r="29046" ht="26.25" customHeight="1"/>
    <row r="29047" ht="26.25" customHeight="1"/>
    <row r="29048" ht="26.25" customHeight="1"/>
    <row r="29049" ht="26.25" customHeight="1"/>
    <row r="29050" ht="26.25" customHeight="1"/>
    <row r="29051" ht="26.25" customHeight="1"/>
    <row r="29052" ht="26.25" customHeight="1"/>
    <row r="29053" ht="26.25" customHeight="1"/>
    <row r="29054" ht="26.25" customHeight="1"/>
    <row r="29055" ht="26.25" customHeight="1"/>
    <row r="29056" ht="26.25" customHeight="1"/>
    <row r="29057" ht="26.25" customHeight="1"/>
    <row r="29058" ht="26.25" customHeight="1"/>
    <row r="29059" ht="26.25" customHeight="1"/>
    <row r="29060" ht="26.25" customHeight="1"/>
    <row r="29061" ht="26.25" customHeight="1"/>
    <row r="29062" ht="26.25" customHeight="1"/>
    <row r="29063" ht="26.25" customHeight="1"/>
    <row r="29064" ht="26.25" customHeight="1"/>
    <row r="29065" ht="26.25" customHeight="1"/>
    <row r="29066" ht="26.25" customHeight="1"/>
    <row r="29067" ht="26.25" customHeight="1"/>
    <row r="29068" ht="26.25" customHeight="1"/>
    <row r="29069" ht="26.25" customHeight="1"/>
    <row r="29070" ht="26.25" customHeight="1"/>
    <row r="29071" ht="26.25" customHeight="1"/>
    <row r="29072" ht="26.25" customHeight="1"/>
    <row r="29073" ht="26.25" customHeight="1"/>
    <row r="29074" ht="26.25" customHeight="1"/>
    <row r="29075" ht="26.25" customHeight="1"/>
    <row r="29076" ht="26.25" customHeight="1"/>
    <row r="29077" ht="26.25" customHeight="1"/>
    <row r="29078" ht="26.25" customHeight="1"/>
    <row r="29079" ht="26.25" customHeight="1"/>
    <row r="29080" ht="26.25" customHeight="1"/>
    <row r="29081" ht="26.25" customHeight="1"/>
    <row r="29082" ht="26.25" customHeight="1"/>
    <row r="29083" ht="26.25" customHeight="1"/>
    <row r="29084" ht="26.25" customHeight="1"/>
    <row r="29085" ht="26.25" customHeight="1"/>
    <row r="29086" ht="26.25" customHeight="1"/>
    <row r="29087" ht="26.25" customHeight="1"/>
    <row r="29088" ht="26.25" customHeight="1"/>
    <row r="29089" ht="26.25" customHeight="1"/>
    <row r="29090" ht="26.25" customHeight="1"/>
    <row r="29091" ht="26.25" customHeight="1"/>
    <row r="29092" ht="26.25" customHeight="1"/>
    <row r="29093" ht="26.25" customHeight="1"/>
    <row r="29094" ht="26.25" customHeight="1"/>
    <row r="29095" ht="26.25" customHeight="1"/>
    <row r="29096" ht="26.25" customHeight="1"/>
    <row r="29097" ht="26.25" customHeight="1"/>
    <row r="29098" ht="26.25" customHeight="1"/>
    <row r="29099" ht="26.25" customHeight="1"/>
    <row r="29100" ht="26.25" customHeight="1"/>
    <row r="29101" ht="26.25" customHeight="1"/>
    <row r="29102" ht="26.25" customHeight="1"/>
    <row r="29103" ht="26.25" customHeight="1"/>
    <row r="29104" ht="26.25" customHeight="1"/>
    <row r="29105" ht="26.25" customHeight="1"/>
    <row r="29106" ht="26.25" customHeight="1"/>
    <row r="29107" ht="26.25" customHeight="1"/>
    <row r="29108" ht="26.25" customHeight="1"/>
    <row r="29109" ht="26.25" customHeight="1"/>
    <row r="29110" ht="26.25" customHeight="1"/>
    <row r="29111" ht="26.25" customHeight="1"/>
    <row r="29112" ht="26.25" customHeight="1"/>
    <row r="29113" ht="26.25" customHeight="1"/>
    <row r="29114" ht="26.25" customHeight="1"/>
    <row r="29115" ht="26.25" customHeight="1"/>
    <row r="29116" ht="26.25" customHeight="1"/>
    <row r="29117" ht="26.25" customHeight="1"/>
    <row r="29118" ht="26.25" customHeight="1"/>
    <row r="29119" ht="26.25" customHeight="1"/>
    <row r="29120" ht="26.25" customHeight="1"/>
    <row r="29121" ht="26.25" customHeight="1"/>
    <row r="29122" ht="26.25" customHeight="1"/>
    <row r="29123" ht="26.25" customHeight="1"/>
    <row r="29124" ht="26.25" customHeight="1"/>
    <row r="29125" ht="26.25" customHeight="1"/>
    <row r="29126" ht="26.25" customHeight="1"/>
    <row r="29127" ht="26.25" customHeight="1"/>
    <row r="29128" ht="26.25" customHeight="1"/>
    <row r="29129" ht="26.25" customHeight="1"/>
    <row r="29130" ht="26.25" customHeight="1"/>
    <row r="29131" ht="26.25" customHeight="1"/>
    <row r="29132" ht="26.25" customHeight="1"/>
    <row r="29133" ht="26.25" customHeight="1"/>
    <row r="29134" ht="26.25" customHeight="1"/>
    <row r="29135" ht="26.25" customHeight="1"/>
    <row r="29136" ht="26.25" customHeight="1"/>
    <row r="29137" ht="26.25" customHeight="1"/>
    <row r="29138" ht="26.25" customHeight="1"/>
    <row r="29139" ht="26.25" customHeight="1"/>
    <row r="29140" ht="26.25" customHeight="1"/>
    <row r="29141" ht="26.25" customHeight="1"/>
    <row r="29142" ht="26.25" customHeight="1"/>
    <row r="29143" ht="26.25" customHeight="1"/>
    <row r="29144" ht="26.25" customHeight="1"/>
    <row r="29145" ht="26.25" customHeight="1"/>
    <row r="29146" ht="26.25" customHeight="1"/>
    <row r="29147" ht="26.25" customHeight="1"/>
    <row r="29148" ht="26.25" customHeight="1"/>
    <row r="29149" ht="26.25" customHeight="1"/>
    <row r="29150" ht="26.25" customHeight="1"/>
    <row r="29151" ht="26.25" customHeight="1"/>
    <row r="29152" ht="26.25" customHeight="1"/>
    <row r="29153" ht="26.25" customHeight="1"/>
    <row r="29154" ht="26.25" customHeight="1"/>
    <row r="29155" ht="26.25" customHeight="1"/>
    <row r="29156" ht="26.25" customHeight="1"/>
    <row r="29157" ht="26.25" customHeight="1"/>
    <row r="29158" ht="26.25" customHeight="1"/>
    <row r="29159" ht="26.25" customHeight="1"/>
    <row r="29160" ht="26.25" customHeight="1"/>
    <row r="29161" ht="26.25" customHeight="1"/>
    <row r="29162" ht="26.25" customHeight="1"/>
    <row r="29163" ht="26.25" customHeight="1"/>
    <row r="29164" ht="26.25" customHeight="1"/>
    <row r="29165" ht="26.25" customHeight="1"/>
    <row r="29166" ht="26.25" customHeight="1"/>
    <row r="29167" ht="26.25" customHeight="1"/>
    <row r="29168" ht="26.25" customHeight="1"/>
    <row r="29169" ht="26.25" customHeight="1"/>
    <row r="29170" ht="26.25" customHeight="1"/>
    <row r="29171" ht="26.25" customHeight="1"/>
    <row r="29172" ht="26.25" customHeight="1"/>
    <row r="29173" ht="26.25" customHeight="1"/>
    <row r="29174" ht="26.25" customHeight="1"/>
    <row r="29175" ht="26.25" customHeight="1"/>
    <row r="29176" ht="26.25" customHeight="1"/>
    <row r="29177" ht="26.25" customHeight="1"/>
    <row r="29178" ht="26.25" customHeight="1"/>
    <row r="29179" ht="26.25" customHeight="1"/>
    <row r="29180" ht="26.25" customHeight="1"/>
    <row r="29181" ht="26.25" customHeight="1"/>
    <row r="29182" ht="26.25" customHeight="1"/>
    <row r="29183" ht="26.25" customHeight="1"/>
    <row r="29184" ht="26.25" customHeight="1"/>
    <row r="29185" ht="26.25" customHeight="1"/>
    <row r="29186" ht="26.25" customHeight="1"/>
    <row r="29187" ht="26.25" customHeight="1"/>
    <row r="29188" ht="26.25" customHeight="1"/>
    <row r="29189" ht="26.25" customHeight="1"/>
    <row r="29190" ht="26.25" customHeight="1"/>
    <row r="29191" ht="26.25" customHeight="1"/>
    <row r="29192" ht="26.25" customHeight="1"/>
    <row r="29193" ht="26.25" customHeight="1"/>
    <row r="29194" ht="26.25" customHeight="1"/>
    <row r="29195" ht="26.25" customHeight="1"/>
    <row r="29196" ht="26.25" customHeight="1"/>
    <row r="29197" ht="26.25" customHeight="1"/>
    <row r="29198" ht="26.25" customHeight="1"/>
    <row r="29199" ht="26.25" customHeight="1"/>
    <row r="29200" ht="26.25" customHeight="1"/>
    <row r="29201" ht="26.25" customHeight="1"/>
    <row r="29202" ht="26.25" customHeight="1"/>
    <row r="29203" ht="26.25" customHeight="1"/>
    <row r="29204" ht="26.25" customHeight="1"/>
    <row r="29205" ht="26.25" customHeight="1"/>
    <row r="29206" ht="26.25" customHeight="1"/>
    <row r="29207" ht="26.25" customHeight="1"/>
    <row r="29208" ht="26.25" customHeight="1"/>
    <row r="29209" ht="26.25" customHeight="1"/>
    <row r="29210" ht="26.25" customHeight="1"/>
    <row r="29211" ht="26.25" customHeight="1"/>
    <row r="29212" ht="26.25" customHeight="1"/>
    <row r="29213" ht="26.25" customHeight="1"/>
    <row r="29214" ht="26.25" customHeight="1"/>
    <row r="29215" ht="26.25" customHeight="1"/>
    <row r="29216" ht="26.25" customHeight="1"/>
    <row r="29217" ht="26.25" customHeight="1"/>
    <row r="29218" ht="26.25" customHeight="1"/>
    <row r="29219" ht="26.25" customHeight="1"/>
    <row r="29220" ht="26.25" customHeight="1"/>
    <row r="29221" ht="26.25" customHeight="1"/>
    <row r="29222" ht="26.25" customHeight="1"/>
    <row r="29223" ht="26.25" customHeight="1"/>
    <row r="29224" ht="26.25" customHeight="1"/>
    <row r="29225" ht="26.25" customHeight="1"/>
    <row r="29226" ht="26.25" customHeight="1"/>
    <row r="29227" ht="26.25" customHeight="1"/>
    <row r="29228" ht="26.25" customHeight="1"/>
    <row r="29229" ht="26.25" customHeight="1"/>
    <row r="29230" ht="26.25" customHeight="1"/>
    <row r="29231" ht="26.25" customHeight="1"/>
    <row r="29232" ht="26.25" customHeight="1"/>
    <row r="29233" ht="26.25" customHeight="1"/>
    <row r="29234" ht="26.25" customHeight="1"/>
    <row r="29235" ht="26.25" customHeight="1"/>
    <row r="29236" ht="26.25" customHeight="1"/>
    <row r="29237" ht="26.25" customHeight="1"/>
    <row r="29238" ht="26.25" customHeight="1"/>
    <row r="29239" ht="26.25" customHeight="1"/>
    <row r="29240" ht="26.25" customHeight="1"/>
    <row r="29241" ht="26.25" customHeight="1"/>
    <row r="29242" ht="26.25" customHeight="1"/>
    <row r="29243" ht="26.25" customHeight="1"/>
    <row r="29244" ht="26.25" customHeight="1"/>
    <row r="29245" ht="26.25" customHeight="1"/>
    <row r="29246" ht="26.25" customHeight="1"/>
    <row r="29247" ht="26.25" customHeight="1"/>
    <row r="29248" ht="26.25" customHeight="1"/>
    <row r="29249" ht="26.25" customHeight="1"/>
    <row r="29250" ht="26.25" customHeight="1"/>
    <row r="29251" ht="26.25" customHeight="1"/>
    <row r="29252" ht="26.25" customHeight="1"/>
    <row r="29253" ht="26.25" customHeight="1"/>
    <row r="29254" ht="26.25" customHeight="1"/>
    <row r="29255" ht="26.25" customHeight="1"/>
    <row r="29256" ht="26.25" customHeight="1"/>
    <row r="29257" ht="26.25" customHeight="1"/>
    <row r="29258" ht="26.25" customHeight="1"/>
    <row r="29259" ht="26.25" customHeight="1"/>
    <row r="29260" ht="26.25" customHeight="1"/>
    <row r="29261" ht="26.25" customHeight="1"/>
    <row r="29262" ht="26.25" customHeight="1"/>
    <row r="29263" ht="26.25" customHeight="1"/>
    <row r="29264" ht="26.25" customHeight="1"/>
    <row r="29265" ht="26.25" customHeight="1"/>
    <row r="29266" ht="26.25" customHeight="1"/>
    <row r="29267" ht="26.25" customHeight="1"/>
    <row r="29268" ht="26.25" customHeight="1"/>
    <row r="29269" ht="26.25" customHeight="1"/>
    <row r="29270" ht="26.25" customHeight="1"/>
    <row r="29271" ht="26.25" customHeight="1"/>
    <row r="29272" ht="26.25" customHeight="1"/>
    <row r="29273" ht="26.25" customHeight="1"/>
    <row r="29274" ht="26.25" customHeight="1"/>
    <row r="29275" ht="26.25" customHeight="1"/>
    <row r="29276" ht="26.25" customHeight="1"/>
    <row r="29277" ht="26.25" customHeight="1"/>
    <row r="29278" ht="26.25" customHeight="1"/>
    <row r="29279" ht="26.25" customHeight="1"/>
    <row r="29280" ht="26.25" customHeight="1"/>
    <row r="29281" ht="26.25" customHeight="1"/>
    <row r="29282" ht="26.25" customHeight="1"/>
    <row r="29283" ht="26.25" customHeight="1"/>
    <row r="29284" ht="26.25" customHeight="1"/>
    <row r="29285" ht="26.25" customHeight="1"/>
    <row r="29286" ht="26.25" customHeight="1"/>
    <row r="29287" ht="26.25" customHeight="1"/>
    <row r="29288" ht="26.25" customHeight="1"/>
    <row r="29289" ht="26.25" customHeight="1"/>
    <row r="29290" ht="26.25" customHeight="1"/>
    <row r="29291" ht="26.25" customHeight="1"/>
    <row r="29292" ht="26.25" customHeight="1"/>
    <row r="29293" ht="26.25" customHeight="1"/>
    <row r="29294" ht="26.25" customHeight="1"/>
    <row r="29295" ht="26.25" customHeight="1"/>
    <row r="29296" ht="26.25" customHeight="1"/>
    <row r="29297" ht="26.25" customHeight="1"/>
    <row r="29298" ht="26.25" customHeight="1"/>
    <row r="29299" ht="26.25" customHeight="1"/>
    <row r="29300" ht="26.25" customHeight="1"/>
    <row r="29301" ht="26.25" customHeight="1"/>
    <row r="29302" ht="26.25" customHeight="1"/>
    <row r="29303" ht="26.25" customHeight="1"/>
    <row r="29304" ht="26.25" customHeight="1"/>
    <row r="29305" ht="26.25" customHeight="1"/>
    <row r="29306" ht="26.25" customHeight="1"/>
    <row r="29307" ht="26.25" customHeight="1"/>
    <row r="29308" ht="26.25" customHeight="1"/>
    <row r="29309" ht="26.25" customHeight="1"/>
    <row r="29310" ht="26.25" customHeight="1"/>
    <row r="29311" ht="26.25" customHeight="1"/>
    <row r="29312" ht="26.25" customHeight="1"/>
    <row r="29313" ht="26.25" customHeight="1"/>
    <row r="29314" ht="26.25" customHeight="1"/>
    <row r="29315" ht="26.25" customHeight="1"/>
    <row r="29316" ht="26.25" customHeight="1"/>
    <row r="29317" ht="26.25" customHeight="1"/>
    <row r="29318" ht="26.25" customHeight="1"/>
    <row r="29319" ht="26.25" customHeight="1"/>
    <row r="29320" ht="26.25" customHeight="1"/>
    <row r="29321" ht="26.25" customHeight="1"/>
    <row r="29322" ht="26.25" customHeight="1"/>
    <row r="29323" ht="26.25" customHeight="1"/>
    <row r="29324" ht="26.25" customHeight="1"/>
    <row r="29325" ht="26.25" customHeight="1"/>
    <row r="29326" ht="26.25" customHeight="1"/>
    <row r="29327" ht="26.25" customHeight="1"/>
    <row r="29328" ht="26.25" customHeight="1"/>
    <row r="29329" ht="26.25" customHeight="1"/>
    <row r="29330" ht="26.25" customHeight="1"/>
    <row r="29331" ht="26.25" customHeight="1"/>
    <row r="29332" ht="26.25" customHeight="1"/>
    <row r="29333" ht="26.25" customHeight="1"/>
    <row r="29334" ht="26.25" customHeight="1"/>
    <row r="29335" ht="26.25" customHeight="1"/>
    <row r="29336" ht="26.25" customHeight="1"/>
    <row r="29337" ht="26.25" customHeight="1"/>
    <row r="29338" ht="26.25" customHeight="1"/>
    <row r="29339" ht="26.25" customHeight="1"/>
    <row r="29340" ht="26.25" customHeight="1"/>
    <row r="29341" ht="26.25" customHeight="1"/>
    <row r="29342" ht="26.25" customHeight="1"/>
    <row r="29343" ht="26.25" customHeight="1"/>
    <row r="29344" ht="26.25" customHeight="1"/>
    <row r="29345" ht="26.25" customHeight="1"/>
    <row r="29346" ht="26.25" customHeight="1"/>
    <row r="29347" ht="26.25" customHeight="1"/>
    <row r="29348" ht="26.25" customHeight="1"/>
    <row r="29349" ht="26.25" customHeight="1"/>
    <row r="29350" ht="26.25" customHeight="1"/>
    <row r="29351" ht="26.25" customHeight="1"/>
    <row r="29352" ht="26.25" customHeight="1"/>
    <row r="29353" ht="26.25" customHeight="1"/>
    <row r="29354" ht="26.25" customHeight="1"/>
    <row r="29355" ht="26.25" customHeight="1"/>
    <row r="29356" ht="26.25" customHeight="1"/>
    <row r="29357" ht="26.25" customHeight="1"/>
    <row r="29358" ht="26.25" customHeight="1"/>
    <row r="29359" ht="26.25" customHeight="1"/>
    <row r="29360" ht="26.25" customHeight="1"/>
    <row r="29361" ht="26.25" customHeight="1"/>
    <row r="29362" ht="26.25" customHeight="1"/>
    <row r="29363" ht="26.25" customHeight="1"/>
    <row r="29364" ht="26.25" customHeight="1"/>
    <row r="29365" ht="26.25" customHeight="1"/>
    <row r="29366" ht="26.25" customHeight="1"/>
    <row r="29367" ht="26.25" customHeight="1"/>
    <row r="29368" ht="26.25" customHeight="1"/>
    <row r="29369" ht="26.25" customHeight="1"/>
    <row r="29370" ht="26.25" customHeight="1"/>
    <row r="29371" ht="26.25" customHeight="1"/>
    <row r="29372" ht="26.25" customHeight="1"/>
    <row r="29373" ht="26.25" customHeight="1"/>
    <row r="29374" ht="26.25" customHeight="1"/>
    <row r="29375" ht="26.25" customHeight="1"/>
    <row r="29376" ht="26.25" customHeight="1"/>
    <row r="29377" ht="26.25" customHeight="1"/>
    <row r="29378" ht="26.25" customHeight="1"/>
    <row r="29379" ht="26.25" customHeight="1"/>
    <row r="29380" ht="26.25" customHeight="1"/>
    <row r="29381" ht="26.25" customHeight="1"/>
    <row r="29382" ht="26.25" customHeight="1"/>
    <row r="29383" ht="26.25" customHeight="1"/>
    <row r="29384" ht="26.25" customHeight="1"/>
    <row r="29385" ht="26.25" customHeight="1"/>
    <row r="29386" ht="26.25" customHeight="1"/>
    <row r="29387" ht="26.25" customHeight="1"/>
    <row r="29388" ht="26.25" customHeight="1"/>
    <row r="29389" ht="26.25" customHeight="1"/>
    <row r="29390" ht="26.25" customHeight="1"/>
    <row r="29391" ht="26.25" customHeight="1"/>
    <row r="29392" ht="26.25" customHeight="1"/>
    <row r="29393" ht="26.25" customHeight="1"/>
    <row r="29394" ht="26.25" customHeight="1"/>
    <row r="29395" ht="26.25" customHeight="1"/>
    <row r="29396" ht="26.25" customHeight="1"/>
    <row r="29397" ht="26.25" customHeight="1"/>
    <row r="29398" ht="26.25" customHeight="1"/>
    <row r="29399" ht="26.25" customHeight="1"/>
    <row r="29400" ht="26.25" customHeight="1"/>
    <row r="29401" ht="26.25" customHeight="1"/>
    <row r="29402" ht="26.25" customHeight="1"/>
    <row r="29403" ht="26.25" customHeight="1"/>
    <row r="29404" ht="26.25" customHeight="1"/>
    <row r="29405" ht="26.25" customHeight="1"/>
    <row r="29406" ht="26.25" customHeight="1"/>
    <row r="29407" ht="26.25" customHeight="1"/>
    <row r="29408" ht="26.25" customHeight="1"/>
    <row r="29409" ht="26.25" customHeight="1"/>
    <row r="29410" ht="26.25" customHeight="1"/>
    <row r="29411" ht="26.25" customHeight="1"/>
    <row r="29412" ht="26.25" customHeight="1"/>
    <row r="29413" ht="26.25" customHeight="1"/>
    <row r="29414" ht="26.25" customHeight="1"/>
    <row r="29415" ht="26.25" customHeight="1"/>
    <row r="29416" ht="26.25" customHeight="1"/>
    <row r="29417" ht="26.25" customHeight="1"/>
    <row r="29418" ht="26.25" customHeight="1"/>
    <row r="29419" ht="26.25" customHeight="1"/>
    <row r="29420" ht="26.25" customHeight="1"/>
    <row r="29421" ht="26.25" customHeight="1"/>
    <row r="29422" ht="26.25" customHeight="1"/>
    <row r="29423" ht="26.25" customHeight="1"/>
    <row r="29424" ht="26.25" customHeight="1"/>
    <row r="29425" ht="26.25" customHeight="1"/>
    <row r="29426" ht="26.25" customHeight="1"/>
    <row r="29427" ht="26.25" customHeight="1"/>
    <row r="29428" ht="26.25" customHeight="1"/>
    <row r="29429" ht="26.25" customHeight="1"/>
    <row r="29430" ht="26.25" customHeight="1"/>
    <row r="29431" ht="26.25" customHeight="1"/>
    <row r="29432" ht="26.25" customHeight="1"/>
    <row r="29433" ht="26.25" customHeight="1"/>
    <row r="29434" ht="26.25" customHeight="1"/>
    <row r="29435" ht="26.25" customHeight="1"/>
    <row r="29436" ht="26.25" customHeight="1"/>
    <row r="29437" ht="26.25" customHeight="1"/>
    <row r="29438" ht="26.25" customHeight="1"/>
    <row r="29439" ht="26.25" customHeight="1"/>
    <row r="29440" ht="26.25" customHeight="1"/>
    <row r="29441" ht="26.25" customHeight="1"/>
    <row r="29442" ht="26.25" customHeight="1"/>
    <row r="29443" ht="26.25" customHeight="1"/>
    <row r="29444" ht="26.25" customHeight="1"/>
    <row r="29445" ht="26.25" customHeight="1"/>
    <row r="29446" ht="26.25" customHeight="1"/>
    <row r="29447" ht="26.25" customHeight="1"/>
    <row r="29448" ht="26.25" customHeight="1"/>
    <row r="29449" ht="26.25" customHeight="1"/>
    <row r="29450" ht="26.25" customHeight="1"/>
    <row r="29451" ht="26.25" customHeight="1"/>
    <row r="29452" ht="26.25" customHeight="1"/>
    <row r="29453" ht="26.25" customHeight="1"/>
    <row r="29454" ht="26.25" customHeight="1"/>
    <row r="29455" ht="26.25" customHeight="1"/>
    <row r="29456" ht="26.25" customHeight="1"/>
    <row r="29457" ht="26.25" customHeight="1"/>
    <row r="29458" ht="26.25" customHeight="1"/>
    <row r="29459" ht="26.25" customHeight="1"/>
    <row r="29460" ht="26.25" customHeight="1"/>
    <row r="29461" ht="26.25" customHeight="1"/>
    <row r="29462" ht="26.25" customHeight="1"/>
    <row r="29463" ht="26.25" customHeight="1"/>
    <row r="29464" ht="26.25" customHeight="1"/>
    <row r="29465" ht="26.25" customHeight="1"/>
    <row r="29466" ht="26.25" customHeight="1"/>
    <row r="29467" ht="26.25" customHeight="1"/>
    <row r="29468" ht="26.25" customHeight="1"/>
    <row r="29469" ht="26.25" customHeight="1"/>
    <row r="29470" ht="26.25" customHeight="1"/>
    <row r="29471" ht="26.25" customHeight="1"/>
    <row r="29472" ht="26.25" customHeight="1"/>
    <row r="29473" ht="26.25" customHeight="1"/>
    <row r="29474" ht="26.25" customHeight="1"/>
    <row r="29475" ht="26.25" customHeight="1"/>
    <row r="29476" ht="26.25" customHeight="1"/>
    <row r="29477" ht="26.25" customHeight="1"/>
    <row r="29478" ht="26.25" customHeight="1"/>
    <row r="29479" ht="26.25" customHeight="1"/>
    <row r="29480" ht="26.25" customHeight="1"/>
    <row r="29481" ht="26.25" customHeight="1"/>
    <row r="29482" ht="26.25" customHeight="1"/>
    <row r="29483" ht="26.25" customHeight="1"/>
    <row r="29484" ht="26.25" customHeight="1"/>
    <row r="29485" ht="26.25" customHeight="1"/>
    <row r="29486" ht="26.25" customHeight="1"/>
    <row r="29487" ht="26.25" customHeight="1"/>
    <row r="29488" ht="26.25" customHeight="1"/>
    <row r="29489" ht="26.25" customHeight="1"/>
    <row r="29490" ht="26.25" customHeight="1"/>
    <row r="29491" ht="26.25" customHeight="1"/>
    <row r="29492" ht="26.25" customHeight="1"/>
    <row r="29493" ht="26.25" customHeight="1"/>
    <row r="29494" ht="26.25" customHeight="1"/>
    <row r="29495" ht="26.25" customHeight="1"/>
    <row r="29496" ht="26.25" customHeight="1"/>
    <row r="29497" ht="26.25" customHeight="1"/>
    <row r="29498" ht="26.25" customHeight="1"/>
    <row r="29499" ht="26.25" customHeight="1"/>
    <row r="29500" ht="26.25" customHeight="1"/>
    <row r="29501" ht="26.25" customHeight="1"/>
    <row r="29502" ht="26.25" customHeight="1"/>
    <row r="29503" ht="26.25" customHeight="1"/>
    <row r="29504" ht="26.25" customHeight="1"/>
    <row r="29505" ht="26.25" customHeight="1"/>
    <row r="29506" ht="26.25" customHeight="1"/>
    <row r="29507" ht="26.25" customHeight="1"/>
    <row r="29508" ht="26.25" customHeight="1"/>
    <row r="29509" ht="26.25" customHeight="1"/>
    <row r="29510" ht="26.25" customHeight="1"/>
    <row r="29511" ht="26.25" customHeight="1"/>
    <row r="29512" ht="26.25" customHeight="1"/>
    <row r="29513" ht="26.25" customHeight="1"/>
    <row r="29514" ht="26.25" customHeight="1"/>
    <row r="29515" ht="26.25" customHeight="1"/>
    <row r="29516" ht="26.25" customHeight="1"/>
    <row r="29517" ht="26.25" customHeight="1"/>
    <row r="29518" ht="26.25" customHeight="1"/>
    <row r="29519" ht="26.25" customHeight="1"/>
    <row r="29520" ht="26.25" customHeight="1"/>
    <row r="29521" ht="26.25" customHeight="1"/>
    <row r="29522" ht="26.25" customHeight="1"/>
    <row r="29523" ht="26.25" customHeight="1"/>
    <row r="29524" ht="26.25" customHeight="1"/>
    <row r="29525" ht="26.25" customHeight="1"/>
    <row r="29526" ht="26.25" customHeight="1"/>
    <row r="29527" ht="26.25" customHeight="1"/>
    <row r="29528" ht="26.25" customHeight="1"/>
    <row r="29529" ht="26.25" customHeight="1"/>
    <row r="29530" ht="26.25" customHeight="1"/>
    <row r="29531" ht="26.25" customHeight="1"/>
    <row r="29532" ht="26.25" customHeight="1"/>
    <row r="29533" ht="26.25" customHeight="1"/>
    <row r="29534" ht="26.25" customHeight="1"/>
    <row r="29535" ht="26.25" customHeight="1"/>
    <row r="29536" ht="26.25" customHeight="1"/>
    <row r="29537" ht="26.25" customHeight="1"/>
    <row r="29538" ht="26.25" customHeight="1"/>
    <row r="29539" ht="26.25" customHeight="1"/>
    <row r="29540" ht="26.25" customHeight="1"/>
    <row r="29541" ht="26.25" customHeight="1"/>
    <row r="29542" ht="26.25" customHeight="1"/>
    <row r="29543" ht="26.25" customHeight="1"/>
    <row r="29544" ht="26.25" customHeight="1"/>
    <row r="29545" ht="26.25" customHeight="1"/>
    <row r="29546" ht="26.25" customHeight="1"/>
    <row r="29547" ht="26.25" customHeight="1"/>
    <row r="29548" ht="26.25" customHeight="1"/>
    <row r="29549" ht="26.25" customHeight="1"/>
    <row r="29550" ht="26.25" customHeight="1"/>
    <row r="29551" ht="26.25" customHeight="1"/>
    <row r="29552" ht="26.25" customHeight="1"/>
    <row r="29553" ht="26.25" customHeight="1"/>
    <row r="29554" ht="26.25" customHeight="1"/>
    <row r="29555" ht="26.25" customHeight="1"/>
    <row r="29556" ht="26.25" customHeight="1"/>
    <row r="29557" ht="26.25" customHeight="1"/>
    <row r="29558" ht="26.25" customHeight="1"/>
    <row r="29559" ht="26.25" customHeight="1"/>
    <row r="29560" ht="26.25" customHeight="1"/>
    <row r="29561" ht="26.25" customHeight="1"/>
    <row r="29562" ht="26.25" customHeight="1"/>
    <row r="29563" ht="26.25" customHeight="1"/>
    <row r="29564" ht="26.25" customHeight="1"/>
    <row r="29565" ht="26.25" customHeight="1"/>
    <row r="29566" ht="26.25" customHeight="1"/>
    <row r="29567" ht="26.25" customHeight="1"/>
    <row r="29568" ht="26.25" customHeight="1"/>
    <row r="29569" ht="26.25" customHeight="1"/>
    <row r="29570" ht="26.25" customHeight="1"/>
    <row r="29571" ht="26.25" customHeight="1"/>
    <row r="29572" ht="26.25" customHeight="1"/>
    <row r="29573" ht="26.25" customHeight="1"/>
    <row r="29574" ht="26.25" customHeight="1"/>
    <row r="29575" ht="26.25" customHeight="1"/>
    <row r="29576" ht="26.25" customHeight="1"/>
    <row r="29577" ht="26.25" customHeight="1"/>
    <row r="29578" ht="26.25" customHeight="1"/>
    <row r="29579" ht="26.25" customHeight="1"/>
    <row r="29580" ht="26.25" customHeight="1"/>
    <row r="29581" ht="26.25" customHeight="1"/>
    <row r="29582" ht="26.25" customHeight="1"/>
    <row r="29583" ht="26.25" customHeight="1"/>
    <row r="29584" ht="26.25" customHeight="1"/>
    <row r="29585" ht="26.25" customHeight="1"/>
    <row r="29586" ht="26.25" customHeight="1"/>
    <row r="29587" ht="26.25" customHeight="1"/>
    <row r="29588" ht="26.25" customHeight="1"/>
    <row r="29589" ht="26.25" customHeight="1"/>
    <row r="29590" ht="26.25" customHeight="1"/>
    <row r="29591" ht="26.25" customHeight="1"/>
    <row r="29592" ht="26.25" customHeight="1"/>
    <row r="29593" ht="26.25" customHeight="1"/>
    <row r="29594" ht="26.25" customHeight="1"/>
    <row r="29595" ht="26.25" customHeight="1"/>
    <row r="29596" ht="26.25" customHeight="1"/>
    <row r="29597" ht="26.25" customHeight="1"/>
    <row r="29598" ht="26.25" customHeight="1"/>
    <row r="29599" ht="26.25" customHeight="1"/>
    <row r="29600" ht="26.25" customHeight="1"/>
    <row r="29601" ht="26.25" customHeight="1"/>
    <row r="29602" ht="26.25" customHeight="1"/>
    <row r="29603" ht="26.25" customHeight="1"/>
    <row r="29604" ht="26.25" customHeight="1"/>
    <row r="29605" ht="26.25" customHeight="1"/>
    <row r="29606" ht="26.25" customHeight="1"/>
    <row r="29607" ht="26.25" customHeight="1"/>
    <row r="29608" ht="26.25" customHeight="1"/>
    <row r="29609" ht="26.25" customHeight="1"/>
    <row r="29610" ht="26.25" customHeight="1"/>
    <row r="29611" ht="26.25" customHeight="1"/>
    <row r="29612" ht="26.25" customHeight="1"/>
    <row r="29613" ht="26.25" customHeight="1"/>
    <row r="29614" ht="26.25" customHeight="1"/>
    <row r="29615" ht="26.25" customHeight="1"/>
    <row r="29616" ht="26.25" customHeight="1"/>
    <row r="29617" ht="26.25" customHeight="1"/>
    <row r="29618" ht="26.25" customHeight="1"/>
    <row r="29619" ht="26.25" customHeight="1"/>
    <row r="29620" ht="26.25" customHeight="1"/>
    <row r="29621" ht="26.25" customHeight="1"/>
    <row r="29622" ht="26.25" customHeight="1"/>
    <row r="29623" ht="26.25" customHeight="1"/>
    <row r="29624" ht="26.25" customHeight="1"/>
    <row r="29625" ht="26.25" customHeight="1"/>
    <row r="29626" ht="26.25" customHeight="1"/>
    <row r="29627" ht="26.25" customHeight="1"/>
    <row r="29628" ht="26.25" customHeight="1"/>
    <row r="29629" ht="26.25" customHeight="1"/>
    <row r="29630" ht="26.25" customHeight="1"/>
    <row r="29631" ht="26.25" customHeight="1"/>
    <row r="29632" ht="26.25" customHeight="1"/>
    <row r="29633" ht="26.25" customHeight="1"/>
    <row r="29634" ht="26.25" customHeight="1"/>
    <row r="29635" ht="26.25" customHeight="1"/>
    <row r="29636" ht="26.25" customHeight="1"/>
    <row r="29637" ht="26.25" customHeight="1"/>
    <row r="29638" ht="26.25" customHeight="1"/>
    <row r="29639" ht="26.25" customHeight="1"/>
    <row r="29640" ht="26.25" customHeight="1"/>
    <row r="29641" ht="26.25" customHeight="1"/>
    <row r="29642" ht="26.25" customHeight="1"/>
    <row r="29643" ht="26.25" customHeight="1"/>
    <row r="29644" ht="26.25" customHeight="1"/>
    <row r="29645" ht="26.25" customHeight="1"/>
    <row r="29646" ht="26.25" customHeight="1"/>
    <row r="29647" ht="26.25" customHeight="1"/>
    <row r="29648" ht="26.25" customHeight="1"/>
    <row r="29649" ht="26.25" customHeight="1"/>
    <row r="29650" ht="26.25" customHeight="1"/>
    <row r="29651" ht="26.25" customHeight="1"/>
    <row r="29652" ht="26.25" customHeight="1"/>
    <row r="29653" ht="26.25" customHeight="1"/>
    <row r="29654" ht="26.25" customHeight="1"/>
    <row r="29655" ht="26.25" customHeight="1"/>
    <row r="29656" ht="26.25" customHeight="1"/>
    <row r="29657" ht="26.25" customHeight="1"/>
    <row r="29658" ht="26.25" customHeight="1"/>
    <row r="29659" ht="26.25" customHeight="1"/>
    <row r="29660" ht="26.25" customHeight="1"/>
    <row r="29661" ht="26.25" customHeight="1"/>
    <row r="29662" ht="26.25" customHeight="1"/>
    <row r="29663" ht="26.25" customHeight="1"/>
    <row r="29664" ht="26.25" customHeight="1"/>
    <row r="29665" ht="26.25" customHeight="1"/>
    <row r="29666" ht="26.25" customHeight="1"/>
    <row r="29667" ht="26.25" customHeight="1"/>
    <row r="29668" ht="26.25" customHeight="1"/>
    <row r="29669" ht="26.25" customHeight="1"/>
    <row r="29670" ht="26.25" customHeight="1"/>
    <row r="29671" ht="26.25" customHeight="1"/>
    <row r="29672" ht="26.25" customHeight="1"/>
    <row r="29673" ht="26.25" customHeight="1"/>
    <row r="29674" ht="26.25" customHeight="1"/>
    <row r="29675" ht="26.25" customHeight="1"/>
    <row r="29676" ht="26.25" customHeight="1"/>
    <row r="29677" ht="26.25" customHeight="1"/>
    <row r="29678" ht="26.25" customHeight="1"/>
    <row r="29679" ht="26.25" customHeight="1"/>
    <row r="29680" ht="26.25" customHeight="1"/>
    <row r="29681" ht="26.25" customHeight="1"/>
    <row r="29682" ht="26.25" customHeight="1"/>
    <row r="29683" ht="26.25" customHeight="1"/>
    <row r="29684" ht="26.25" customHeight="1"/>
    <row r="29685" ht="26.25" customHeight="1"/>
    <row r="29686" ht="26.25" customHeight="1"/>
    <row r="29687" ht="26.25" customHeight="1"/>
    <row r="29688" ht="26.25" customHeight="1"/>
    <row r="29689" ht="26.25" customHeight="1"/>
    <row r="29690" ht="26.25" customHeight="1"/>
    <row r="29691" ht="26.25" customHeight="1"/>
    <row r="29692" ht="26.25" customHeight="1"/>
    <row r="29693" ht="26.25" customHeight="1"/>
    <row r="29694" ht="26.25" customHeight="1"/>
    <row r="29695" ht="26.25" customHeight="1"/>
    <row r="29696" ht="26.25" customHeight="1"/>
    <row r="29697" ht="26.25" customHeight="1"/>
    <row r="29698" ht="26.25" customHeight="1"/>
    <row r="29699" ht="26.25" customHeight="1"/>
    <row r="29700" ht="26.25" customHeight="1"/>
    <row r="29701" ht="26.25" customHeight="1"/>
    <row r="29702" ht="26.25" customHeight="1"/>
    <row r="29703" ht="26.25" customHeight="1"/>
    <row r="29704" ht="26.25" customHeight="1"/>
    <row r="29705" ht="26.25" customHeight="1"/>
    <row r="29706" ht="26.25" customHeight="1"/>
    <row r="29707" ht="26.25" customHeight="1"/>
    <row r="29708" ht="26.25" customHeight="1"/>
    <row r="29709" ht="26.25" customHeight="1"/>
    <row r="29710" ht="26.25" customHeight="1"/>
    <row r="29711" ht="26.25" customHeight="1"/>
    <row r="29712" ht="26.25" customHeight="1"/>
    <row r="29713" ht="26.25" customHeight="1"/>
    <row r="29714" ht="26.25" customHeight="1"/>
    <row r="29715" ht="26.25" customHeight="1"/>
    <row r="29716" ht="26.25" customHeight="1"/>
    <row r="29717" ht="26.25" customHeight="1"/>
    <row r="29718" ht="26.25" customHeight="1"/>
    <row r="29719" ht="26.25" customHeight="1"/>
    <row r="29720" ht="26.25" customHeight="1"/>
    <row r="29721" ht="26.25" customHeight="1"/>
    <row r="29722" ht="26.25" customHeight="1"/>
    <row r="29723" ht="26.25" customHeight="1"/>
    <row r="29724" ht="26.25" customHeight="1"/>
    <row r="29725" ht="26.25" customHeight="1"/>
    <row r="29726" ht="26.25" customHeight="1"/>
    <row r="29727" ht="26.25" customHeight="1"/>
    <row r="29728" ht="26.25" customHeight="1"/>
    <row r="29729" ht="26.25" customHeight="1"/>
    <row r="29730" ht="26.25" customHeight="1"/>
    <row r="29731" ht="26.25" customHeight="1"/>
    <row r="29732" ht="26.25" customHeight="1"/>
    <row r="29733" ht="26.25" customHeight="1"/>
    <row r="29734" ht="26.25" customHeight="1"/>
    <row r="29735" ht="26.25" customHeight="1"/>
    <row r="29736" ht="26.25" customHeight="1"/>
    <row r="29737" ht="26.25" customHeight="1"/>
    <row r="29738" ht="26.25" customHeight="1"/>
    <row r="29739" ht="26.25" customHeight="1"/>
    <row r="29740" ht="26.25" customHeight="1"/>
    <row r="29741" ht="26.25" customHeight="1"/>
    <row r="29742" ht="26.25" customHeight="1"/>
    <row r="29743" ht="26.25" customHeight="1"/>
    <row r="29744" ht="26.25" customHeight="1"/>
    <row r="29745" ht="26.25" customHeight="1"/>
    <row r="29746" ht="26.25" customHeight="1"/>
    <row r="29747" ht="26.25" customHeight="1"/>
    <row r="29748" ht="26.25" customHeight="1"/>
    <row r="29749" ht="26.25" customHeight="1"/>
    <row r="29750" ht="26.25" customHeight="1"/>
    <row r="29751" ht="26.25" customHeight="1"/>
    <row r="29752" ht="26.25" customHeight="1"/>
    <row r="29753" ht="26.25" customHeight="1"/>
    <row r="29754" ht="26.25" customHeight="1"/>
    <row r="29755" ht="26.25" customHeight="1"/>
    <row r="29756" ht="26.25" customHeight="1"/>
    <row r="29757" ht="26.25" customHeight="1"/>
    <row r="29758" ht="26.25" customHeight="1"/>
    <row r="29759" ht="26.25" customHeight="1"/>
    <row r="29760" ht="26.25" customHeight="1"/>
    <row r="29761" ht="26.25" customHeight="1"/>
    <row r="29762" ht="26.25" customHeight="1"/>
    <row r="29763" ht="26.25" customHeight="1"/>
    <row r="29764" ht="26.25" customHeight="1"/>
    <row r="29765" ht="26.25" customHeight="1"/>
    <row r="29766" ht="26.25" customHeight="1"/>
    <row r="29767" ht="26.25" customHeight="1"/>
    <row r="29768" ht="26.25" customHeight="1"/>
    <row r="29769" ht="26.25" customHeight="1"/>
    <row r="29770" ht="26.25" customHeight="1"/>
    <row r="29771" ht="26.25" customHeight="1"/>
    <row r="29772" ht="26.25" customHeight="1"/>
    <row r="29773" ht="26.25" customHeight="1"/>
    <row r="29774" ht="26.25" customHeight="1"/>
    <row r="29775" ht="26.25" customHeight="1"/>
    <row r="29776" ht="26.25" customHeight="1"/>
    <row r="29777" ht="26.25" customHeight="1"/>
    <row r="29778" ht="26.25" customHeight="1"/>
    <row r="29779" ht="26.25" customHeight="1"/>
    <row r="29780" ht="26.25" customHeight="1"/>
    <row r="29781" ht="26.25" customHeight="1"/>
    <row r="29782" ht="26.25" customHeight="1"/>
    <row r="29783" ht="26.25" customHeight="1"/>
    <row r="29784" ht="26.25" customHeight="1"/>
    <row r="29785" ht="26.25" customHeight="1"/>
    <row r="29786" ht="26.25" customHeight="1"/>
    <row r="29787" ht="26.25" customHeight="1"/>
    <row r="29788" ht="26.25" customHeight="1"/>
    <row r="29789" ht="26.25" customHeight="1"/>
    <row r="29790" ht="26.25" customHeight="1"/>
    <row r="29791" ht="26.25" customHeight="1"/>
    <row r="29792" ht="26.25" customHeight="1"/>
    <row r="29793" ht="26.25" customHeight="1"/>
    <row r="29794" ht="26.25" customHeight="1"/>
    <row r="29795" ht="26.25" customHeight="1"/>
    <row r="29796" ht="26.25" customHeight="1"/>
    <row r="29797" ht="26.25" customHeight="1"/>
    <row r="29798" ht="26.25" customHeight="1"/>
    <row r="29799" ht="26.25" customHeight="1"/>
    <row r="29800" ht="26.25" customHeight="1"/>
    <row r="29801" ht="26.25" customHeight="1"/>
    <row r="29802" ht="26.25" customHeight="1"/>
    <row r="29803" ht="26.25" customHeight="1"/>
    <row r="29804" ht="26.25" customHeight="1"/>
    <row r="29805" ht="26.25" customHeight="1"/>
    <row r="29806" ht="26.25" customHeight="1"/>
    <row r="29807" ht="26.25" customHeight="1"/>
    <row r="29808" ht="26.25" customHeight="1"/>
    <row r="29809" ht="26.25" customHeight="1"/>
    <row r="29810" ht="26.25" customHeight="1"/>
    <row r="29811" ht="26.25" customHeight="1"/>
    <row r="29812" ht="26.25" customHeight="1"/>
    <row r="29813" ht="26.25" customHeight="1"/>
    <row r="29814" ht="26.25" customHeight="1"/>
    <row r="29815" ht="26.25" customHeight="1"/>
    <row r="29816" ht="26.25" customHeight="1"/>
    <row r="29817" ht="26.25" customHeight="1"/>
    <row r="29818" ht="26.25" customHeight="1"/>
    <row r="29819" ht="26.25" customHeight="1"/>
    <row r="29820" ht="26.25" customHeight="1"/>
    <row r="29821" ht="26.25" customHeight="1"/>
    <row r="29822" ht="26.25" customHeight="1"/>
    <row r="29823" ht="26.25" customHeight="1"/>
    <row r="29824" ht="26.25" customHeight="1"/>
    <row r="29825" ht="26.25" customHeight="1"/>
    <row r="29826" ht="26.25" customHeight="1"/>
    <row r="29827" ht="26.25" customHeight="1"/>
    <row r="29828" ht="26.25" customHeight="1"/>
    <row r="29829" ht="26.25" customHeight="1"/>
    <row r="29830" ht="26.25" customHeight="1"/>
    <row r="29831" ht="26.25" customHeight="1"/>
    <row r="29832" ht="26.25" customHeight="1"/>
    <row r="29833" ht="26.25" customHeight="1"/>
    <row r="29834" ht="26.25" customHeight="1"/>
    <row r="29835" ht="26.25" customHeight="1"/>
    <row r="29836" ht="26.25" customHeight="1"/>
    <row r="29837" ht="26.25" customHeight="1"/>
    <row r="29838" ht="26.25" customHeight="1"/>
    <row r="29839" ht="26.25" customHeight="1"/>
    <row r="29840" ht="26.25" customHeight="1"/>
    <row r="29841" ht="26.25" customHeight="1"/>
    <row r="29842" ht="26.25" customHeight="1"/>
    <row r="29843" ht="26.25" customHeight="1"/>
    <row r="29844" ht="26.25" customHeight="1"/>
    <row r="29845" ht="26.25" customHeight="1"/>
    <row r="29846" ht="26.25" customHeight="1"/>
    <row r="29847" ht="26.25" customHeight="1"/>
    <row r="29848" ht="26.25" customHeight="1"/>
    <row r="29849" ht="26.25" customHeight="1"/>
    <row r="29850" ht="26.25" customHeight="1"/>
    <row r="29851" ht="26.25" customHeight="1"/>
    <row r="29852" ht="26.25" customHeight="1"/>
    <row r="29853" ht="26.25" customHeight="1"/>
    <row r="29854" ht="26.25" customHeight="1"/>
    <row r="29855" ht="26.25" customHeight="1"/>
    <row r="29856" ht="26.25" customHeight="1"/>
    <row r="29857" ht="26.25" customHeight="1"/>
    <row r="29858" ht="26.25" customHeight="1"/>
    <row r="29859" ht="26.25" customHeight="1"/>
    <row r="29860" ht="26.25" customHeight="1"/>
    <row r="29861" ht="26.25" customHeight="1"/>
    <row r="29862" ht="26.25" customHeight="1"/>
    <row r="29863" ht="26.25" customHeight="1"/>
    <row r="29864" ht="26.25" customHeight="1"/>
    <row r="29865" ht="26.25" customHeight="1"/>
    <row r="29866" ht="26.25" customHeight="1"/>
    <row r="29867" ht="26.25" customHeight="1"/>
    <row r="29868" ht="26.25" customHeight="1"/>
    <row r="29869" ht="26.25" customHeight="1"/>
    <row r="29870" ht="26.25" customHeight="1"/>
    <row r="29871" ht="26.25" customHeight="1"/>
    <row r="29872" ht="26.25" customHeight="1"/>
    <row r="29873" ht="26.25" customHeight="1"/>
    <row r="29874" ht="26.25" customHeight="1"/>
    <row r="29875" ht="26.25" customHeight="1"/>
    <row r="29876" ht="26.25" customHeight="1"/>
    <row r="29877" ht="26.25" customHeight="1"/>
    <row r="29878" ht="26.25" customHeight="1"/>
    <row r="29879" ht="26.25" customHeight="1"/>
    <row r="29880" ht="26.25" customHeight="1"/>
    <row r="29881" ht="26.25" customHeight="1"/>
    <row r="29882" ht="26.25" customHeight="1"/>
    <row r="29883" ht="26.25" customHeight="1"/>
    <row r="29884" ht="26.25" customHeight="1"/>
    <row r="29885" ht="26.25" customHeight="1"/>
    <row r="29886" ht="26.25" customHeight="1"/>
    <row r="29887" ht="26.25" customHeight="1"/>
    <row r="29888" ht="26.25" customHeight="1"/>
    <row r="29889" ht="26.25" customHeight="1"/>
    <row r="29890" ht="26.25" customHeight="1"/>
    <row r="29891" ht="26.25" customHeight="1"/>
    <row r="29892" ht="26.25" customHeight="1"/>
    <row r="29893" ht="26.25" customHeight="1"/>
    <row r="29894" ht="26.25" customHeight="1"/>
    <row r="29895" ht="26.25" customHeight="1"/>
    <row r="29896" ht="26.25" customHeight="1"/>
    <row r="29897" ht="26.25" customHeight="1"/>
    <row r="29898" ht="26.25" customHeight="1"/>
    <row r="29899" ht="26.25" customHeight="1"/>
    <row r="29900" ht="26.25" customHeight="1"/>
    <row r="29901" ht="26.25" customHeight="1"/>
    <row r="29902" ht="26.25" customHeight="1"/>
    <row r="29903" ht="26.25" customHeight="1"/>
    <row r="29904" ht="26.25" customHeight="1"/>
    <row r="29905" ht="26.25" customHeight="1"/>
    <row r="29906" ht="26.25" customHeight="1"/>
    <row r="29907" ht="26.25" customHeight="1"/>
    <row r="29908" ht="26.25" customHeight="1"/>
    <row r="29909" ht="26.25" customHeight="1"/>
    <row r="29910" ht="26.25" customHeight="1"/>
    <row r="29911" ht="26.25" customHeight="1"/>
    <row r="29912" ht="26.25" customHeight="1"/>
    <row r="29913" ht="26.25" customHeight="1"/>
    <row r="29914" ht="26.25" customHeight="1"/>
    <row r="29915" ht="26.25" customHeight="1"/>
    <row r="29916" ht="26.25" customHeight="1"/>
    <row r="29917" ht="26.25" customHeight="1"/>
    <row r="29918" ht="26.25" customHeight="1"/>
    <row r="29919" ht="26.25" customHeight="1"/>
    <row r="29920" ht="26.25" customHeight="1"/>
    <row r="29921" ht="26.25" customHeight="1"/>
    <row r="29922" ht="26.25" customHeight="1"/>
    <row r="29923" ht="26.25" customHeight="1"/>
    <row r="29924" ht="26.25" customHeight="1"/>
    <row r="29925" ht="26.25" customHeight="1"/>
    <row r="29926" ht="26.25" customHeight="1"/>
    <row r="29927" ht="26.25" customHeight="1"/>
    <row r="29928" ht="26.25" customHeight="1"/>
    <row r="29929" ht="26.25" customHeight="1"/>
    <row r="29930" ht="26.25" customHeight="1"/>
    <row r="29931" ht="26.25" customHeight="1"/>
    <row r="29932" ht="26.25" customHeight="1"/>
    <row r="29933" ht="26.25" customHeight="1"/>
    <row r="29934" ht="26.25" customHeight="1"/>
    <row r="29935" ht="26.25" customHeight="1"/>
    <row r="29936" ht="26.25" customHeight="1"/>
    <row r="29937" ht="26.25" customHeight="1"/>
    <row r="29938" ht="26.25" customHeight="1"/>
    <row r="29939" ht="26.25" customHeight="1"/>
    <row r="29940" ht="26.25" customHeight="1"/>
    <row r="29941" ht="26.25" customHeight="1"/>
    <row r="29942" ht="26.25" customHeight="1"/>
    <row r="29943" ht="26.25" customHeight="1"/>
    <row r="29944" ht="26.25" customHeight="1"/>
    <row r="29945" ht="26.25" customHeight="1"/>
    <row r="29946" ht="26.25" customHeight="1"/>
    <row r="29947" ht="26.25" customHeight="1"/>
    <row r="29948" ht="26.25" customHeight="1"/>
    <row r="29949" ht="26.25" customHeight="1"/>
    <row r="29950" ht="26.25" customHeight="1"/>
    <row r="29951" ht="26.25" customHeight="1"/>
    <row r="29952" ht="26.25" customHeight="1"/>
    <row r="29953" ht="26.25" customHeight="1"/>
    <row r="29954" ht="26.25" customHeight="1"/>
    <row r="29955" ht="26.25" customHeight="1"/>
    <row r="29956" ht="26.25" customHeight="1"/>
    <row r="29957" ht="26.25" customHeight="1"/>
    <row r="29958" ht="26.25" customHeight="1"/>
    <row r="29959" ht="26.25" customHeight="1"/>
    <row r="29960" ht="26.25" customHeight="1"/>
    <row r="29961" ht="26.25" customHeight="1"/>
    <row r="29962" ht="26.25" customHeight="1"/>
    <row r="29963" ht="26.25" customHeight="1"/>
    <row r="29964" ht="26.25" customHeight="1"/>
    <row r="29965" ht="26.25" customHeight="1"/>
    <row r="29966" ht="26.25" customHeight="1"/>
    <row r="29967" ht="26.25" customHeight="1"/>
    <row r="29968" ht="26.25" customHeight="1"/>
    <row r="29969" ht="26.25" customHeight="1"/>
    <row r="29970" ht="26.25" customHeight="1"/>
    <row r="29971" ht="26.25" customHeight="1"/>
    <row r="29972" ht="26.25" customHeight="1"/>
    <row r="29973" ht="26.25" customHeight="1"/>
    <row r="29974" ht="26.25" customHeight="1"/>
    <row r="29975" ht="26.25" customHeight="1"/>
    <row r="29976" ht="26.25" customHeight="1"/>
    <row r="29977" ht="26.25" customHeight="1"/>
    <row r="29978" ht="26.25" customHeight="1"/>
    <row r="29979" ht="26.25" customHeight="1"/>
    <row r="29980" ht="26.25" customHeight="1"/>
    <row r="29981" ht="26.25" customHeight="1"/>
    <row r="29982" ht="26.25" customHeight="1"/>
    <row r="29983" ht="26.25" customHeight="1"/>
    <row r="29984" ht="26.25" customHeight="1"/>
    <row r="29985" ht="26.25" customHeight="1"/>
    <row r="29986" ht="26.25" customHeight="1"/>
    <row r="29987" ht="26.25" customHeight="1"/>
    <row r="29988" ht="26.25" customHeight="1"/>
    <row r="29989" ht="26.25" customHeight="1"/>
    <row r="29990" ht="26.25" customHeight="1"/>
    <row r="29991" ht="26.25" customHeight="1"/>
    <row r="29992" ht="26.25" customHeight="1"/>
    <row r="29993" ht="26.25" customHeight="1"/>
    <row r="29994" ht="26.25" customHeight="1"/>
    <row r="29995" ht="26.25" customHeight="1"/>
    <row r="29996" ht="26.25" customHeight="1"/>
    <row r="29997" ht="26.25" customHeight="1"/>
    <row r="29998" ht="26.25" customHeight="1"/>
    <row r="29999" ht="26.25" customHeight="1"/>
    <row r="30000" ht="26.25" customHeight="1"/>
    <row r="30001" ht="26.25" customHeight="1"/>
    <row r="30002" ht="26.25" customHeight="1"/>
    <row r="30003" ht="26.25" customHeight="1"/>
    <row r="30004" ht="26.25" customHeight="1"/>
    <row r="30005" ht="26.25" customHeight="1"/>
    <row r="30006" ht="26.25" customHeight="1"/>
    <row r="30007" ht="26.25" customHeight="1"/>
    <row r="30008" ht="26.25" customHeight="1"/>
    <row r="30009" ht="26.25" customHeight="1"/>
    <row r="30010" ht="26.25" customHeight="1"/>
    <row r="30011" ht="26.25" customHeight="1"/>
    <row r="30012" ht="26.25" customHeight="1"/>
    <row r="30013" ht="26.25" customHeight="1"/>
    <row r="30014" ht="26.25" customHeight="1"/>
    <row r="30015" ht="26.25" customHeight="1"/>
    <row r="30016" ht="26.25" customHeight="1"/>
    <row r="30017" ht="26.25" customHeight="1"/>
    <row r="30018" ht="26.25" customHeight="1"/>
    <row r="30019" ht="26.25" customHeight="1"/>
    <row r="30020" ht="26.25" customHeight="1"/>
    <row r="30021" ht="26.25" customHeight="1"/>
    <row r="30022" ht="26.25" customHeight="1"/>
    <row r="30023" ht="26.25" customHeight="1"/>
    <row r="30024" ht="26.25" customHeight="1"/>
    <row r="30025" ht="26.25" customHeight="1"/>
    <row r="30026" ht="26.25" customHeight="1"/>
    <row r="30027" ht="26.25" customHeight="1"/>
    <row r="30028" ht="26.25" customHeight="1"/>
    <row r="30029" ht="26.25" customHeight="1"/>
    <row r="30030" ht="26.25" customHeight="1"/>
    <row r="30031" ht="26.25" customHeight="1"/>
    <row r="30032" ht="26.25" customHeight="1"/>
    <row r="30033" ht="26.25" customHeight="1"/>
    <row r="30034" ht="26.25" customHeight="1"/>
    <row r="30035" ht="26.25" customHeight="1"/>
    <row r="30036" ht="26.25" customHeight="1"/>
    <row r="30037" ht="26.25" customHeight="1"/>
    <row r="30038" ht="26.25" customHeight="1"/>
    <row r="30039" ht="26.25" customHeight="1"/>
    <row r="30040" ht="26.25" customHeight="1"/>
    <row r="30041" ht="26.25" customHeight="1"/>
    <row r="30042" ht="26.25" customHeight="1"/>
    <row r="30043" ht="26.25" customHeight="1"/>
    <row r="30044" ht="26.25" customHeight="1"/>
    <row r="30045" ht="26.25" customHeight="1"/>
    <row r="30046" ht="26.25" customHeight="1"/>
    <row r="30047" ht="26.25" customHeight="1"/>
    <row r="30048" ht="26.25" customHeight="1"/>
    <row r="30049" ht="26.25" customHeight="1"/>
    <row r="30050" ht="26.25" customHeight="1"/>
    <row r="30051" ht="26.25" customHeight="1"/>
    <row r="30052" ht="26.25" customHeight="1"/>
    <row r="30053" ht="26.25" customHeight="1"/>
    <row r="30054" ht="26.25" customHeight="1"/>
    <row r="30055" ht="26.25" customHeight="1"/>
    <row r="30056" ht="26.25" customHeight="1"/>
    <row r="30057" ht="26.25" customHeight="1"/>
    <row r="30058" ht="26.25" customHeight="1"/>
    <row r="30059" ht="26.25" customHeight="1"/>
    <row r="30060" ht="26.25" customHeight="1"/>
    <row r="30061" ht="26.25" customHeight="1"/>
    <row r="30062" ht="26.25" customHeight="1"/>
    <row r="30063" ht="26.25" customHeight="1"/>
    <row r="30064" ht="26.25" customHeight="1"/>
    <row r="30065" ht="26.25" customHeight="1"/>
    <row r="30066" ht="26.25" customHeight="1"/>
    <row r="30067" ht="26.25" customHeight="1"/>
    <row r="30068" ht="26.25" customHeight="1"/>
    <row r="30069" ht="26.25" customHeight="1"/>
    <row r="30070" ht="26.25" customHeight="1"/>
    <row r="30071" ht="26.25" customHeight="1"/>
    <row r="30072" ht="26.25" customHeight="1"/>
    <row r="30073" ht="26.25" customHeight="1"/>
    <row r="30074" ht="26.25" customHeight="1"/>
    <row r="30075" ht="26.25" customHeight="1"/>
    <row r="30076" ht="26.25" customHeight="1"/>
    <row r="30077" ht="26.25" customHeight="1"/>
    <row r="30078" ht="26.25" customHeight="1"/>
    <row r="30079" ht="26.25" customHeight="1"/>
    <row r="30080" ht="26.25" customHeight="1"/>
    <row r="30081" ht="26.25" customHeight="1"/>
    <row r="30082" ht="26.25" customHeight="1"/>
    <row r="30083" ht="26.25" customHeight="1"/>
    <row r="30084" ht="26.25" customHeight="1"/>
    <row r="30085" ht="26.25" customHeight="1"/>
    <row r="30086" ht="26.25" customHeight="1"/>
    <row r="30087" ht="26.25" customHeight="1"/>
    <row r="30088" ht="26.25" customHeight="1"/>
    <row r="30089" ht="26.25" customHeight="1"/>
    <row r="30090" ht="26.25" customHeight="1"/>
    <row r="30091" ht="26.25" customHeight="1"/>
    <row r="30092" ht="26.25" customHeight="1"/>
    <row r="30093" ht="26.25" customHeight="1"/>
    <row r="30094" ht="26.25" customHeight="1"/>
    <row r="30095" ht="26.25" customHeight="1"/>
    <row r="30096" ht="26.25" customHeight="1"/>
    <row r="30097" ht="26.25" customHeight="1"/>
    <row r="30098" ht="26.25" customHeight="1"/>
    <row r="30099" ht="26.25" customHeight="1"/>
    <row r="30100" ht="26.25" customHeight="1"/>
    <row r="30101" ht="26.25" customHeight="1"/>
    <row r="30102" ht="26.25" customHeight="1"/>
    <row r="30103" ht="26.25" customHeight="1"/>
    <row r="30104" ht="26.25" customHeight="1"/>
    <row r="30105" ht="26.25" customHeight="1"/>
    <row r="30106" ht="26.25" customHeight="1"/>
    <row r="30107" ht="26.25" customHeight="1"/>
    <row r="30108" ht="26.25" customHeight="1"/>
    <row r="30109" ht="26.25" customHeight="1"/>
    <row r="30110" ht="26.25" customHeight="1"/>
    <row r="30111" ht="26.25" customHeight="1"/>
    <row r="30112" ht="26.25" customHeight="1"/>
    <row r="30113" ht="26.25" customHeight="1"/>
    <row r="30114" ht="26.25" customHeight="1"/>
    <row r="30115" ht="26.25" customHeight="1"/>
    <row r="30116" ht="26.25" customHeight="1"/>
    <row r="30117" ht="26.25" customHeight="1"/>
    <row r="30118" ht="26.25" customHeight="1"/>
    <row r="30119" ht="26.25" customHeight="1"/>
    <row r="30120" ht="26.25" customHeight="1"/>
    <row r="30121" ht="26.25" customHeight="1"/>
    <row r="30122" ht="26.25" customHeight="1"/>
    <row r="30123" ht="26.25" customHeight="1"/>
    <row r="30124" ht="26.25" customHeight="1"/>
    <row r="30125" ht="26.25" customHeight="1"/>
    <row r="30126" ht="26.25" customHeight="1"/>
    <row r="30127" ht="26.25" customHeight="1"/>
    <row r="30128" ht="26.25" customHeight="1"/>
    <row r="30129" ht="26.25" customHeight="1"/>
    <row r="30130" ht="26.25" customHeight="1"/>
    <row r="30131" ht="26.25" customHeight="1"/>
    <row r="30132" ht="26.25" customHeight="1"/>
    <row r="30133" ht="26.25" customHeight="1"/>
    <row r="30134" ht="26.25" customHeight="1"/>
    <row r="30135" ht="26.25" customHeight="1"/>
    <row r="30136" ht="26.25" customHeight="1"/>
    <row r="30137" ht="26.25" customHeight="1"/>
    <row r="30138" ht="26.25" customHeight="1"/>
    <row r="30139" ht="26.25" customHeight="1"/>
    <row r="30140" ht="26.25" customHeight="1"/>
    <row r="30141" ht="26.25" customHeight="1"/>
    <row r="30142" ht="26.25" customHeight="1"/>
    <row r="30143" ht="26.25" customHeight="1"/>
    <row r="30144" ht="26.25" customHeight="1"/>
    <row r="30145" ht="26.25" customHeight="1"/>
    <row r="30146" ht="26.25" customHeight="1"/>
    <row r="30147" ht="26.25" customHeight="1"/>
    <row r="30148" ht="26.25" customHeight="1"/>
    <row r="30149" ht="26.25" customHeight="1"/>
    <row r="30150" ht="26.25" customHeight="1"/>
    <row r="30151" ht="26.25" customHeight="1"/>
    <row r="30152" ht="26.25" customHeight="1"/>
    <row r="30153" ht="26.25" customHeight="1"/>
    <row r="30154" ht="26.25" customHeight="1"/>
    <row r="30155" ht="26.25" customHeight="1"/>
    <row r="30156" ht="26.25" customHeight="1"/>
    <row r="30157" ht="26.25" customHeight="1"/>
    <row r="30158" ht="26.25" customHeight="1"/>
    <row r="30159" ht="26.25" customHeight="1"/>
    <row r="30160" ht="26.25" customHeight="1"/>
    <row r="30161" ht="26.25" customHeight="1"/>
    <row r="30162" ht="26.25" customHeight="1"/>
    <row r="30163" ht="26.25" customHeight="1"/>
    <row r="30164" ht="26.25" customHeight="1"/>
    <row r="30165" ht="26.25" customHeight="1"/>
    <row r="30166" ht="26.25" customHeight="1"/>
    <row r="30167" ht="26.25" customHeight="1"/>
    <row r="30168" ht="26.25" customHeight="1"/>
    <row r="30169" ht="26.25" customHeight="1"/>
    <row r="30170" ht="26.25" customHeight="1"/>
    <row r="30171" ht="26.25" customHeight="1"/>
    <row r="30172" ht="26.25" customHeight="1"/>
    <row r="30173" ht="26.25" customHeight="1"/>
    <row r="30174" ht="26.25" customHeight="1"/>
    <row r="30175" ht="26.25" customHeight="1"/>
    <row r="30176" ht="26.25" customHeight="1"/>
    <row r="30177" ht="26.25" customHeight="1"/>
    <row r="30178" ht="26.25" customHeight="1"/>
    <row r="30179" ht="26.25" customHeight="1"/>
    <row r="30180" ht="26.25" customHeight="1"/>
    <row r="30181" ht="26.25" customHeight="1"/>
    <row r="30182" ht="26.25" customHeight="1"/>
    <row r="30183" ht="26.25" customHeight="1"/>
    <row r="30184" ht="26.25" customHeight="1"/>
    <row r="30185" ht="26.25" customHeight="1"/>
    <row r="30186" ht="26.25" customHeight="1"/>
    <row r="30187" ht="26.25" customHeight="1"/>
    <row r="30188" ht="26.25" customHeight="1"/>
    <row r="30189" ht="26.25" customHeight="1"/>
    <row r="30190" ht="26.25" customHeight="1"/>
    <row r="30191" ht="26.25" customHeight="1"/>
    <row r="30192" ht="26.25" customHeight="1"/>
    <row r="30193" ht="26.25" customHeight="1"/>
    <row r="30194" ht="26.25" customHeight="1"/>
    <row r="30195" ht="26.25" customHeight="1"/>
    <row r="30196" ht="26.25" customHeight="1"/>
    <row r="30197" ht="26.25" customHeight="1"/>
    <row r="30198" ht="26.25" customHeight="1"/>
    <row r="30199" ht="26.25" customHeight="1"/>
    <row r="30200" ht="26.25" customHeight="1"/>
    <row r="30201" ht="26.25" customHeight="1"/>
    <row r="30202" ht="26.25" customHeight="1"/>
    <row r="30203" ht="26.25" customHeight="1"/>
    <row r="30204" ht="26.25" customHeight="1"/>
    <row r="30205" ht="26.25" customHeight="1"/>
    <row r="30206" ht="26.25" customHeight="1"/>
    <row r="30207" ht="26.25" customHeight="1"/>
    <row r="30208" ht="26.25" customHeight="1"/>
    <row r="30209" ht="26.25" customHeight="1"/>
    <row r="30210" ht="26.25" customHeight="1"/>
    <row r="30211" ht="26.25" customHeight="1"/>
    <row r="30212" ht="26.25" customHeight="1"/>
    <row r="30213" ht="26.25" customHeight="1"/>
    <row r="30214" ht="26.25" customHeight="1"/>
    <row r="30215" ht="26.25" customHeight="1"/>
    <row r="30216" ht="26.25" customHeight="1"/>
    <row r="30217" ht="26.25" customHeight="1"/>
    <row r="30218" ht="26.25" customHeight="1"/>
    <row r="30219" ht="26.25" customHeight="1"/>
    <row r="30220" ht="26.25" customHeight="1"/>
    <row r="30221" ht="26.25" customHeight="1"/>
    <row r="30222" ht="26.25" customHeight="1"/>
    <row r="30223" ht="26.25" customHeight="1"/>
    <row r="30224" ht="26.25" customHeight="1"/>
    <row r="30225" ht="26.25" customHeight="1"/>
    <row r="30226" ht="26.25" customHeight="1"/>
    <row r="30227" ht="26.25" customHeight="1"/>
    <row r="30228" ht="26.25" customHeight="1"/>
    <row r="30229" ht="26.25" customHeight="1"/>
    <row r="30230" ht="26.25" customHeight="1"/>
    <row r="30231" ht="26.25" customHeight="1"/>
    <row r="30232" ht="26.25" customHeight="1"/>
    <row r="30233" ht="26.25" customHeight="1"/>
    <row r="30234" ht="26.25" customHeight="1"/>
    <row r="30235" ht="26.25" customHeight="1"/>
    <row r="30236" ht="26.25" customHeight="1"/>
    <row r="30237" ht="26.25" customHeight="1"/>
    <row r="30238" ht="26.25" customHeight="1"/>
    <row r="30239" ht="26.25" customHeight="1"/>
    <row r="30240" ht="26.25" customHeight="1"/>
    <row r="30241" ht="26.25" customHeight="1"/>
    <row r="30242" ht="26.25" customHeight="1"/>
    <row r="30243" ht="26.25" customHeight="1"/>
    <row r="30244" ht="26.25" customHeight="1"/>
    <row r="30245" ht="26.25" customHeight="1"/>
    <row r="30246" ht="26.25" customHeight="1"/>
    <row r="30247" ht="26.25" customHeight="1"/>
    <row r="30248" ht="26.25" customHeight="1"/>
    <row r="30249" ht="26.25" customHeight="1"/>
    <row r="30250" ht="26.25" customHeight="1"/>
    <row r="30251" ht="26.25" customHeight="1"/>
    <row r="30252" ht="26.25" customHeight="1"/>
    <row r="30253" ht="26.25" customHeight="1"/>
    <row r="30254" ht="26.25" customHeight="1"/>
    <row r="30255" ht="26.25" customHeight="1"/>
    <row r="30256" ht="26.25" customHeight="1"/>
    <row r="30257" ht="26.25" customHeight="1"/>
    <row r="30258" ht="26.25" customHeight="1"/>
    <row r="30259" ht="26.25" customHeight="1"/>
    <row r="30260" ht="26.25" customHeight="1"/>
    <row r="30261" ht="26.25" customHeight="1"/>
    <row r="30262" ht="26.25" customHeight="1"/>
    <row r="30263" ht="26.25" customHeight="1"/>
    <row r="30264" ht="26.25" customHeight="1"/>
    <row r="30265" ht="26.25" customHeight="1"/>
    <row r="30266" ht="26.25" customHeight="1"/>
    <row r="30267" ht="26.25" customHeight="1"/>
    <row r="30268" ht="26.25" customHeight="1"/>
    <row r="30269" ht="26.25" customHeight="1"/>
    <row r="30270" ht="26.25" customHeight="1"/>
    <row r="30271" ht="26.25" customHeight="1"/>
    <row r="30272" ht="26.25" customHeight="1"/>
    <row r="30273" ht="26.25" customHeight="1"/>
    <row r="30274" ht="26.25" customHeight="1"/>
    <row r="30275" ht="26.25" customHeight="1"/>
    <row r="30276" ht="26.25" customHeight="1"/>
    <row r="30277" ht="26.25" customHeight="1"/>
    <row r="30278" ht="26.25" customHeight="1"/>
    <row r="30279" ht="26.25" customHeight="1"/>
    <row r="30280" ht="26.25" customHeight="1"/>
    <row r="30281" ht="26.25" customHeight="1"/>
    <row r="30282" ht="26.25" customHeight="1"/>
    <row r="30283" ht="26.25" customHeight="1"/>
    <row r="30284" ht="26.25" customHeight="1"/>
    <row r="30285" ht="26.25" customHeight="1"/>
    <row r="30286" ht="26.25" customHeight="1"/>
    <row r="30287" ht="26.25" customHeight="1"/>
    <row r="30288" ht="26.25" customHeight="1"/>
    <row r="30289" ht="26.25" customHeight="1"/>
    <row r="30290" ht="26.25" customHeight="1"/>
    <row r="30291" ht="26.25" customHeight="1"/>
    <row r="30292" ht="26.25" customHeight="1"/>
    <row r="30293" ht="26.25" customHeight="1"/>
    <row r="30294" ht="26.25" customHeight="1"/>
    <row r="30295" ht="26.25" customHeight="1"/>
    <row r="30296" ht="26.25" customHeight="1"/>
    <row r="30297" ht="26.25" customHeight="1"/>
    <row r="30298" ht="26.25" customHeight="1"/>
    <row r="30299" ht="26.25" customHeight="1"/>
    <row r="30300" ht="26.25" customHeight="1"/>
    <row r="30301" ht="26.25" customHeight="1"/>
    <row r="30302" ht="26.25" customHeight="1"/>
    <row r="30303" ht="26.25" customHeight="1"/>
    <row r="30304" ht="26.25" customHeight="1"/>
    <row r="30305" ht="26.25" customHeight="1"/>
    <row r="30306" ht="26.25" customHeight="1"/>
    <row r="30307" ht="26.25" customHeight="1"/>
    <row r="30308" ht="26.25" customHeight="1"/>
    <row r="30309" ht="26.25" customHeight="1"/>
    <row r="30310" ht="26.25" customHeight="1"/>
    <row r="30311" ht="26.25" customHeight="1"/>
    <row r="30312" ht="26.25" customHeight="1"/>
    <row r="30313" ht="26.25" customHeight="1"/>
    <row r="30314" ht="26.25" customHeight="1"/>
    <row r="30315" ht="26.25" customHeight="1"/>
    <row r="30316" ht="26.25" customHeight="1"/>
    <row r="30317" ht="26.25" customHeight="1"/>
    <row r="30318" ht="26.25" customHeight="1"/>
    <row r="30319" ht="26.25" customHeight="1"/>
    <row r="30320" ht="26.25" customHeight="1"/>
    <row r="30321" ht="26.25" customHeight="1"/>
    <row r="30322" ht="26.25" customHeight="1"/>
    <row r="30323" ht="26.25" customHeight="1"/>
    <row r="30324" ht="26.25" customHeight="1"/>
    <row r="30325" ht="26.25" customHeight="1"/>
    <row r="30326" ht="26.25" customHeight="1"/>
    <row r="30327" ht="26.25" customHeight="1"/>
    <row r="30328" ht="26.25" customHeight="1"/>
    <row r="30329" ht="26.25" customHeight="1"/>
    <row r="30330" ht="26.25" customHeight="1"/>
    <row r="30331" ht="26.25" customHeight="1"/>
    <row r="30332" ht="26.25" customHeight="1"/>
    <row r="30333" ht="26.25" customHeight="1"/>
    <row r="30334" ht="26.25" customHeight="1"/>
    <row r="30335" ht="26.25" customHeight="1"/>
    <row r="30336" ht="26.25" customHeight="1"/>
    <row r="30337" ht="26.25" customHeight="1"/>
    <row r="30338" ht="26.25" customHeight="1"/>
    <row r="30339" ht="26.25" customHeight="1"/>
    <row r="30340" ht="26.25" customHeight="1"/>
    <row r="30341" ht="26.25" customHeight="1"/>
    <row r="30342" ht="26.25" customHeight="1"/>
    <row r="30343" ht="26.25" customHeight="1"/>
    <row r="30344" ht="26.25" customHeight="1"/>
    <row r="30345" ht="26.25" customHeight="1"/>
    <row r="30346" ht="26.25" customHeight="1"/>
    <row r="30347" ht="26.25" customHeight="1"/>
    <row r="30348" ht="26.25" customHeight="1"/>
    <row r="30349" ht="26.25" customHeight="1"/>
    <row r="30350" ht="26.25" customHeight="1"/>
    <row r="30351" ht="26.25" customHeight="1"/>
    <row r="30352" ht="26.25" customHeight="1"/>
    <row r="30353" ht="26.25" customHeight="1"/>
    <row r="30354" ht="26.25" customHeight="1"/>
    <row r="30355" ht="26.25" customHeight="1"/>
    <row r="30356" ht="26.25" customHeight="1"/>
    <row r="30357" ht="26.25" customHeight="1"/>
    <row r="30358" ht="26.25" customHeight="1"/>
    <row r="30359" ht="26.25" customHeight="1"/>
    <row r="30360" ht="26.25" customHeight="1"/>
    <row r="30361" ht="26.25" customHeight="1"/>
    <row r="30362" ht="26.25" customHeight="1"/>
    <row r="30363" ht="26.25" customHeight="1"/>
    <row r="30364" ht="26.25" customHeight="1"/>
    <row r="30365" ht="26.25" customHeight="1"/>
    <row r="30366" ht="26.25" customHeight="1"/>
    <row r="30367" ht="26.25" customHeight="1"/>
    <row r="30368" ht="26.25" customHeight="1"/>
    <row r="30369" ht="26.25" customHeight="1"/>
    <row r="30370" ht="26.25" customHeight="1"/>
    <row r="30371" ht="26.25" customHeight="1"/>
    <row r="30372" ht="26.25" customHeight="1"/>
    <row r="30373" ht="26.25" customHeight="1"/>
    <row r="30374" ht="26.25" customHeight="1"/>
    <row r="30375" ht="26.25" customHeight="1"/>
    <row r="30376" ht="26.25" customHeight="1"/>
    <row r="30377" ht="26.25" customHeight="1"/>
    <row r="30378" ht="26.25" customHeight="1"/>
    <row r="30379" ht="26.25" customHeight="1"/>
    <row r="30380" ht="26.25" customHeight="1"/>
    <row r="30381" ht="26.25" customHeight="1"/>
    <row r="30382" ht="26.25" customHeight="1"/>
    <row r="30383" ht="26.25" customHeight="1"/>
    <row r="30384" ht="26.25" customHeight="1"/>
    <row r="30385" ht="26.25" customHeight="1"/>
    <row r="30386" ht="26.25" customHeight="1"/>
    <row r="30387" ht="26.25" customHeight="1"/>
    <row r="30388" ht="26.25" customHeight="1"/>
    <row r="30389" ht="26.25" customHeight="1"/>
    <row r="30390" ht="26.25" customHeight="1"/>
    <row r="30391" ht="26.25" customHeight="1"/>
    <row r="30392" ht="26.25" customHeight="1"/>
    <row r="30393" ht="26.25" customHeight="1"/>
    <row r="30394" ht="26.25" customHeight="1"/>
    <row r="30395" ht="26.25" customHeight="1"/>
    <row r="30396" ht="26.25" customHeight="1"/>
    <row r="30397" ht="26.25" customHeight="1"/>
    <row r="30398" ht="26.25" customHeight="1"/>
    <row r="30399" ht="26.25" customHeight="1"/>
    <row r="30400" ht="26.25" customHeight="1"/>
    <row r="30401" ht="26.25" customHeight="1"/>
    <row r="30402" ht="26.25" customHeight="1"/>
    <row r="30403" ht="26.25" customHeight="1"/>
    <row r="30404" ht="26.25" customHeight="1"/>
    <row r="30405" ht="26.25" customHeight="1"/>
    <row r="30406" ht="26.25" customHeight="1"/>
    <row r="30407" ht="26.25" customHeight="1"/>
    <row r="30408" ht="26.25" customHeight="1"/>
    <row r="30409" ht="26.25" customHeight="1"/>
    <row r="30410" ht="26.25" customHeight="1"/>
    <row r="30411" ht="26.25" customHeight="1"/>
    <row r="30412" ht="26.25" customHeight="1"/>
    <row r="30413" ht="26.25" customHeight="1"/>
    <row r="30414" ht="26.25" customHeight="1"/>
    <row r="30415" ht="26.25" customHeight="1"/>
    <row r="30416" ht="26.25" customHeight="1"/>
    <row r="30417" ht="26.25" customHeight="1"/>
    <row r="30418" ht="26.25" customHeight="1"/>
    <row r="30419" ht="26.25" customHeight="1"/>
    <row r="30420" ht="26.25" customHeight="1"/>
    <row r="30421" ht="26.25" customHeight="1"/>
    <row r="30422" ht="26.25" customHeight="1"/>
    <row r="30423" ht="26.25" customHeight="1"/>
    <row r="30424" ht="26.25" customHeight="1"/>
    <row r="30425" ht="26.25" customHeight="1"/>
    <row r="30426" ht="26.25" customHeight="1"/>
    <row r="30427" ht="26.25" customHeight="1"/>
    <row r="30428" ht="26.25" customHeight="1"/>
    <row r="30429" ht="26.25" customHeight="1"/>
    <row r="30430" ht="26.25" customHeight="1"/>
    <row r="30431" ht="26.25" customHeight="1"/>
    <row r="30432" ht="26.25" customHeight="1"/>
    <row r="30433" ht="26.25" customHeight="1"/>
    <row r="30434" ht="26.25" customHeight="1"/>
    <row r="30435" ht="26.25" customHeight="1"/>
    <row r="30436" ht="26.25" customHeight="1"/>
    <row r="30437" ht="26.25" customHeight="1"/>
    <row r="30438" ht="26.25" customHeight="1"/>
    <row r="30439" ht="26.25" customHeight="1"/>
    <row r="30440" ht="26.25" customHeight="1"/>
    <row r="30441" ht="26.25" customHeight="1"/>
    <row r="30442" ht="26.25" customHeight="1"/>
    <row r="30443" ht="26.25" customHeight="1"/>
    <row r="30444" ht="26.25" customHeight="1"/>
    <row r="30445" ht="26.25" customHeight="1"/>
    <row r="30446" ht="26.25" customHeight="1"/>
    <row r="30447" ht="26.25" customHeight="1"/>
    <row r="30448" ht="26.25" customHeight="1"/>
    <row r="30449" ht="26.25" customHeight="1"/>
    <row r="30450" ht="26.25" customHeight="1"/>
    <row r="30451" ht="26.25" customHeight="1"/>
    <row r="30452" ht="26.25" customHeight="1"/>
    <row r="30453" ht="26.25" customHeight="1"/>
    <row r="30454" ht="26.25" customHeight="1"/>
    <row r="30455" ht="26.25" customHeight="1"/>
    <row r="30456" ht="26.25" customHeight="1"/>
    <row r="30457" ht="26.25" customHeight="1"/>
    <row r="30458" ht="26.25" customHeight="1"/>
    <row r="30459" ht="26.25" customHeight="1"/>
    <row r="30460" ht="26.25" customHeight="1"/>
    <row r="30461" ht="26.25" customHeight="1"/>
    <row r="30462" ht="26.25" customHeight="1"/>
    <row r="30463" ht="26.25" customHeight="1"/>
    <row r="30464" ht="26.25" customHeight="1"/>
    <row r="30465" ht="26.25" customHeight="1"/>
    <row r="30466" ht="26.25" customHeight="1"/>
    <row r="30467" ht="26.25" customHeight="1"/>
    <row r="30468" ht="26.25" customHeight="1"/>
    <row r="30469" ht="26.25" customHeight="1"/>
    <row r="30470" ht="26.25" customHeight="1"/>
    <row r="30471" ht="26.25" customHeight="1"/>
    <row r="30472" ht="26.25" customHeight="1"/>
    <row r="30473" ht="26.25" customHeight="1"/>
    <row r="30474" ht="26.25" customHeight="1"/>
    <row r="30475" ht="26.25" customHeight="1"/>
    <row r="30476" ht="26.25" customHeight="1"/>
    <row r="30477" ht="26.25" customHeight="1"/>
    <row r="30478" ht="26.25" customHeight="1"/>
    <row r="30479" ht="26.25" customHeight="1"/>
    <row r="30480" ht="26.25" customHeight="1"/>
    <row r="30481" ht="26.25" customHeight="1"/>
    <row r="30482" ht="26.25" customHeight="1"/>
    <row r="30483" ht="26.25" customHeight="1"/>
    <row r="30484" ht="26.25" customHeight="1"/>
    <row r="30485" ht="26.25" customHeight="1"/>
    <row r="30486" ht="26.25" customHeight="1"/>
    <row r="30487" ht="26.25" customHeight="1"/>
    <row r="30488" ht="26.25" customHeight="1"/>
    <row r="30489" ht="26.25" customHeight="1"/>
    <row r="30490" ht="26.25" customHeight="1"/>
    <row r="30491" ht="26.25" customHeight="1"/>
    <row r="30492" ht="26.25" customHeight="1"/>
    <row r="30493" ht="26.25" customHeight="1"/>
    <row r="30494" ht="26.25" customHeight="1"/>
    <row r="30495" ht="26.25" customHeight="1"/>
    <row r="30496" ht="26.25" customHeight="1"/>
    <row r="30497" ht="26.25" customHeight="1"/>
    <row r="30498" ht="26.25" customHeight="1"/>
    <row r="30499" ht="26.25" customHeight="1"/>
    <row r="30500" ht="26.25" customHeight="1"/>
    <row r="30501" ht="26.25" customHeight="1"/>
    <row r="30502" ht="26.25" customHeight="1"/>
    <row r="30503" ht="26.25" customHeight="1"/>
    <row r="30504" ht="26.25" customHeight="1"/>
    <row r="30505" ht="26.25" customHeight="1"/>
    <row r="30506" ht="26.25" customHeight="1"/>
    <row r="30507" ht="26.25" customHeight="1"/>
    <row r="30508" ht="26.25" customHeight="1"/>
    <row r="30509" ht="26.25" customHeight="1"/>
    <row r="30510" ht="26.25" customHeight="1"/>
    <row r="30511" ht="26.25" customHeight="1"/>
    <row r="30512" ht="26.25" customHeight="1"/>
    <row r="30513" ht="26.25" customHeight="1"/>
    <row r="30514" ht="26.25" customHeight="1"/>
    <row r="30515" ht="26.25" customHeight="1"/>
    <row r="30516" ht="26.25" customHeight="1"/>
    <row r="30517" ht="26.25" customHeight="1"/>
    <row r="30518" ht="26.25" customHeight="1"/>
    <row r="30519" ht="26.25" customHeight="1"/>
    <row r="30520" ht="26.25" customHeight="1"/>
    <row r="30521" ht="26.25" customHeight="1"/>
    <row r="30522" ht="26.25" customHeight="1"/>
    <row r="30523" ht="26.25" customHeight="1"/>
    <row r="30524" ht="26.25" customHeight="1"/>
    <row r="30525" ht="26.25" customHeight="1"/>
    <row r="30526" ht="26.25" customHeight="1"/>
    <row r="30527" ht="26.25" customHeight="1"/>
    <row r="30528" ht="26.25" customHeight="1"/>
    <row r="30529" ht="26.25" customHeight="1"/>
    <row r="30530" ht="26.25" customHeight="1"/>
    <row r="30531" ht="26.25" customHeight="1"/>
    <row r="30532" ht="26.25" customHeight="1"/>
    <row r="30533" ht="26.25" customHeight="1"/>
    <row r="30534" ht="26.25" customHeight="1"/>
    <row r="30535" ht="26.25" customHeight="1"/>
    <row r="30536" ht="26.25" customHeight="1"/>
    <row r="30537" ht="26.25" customHeight="1"/>
    <row r="30538" ht="26.25" customHeight="1"/>
    <row r="30539" ht="26.25" customHeight="1"/>
    <row r="30540" ht="26.25" customHeight="1"/>
    <row r="30541" ht="26.25" customHeight="1"/>
    <row r="30542" ht="26.25" customHeight="1"/>
    <row r="30543" ht="26.25" customHeight="1"/>
    <row r="30544" ht="26.25" customHeight="1"/>
    <row r="30545" ht="26.25" customHeight="1"/>
    <row r="30546" ht="26.25" customHeight="1"/>
    <row r="30547" ht="26.25" customHeight="1"/>
    <row r="30548" ht="26.25" customHeight="1"/>
    <row r="30549" ht="26.25" customHeight="1"/>
    <row r="30550" ht="26.25" customHeight="1"/>
    <row r="30551" ht="26.25" customHeight="1"/>
    <row r="30552" ht="26.25" customHeight="1"/>
    <row r="30553" ht="26.25" customHeight="1"/>
    <row r="30554" ht="26.25" customHeight="1"/>
    <row r="30555" ht="26.25" customHeight="1"/>
    <row r="30556" ht="26.25" customHeight="1"/>
    <row r="30557" ht="26.25" customHeight="1"/>
    <row r="30558" ht="26.25" customHeight="1"/>
    <row r="30559" ht="26.25" customHeight="1"/>
    <row r="30560" ht="26.25" customHeight="1"/>
    <row r="30561" ht="26.25" customHeight="1"/>
    <row r="30562" ht="26.25" customHeight="1"/>
    <row r="30563" ht="26.25" customHeight="1"/>
    <row r="30564" ht="26.25" customHeight="1"/>
    <row r="30565" ht="26.25" customHeight="1"/>
    <row r="30566" ht="26.25" customHeight="1"/>
    <row r="30567" ht="26.25" customHeight="1"/>
    <row r="30568" ht="26.25" customHeight="1"/>
    <row r="30569" ht="26.25" customHeight="1"/>
    <row r="30570" ht="26.25" customHeight="1"/>
    <row r="30571" ht="26.25" customHeight="1"/>
    <row r="30572" ht="26.25" customHeight="1"/>
    <row r="30573" ht="26.25" customHeight="1"/>
    <row r="30574" ht="26.25" customHeight="1"/>
    <row r="30575" ht="26.25" customHeight="1"/>
    <row r="30576" ht="26.25" customHeight="1"/>
    <row r="30577" ht="26.25" customHeight="1"/>
    <row r="30578" ht="26.25" customHeight="1"/>
    <row r="30579" ht="26.25" customHeight="1"/>
    <row r="30580" ht="26.25" customHeight="1"/>
    <row r="30581" ht="26.25" customHeight="1"/>
    <row r="30582" ht="26.25" customHeight="1"/>
    <row r="30583" ht="26.25" customHeight="1"/>
    <row r="30584" ht="26.25" customHeight="1"/>
    <row r="30585" ht="26.25" customHeight="1"/>
    <row r="30586" ht="26.25" customHeight="1"/>
    <row r="30587" ht="26.25" customHeight="1"/>
    <row r="30588" ht="26.25" customHeight="1"/>
    <row r="30589" ht="26.25" customHeight="1"/>
    <row r="30590" ht="26.25" customHeight="1"/>
    <row r="30591" ht="26.25" customHeight="1"/>
    <row r="30592" ht="26.25" customHeight="1"/>
    <row r="30593" ht="26.25" customHeight="1"/>
    <row r="30594" ht="26.25" customHeight="1"/>
    <row r="30595" ht="26.25" customHeight="1"/>
    <row r="30596" ht="26.25" customHeight="1"/>
    <row r="30597" ht="26.25" customHeight="1"/>
    <row r="30598" ht="26.25" customHeight="1"/>
    <row r="30599" ht="26.25" customHeight="1"/>
    <row r="30600" ht="26.25" customHeight="1"/>
    <row r="30601" ht="26.25" customHeight="1"/>
    <row r="30602" ht="26.25" customHeight="1"/>
    <row r="30603" ht="26.25" customHeight="1"/>
    <row r="30604" ht="26.25" customHeight="1"/>
    <row r="30605" ht="26.25" customHeight="1"/>
    <row r="30606" ht="26.25" customHeight="1"/>
    <row r="30607" ht="26.25" customHeight="1"/>
    <row r="30608" ht="26.25" customHeight="1"/>
    <row r="30609" ht="26.25" customHeight="1"/>
    <row r="30610" ht="26.25" customHeight="1"/>
    <row r="30611" ht="26.25" customHeight="1"/>
    <row r="30612" ht="26.25" customHeight="1"/>
    <row r="30613" ht="26.25" customHeight="1"/>
    <row r="30614" ht="26.25" customHeight="1"/>
    <row r="30615" ht="26.25" customHeight="1"/>
    <row r="30616" ht="26.25" customHeight="1"/>
    <row r="30617" ht="26.25" customHeight="1"/>
    <row r="30618" ht="26.25" customHeight="1"/>
    <row r="30619" ht="26.25" customHeight="1"/>
    <row r="30620" ht="26.25" customHeight="1"/>
    <row r="30621" ht="26.25" customHeight="1"/>
    <row r="30622" ht="26.25" customHeight="1"/>
    <row r="30623" ht="26.25" customHeight="1"/>
    <row r="30624" ht="26.25" customHeight="1"/>
    <row r="30625" ht="26.25" customHeight="1"/>
    <row r="30626" ht="26.25" customHeight="1"/>
    <row r="30627" ht="26.25" customHeight="1"/>
    <row r="30628" ht="26.25" customHeight="1"/>
    <row r="30629" ht="26.25" customHeight="1"/>
    <row r="30630" ht="26.25" customHeight="1"/>
    <row r="30631" ht="26.25" customHeight="1"/>
    <row r="30632" ht="26.25" customHeight="1"/>
    <row r="30633" ht="26.25" customHeight="1"/>
    <row r="30634" ht="26.25" customHeight="1"/>
    <row r="30635" ht="26.25" customHeight="1"/>
    <row r="30636" ht="26.25" customHeight="1"/>
    <row r="30637" ht="26.25" customHeight="1"/>
    <row r="30638" ht="26.25" customHeight="1"/>
    <row r="30639" ht="26.25" customHeight="1"/>
    <row r="30640" ht="26.25" customHeight="1"/>
    <row r="30641" ht="26.25" customHeight="1"/>
    <row r="30642" ht="26.25" customHeight="1"/>
    <row r="30643" ht="26.25" customHeight="1"/>
    <row r="30644" ht="26.25" customHeight="1"/>
    <row r="30645" ht="26.25" customHeight="1"/>
    <row r="30646" ht="26.25" customHeight="1"/>
    <row r="30647" ht="26.25" customHeight="1"/>
    <row r="30648" ht="26.25" customHeight="1"/>
    <row r="30649" ht="26.25" customHeight="1"/>
    <row r="30650" ht="26.25" customHeight="1"/>
    <row r="30651" ht="26.25" customHeight="1"/>
    <row r="30652" ht="26.25" customHeight="1"/>
    <row r="30653" ht="26.25" customHeight="1"/>
    <row r="30654" ht="26.25" customHeight="1"/>
    <row r="30655" ht="26.25" customHeight="1"/>
    <row r="30656" ht="26.25" customHeight="1"/>
    <row r="30657" ht="26.25" customHeight="1"/>
    <row r="30658" ht="26.25" customHeight="1"/>
    <row r="30659" ht="26.25" customHeight="1"/>
    <row r="30660" ht="26.25" customHeight="1"/>
    <row r="30661" ht="26.25" customHeight="1"/>
    <row r="30662" ht="26.25" customHeight="1"/>
    <row r="30663" ht="26.25" customHeight="1"/>
    <row r="30664" ht="26.25" customHeight="1"/>
    <row r="30665" ht="26.25" customHeight="1"/>
    <row r="30666" ht="26.25" customHeight="1"/>
    <row r="30667" ht="26.25" customHeight="1"/>
    <row r="30668" ht="26.25" customHeight="1"/>
    <row r="30669" ht="26.25" customHeight="1"/>
    <row r="30670" ht="26.25" customHeight="1"/>
    <row r="30671" ht="26.25" customHeight="1"/>
    <row r="30672" ht="26.25" customHeight="1"/>
    <row r="30673" ht="26.25" customHeight="1"/>
    <row r="30674" ht="26.25" customHeight="1"/>
    <row r="30675" ht="26.25" customHeight="1"/>
    <row r="30676" ht="26.25" customHeight="1"/>
    <row r="30677" ht="26.25" customHeight="1"/>
    <row r="30678" ht="26.25" customHeight="1"/>
    <row r="30679" ht="26.25" customHeight="1"/>
    <row r="30680" ht="26.25" customHeight="1"/>
    <row r="30681" ht="26.25" customHeight="1"/>
    <row r="30682" ht="26.25" customHeight="1"/>
    <row r="30683" ht="26.25" customHeight="1"/>
    <row r="30684" ht="26.25" customHeight="1"/>
    <row r="30685" ht="26.25" customHeight="1"/>
    <row r="30686" ht="26.25" customHeight="1"/>
    <row r="30687" ht="26.25" customHeight="1"/>
    <row r="30688" ht="26.25" customHeight="1"/>
    <row r="30689" ht="26.25" customHeight="1"/>
    <row r="30690" ht="26.25" customHeight="1"/>
    <row r="30691" ht="26.25" customHeight="1"/>
    <row r="30692" ht="26.25" customHeight="1"/>
    <row r="30693" ht="26.25" customHeight="1"/>
    <row r="30694" ht="26.25" customHeight="1"/>
    <row r="30695" ht="26.25" customHeight="1"/>
    <row r="30696" ht="26.25" customHeight="1"/>
    <row r="30697" ht="26.25" customHeight="1"/>
    <row r="30698" ht="26.25" customHeight="1"/>
    <row r="30699" ht="26.25" customHeight="1"/>
    <row r="30700" ht="26.25" customHeight="1"/>
    <row r="30701" ht="26.25" customHeight="1"/>
    <row r="30702" ht="26.25" customHeight="1"/>
    <row r="30703" ht="26.25" customHeight="1"/>
    <row r="30704" ht="26.25" customHeight="1"/>
    <row r="30705" ht="26.25" customHeight="1"/>
    <row r="30706" ht="26.25" customHeight="1"/>
    <row r="30707" ht="26.25" customHeight="1"/>
    <row r="30708" ht="26.25" customHeight="1"/>
    <row r="30709" ht="26.25" customHeight="1"/>
    <row r="30710" ht="26.25" customHeight="1"/>
    <row r="30711" ht="26.25" customHeight="1"/>
    <row r="30712" ht="26.25" customHeight="1"/>
    <row r="30713" ht="26.25" customHeight="1"/>
    <row r="30714" ht="26.25" customHeight="1"/>
    <row r="30715" ht="26.25" customHeight="1"/>
    <row r="30716" ht="26.25" customHeight="1"/>
    <row r="30717" ht="26.25" customHeight="1"/>
    <row r="30718" ht="26.25" customHeight="1"/>
    <row r="30719" ht="26.25" customHeight="1"/>
    <row r="30720" ht="26.25" customHeight="1"/>
    <row r="30721" ht="26.25" customHeight="1"/>
    <row r="30722" ht="26.25" customHeight="1"/>
    <row r="30723" ht="26.25" customHeight="1"/>
    <row r="30724" ht="26.25" customHeight="1"/>
    <row r="30725" ht="26.25" customHeight="1"/>
    <row r="30726" ht="26.25" customHeight="1"/>
    <row r="30727" ht="26.25" customHeight="1"/>
    <row r="30728" ht="26.25" customHeight="1"/>
    <row r="30729" ht="26.25" customHeight="1"/>
    <row r="30730" ht="26.25" customHeight="1"/>
    <row r="30731" ht="26.25" customHeight="1"/>
    <row r="30732" ht="26.25" customHeight="1"/>
    <row r="30733" ht="26.25" customHeight="1"/>
    <row r="30734" ht="26.25" customHeight="1"/>
    <row r="30735" ht="26.25" customHeight="1"/>
    <row r="30736" ht="26.25" customHeight="1"/>
    <row r="30737" ht="26.25" customHeight="1"/>
    <row r="30738" ht="26.25" customHeight="1"/>
    <row r="30739" ht="26.25" customHeight="1"/>
    <row r="30740" ht="26.25" customHeight="1"/>
    <row r="30741" ht="26.25" customHeight="1"/>
    <row r="30742" ht="26.25" customHeight="1"/>
    <row r="30743" ht="26.25" customHeight="1"/>
    <row r="30744" ht="26.25" customHeight="1"/>
    <row r="30745" ht="26.25" customHeight="1"/>
    <row r="30746" ht="26.25" customHeight="1"/>
    <row r="30747" ht="26.25" customHeight="1"/>
    <row r="30748" ht="26.25" customHeight="1"/>
    <row r="30749" ht="26.25" customHeight="1"/>
    <row r="30750" ht="26.25" customHeight="1"/>
    <row r="30751" ht="26.25" customHeight="1"/>
    <row r="30752" ht="26.25" customHeight="1"/>
    <row r="30753" ht="26.25" customHeight="1"/>
    <row r="30754" ht="26.25" customHeight="1"/>
    <row r="30755" ht="26.25" customHeight="1"/>
    <row r="30756" ht="26.25" customHeight="1"/>
    <row r="30757" ht="26.25" customHeight="1"/>
    <row r="30758" ht="26.25" customHeight="1"/>
    <row r="30759" ht="26.25" customHeight="1"/>
    <row r="30760" ht="26.25" customHeight="1"/>
    <row r="30761" ht="26.25" customHeight="1"/>
    <row r="30762" ht="26.25" customHeight="1"/>
    <row r="30763" ht="26.25" customHeight="1"/>
    <row r="30764" ht="26.25" customHeight="1"/>
    <row r="30765" ht="26.25" customHeight="1"/>
    <row r="30766" ht="26.25" customHeight="1"/>
    <row r="30767" ht="26.25" customHeight="1"/>
    <row r="30768" ht="26.25" customHeight="1"/>
    <row r="30769" ht="26.25" customHeight="1"/>
    <row r="30770" ht="26.25" customHeight="1"/>
    <row r="30771" ht="26.25" customHeight="1"/>
    <row r="30772" ht="26.25" customHeight="1"/>
    <row r="30773" ht="26.25" customHeight="1"/>
    <row r="30774" ht="26.25" customHeight="1"/>
    <row r="30775" ht="26.25" customHeight="1"/>
    <row r="30776" ht="26.25" customHeight="1"/>
    <row r="30777" ht="26.25" customHeight="1"/>
    <row r="30778" ht="26.25" customHeight="1"/>
    <row r="30779" ht="26.25" customHeight="1"/>
    <row r="30780" ht="26.25" customHeight="1"/>
    <row r="30781" ht="26.25" customHeight="1"/>
    <row r="30782" ht="26.25" customHeight="1"/>
    <row r="30783" ht="26.25" customHeight="1"/>
    <row r="30784" ht="26.25" customHeight="1"/>
    <row r="30785" ht="26.25" customHeight="1"/>
    <row r="30786" ht="26.25" customHeight="1"/>
    <row r="30787" ht="26.25" customHeight="1"/>
    <row r="30788" ht="26.25" customHeight="1"/>
    <row r="30789" ht="26.25" customHeight="1"/>
    <row r="30790" ht="26.25" customHeight="1"/>
    <row r="30791" ht="26.25" customHeight="1"/>
    <row r="30792" ht="26.25" customHeight="1"/>
    <row r="30793" ht="26.25" customHeight="1"/>
    <row r="30794" ht="26.25" customHeight="1"/>
    <row r="30795" ht="26.25" customHeight="1"/>
    <row r="30796" ht="26.25" customHeight="1"/>
    <row r="30797" ht="26.25" customHeight="1"/>
    <row r="30798" ht="26.25" customHeight="1"/>
    <row r="30799" ht="26.25" customHeight="1"/>
    <row r="30800" ht="26.25" customHeight="1"/>
    <row r="30801" ht="26.25" customHeight="1"/>
    <row r="30802" ht="26.25" customHeight="1"/>
    <row r="30803" ht="26.25" customHeight="1"/>
    <row r="30804" ht="26.25" customHeight="1"/>
    <row r="30805" ht="26.25" customHeight="1"/>
    <row r="30806" ht="26.25" customHeight="1"/>
    <row r="30807" ht="26.25" customHeight="1"/>
    <row r="30808" ht="26.25" customHeight="1"/>
    <row r="30809" ht="26.25" customHeight="1"/>
    <row r="30810" ht="26.25" customHeight="1"/>
    <row r="30811" ht="26.25" customHeight="1"/>
    <row r="30812" ht="26.25" customHeight="1"/>
    <row r="30813" ht="26.25" customHeight="1"/>
    <row r="30814" ht="26.25" customHeight="1"/>
    <row r="30815" ht="26.25" customHeight="1"/>
    <row r="30816" ht="26.25" customHeight="1"/>
    <row r="30817" ht="26.25" customHeight="1"/>
    <row r="30818" ht="26.25" customHeight="1"/>
    <row r="30819" ht="26.25" customHeight="1"/>
    <row r="30820" ht="26.25" customHeight="1"/>
    <row r="30821" ht="26.25" customHeight="1"/>
    <row r="30822" ht="26.25" customHeight="1"/>
    <row r="30823" ht="26.25" customHeight="1"/>
    <row r="30824" ht="26.25" customHeight="1"/>
    <row r="30825" ht="26.25" customHeight="1"/>
    <row r="30826" ht="26.25" customHeight="1"/>
    <row r="30827" ht="26.25" customHeight="1"/>
    <row r="30828" ht="26.25" customHeight="1"/>
    <row r="30829" ht="26.25" customHeight="1"/>
    <row r="30830" ht="26.25" customHeight="1"/>
    <row r="30831" ht="26.25" customHeight="1"/>
    <row r="30832" ht="26.25" customHeight="1"/>
    <row r="30833" ht="26.25" customHeight="1"/>
    <row r="30834" ht="26.25" customHeight="1"/>
    <row r="30835" ht="26.25" customHeight="1"/>
    <row r="30836" ht="26.25" customHeight="1"/>
    <row r="30837" ht="26.25" customHeight="1"/>
    <row r="30838" ht="26.25" customHeight="1"/>
    <row r="30839" ht="26.25" customHeight="1"/>
    <row r="30840" ht="26.25" customHeight="1"/>
    <row r="30841" ht="26.25" customHeight="1"/>
    <row r="30842" ht="26.25" customHeight="1"/>
    <row r="30843" ht="26.25" customHeight="1"/>
    <row r="30844" ht="26.25" customHeight="1"/>
    <row r="30845" ht="26.25" customHeight="1"/>
    <row r="30846" ht="26.25" customHeight="1"/>
    <row r="30847" ht="26.25" customHeight="1"/>
    <row r="30848" ht="26.25" customHeight="1"/>
    <row r="30849" ht="26.25" customHeight="1"/>
    <row r="30850" ht="26.25" customHeight="1"/>
    <row r="30851" ht="26.25" customHeight="1"/>
    <row r="30852" ht="26.25" customHeight="1"/>
    <row r="30853" ht="26.25" customHeight="1"/>
    <row r="30854" ht="26.25" customHeight="1"/>
    <row r="30855" ht="26.25" customHeight="1"/>
    <row r="30856" ht="26.25" customHeight="1"/>
    <row r="30857" ht="26.25" customHeight="1"/>
    <row r="30858" ht="26.25" customHeight="1"/>
    <row r="30859" ht="26.25" customHeight="1"/>
    <row r="30860" ht="26.25" customHeight="1"/>
    <row r="30861" ht="26.25" customHeight="1"/>
    <row r="30862" ht="26.25" customHeight="1"/>
    <row r="30863" ht="26.25" customHeight="1"/>
    <row r="30864" ht="26.25" customHeight="1"/>
    <row r="30865" ht="26.25" customHeight="1"/>
    <row r="30866" ht="26.25" customHeight="1"/>
    <row r="30867" ht="26.25" customHeight="1"/>
    <row r="30868" ht="26.25" customHeight="1"/>
    <row r="30869" ht="26.25" customHeight="1"/>
    <row r="30870" ht="26.25" customHeight="1"/>
    <row r="30871" ht="26.25" customHeight="1"/>
    <row r="30872" ht="26.25" customHeight="1"/>
    <row r="30873" ht="26.25" customHeight="1"/>
    <row r="30874" ht="26.25" customHeight="1"/>
    <row r="30875" ht="26.25" customHeight="1"/>
    <row r="30876" ht="26.25" customHeight="1"/>
    <row r="30877" ht="26.25" customHeight="1"/>
    <row r="30878" ht="26.25" customHeight="1"/>
    <row r="30879" ht="26.25" customHeight="1"/>
    <row r="30880" ht="26.25" customHeight="1"/>
    <row r="30881" ht="26.25" customHeight="1"/>
    <row r="30882" ht="26.25" customHeight="1"/>
    <row r="30883" ht="26.25" customHeight="1"/>
    <row r="30884" ht="26.25" customHeight="1"/>
    <row r="30885" ht="26.25" customHeight="1"/>
    <row r="30886" ht="26.25" customHeight="1"/>
    <row r="30887" ht="26.25" customHeight="1"/>
    <row r="30888" ht="26.25" customHeight="1"/>
    <row r="30889" ht="26.25" customHeight="1"/>
    <row r="30890" ht="26.25" customHeight="1"/>
    <row r="30891" ht="26.25" customHeight="1"/>
    <row r="30892" ht="26.25" customHeight="1"/>
    <row r="30893" ht="26.25" customHeight="1"/>
    <row r="30894" ht="26.25" customHeight="1"/>
    <row r="30895" ht="26.25" customHeight="1"/>
    <row r="30896" ht="26.25" customHeight="1"/>
    <row r="30897" ht="26.25" customHeight="1"/>
    <row r="30898" ht="26.25" customHeight="1"/>
    <row r="30899" ht="26.25" customHeight="1"/>
    <row r="30900" ht="26.25" customHeight="1"/>
    <row r="30901" ht="26.25" customHeight="1"/>
    <row r="30902" ht="26.25" customHeight="1"/>
    <row r="30903" ht="26.25" customHeight="1"/>
    <row r="30904" ht="26.25" customHeight="1"/>
    <row r="30905" ht="26.25" customHeight="1"/>
    <row r="30906" ht="26.25" customHeight="1"/>
    <row r="30907" ht="26.25" customHeight="1"/>
    <row r="30908" ht="26.25" customHeight="1"/>
    <row r="30909" ht="26.25" customHeight="1"/>
    <row r="30910" ht="26.25" customHeight="1"/>
    <row r="30911" ht="26.25" customHeight="1"/>
    <row r="30912" ht="26.25" customHeight="1"/>
    <row r="30913" ht="26.25" customHeight="1"/>
    <row r="30914" ht="26.25" customHeight="1"/>
    <row r="30915" ht="26.25" customHeight="1"/>
    <row r="30916" ht="26.25" customHeight="1"/>
    <row r="30917" ht="26.25" customHeight="1"/>
    <row r="30918" ht="26.25" customHeight="1"/>
    <row r="30919" ht="26.25" customHeight="1"/>
    <row r="30920" ht="26.25" customHeight="1"/>
    <row r="30921" ht="26.25" customHeight="1"/>
    <row r="30922" ht="26.25" customHeight="1"/>
    <row r="30923" ht="26.25" customHeight="1"/>
    <row r="30924" ht="26.25" customHeight="1"/>
    <row r="30925" ht="26.25" customHeight="1"/>
    <row r="30926" ht="26.25" customHeight="1"/>
    <row r="30927" ht="26.25" customHeight="1"/>
    <row r="30928" ht="26.25" customHeight="1"/>
    <row r="30929" ht="26.25" customHeight="1"/>
    <row r="30930" ht="26.25" customHeight="1"/>
    <row r="30931" ht="26.25" customHeight="1"/>
    <row r="30932" ht="26.25" customHeight="1"/>
    <row r="30933" ht="26.25" customHeight="1"/>
    <row r="30934" ht="26.25" customHeight="1"/>
    <row r="30935" ht="26.25" customHeight="1"/>
    <row r="30936" ht="26.25" customHeight="1"/>
    <row r="30937" ht="26.25" customHeight="1"/>
    <row r="30938" ht="26.25" customHeight="1"/>
    <row r="30939" ht="26.25" customHeight="1"/>
    <row r="30940" ht="26.25" customHeight="1"/>
    <row r="30941" ht="26.25" customHeight="1"/>
    <row r="30942" ht="26.25" customHeight="1"/>
    <row r="30943" ht="26.25" customHeight="1"/>
    <row r="30944" ht="26.25" customHeight="1"/>
    <row r="30945" ht="26.25" customHeight="1"/>
    <row r="30946" ht="26.25" customHeight="1"/>
    <row r="30947" ht="26.25" customHeight="1"/>
    <row r="30948" ht="26.25" customHeight="1"/>
    <row r="30949" ht="26.25" customHeight="1"/>
    <row r="30950" ht="26.25" customHeight="1"/>
    <row r="30951" ht="26.25" customHeight="1"/>
    <row r="30952" ht="26.25" customHeight="1"/>
    <row r="30953" ht="26.25" customHeight="1"/>
    <row r="30954" ht="26.25" customHeight="1"/>
    <row r="30955" ht="26.25" customHeight="1"/>
    <row r="30956" ht="26.25" customHeight="1"/>
    <row r="30957" ht="26.25" customHeight="1"/>
    <row r="30958" ht="26.25" customHeight="1"/>
    <row r="30959" ht="26.25" customHeight="1"/>
    <row r="30960" ht="26.25" customHeight="1"/>
    <row r="30961" ht="26.25" customHeight="1"/>
    <row r="30962" ht="26.25" customHeight="1"/>
    <row r="30963" ht="26.25" customHeight="1"/>
    <row r="30964" ht="26.25" customHeight="1"/>
    <row r="30965" ht="26.25" customHeight="1"/>
    <row r="30966" ht="26.25" customHeight="1"/>
    <row r="30967" ht="26.25" customHeight="1"/>
    <row r="30968" ht="26.25" customHeight="1"/>
    <row r="30969" ht="26.25" customHeight="1"/>
    <row r="30970" ht="26.25" customHeight="1"/>
    <row r="30971" ht="26.25" customHeight="1"/>
    <row r="30972" ht="26.25" customHeight="1"/>
    <row r="30973" ht="26.25" customHeight="1"/>
    <row r="30974" ht="26.25" customHeight="1"/>
    <row r="30975" ht="26.25" customHeight="1"/>
    <row r="30976" ht="26.25" customHeight="1"/>
    <row r="30977" ht="26.25" customHeight="1"/>
    <row r="30978" ht="26.25" customHeight="1"/>
    <row r="30979" ht="26.25" customHeight="1"/>
    <row r="30980" ht="26.25" customHeight="1"/>
    <row r="30981" ht="26.25" customHeight="1"/>
    <row r="30982" ht="26.25" customHeight="1"/>
    <row r="30983" ht="26.25" customHeight="1"/>
    <row r="30984" ht="26.25" customHeight="1"/>
    <row r="30985" ht="26.25" customHeight="1"/>
    <row r="30986" ht="26.25" customHeight="1"/>
    <row r="30987" ht="26.25" customHeight="1"/>
    <row r="30988" ht="26.25" customHeight="1"/>
    <row r="30989" ht="26.25" customHeight="1"/>
    <row r="30990" ht="26.25" customHeight="1"/>
    <row r="30991" ht="26.25" customHeight="1"/>
    <row r="30992" ht="26.25" customHeight="1"/>
    <row r="30993" ht="26.25" customHeight="1"/>
    <row r="30994" ht="26.25" customHeight="1"/>
    <row r="30995" ht="26.25" customHeight="1"/>
    <row r="30996" ht="26.25" customHeight="1"/>
    <row r="30997" ht="26.25" customHeight="1"/>
    <row r="30998" ht="26.25" customHeight="1"/>
    <row r="30999" ht="26.25" customHeight="1"/>
    <row r="31000" ht="26.25" customHeight="1"/>
    <row r="31001" ht="26.25" customHeight="1"/>
    <row r="31002" ht="26.25" customHeight="1"/>
    <row r="31003" ht="26.25" customHeight="1"/>
    <row r="31004" ht="26.25" customHeight="1"/>
    <row r="31005" ht="26.25" customHeight="1"/>
    <row r="31006" ht="26.25" customHeight="1"/>
    <row r="31007" ht="26.25" customHeight="1"/>
    <row r="31008" ht="26.25" customHeight="1"/>
    <row r="31009" ht="26.25" customHeight="1"/>
    <row r="31010" ht="26.25" customHeight="1"/>
    <row r="31011" ht="26.25" customHeight="1"/>
    <row r="31012" ht="26.25" customHeight="1"/>
    <row r="31013" ht="26.25" customHeight="1"/>
    <row r="31014" ht="26.25" customHeight="1"/>
    <row r="31015" ht="26.25" customHeight="1"/>
    <row r="31016" ht="26.25" customHeight="1"/>
    <row r="31017" ht="26.25" customHeight="1"/>
    <row r="31018" ht="26.25" customHeight="1"/>
    <row r="31019" ht="26.25" customHeight="1"/>
    <row r="31020" ht="26.25" customHeight="1"/>
    <row r="31021" ht="26.25" customHeight="1"/>
    <row r="31022" ht="26.25" customHeight="1"/>
    <row r="31023" ht="26.25" customHeight="1"/>
    <row r="31024" ht="26.25" customHeight="1"/>
    <row r="31025" ht="26.25" customHeight="1"/>
    <row r="31026" ht="26.25" customHeight="1"/>
    <row r="31027" ht="26.25" customHeight="1"/>
    <row r="31028" ht="26.25" customHeight="1"/>
    <row r="31029" ht="26.25" customHeight="1"/>
    <row r="31030" ht="26.25" customHeight="1"/>
    <row r="31031" ht="26.25" customHeight="1"/>
    <row r="31032" ht="26.25" customHeight="1"/>
    <row r="31033" ht="26.25" customHeight="1"/>
    <row r="31034" ht="26.25" customHeight="1"/>
    <row r="31035" ht="26.25" customHeight="1"/>
    <row r="31036" ht="26.25" customHeight="1"/>
    <row r="31037" ht="26.25" customHeight="1"/>
    <row r="31038" ht="26.25" customHeight="1"/>
    <row r="31039" ht="26.25" customHeight="1"/>
    <row r="31040" ht="26.25" customHeight="1"/>
    <row r="31041" ht="26.25" customHeight="1"/>
    <row r="31042" ht="26.25" customHeight="1"/>
    <row r="31043" ht="26.25" customHeight="1"/>
    <row r="31044" ht="26.25" customHeight="1"/>
    <row r="31045" ht="26.25" customHeight="1"/>
    <row r="31046" ht="26.25" customHeight="1"/>
    <row r="31047" ht="26.25" customHeight="1"/>
    <row r="31048" ht="26.25" customHeight="1"/>
    <row r="31049" ht="26.25" customHeight="1"/>
    <row r="31050" ht="26.25" customHeight="1"/>
    <row r="31051" ht="26.25" customHeight="1"/>
    <row r="31052" ht="26.25" customHeight="1"/>
    <row r="31053" ht="26.25" customHeight="1"/>
    <row r="31054" ht="26.25" customHeight="1"/>
    <row r="31055" ht="26.25" customHeight="1"/>
    <row r="31056" ht="26.25" customHeight="1"/>
    <row r="31057" ht="26.25" customHeight="1"/>
    <row r="31058" ht="26.25" customHeight="1"/>
    <row r="31059" ht="26.25" customHeight="1"/>
    <row r="31060" ht="26.25" customHeight="1"/>
    <row r="31061" ht="26.25" customHeight="1"/>
    <row r="31062" ht="26.25" customHeight="1"/>
    <row r="31063" ht="26.25" customHeight="1"/>
    <row r="31064" ht="26.25" customHeight="1"/>
    <row r="31065" ht="26.25" customHeight="1"/>
    <row r="31066" ht="26.25" customHeight="1"/>
    <row r="31067" ht="26.25" customHeight="1"/>
    <row r="31068" ht="26.25" customHeight="1"/>
    <row r="31069" ht="26.25" customHeight="1"/>
    <row r="31070" ht="26.25" customHeight="1"/>
    <row r="31071" ht="26.25" customHeight="1"/>
    <row r="31072" ht="26.25" customHeight="1"/>
    <row r="31073" ht="26.25" customHeight="1"/>
    <row r="31074" ht="26.25" customHeight="1"/>
    <row r="31075" ht="26.25" customHeight="1"/>
    <row r="31076" ht="26.25" customHeight="1"/>
    <row r="31077" ht="26.25" customHeight="1"/>
    <row r="31078" ht="26.25" customHeight="1"/>
    <row r="31079" ht="26.25" customHeight="1"/>
    <row r="31080" ht="26.25" customHeight="1"/>
    <row r="31081" ht="26.25" customHeight="1"/>
    <row r="31082" ht="26.25" customHeight="1"/>
    <row r="31083" ht="26.25" customHeight="1"/>
    <row r="31084" ht="26.25" customHeight="1"/>
    <row r="31085" ht="26.25" customHeight="1"/>
    <row r="31086" ht="26.25" customHeight="1"/>
    <row r="31087" ht="26.25" customHeight="1"/>
    <row r="31088" ht="26.25" customHeight="1"/>
    <row r="31089" ht="26.25" customHeight="1"/>
    <row r="31090" ht="26.25" customHeight="1"/>
    <row r="31091" ht="26.25" customHeight="1"/>
    <row r="31092" ht="26.25" customHeight="1"/>
    <row r="31093" ht="26.25" customHeight="1"/>
    <row r="31094" ht="26.25" customHeight="1"/>
    <row r="31095" ht="26.25" customHeight="1"/>
    <row r="31096" ht="26.25" customHeight="1"/>
    <row r="31097" ht="26.25" customHeight="1"/>
    <row r="31098" ht="26.25" customHeight="1"/>
    <row r="31099" ht="26.25" customHeight="1"/>
    <row r="31100" ht="26.25" customHeight="1"/>
    <row r="31101" ht="26.25" customHeight="1"/>
    <row r="31102" ht="26.25" customHeight="1"/>
    <row r="31103" ht="26.25" customHeight="1"/>
    <row r="31104" ht="26.25" customHeight="1"/>
    <row r="31105" ht="26.25" customHeight="1"/>
    <row r="31106" ht="26.25" customHeight="1"/>
    <row r="31107" ht="26.25" customHeight="1"/>
    <row r="31108" ht="26.25" customHeight="1"/>
    <row r="31109" ht="26.25" customHeight="1"/>
    <row r="31110" ht="26.25" customHeight="1"/>
    <row r="31111" ht="26.25" customHeight="1"/>
    <row r="31112" ht="26.25" customHeight="1"/>
    <row r="31113" ht="26.25" customHeight="1"/>
    <row r="31114" ht="26.25" customHeight="1"/>
    <row r="31115" ht="26.25" customHeight="1"/>
    <row r="31116" ht="26.25" customHeight="1"/>
    <row r="31117" ht="26.25" customHeight="1"/>
    <row r="31118" ht="26.25" customHeight="1"/>
    <row r="31119" ht="26.25" customHeight="1"/>
    <row r="31120" ht="26.25" customHeight="1"/>
    <row r="31121" ht="26.25" customHeight="1"/>
    <row r="31122" ht="26.25" customHeight="1"/>
    <row r="31123" ht="26.25" customHeight="1"/>
    <row r="31124" ht="26.25" customHeight="1"/>
    <row r="31125" ht="26.25" customHeight="1"/>
    <row r="31126" ht="26.25" customHeight="1"/>
    <row r="31127" ht="26.25" customHeight="1"/>
    <row r="31128" ht="26.25" customHeight="1"/>
    <row r="31129" ht="26.25" customHeight="1"/>
    <row r="31130" ht="26.25" customHeight="1"/>
    <row r="31131" ht="26.25" customHeight="1"/>
    <row r="31132" ht="26.25" customHeight="1"/>
    <row r="31133" ht="26.25" customHeight="1"/>
    <row r="31134" ht="26.25" customHeight="1"/>
    <row r="31135" ht="26.25" customHeight="1"/>
    <row r="31136" ht="26.25" customHeight="1"/>
    <row r="31137" ht="26.25" customHeight="1"/>
    <row r="31138" ht="26.25" customHeight="1"/>
    <row r="31139" ht="26.25" customHeight="1"/>
    <row r="31140" ht="26.25" customHeight="1"/>
    <row r="31141" ht="26.25" customHeight="1"/>
    <row r="31142" ht="26.25" customHeight="1"/>
    <row r="31143" ht="26.25" customHeight="1"/>
    <row r="31144" ht="26.25" customHeight="1"/>
    <row r="31145" ht="26.25" customHeight="1"/>
    <row r="31146" ht="26.25" customHeight="1"/>
    <row r="31147" ht="26.25" customHeight="1"/>
    <row r="31148" ht="26.25" customHeight="1"/>
    <row r="31149" ht="26.25" customHeight="1"/>
    <row r="31150" ht="26.25" customHeight="1"/>
    <row r="31151" ht="26.25" customHeight="1"/>
    <row r="31152" ht="26.25" customHeight="1"/>
    <row r="31153" ht="26.25" customHeight="1"/>
    <row r="31154" ht="26.25" customHeight="1"/>
    <row r="31155" ht="26.25" customHeight="1"/>
    <row r="31156" ht="26.25" customHeight="1"/>
    <row r="31157" ht="26.25" customHeight="1"/>
    <row r="31158" ht="26.25" customHeight="1"/>
    <row r="31159" ht="26.25" customHeight="1"/>
    <row r="31160" ht="26.25" customHeight="1"/>
    <row r="31161" ht="26.25" customHeight="1"/>
    <row r="31162" ht="26.25" customHeight="1"/>
    <row r="31163" ht="26.25" customHeight="1"/>
    <row r="31164" ht="26.25" customHeight="1"/>
    <row r="31165" ht="26.25" customHeight="1"/>
    <row r="31166" ht="26.25" customHeight="1"/>
    <row r="31167" ht="26.25" customHeight="1"/>
    <row r="31168" ht="26.25" customHeight="1"/>
    <row r="31169" ht="26.25" customHeight="1"/>
    <row r="31170" ht="26.25" customHeight="1"/>
    <row r="31171" ht="26.25" customHeight="1"/>
    <row r="31172" ht="26.25" customHeight="1"/>
    <row r="31173" ht="26.25" customHeight="1"/>
    <row r="31174" ht="26.25" customHeight="1"/>
    <row r="31175" ht="26.25" customHeight="1"/>
    <row r="31176" ht="26.25" customHeight="1"/>
    <row r="31177" ht="26.25" customHeight="1"/>
    <row r="31178" ht="26.25" customHeight="1"/>
    <row r="31179" ht="26.25" customHeight="1"/>
    <row r="31180" ht="26.25" customHeight="1"/>
    <row r="31181" ht="26.25" customHeight="1"/>
    <row r="31182" ht="26.25" customHeight="1"/>
    <row r="31183" ht="26.25" customHeight="1"/>
    <row r="31184" ht="26.25" customHeight="1"/>
    <row r="31185" ht="26.25" customHeight="1"/>
    <row r="31186" ht="26.25" customHeight="1"/>
    <row r="31187" ht="26.25" customHeight="1"/>
    <row r="31188" ht="26.25" customHeight="1"/>
    <row r="31189" ht="26.25" customHeight="1"/>
    <row r="31190" ht="26.25" customHeight="1"/>
    <row r="31191" ht="26.25" customHeight="1"/>
    <row r="31192" ht="26.25" customHeight="1"/>
    <row r="31193" ht="26.25" customHeight="1"/>
    <row r="31194" ht="26.25" customHeight="1"/>
    <row r="31195" ht="26.25" customHeight="1"/>
    <row r="31196" ht="26.25" customHeight="1"/>
    <row r="31197" ht="26.25" customHeight="1"/>
    <row r="31198" ht="26.25" customHeight="1"/>
    <row r="31199" ht="26.25" customHeight="1"/>
    <row r="31200" ht="26.25" customHeight="1"/>
    <row r="31201" ht="26.25" customHeight="1"/>
    <row r="31202" ht="26.25" customHeight="1"/>
    <row r="31203" ht="26.25" customHeight="1"/>
    <row r="31204" ht="26.25" customHeight="1"/>
    <row r="31205" ht="26.25" customHeight="1"/>
    <row r="31206" ht="26.25" customHeight="1"/>
    <row r="31207" ht="26.25" customHeight="1"/>
    <row r="31208" ht="26.25" customHeight="1"/>
    <row r="31209" ht="26.25" customHeight="1"/>
    <row r="31210" ht="26.25" customHeight="1"/>
    <row r="31211" ht="26.25" customHeight="1"/>
    <row r="31212" ht="26.25" customHeight="1"/>
    <row r="31213" ht="26.25" customHeight="1"/>
    <row r="31214" ht="26.25" customHeight="1"/>
    <row r="31215" ht="26.25" customHeight="1"/>
    <row r="31216" ht="26.25" customHeight="1"/>
    <row r="31217" ht="26.25" customHeight="1"/>
    <row r="31218" ht="26.25" customHeight="1"/>
    <row r="31219" ht="26.25" customHeight="1"/>
    <row r="31220" ht="26.25" customHeight="1"/>
    <row r="31221" ht="26.25" customHeight="1"/>
    <row r="31222" ht="26.25" customHeight="1"/>
    <row r="31223" ht="26.25" customHeight="1"/>
    <row r="31224" ht="26.25" customHeight="1"/>
    <row r="31225" ht="26.25" customHeight="1"/>
    <row r="31226" ht="26.25" customHeight="1"/>
    <row r="31227" ht="26.25" customHeight="1"/>
    <row r="31228" ht="26.25" customHeight="1"/>
    <row r="31229" ht="26.25" customHeight="1"/>
    <row r="31230" ht="26.25" customHeight="1"/>
    <row r="31231" ht="26.25" customHeight="1"/>
    <row r="31232" ht="26.25" customHeight="1"/>
    <row r="31233" ht="26.25" customHeight="1"/>
    <row r="31234" ht="26.25" customHeight="1"/>
    <row r="31235" ht="26.25" customHeight="1"/>
    <row r="31236" ht="26.25" customHeight="1"/>
    <row r="31237" ht="26.25" customHeight="1"/>
    <row r="31238" ht="26.25" customHeight="1"/>
    <row r="31239" ht="26.25" customHeight="1"/>
    <row r="31240" ht="26.25" customHeight="1"/>
    <row r="31241" ht="26.25" customHeight="1"/>
    <row r="31242" ht="26.25" customHeight="1"/>
    <row r="31243" ht="26.25" customHeight="1"/>
    <row r="31244" ht="26.25" customHeight="1"/>
    <row r="31245" ht="26.25" customHeight="1"/>
    <row r="31246" ht="26.25" customHeight="1"/>
    <row r="31247" ht="26.25" customHeight="1"/>
    <row r="31248" ht="26.25" customHeight="1"/>
    <row r="31249" ht="26.25" customHeight="1"/>
    <row r="31250" ht="26.25" customHeight="1"/>
    <row r="31251" ht="26.25" customHeight="1"/>
    <row r="31252" ht="26.25" customHeight="1"/>
    <row r="31253" ht="26.25" customHeight="1"/>
    <row r="31254" ht="26.25" customHeight="1"/>
    <row r="31255" ht="26.25" customHeight="1"/>
    <row r="31256" ht="26.25" customHeight="1"/>
    <row r="31257" ht="26.25" customHeight="1"/>
    <row r="31258" ht="26.25" customHeight="1"/>
    <row r="31259" ht="26.25" customHeight="1"/>
    <row r="31260" ht="26.25" customHeight="1"/>
    <row r="31261" ht="26.25" customHeight="1"/>
    <row r="31262" ht="26.25" customHeight="1"/>
    <row r="31263" ht="26.25" customHeight="1"/>
    <row r="31264" ht="26.25" customHeight="1"/>
    <row r="31265" ht="26.25" customHeight="1"/>
    <row r="31266" ht="26.25" customHeight="1"/>
    <row r="31267" ht="26.25" customHeight="1"/>
    <row r="31268" ht="26.25" customHeight="1"/>
    <row r="31269" ht="26.25" customHeight="1"/>
    <row r="31270" ht="26.25" customHeight="1"/>
    <row r="31271" ht="26.25" customHeight="1"/>
    <row r="31272" ht="26.25" customHeight="1"/>
    <row r="31273" ht="26.25" customHeight="1"/>
    <row r="31274" ht="26.25" customHeight="1"/>
    <row r="31275" ht="26.25" customHeight="1"/>
    <row r="31276" ht="26.25" customHeight="1"/>
    <row r="31277" ht="26.25" customHeight="1"/>
    <row r="31278" ht="26.25" customHeight="1"/>
    <row r="31279" ht="26.25" customHeight="1"/>
    <row r="31280" ht="26.25" customHeight="1"/>
    <row r="31281" ht="26.25" customHeight="1"/>
    <row r="31282" ht="26.25" customHeight="1"/>
    <row r="31283" ht="26.25" customHeight="1"/>
    <row r="31284" ht="26.25" customHeight="1"/>
    <row r="31285" ht="26.25" customHeight="1"/>
    <row r="31286" ht="26.25" customHeight="1"/>
    <row r="31287" ht="26.25" customHeight="1"/>
    <row r="31288" ht="26.25" customHeight="1"/>
    <row r="31289" ht="26.25" customHeight="1"/>
    <row r="31290" ht="26.25" customHeight="1"/>
    <row r="31291" ht="26.25" customHeight="1"/>
    <row r="31292" ht="26.25" customHeight="1"/>
    <row r="31293" ht="26.25" customHeight="1"/>
    <row r="31294" ht="26.25" customHeight="1"/>
    <row r="31295" ht="26.25" customHeight="1"/>
    <row r="31296" ht="26.25" customHeight="1"/>
    <row r="31297" ht="26.25" customHeight="1"/>
    <row r="31298" ht="26.25" customHeight="1"/>
    <row r="31299" ht="26.25" customHeight="1"/>
    <row r="31300" ht="26.25" customHeight="1"/>
    <row r="31301" ht="26.25" customHeight="1"/>
    <row r="31302" ht="26.25" customHeight="1"/>
    <row r="31303" ht="26.25" customHeight="1"/>
    <row r="31304" ht="26.25" customHeight="1"/>
    <row r="31305" ht="26.25" customHeight="1"/>
    <row r="31306" ht="26.25" customHeight="1"/>
    <row r="31307" ht="26.25" customHeight="1"/>
    <row r="31308" ht="26.25" customHeight="1"/>
    <row r="31309" ht="26.25" customHeight="1"/>
    <row r="31310" ht="26.25" customHeight="1"/>
    <row r="31311" ht="26.25" customHeight="1"/>
    <row r="31312" ht="26.25" customHeight="1"/>
    <row r="31313" ht="26.25" customHeight="1"/>
    <row r="31314" ht="26.25" customHeight="1"/>
    <row r="31315" ht="26.25" customHeight="1"/>
    <row r="31316" ht="26.25" customHeight="1"/>
    <row r="31317" ht="26.25" customHeight="1"/>
    <row r="31318" ht="26.25" customHeight="1"/>
    <row r="31319" ht="26.25" customHeight="1"/>
    <row r="31320" ht="26.25" customHeight="1"/>
    <row r="31321" ht="26.25" customHeight="1"/>
    <row r="31322" ht="26.25" customHeight="1"/>
    <row r="31323" ht="26.25" customHeight="1"/>
    <row r="31324" ht="26.25" customHeight="1"/>
    <row r="31325" ht="26.25" customHeight="1"/>
    <row r="31326" ht="26.25" customHeight="1"/>
    <row r="31327" ht="26.25" customHeight="1"/>
    <row r="31328" ht="26.25" customHeight="1"/>
    <row r="31329" ht="26.25" customHeight="1"/>
    <row r="31330" ht="26.25" customHeight="1"/>
    <row r="31331" ht="26.25" customHeight="1"/>
    <row r="31332" ht="26.25" customHeight="1"/>
    <row r="31333" ht="26.25" customHeight="1"/>
    <row r="31334" ht="26.25" customHeight="1"/>
    <row r="31335" ht="26.25" customHeight="1"/>
    <row r="31336" ht="26.25" customHeight="1"/>
    <row r="31337" ht="26.25" customHeight="1"/>
    <row r="31338" ht="26.25" customHeight="1"/>
    <row r="31339" ht="26.25" customHeight="1"/>
    <row r="31340" ht="26.25" customHeight="1"/>
    <row r="31341" ht="26.25" customHeight="1"/>
    <row r="31342" ht="26.25" customHeight="1"/>
    <row r="31343" ht="26.25" customHeight="1"/>
    <row r="31344" ht="26.25" customHeight="1"/>
    <row r="31345" ht="26.25" customHeight="1"/>
    <row r="31346" ht="26.25" customHeight="1"/>
    <row r="31347" ht="26.25" customHeight="1"/>
    <row r="31348" ht="26.25" customHeight="1"/>
    <row r="31349" ht="26.25" customHeight="1"/>
    <row r="31350" ht="26.25" customHeight="1"/>
    <row r="31351" ht="26.25" customHeight="1"/>
    <row r="31352" ht="26.25" customHeight="1"/>
    <row r="31353" ht="26.25" customHeight="1"/>
    <row r="31354" ht="26.25" customHeight="1"/>
    <row r="31355" ht="26.25" customHeight="1"/>
    <row r="31356" ht="26.25" customHeight="1"/>
    <row r="31357" ht="26.25" customHeight="1"/>
    <row r="31358" ht="26.25" customHeight="1"/>
    <row r="31359" ht="26.25" customHeight="1"/>
    <row r="31360" ht="26.25" customHeight="1"/>
    <row r="31361" ht="26.25" customHeight="1"/>
    <row r="31362" ht="26.25" customHeight="1"/>
    <row r="31363" ht="26.25" customHeight="1"/>
    <row r="31364" ht="26.25" customHeight="1"/>
    <row r="31365" ht="26.25" customHeight="1"/>
    <row r="31366" ht="26.25" customHeight="1"/>
    <row r="31367" ht="26.25" customHeight="1"/>
    <row r="31368" ht="26.25" customHeight="1"/>
    <row r="31369" ht="26.25" customHeight="1"/>
    <row r="31370" ht="26.25" customHeight="1"/>
    <row r="31371" ht="26.25" customHeight="1"/>
    <row r="31372" ht="26.25" customHeight="1"/>
    <row r="31373" ht="26.25" customHeight="1"/>
    <row r="31374" ht="26.25" customHeight="1"/>
    <row r="31375" ht="26.25" customHeight="1"/>
    <row r="31376" ht="26.25" customHeight="1"/>
    <row r="31377" ht="26.25" customHeight="1"/>
    <row r="31378" ht="26.25" customHeight="1"/>
    <row r="31379" ht="26.25" customHeight="1"/>
    <row r="31380" ht="26.25" customHeight="1"/>
    <row r="31381" ht="26.25" customHeight="1"/>
    <row r="31382" ht="26.25" customHeight="1"/>
    <row r="31383" ht="26.25" customHeight="1"/>
    <row r="31384" ht="26.25" customHeight="1"/>
    <row r="31385" ht="26.25" customHeight="1"/>
    <row r="31386" ht="26.25" customHeight="1"/>
    <row r="31387" ht="26.25" customHeight="1"/>
    <row r="31388" ht="26.25" customHeight="1"/>
    <row r="31389" ht="26.25" customHeight="1"/>
    <row r="31390" ht="26.25" customHeight="1"/>
    <row r="31391" ht="26.25" customHeight="1"/>
    <row r="31392" ht="26.25" customHeight="1"/>
    <row r="31393" ht="26.25" customHeight="1"/>
    <row r="31394" ht="26.25" customHeight="1"/>
    <row r="31395" ht="26.25" customHeight="1"/>
    <row r="31396" ht="26.25" customHeight="1"/>
    <row r="31397" ht="26.25" customHeight="1"/>
    <row r="31398" ht="26.25" customHeight="1"/>
    <row r="31399" ht="26.25" customHeight="1"/>
    <row r="31400" ht="26.25" customHeight="1"/>
    <row r="31401" ht="26.25" customHeight="1"/>
    <row r="31402" ht="26.25" customHeight="1"/>
    <row r="31403" ht="26.25" customHeight="1"/>
    <row r="31404" ht="26.25" customHeight="1"/>
    <row r="31405" ht="26.25" customHeight="1"/>
    <row r="31406" ht="26.25" customHeight="1"/>
    <row r="31407" ht="26.25" customHeight="1"/>
    <row r="31408" ht="26.25" customHeight="1"/>
    <row r="31409" ht="26.25" customHeight="1"/>
    <row r="31410" ht="26.25" customHeight="1"/>
    <row r="31411" ht="26.25" customHeight="1"/>
    <row r="31412" ht="26.25" customHeight="1"/>
    <row r="31413" ht="26.25" customHeight="1"/>
    <row r="31414" ht="26.25" customHeight="1"/>
    <row r="31415" ht="26.25" customHeight="1"/>
    <row r="31416" ht="26.25" customHeight="1"/>
    <row r="31417" ht="26.25" customHeight="1"/>
    <row r="31418" ht="26.25" customHeight="1"/>
    <row r="31419" ht="26.25" customHeight="1"/>
    <row r="31420" ht="26.25" customHeight="1"/>
    <row r="31421" ht="26.25" customHeight="1"/>
    <row r="31422" ht="26.25" customHeight="1"/>
    <row r="31423" ht="26.25" customHeight="1"/>
    <row r="31424" ht="26.25" customHeight="1"/>
    <row r="31425" ht="26.25" customHeight="1"/>
    <row r="31426" ht="26.25" customHeight="1"/>
    <row r="31427" ht="26.25" customHeight="1"/>
    <row r="31428" ht="26.25" customHeight="1"/>
    <row r="31429" ht="26.25" customHeight="1"/>
    <row r="31430" ht="26.25" customHeight="1"/>
    <row r="31431" ht="26.25" customHeight="1"/>
    <row r="31432" ht="26.25" customHeight="1"/>
    <row r="31433" ht="26.25" customHeight="1"/>
    <row r="31434" ht="26.25" customHeight="1"/>
    <row r="31435" ht="26.25" customHeight="1"/>
    <row r="31436" ht="26.25" customHeight="1"/>
    <row r="31437" ht="26.25" customHeight="1"/>
    <row r="31438" ht="26.25" customHeight="1"/>
    <row r="31439" ht="26.25" customHeight="1"/>
    <row r="31440" ht="26.25" customHeight="1"/>
    <row r="31441" ht="26.25" customHeight="1"/>
    <row r="31442" ht="26.25" customHeight="1"/>
    <row r="31443" ht="26.25" customHeight="1"/>
    <row r="31444" ht="26.25" customHeight="1"/>
    <row r="31445" ht="26.25" customHeight="1"/>
    <row r="31446" ht="26.25" customHeight="1"/>
    <row r="31447" ht="26.25" customHeight="1"/>
    <row r="31448" ht="26.25" customHeight="1"/>
    <row r="31449" ht="26.25" customHeight="1"/>
    <row r="31450" ht="26.25" customHeight="1"/>
    <row r="31451" ht="26.25" customHeight="1"/>
    <row r="31452" ht="26.25" customHeight="1"/>
    <row r="31453" ht="26.25" customHeight="1"/>
    <row r="31454" ht="26.25" customHeight="1"/>
    <row r="31455" ht="26.25" customHeight="1"/>
    <row r="31456" ht="26.25" customHeight="1"/>
    <row r="31457" ht="26.25" customHeight="1"/>
    <row r="31458" ht="26.25" customHeight="1"/>
    <row r="31459" ht="26.25" customHeight="1"/>
    <row r="31460" ht="26.25" customHeight="1"/>
    <row r="31461" ht="26.25" customHeight="1"/>
    <row r="31462" ht="26.25" customHeight="1"/>
    <row r="31463" ht="26.25" customHeight="1"/>
    <row r="31464" ht="26.25" customHeight="1"/>
    <row r="31465" ht="26.25" customHeight="1"/>
    <row r="31466" ht="26.25" customHeight="1"/>
    <row r="31467" ht="26.25" customHeight="1"/>
    <row r="31468" ht="26.25" customHeight="1"/>
    <row r="31469" ht="26.25" customHeight="1"/>
    <row r="31470" ht="26.25" customHeight="1"/>
    <row r="31471" ht="26.25" customHeight="1"/>
    <row r="31472" ht="26.25" customHeight="1"/>
    <row r="31473" ht="26.25" customHeight="1"/>
    <row r="31474" ht="26.25" customHeight="1"/>
    <row r="31475" ht="26.25" customHeight="1"/>
    <row r="31476" ht="26.25" customHeight="1"/>
    <row r="31477" ht="26.25" customHeight="1"/>
    <row r="31478" ht="26.25" customHeight="1"/>
    <row r="31479" ht="26.25" customHeight="1"/>
    <row r="31480" ht="26.25" customHeight="1"/>
    <row r="31481" ht="26.25" customHeight="1"/>
    <row r="31482" ht="26.25" customHeight="1"/>
    <row r="31483" ht="26.25" customHeight="1"/>
    <row r="31484" ht="26.25" customHeight="1"/>
    <row r="31485" ht="26.25" customHeight="1"/>
    <row r="31486" ht="26.25" customHeight="1"/>
    <row r="31487" ht="26.25" customHeight="1"/>
    <row r="31488" ht="26.25" customHeight="1"/>
    <row r="31489" ht="26.25" customHeight="1"/>
    <row r="31490" ht="26.25" customHeight="1"/>
    <row r="31491" ht="26.25" customHeight="1"/>
    <row r="31492" ht="26.25" customHeight="1"/>
    <row r="31493" ht="26.25" customHeight="1"/>
    <row r="31494" ht="26.25" customHeight="1"/>
    <row r="31495" ht="26.25" customHeight="1"/>
    <row r="31496" ht="26.25" customHeight="1"/>
    <row r="31497" ht="26.25" customHeight="1"/>
    <row r="31498" ht="26.25" customHeight="1"/>
    <row r="31499" ht="26.25" customHeight="1"/>
    <row r="31500" ht="26.25" customHeight="1"/>
    <row r="31501" ht="26.25" customHeight="1"/>
    <row r="31502" ht="26.25" customHeight="1"/>
    <row r="31503" ht="26.25" customHeight="1"/>
    <row r="31504" ht="26.25" customHeight="1"/>
    <row r="31505" ht="26.25" customHeight="1"/>
    <row r="31506" ht="26.25" customHeight="1"/>
    <row r="31507" ht="26.25" customHeight="1"/>
    <row r="31508" ht="26.25" customHeight="1"/>
    <row r="31509" ht="26.25" customHeight="1"/>
    <row r="31510" ht="26.25" customHeight="1"/>
    <row r="31511" ht="26.25" customHeight="1"/>
    <row r="31512" ht="26.25" customHeight="1"/>
    <row r="31513" ht="26.25" customHeight="1"/>
    <row r="31514" ht="26.25" customHeight="1"/>
    <row r="31515" ht="26.25" customHeight="1"/>
    <row r="31516" ht="26.25" customHeight="1"/>
    <row r="31517" ht="26.25" customHeight="1"/>
    <row r="31518" ht="26.25" customHeight="1"/>
    <row r="31519" ht="26.25" customHeight="1"/>
    <row r="31520" ht="26.25" customHeight="1"/>
    <row r="31521" ht="26.25" customHeight="1"/>
    <row r="31522" ht="26.25" customHeight="1"/>
    <row r="31523" ht="26.25" customHeight="1"/>
    <row r="31524" ht="26.25" customHeight="1"/>
    <row r="31525" ht="26.25" customHeight="1"/>
    <row r="31526" ht="26.25" customHeight="1"/>
    <row r="31527" ht="26.25" customHeight="1"/>
    <row r="31528" ht="26.25" customHeight="1"/>
    <row r="31529" ht="26.25" customHeight="1"/>
    <row r="31530" ht="26.25" customHeight="1"/>
    <row r="31531" ht="26.25" customHeight="1"/>
    <row r="31532" ht="26.25" customHeight="1"/>
    <row r="31533" ht="26.25" customHeight="1"/>
    <row r="31534" ht="26.25" customHeight="1"/>
    <row r="31535" ht="26.25" customHeight="1"/>
    <row r="31536" ht="26.25" customHeight="1"/>
    <row r="31537" ht="26.25" customHeight="1"/>
    <row r="31538" ht="26.25" customHeight="1"/>
    <row r="31539" ht="26.25" customHeight="1"/>
    <row r="31540" ht="26.25" customHeight="1"/>
    <row r="31541" ht="26.25" customHeight="1"/>
    <row r="31542" ht="26.25" customHeight="1"/>
    <row r="31543" ht="26.25" customHeight="1"/>
    <row r="31544" ht="26.25" customHeight="1"/>
    <row r="31545" ht="26.25" customHeight="1"/>
    <row r="31546" ht="26.25" customHeight="1"/>
    <row r="31547" ht="26.25" customHeight="1"/>
    <row r="31548" ht="26.25" customHeight="1"/>
    <row r="31549" ht="26.25" customHeight="1"/>
    <row r="31550" ht="26.25" customHeight="1"/>
    <row r="31551" ht="26.25" customHeight="1"/>
    <row r="31552" ht="26.25" customHeight="1"/>
    <row r="31553" ht="26.25" customHeight="1"/>
    <row r="31554" ht="26.25" customHeight="1"/>
    <row r="31555" ht="26.25" customHeight="1"/>
    <row r="31556" ht="26.25" customHeight="1"/>
    <row r="31557" ht="26.25" customHeight="1"/>
    <row r="31558" ht="26.25" customHeight="1"/>
    <row r="31559" ht="26.25" customHeight="1"/>
    <row r="31560" ht="26.25" customHeight="1"/>
    <row r="31561" ht="26.25" customHeight="1"/>
    <row r="31562" ht="26.25" customHeight="1"/>
    <row r="31563" ht="26.25" customHeight="1"/>
    <row r="31564" ht="26.25" customHeight="1"/>
    <row r="31565" ht="26.25" customHeight="1"/>
    <row r="31566" ht="26.25" customHeight="1"/>
    <row r="31567" ht="26.25" customHeight="1"/>
    <row r="31568" ht="26.25" customHeight="1"/>
    <row r="31569" ht="26.25" customHeight="1"/>
    <row r="31570" ht="26.25" customHeight="1"/>
    <row r="31571" ht="26.25" customHeight="1"/>
    <row r="31572" ht="26.25" customHeight="1"/>
    <row r="31573" ht="26.25" customHeight="1"/>
    <row r="31574" ht="26.25" customHeight="1"/>
    <row r="31575" ht="26.25" customHeight="1"/>
    <row r="31576" ht="26.25" customHeight="1"/>
    <row r="31577" ht="26.25" customHeight="1"/>
    <row r="31578" ht="26.25" customHeight="1"/>
    <row r="31579" ht="26.25" customHeight="1"/>
    <row r="31580" ht="26.25" customHeight="1"/>
    <row r="31581" ht="26.25" customHeight="1"/>
    <row r="31582" ht="26.25" customHeight="1"/>
    <row r="31583" ht="26.25" customHeight="1"/>
    <row r="31584" ht="26.25" customHeight="1"/>
    <row r="31585" ht="26.25" customHeight="1"/>
    <row r="31586" ht="26.25" customHeight="1"/>
    <row r="31587" ht="26.25" customHeight="1"/>
    <row r="31588" ht="26.25" customHeight="1"/>
    <row r="31589" ht="26.25" customHeight="1"/>
    <row r="31590" ht="26.25" customHeight="1"/>
    <row r="31591" ht="26.25" customHeight="1"/>
    <row r="31592" ht="26.25" customHeight="1"/>
    <row r="31593" ht="26.25" customHeight="1"/>
    <row r="31594" ht="26.25" customHeight="1"/>
    <row r="31595" ht="26.25" customHeight="1"/>
    <row r="31596" ht="26.25" customHeight="1"/>
    <row r="31597" ht="26.25" customHeight="1"/>
    <row r="31598" ht="26.25" customHeight="1"/>
    <row r="31599" ht="26.25" customHeight="1"/>
    <row r="31600" ht="26.25" customHeight="1"/>
    <row r="31601" ht="26.25" customHeight="1"/>
    <row r="31602" ht="26.25" customHeight="1"/>
    <row r="31603" ht="26.25" customHeight="1"/>
    <row r="31604" ht="26.25" customHeight="1"/>
    <row r="31605" ht="26.25" customHeight="1"/>
    <row r="31606" ht="26.25" customHeight="1"/>
    <row r="31607" ht="26.25" customHeight="1"/>
    <row r="31608" ht="26.25" customHeight="1"/>
    <row r="31609" ht="26.25" customHeight="1"/>
    <row r="31610" ht="26.25" customHeight="1"/>
    <row r="31611" ht="26.25" customHeight="1"/>
    <row r="31612" ht="26.25" customHeight="1"/>
    <row r="31613" ht="26.25" customHeight="1"/>
    <row r="31614" ht="26.25" customHeight="1"/>
    <row r="31615" ht="26.25" customHeight="1"/>
    <row r="31616" ht="26.25" customHeight="1"/>
    <row r="31617" ht="26.25" customHeight="1"/>
    <row r="31618" ht="26.25" customHeight="1"/>
    <row r="31619" ht="26.25" customHeight="1"/>
    <row r="31620" ht="26.25" customHeight="1"/>
    <row r="31621" ht="26.25" customHeight="1"/>
    <row r="31622" ht="26.25" customHeight="1"/>
    <row r="31623" ht="26.25" customHeight="1"/>
    <row r="31624" ht="26.25" customHeight="1"/>
    <row r="31625" ht="26.25" customHeight="1"/>
    <row r="31626" ht="26.25" customHeight="1"/>
    <row r="31627" ht="26.25" customHeight="1"/>
    <row r="31628" ht="26.25" customHeight="1"/>
    <row r="31629" ht="26.25" customHeight="1"/>
    <row r="31630" ht="26.25" customHeight="1"/>
    <row r="31631" ht="26.25" customHeight="1"/>
    <row r="31632" ht="26.25" customHeight="1"/>
    <row r="31633" ht="26.25" customHeight="1"/>
    <row r="31634" ht="26.25" customHeight="1"/>
    <row r="31635" ht="26.25" customHeight="1"/>
    <row r="31636" ht="26.25" customHeight="1"/>
    <row r="31637" ht="26.25" customHeight="1"/>
    <row r="31638" ht="26.25" customHeight="1"/>
    <row r="31639" ht="26.25" customHeight="1"/>
    <row r="31640" ht="26.25" customHeight="1"/>
    <row r="31641" ht="26.25" customHeight="1"/>
    <row r="31642" ht="26.25" customHeight="1"/>
    <row r="31643" ht="26.25" customHeight="1"/>
    <row r="31644" ht="26.25" customHeight="1"/>
    <row r="31645" ht="26.25" customHeight="1"/>
    <row r="31646" ht="26.25" customHeight="1"/>
    <row r="31647" ht="26.25" customHeight="1"/>
    <row r="31648" ht="26.25" customHeight="1"/>
    <row r="31649" ht="26.25" customHeight="1"/>
    <row r="31650" ht="26.25" customHeight="1"/>
    <row r="31651" ht="26.25" customHeight="1"/>
    <row r="31652" ht="26.25" customHeight="1"/>
    <row r="31653" ht="26.25" customHeight="1"/>
    <row r="31654" ht="26.25" customHeight="1"/>
    <row r="31655" ht="26.25" customHeight="1"/>
    <row r="31656" ht="26.25" customHeight="1"/>
    <row r="31657" ht="26.25" customHeight="1"/>
    <row r="31658" ht="26.25" customHeight="1"/>
    <row r="31659" ht="26.25" customHeight="1"/>
    <row r="31660" ht="26.25" customHeight="1"/>
    <row r="31661" ht="26.25" customHeight="1"/>
    <row r="31662" ht="26.25" customHeight="1"/>
    <row r="31663" ht="26.25" customHeight="1"/>
    <row r="31664" ht="26.25" customHeight="1"/>
    <row r="31665" ht="26.25" customHeight="1"/>
    <row r="31666" ht="26.25" customHeight="1"/>
    <row r="31667" ht="26.25" customHeight="1"/>
    <row r="31668" ht="26.25" customHeight="1"/>
    <row r="31669" ht="26.25" customHeight="1"/>
    <row r="31670" ht="26.25" customHeight="1"/>
    <row r="31671" ht="26.25" customHeight="1"/>
    <row r="31672" ht="26.25" customHeight="1"/>
    <row r="31673" ht="26.25" customHeight="1"/>
    <row r="31674" ht="26.25" customHeight="1"/>
    <row r="31675" ht="26.25" customHeight="1"/>
    <row r="31676" ht="26.25" customHeight="1"/>
    <row r="31677" ht="26.25" customHeight="1"/>
    <row r="31678" ht="26.25" customHeight="1"/>
    <row r="31679" ht="26.25" customHeight="1"/>
    <row r="31680" ht="26.25" customHeight="1"/>
    <row r="31681" ht="26.25" customHeight="1"/>
    <row r="31682" ht="26.25" customHeight="1"/>
    <row r="31683" ht="26.25" customHeight="1"/>
    <row r="31684" ht="26.25" customHeight="1"/>
    <row r="31685" ht="26.25" customHeight="1"/>
    <row r="31686" ht="26.25" customHeight="1"/>
    <row r="31687" ht="26.25" customHeight="1"/>
    <row r="31688" ht="26.25" customHeight="1"/>
    <row r="31689" ht="26.25" customHeight="1"/>
    <row r="31690" ht="26.25" customHeight="1"/>
    <row r="31691" ht="26.25" customHeight="1"/>
    <row r="31692" ht="26.25" customHeight="1"/>
    <row r="31693" ht="26.25" customHeight="1"/>
    <row r="31694" ht="26.25" customHeight="1"/>
    <row r="31695" ht="26.25" customHeight="1"/>
    <row r="31696" ht="26.25" customHeight="1"/>
    <row r="31697" ht="26.25" customHeight="1"/>
    <row r="31698" ht="26.25" customHeight="1"/>
    <row r="31699" ht="26.25" customHeight="1"/>
    <row r="31700" ht="26.25" customHeight="1"/>
    <row r="31701" ht="26.25" customHeight="1"/>
    <row r="31702" ht="26.25" customHeight="1"/>
    <row r="31703" ht="26.25" customHeight="1"/>
    <row r="31704" ht="26.25" customHeight="1"/>
    <row r="31705" ht="26.25" customHeight="1"/>
    <row r="31706" ht="26.25" customHeight="1"/>
    <row r="31707" ht="26.25" customHeight="1"/>
    <row r="31708" ht="26.25" customHeight="1"/>
    <row r="31709" ht="26.25" customHeight="1"/>
    <row r="31710" ht="26.25" customHeight="1"/>
    <row r="31711" ht="26.25" customHeight="1"/>
    <row r="31712" ht="26.25" customHeight="1"/>
    <row r="31713" ht="26.25" customHeight="1"/>
    <row r="31714" ht="26.25" customHeight="1"/>
    <row r="31715" ht="26.25" customHeight="1"/>
    <row r="31716" ht="26.25" customHeight="1"/>
    <row r="31717" ht="26.25" customHeight="1"/>
    <row r="31718" ht="26.25" customHeight="1"/>
    <row r="31719" ht="26.25" customHeight="1"/>
    <row r="31720" ht="26.25" customHeight="1"/>
    <row r="31721" ht="26.25" customHeight="1"/>
    <row r="31722" ht="26.25" customHeight="1"/>
    <row r="31723" ht="26.25" customHeight="1"/>
    <row r="31724" ht="26.25" customHeight="1"/>
    <row r="31725" ht="26.25" customHeight="1"/>
    <row r="31726" ht="26.25" customHeight="1"/>
    <row r="31727" ht="26.25" customHeight="1"/>
    <row r="31728" ht="26.25" customHeight="1"/>
    <row r="31729" ht="26.25" customHeight="1"/>
    <row r="31730" ht="26.25" customHeight="1"/>
    <row r="31731" ht="26.25" customHeight="1"/>
    <row r="31732" ht="26.25" customHeight="1"/>
    <row r="31733" ht="26.25" customHeight="1"/>
    <row r="31734" ht="26.25" customHeight="1"/>
    <row r="31735" ht="26.25" customHeight="1"/>
    <row r="31736" ht="26.25" customHeight="1"/>
    <row r="31737" ht="26.25" customHeight="1"/>
    <row r="31738" ht="26.25" customHeight="1"/>
    <row r="31739" ht="26.25" customHeight="1"/>
    <row r="31740" ht="26.25" customHeight="1"/>
    <row r="31741" ht="26.25" customHeight="1"/>
    <row r="31742" ht="26.25" customHeight="1"/>
    <row r="31743" ht="26.25" customHeight="1"/>
    <row r="31744" ht="26.25" customHeight="1"/>
    <row r="31745" ht="26.25" customHeight="1"/>
    <row r="31746" ht="26.25" customHeight="1"/>
    <row r="31747" ht="26.25" customHeight="1"/>
    <row r="31748" ht="26.25" customHeight="1"/>
    <row r="31749" ht="26.25" customHeight="1"/>
    <row r="31750" ht="26.25" customHeight="1"/>
    <row r="31751" ht="26.25" customHeight="1"/>
    <row r="31752" ht="26.25" customHeight="1"/>
    <row r="31753" ht="26.25" customHeight="1"/>
    <row r="31754" ht="26.25" customHeight="1"/>
    <row r="31755" ht="26.25" customHeight="1"/>
    <row r="31756" ht="26.25" customHeight="1"/>
    <row r="31757" ht="26.25" customHeight="1"/>
    <row r="31758" ht="26.25" customHeight="1"/>
    <row r="31759" ht="26.25" customHeight="1"/>
    <row r="31760" ht="26.25" customHeight="1"/>
    <row r="31761" ht="26.25" customHeight="1"/>
    <row r="31762" ht="26.25" customHeight="1"/>
    <row r="31763" ht="26.25" customHeight="1"/>
    <row r="31764" ht="26.25" customHeight="1"/>
    <row r="31765" ht="26.25" customHeight="1"/>
    <row r="31766" ht="26.25" customHeight="1"/>
    <row r="31767" ht="26.25" customHeight="1"/>
    <row r="31768" ht="26.25" customHeight="1"/>
    <row r="31769" ht="26.25" customHeight="1"/>
    <row r="31770" ht="26.25" customHeight="1"/>
    <row r="31771" ht="26.25" customHeight="1"/>
    <row r="31772" ht="26.25" customHeight="1"/>
    <row r="31773" ht="26.25" customHeight="1"/>
    <row r="31774" ht="26.25" customHeight="1"/>
    <row r="31775" ht="26.25" customHeight="1"/>
    <row r="31776" ht="26.25" customHeight="1"/>
    <row r="31777" ht="26.25" customHeight="1"/>
    <row r="31778" ht="26.25" customHeight="1"/>
    <row r="31779" ht="26.25" customHeight="1"/>
    <row r="31780" ht="26.25" customHeight="1"/>
    <row r="31781" ht="26.25" customHeight="1"/>
    <row r="31782" ht="26.25" customHeight="1"/>
    <row r="31783" ht="26.25" customHeight="1"/>
    <row r="31784" ht="26.25" customHeight="1"/>
    <row r="31785" ht="26.25" customHeight="1"/>
    <row r="31786" ht="26.25" customHeight="1"/>
    <row r="31787" ht="26.25" customHeight="1"/>
    <row r="31788" ht="26.25" customHeight="1"/>
    <row r="31789" ht="26.25" customHeight="1"/>
    <row r="31790" ht="26.25" customHeight="1"/>
    <row r="31791" ht="26.25" customHeight="1"/>
    <row r="31792" ht="26.25" customHeight="1"/>
    <row r="31793" ht="26.25" customHeight="1"/>
    <row r="31794" ht="26.25" customHeight="1"/>
    <row r="31795" ht="26.25" customHeight="1"/>
    <row r="31796" ht="26.25" customHeight="1"/>
    <row r="31797" ht="26.25" customHeight="1"/>
    <row r="31798" ht="26.25" customHeight="1"/>
    <row r="31799" ht="26.25" customHeight="1"/>
    <row r="31800" ht="26.25" customHeight="1"/>
    <row r="31801" ht="26.25" customHeight="1"/>
    <row r="31802" ht="26.25" customHeight="1"/>
    <row r="31803" ht="26.25" customHeight="1"/>
    <row r="31804" ht="26.25" customHeight="1"/>
    <row r="31805" ht="26.25" customHeight="1"/>
    <row r="31806" ht="26.25" customHeight="1"/>
    <row r="31807" ht="26.25" customHeight="1"/>
    <row r="31808" ht="26.25" customHeight="1"/>
    <row r="31809" ht="26.25" customHeight="1"/>
    <row r="31810" ht="26.25" customHeight="1"/>
    <row r="31811" ht="26.25" customHeight="1"/>
    <row r="31812" ht="26.25" customHeight="1"/>
    <row r="31813" ht="26.25" customHeight="1"/>
    <row r="31814" ht="26.25" customHeight="1"/>
    <row r="31815" ht="26.25" customHeight="1"/>
    <row r="31816" ht="26.25" customHeight="1"/>
    <row r="31817" ht="26.25" customHeight="1"/>
    <row r="31818" ht="26.25" customHeight="1"/>
    <row r="31819" ht="26.25" customHeight="1"/>
    <row r="31820" ht="26.25" customHeight="1"/>
    <row r="31821" ht="26.25" customHeight="1"/>
    <row r="31822" ht="26.25" customHeight="1"/>
    <row r="31823" ht="26.25" customHeight="1"/>
    <row r="31824" ht="26.25" customHeight="1"/>
    <row r="31825" ht="26.25" customHeight="1"/>
    <row r="31826" ht="26.25" customHeight="1"/>
    <row r="31827" ht="26.25" customHeight="1"/>
    <row r="31828" ht="26.25" customHeight="1"/>
    <row r="31829" ht="26.25" customHeight="1"/>
    <row r="31830" ht="26.25" customHeight="1"/>
    <row r="31831" ht="26.25" customHeight="1"/>
    <row r="31832" ht="26.25" customHeight="1"/>
    <row r="31833" ht="26.25" customHeight="1"/>
    <row r="31834" ht="26.25" customHeight="1"/>
    <row r="31835" ht="26.25" customHeight="1"/>
    <row r="31836" ht="26.25" customHeight="1"/>
    <row r="31837" ht="26.25" customHeight="1"/>
    <row r="31838" ht="26.25" customHeight="1"/>
    <row r="31839" ht="26.25" customHeight="1"/>
    <row r="31840" ht="26.25" customHeight="1"/>
    <row r="31841" ht="26.25" customHeight="1"/>
    <row r="31842" ht="26.25" customHeight="1"/>
    <row r="31843" ht="26.25" customHeight="1"/>
    <row r="31844" ht="26.25" customHeight="1"/>
    <row r="31845" ht="26.25" customHeight="1"/>
    <row r="31846" ht="26.25" customHeight="1"/>
    <row r="31847" ht="26.25" customHeight="1"/>
    <row r="31848" ht="26.25" customHeight="1"/>
    <row r="31849" ht="26.25" customHeight="1"/>
    <row r="31850" ht="26.25" customHeight="1"/>
    <row r="31851" ht="26.25" customHeight="1"/>
    <row r="31852" ht="26.25" customHeight="1"/>
    <row r="31853" ht="26.25" customHeight="1"/>
    <row r="31854" ht="26.25" customHeight="1"/>
    <row r="31855" ht="26.25" customHeight="1"/>
    <row r="31856" ht="26.25" customHeight="1"/>
    <row r="31857" ht="26.25" customHeight="1"/>
    <row r="31858" ht="26.25" customHeight="1"/>
    <row r="31859" ht="26.25" customHeight="1"/>
    <row r="31860" ht="26.25" customHeight="1"/>
    <row r="31861" ht="26.25" customHeight="1"/>
    <row r="31862" ht="26.25" customHeight="1"/>
    <row r="31863" ht="26.25" customHeight="1"/>
    <row r="31864" ht="26.25" customHeight="1"/>
    <row r="31865" ht="26.25" customHeight="1"/>
    <row r="31866" ht="26.25" customHeight="1"/>
    <row r="31867" ht="26.25" customHeight="1"/>
    <row r="31868" ht="26.25" customHeight="1"/>
    <row r="31869" ht="26.25" customHeight="1"/>
    <row r="31870" ht="26.25" customHeight="1"/>
    <row r="31871" ht="26.25" customHeight="1"/>
    <row r="31872" ht="26.25" customHeight="1"/>
    <row r="31873" ht="26.25" customHeight="1"/>
    <row r="31874" ht="26.25" customHeight="1"/>
    <row r="31875" ht="26.25" customHeight="1"/>
    <row r="31876" ht="26.25" customHeight="1"/>
    <row r="31877" ht="26.25" customHeight="1"/>
    <row r="31878" ht="26.25" customHeight="1"/>
    <row r="31879" ht="26.25" customHeight="1"/>
    <row r="31880" ht="26.25" customHeight="1"/>
    <row r="31881" ht="26.25" customHeight="1"/>
    <row r="31882" ht="26.25" customHeight="1"/>
    <row r="31883" ht="26.25" customHeight="1"/>
    <row r="31884" ht="26.25" customHeight="1"/>
    <row r="31885" ht="26.25" customHeight="1"/>
    <row r="31886" ht="26.25" customHeight="1"/>
    <row r="31887" ht="26.25" customHeight="1"/>
    <row r="31888" ht="26.25" customHeight="1"/>
    <row r="31889" ht="26.25" customHeight="1"/>
    <row r="31890" ht="26.25" customHeight="1"/>
    <row r="31891" ht="26.25" customHeight="1"/>
    <row r="31892" ht="26.25" customHeight="1"/>
    <row r="31893" ht="26.25" customHeight="1"/>
    <row r="31894" ht="26.25" customHeight="1"/>
    <row r="31895" ht="26.25" customHeight="1"/>
    <row r="31896" ht="26.25" customHeight="1"/>
    <row r="31897" ht="26.25" customHeight="1"/>
    <row r="31898" ht="26.25" customHeight="1"/>
    <row r="31899" ht="26.25" customHeight="1"/>
    <row r="31900" ht="26.25" customHeight="1"/>
    <row r="31901" ht="26.25" customHeight="1"/>
    <row r="31902" ht="26.25" customHeight="1"/>
    <row r="31903" ht="26.25" customHeight="1"/>
    <row r="31904" ht="26.25" customHeight="1"/>
    <row r="31905" ht="26.25" customHeight="1"/>
    <row r="31906" ht="26.25" customHeight="1"/>
    <row r="31907" ht="26.25" customHeight="1"/>
    <row r="31908" ht="26.25" customHeight="1"/>
    <row r="31909" ht="26.25" customHeight="1"/>
    <row r="31910" ht="26.25" customHeight="1"/>
    <row r="31911" ht="26.25" customHeight="1"/>
    <row r="31912" ht="26.25" customHeight="1"/>
    <row r="31913" ht="26.25" customHeight="1"/>
    <row r="31914" ht="26.25" customHeight="1"/>
    <row r="31915" ht="26.25" customHeight="1"/>
    <row r="31916" ht="26.25" customHeight="1"/>
    <row r="31917" ht="26.25" customHeight="1"/>
    <row r="31918" ht="26.25" customHeight="1"/>
    <row r="31919" ht="26.25" customHeight="1"/>
    <row r="31920" ht="26.25" customHeight="1"/>
    <row r="31921" ht="26.25" customHeight="1"/>
    <row r="31922" ht="26.25" customHeight="1"/>
    <row r="31923" ht="26.25" customHeight="1"/>
    <row r="31924" ht="26.25" customHeight="1"/>
    <row r="31925" ht="26.25" customHeight="1"/>
    <row r="31926" ht="26.25" customHeight="1"/>
    <row r="31927" ht="26.25" customHeight="1"/>
    <row r="31928" ht="26.25" customHeight="1"/>
    <row r="31929" ht="26.25" customHeight="1"/>
    <row r="31930" ht="26.25" customHeight="1"/>
    <row r="31931" ht="26.25" customHeight="1"/>
    <row r="31932" ht="26.25" customHeight="1"/>
    <row r="31933" ht="26.25" customHeight="1"/>
    <row r="31934" ht="26.25" customHeight="1"/>
    <row r="31935" ht="26.25" customHeight="1"/>
    <row r="31936" ht="26.25" customHeight="1"/>
    <row r="31937" ht="26.25" customHeight="1"/>
    <row r="31938" ht="26.25" customHeight="1"/>
    <row r="31939" ht="26.25" customHeight="1"/>
    <row r="31940" ht="26.25" customHeight="1"/>
    <row r="31941" ht="26.25" customHeight="1"/>
    <row r="31942" ht="26.25" customHeight="1"/>
    <row r="31943" ht="26.25" customHeight="1"/>
    <row r="31944" ht="26.25" customHeight="1"/>
    <row r="31945" ht="26.25" customHeight="1"/>
    <row r="31946" ht="26.25" customHeight="1"/>
    <row r="31947" ht="26.25" customHeight="1"/>
    <row r="31948" ht="26.25" customHeight="1"/>
    <row r="31949" ht="26.25" customHeight="1"/>
    <row r="31950" ht="26.25" customHeight="1"/>
    <row r="31951" ht="26.25" customHeight="1"/>
    <row r="31952" ht="26.25" customHeight="1"/>
    <row r="31953" ht="26.25" customHeight="1"/>
    <row r="31954" ht="26.25" customHeight="1"/>
    <row r="31955" ht="26.25" customHeight="1"/>
    <row r="31956" ht="26.25" customHeight="1"/>
    <row r="31957" ht="26.25" customHeight="1"/>
    <row r="31958" ht="26.25" customHeight="1"/>
    <row r="31959" ht="26.25" customHeight="1"/>
    <row r="31960" ht="26.25" customHeight="1"/>
    <row r="31961" ht="26.25" customHeight="1"/>
    <row r="31962" ht="26.25" customHeight="1"/>
    <row r="31963" ht="26.25" customHeight="1"/>
    <row r="31964" ht="26.25" customHeight="1"/>
    <row r="31965" ht="26.25" customHeight="1"/>
    <row r="31966" ht="26.25" customHeight="1"/>
    <row r="31967" ht="26.25" customHeight="1"/>
    <row r="31968" ht="26.25" customHeight="1"/>
    <row r="31969" ht="26.25" customHeight="1"/>
    <row r="31970" ht="26.25" customHeight="1"/>
    <row r="31971" ht="26.25" customHeight="1"/>
    <row r="31972" ht="26.25" customHeight="1"/>
    <row r="31973" ht="26.25" customHeight="1"/>
    <row r="31974" ht="26.25" customHeight="1"/>
    <row r="31975" ht="26.25" customHeight="1"/>
    <row r="31976" ht="26.25" customHeight="1"/>
    <row r="31977" ht="26.25" customHeight="1"/>
    <row r="31978" ht="26.25" customHeight="1"/>
    <row r="31979" ht="26.25" customHeight="1"/>
    <row r="31980" ht="26.25" customHeight="1"/>
    <row r="31981" ht="26.25" customHeight="1"/>
    <row r="31982" ht="26.25" customHeight="1"/>
    <row r="31983" ht="26.25" customHeight="1"/>
    <row r="31984" ht="26.25" customHeight="1"/>
    <row r="31985" ht="26.25" customHeight="1"/>
    <row r="31986" ht="26.25" customHeight="1"/>
    <row r="31987" ht="26.25" customHeight="1"/>
    <row r="31988" ht="26.25" customHeight="1"/>
    <row r="31989" ht="26.25" customHeight="1"/>
    <row r="31990" ht="26.25" customHeight="1"/>
    <row r="31991" ht="26.25" customHeight="1"/>
    <row r="31992" ht="26.25" customHeight="1"/>
    <row r="31993" ht="26.25" customHeight="1"/>
    <row r="31994" ht="26.25" customHeight="1"/>
    <row r="31995" ht="26.25" customHeight="1"/>
    <row r="31996" ht="26.25" customHeight="1"/>
    <row r="31997" ht="26.25" customHeight="1"/>
    <row r="31998" ht="26.25" customHeight="1"/>
    <row r="31999" ht="26.25" customHeight="1"/>
    <row r="32000" ht="26.25" customHeight="1"/>
    <row r="32001" ht="26.25" customHeight="1"/>
    <row r="32002" ht="26.25" customHeight="1"/>
    <row r="32003" ht="26.25" customHeight="1"/>
    <row r="32004" ht="26.25" customHeight="1"/>
    <row r="32005" ht="26.25" customHeight="1"/>
    <row r="32006" ht="26.25" customHeight="1"/>
    <row r="32007" ht="26.25" customHeight="1"/>
    <row r="32008" ht="26.25" customHeight="1"/>
    <row r="32009" ht="26.25" customHeight="1"/>
    <row r="32010" ht="26.25" customHeight="1"/>
    <row r="32011" ht="26.25" customHeight="1"/>
    <row r="32012" ht="26.25" customHeight="1"/>
    <row r="32013" ht="26.25" customHeight="1"/>
    <row r="32014" ht="26.25" customHeight="1"/>
    <row r="32015" ht="26.25" customHeight="1"/>
    <row r="32016" ht="26.25" customHeight="1"/>
    <row r="32017" ht="26.25" customHeight="1"/>
    <row r="32018" ht="26.25" customHeight="1"/>
    <row r="32019" ht="26.25" customHeight="1"/>
    <row r="32020" ht="26.25" customHeight="1"/>
    <row r="32021" ht="26.25" customHeight="1"/>
    <row r="32022" ht="26.25" customHeight="1"/>
    <row r="32023" ht="26.25" customHeight="1"/>
    <row r="32024" ht="26.25" customHeight="1"/>
    <row r="32025" ht="26.25" customHeight="1"/>
    <row r="32026" ht="26.25" customHeight="1"/>
    <row r="32027" ht="26.25" customHeight="1"/>
    <row r="32028" ht="26.25" customHeight="1"/>
    <row r="32029" ht="26.25" customHeight="1"/>
    <row r="32030" ht="26.25" customHeight="1"/>
    <row r="32031" ht="26.25" customHeight="1"/>
    <row r="32032" ht="26.25" customHeight="1"/>
    <row r="32033" ht="26.25" customHeight="1"/>
    <row r="32034" ht="26.25" customHeight="1"/>
    <row r="32035" ht="26.25" customHeight="1"/>
    <row r="32036" ht="26.25" customHeight="1"/>
    <row r="32037" ht="26.25" customHeight="1"/>
    <row r="32038" ht="26.25" customHeight="1"/>
    <row r="32039" ht="26.25" customHeight="1"/>
    <row r="32040" ht="26.25" customHeight="1"/>
    <row r="32041" ht="26.25" customHeight="1"/>
    <row r="32042" ht="26.25" customHeight="1"/>
    <row r="32043" ht="26.25" customHeight="1"/>
    <row r="32044" ht="26.25" customHeight="1"/>
    <row r="32045" ht="26.25" customHeight="1"/>
    <row r="32046" ht="26.25" customHeight="1"/>
    <row r="32047" ht="26.25" customHeight="1"/>
    <row r="32048" ht="26.25" customHeight="1"/>
    <row r="32049" ht="26.25" customHeight="1"/>
    <row r="32050" ht="26.25" customHeight="1"/>
    <row r="32051" ht="26.25" customHeight="1"/>
    <row r="32052" ht="26.25" customHeight="1"/>
    <row r="32053" ht="26.25" customHeight="1"/>
    <row r="32054" ht="26.25" customHeight="1"/>
    <row r="32055" ht="26.25" customHeight="1"/>
    <row r="32056" ht="26.25" customHeight="1"/>
    <row r="32057" ht="26.25" customHeight="1"/>
    <row r="32058" ht="26.25" customHeight="1"/>
    <row r="32059" ht="26.25" customHeight="1"/>
    <row r="32060" ht="26.25" customHeight="1"/>
    <row r="32061" ht="26.25" customHeight="1"/>
    <row r="32062" ht="26.25" customHeight="1"/>
    <row r="32063" ht="26.25" customHeight="1"/>
    <row r="32064" ht="26.25" customHeight="1"/>
    <row r="32065" ht="26.25" customHeight="1"/>
    <row r="32066" ht="26.25" customHeight="1"/>
    <row r="32067" ht="26.25" customHeight="1"/>
    <row r="32068" ht="26.25" customHeight="1"/>
    <row r="32069" ht="26.25" customHeight="1"/>
    <row r="32070" ht="26.25" customHeight="1"/>
    <row r="32071" ht="26.25" customHeight="1"/>
    <row r="32072" ht="26.25" customHeight="1"/>
    <row r="32073" ht="26.25" customHeight="1"/>
    <row r="32074" ht="26.25" customHeight="1"/>
    <row r="32075" ht="26.25" customHeight="1"/>
    <row r="32076" ht="26.25" customHeight="1"/>
    <row r="32077" ht="26.25" customHeight="1"/>
    <row r="32078" ht="26.25" customHeight="1"/>
    <row r="32079" ht="26.25" customHeight="1"/>
    <row r="32080" ht="26.25" customHeight="1"/>
    <row r="32081" ht="26.25" customHeight="1"/>
    <row r="32082" ht="26.25" customHeight="1"/>
    <row r="32083" ht="26.25" customHeight="1"/>
    <row r="32084" ht="26.25" customHeight="1"/>
    <row r="32085" ht="26.25" customHeight="1"/>
    <row r="32086" ht="26.25" customHeight="1"/>
    <row r="32087" ht="26.25" customHeight="1"/>
    <row r="32088" ht="26.25" customHeight="1"/>
    <row r="32089" ht="26.25" customHeight="1"/>
    <row r="32090" ht="26.25" customHeight="1"/>
    <row r="32091" ht="26.25" customHeight="1"/>
    <row r="32092" ht="26.25" customHeight="1"/>
    <row r="32093" ht="26.25" customHeight="1"/>
    <row r="32094" ht="26.25" customHeight="1"/>
    <row r="32095" ht="26.25" customHeight="1"/>
    <row r="32096" ht="26.25" customHeight="1"/>
    <row r="32097" ht="26.25" customHeight="1"/>
    <row r="32098" ht="26.25" customHeight="1"/>
    <row r="32099" ht="26.25" customHeight="1"/>
    <row r="32100" ht="26.25" customHeight="1"/>
    <row r="32101" ht="26.25" customHeight="1"/>
    <row r="32102" ht="26.25" customHeight="1"/>
    <row r="32103" ht="26.25" customHeight="1"/>
    <row r="32104" ht="26.25" customHeight="1"/>
    <row r="32105" ht="26.25" customHeight="1"/>
    <row r="32106" ht="26.25" customHeight="1"/>
    <row r="32107" ht="26.25" customHeight="1"/>
    <row r="32108" ht="26.25" customHeight="1"/>
    <row r="32109" ht="26.25" customHeight="1"/>
    <row r="32110" ht="26.25" customHeight="1"/>
    <row r="32111" ht="26.25" customHeight="1"/>
    <row r="32112" ht="26.25" customHeight="1"/>
    <row r="32113" ht="26.25" customHeight="1"/>
    <row r="32114" ht="26.25" customHeight="1"/>
    <row r="32115" ht="26.25" customHeight="1"/>
    <row r="32116" ht="26.25" customHeight="1"/>
    <row r="32117" ht="26.25" customHeight="1"/>
    <row r="32118" ht="26.25" customHeight="1"/>
    <row r="32119" ht="26.25" customHeight="1"/>
    <row r="32120" ht="26.25" customHeight="1"/>
    <row r="32121" ht="26.25" customHeight="1"/>
    <row r="32122" ht="26.25" customHeight="1"/>
    <row r="32123" ht="26.25" customHeight="1"/>
    <row r="32124" ht="26.25" customHeight="1"/>
    <row r="32125" ht="26.25" customHeight="1"/>
    <row r="32126" ht="26.25" customHeight="1"/>
    <row r="32127" ht="26.25" customHeight="1"/>
    <row r="32128" ht="26.25" customHeight="1"/>
    <row r="32129" ht="26.25" customHeight="1"/>
    <row r="32130" ht="26.25" customHeight="1"/>
    <row r="32131" ht="26.25" customHeight="1"/>
    <row r="32132" ht="26.25" customHeight="1"/>
    <row r="32133" ht="26.25" customHeight="1"/>
    <row r="32134" ht="26.25" customHeight="1"/>
    <row r="32135" ht="26.25" customHeight="1"/>
    <row r="32136" ht="26.25" customHeight="1"/>
    <row r="32137" ht="26.25" customHeight="1"/>
    <row r="32138" ht="26.25" customHeight="1"/>
    <row r="32139" ht="26.25" customHeight="1"/>
    <row r="32140" ht="26.25" customHeight="1"/>
    <row r="32141" ht="26.25" customHeight="1"/>
    <row r="32142" ht="26.25" customHeight="1"/>
    <row r="32143" ht="26.25" customHeight="1"/>
    <row r="32144" ht="26.25" customHeight="1"/>
    <row r="32145" ht="26.25" customHeight="1"/>
    <row r="32146" ht="26.25" customHeight="1"/>
    <row r="32147" ht="26.25" customHeight="1"/>
    <row r="32148" ht="26.25" customHeight="1"/>
    <row r="32149" ht="26.25" customHeight="1"/>
    <row r="32150" ht="26.25" customHeight="1"/>
    <row r="32151" ht="26.25" customHeight="1"/>
    <row r="32152" ht="26.25" customHeight="1"/>
    <row r="32153" ht="26.25" customHeight="1"/>
    <row r="32154" ht="26.25" customHeight="1"/>
    <row r="32155" ht="26.25" customHeight="1"/>
    <row r="32156" ht="26.25" customHeight="1"/>
    <row r="32157" ht="26.25" customHeight="1"/>
    <row r="32158" ht="26.25" customHeight="1"/>
    <row r="32159" ht="26.25" customHeight="1"/>
    <row r="32160" ht="26.25" customHeight="1"/>
    <row r="32161" ht="26.25" customHeight="1"/>
    <row r="32162" ht="26.25" customHeight="1"/>
    <row r="32163" ht="26.25" customHeight="1"/>
    <row r="32164" ht="26.25" customHeight="1"/>
    <row r="32165" ht="26.25" customHeight="1"/>
    <row r="32166" ht="26.25" customHeight="1"/>
    <row r="32167" ht="26.25" customHeight="1"/>
    <row r="32168" ht="26.25" customHeight="1"/>
    <row r="32169" ht="26.25" customHeight="1"/>
    <row r="32170" ht="26.25" customHeight="1"/>
    <row r="32171" ht="26.25" customHeight="1"/>
    <row r="32172" ht="26.25" customHeight="1"/>
    <row r="32173" ht="26.25" customHeight="1"/>
    <row r="32174" ht="26.25" customHeight="1"/>
    <row r="32175" ht="26.25" customHeight="1"/>
    <row r="32176" ht="26.25" customHeight="1"/>
    <row r="32177" ht="26.25" customHeight="1"/>
    <row r="32178" ht="26.25" customHeight="1"/>
    <row r="32179" ht="26.25" customHeight="1"/>
    <row r="32180" ht="26.25" customHeight="1"/>
    <row r="32181" ht="26.25" customHeight="1"/>
    <row r="32182" ht="26.25" customHeight="1"/>
    <row r="32183" ht="26.25" customHeight="1"/>
    <row r="32184" ht="26.25" customHeight="1"/>
    <row r="32185" ht="26.25" customHeight="1"/>
    <row r="32186" ht="26.25" customHeight="1"/>
    <row r="32187" ht="26.25" customHeight="1"/>
    <row r="32188" ht="26.25" customHeight="1"/>
    <row r="32189" ht="26.25" customHeight="1"/>
    <row r="32190" ht="26.25" customHeight="1"/>
    <row r="32191" ht="26.25" customHeight="1"/>
    <row r="32192" ht="26.25" customHeight="1"/>
    <row r="32193" ht="26.25" customHeight="1"/>
    <row r="32194" ht="26.25" customHeight="1"/>
    <row r="32195" ht="26.25" customHeight="1"/>
    <row r="32196" ht="26.25" customHeight="1"/>
    <row r="32197" ht="26.25" customHeight="1"/>
    <row r="32198" ht="26.25" customHeight="1"/>
    <row r="32199" ht="26.25" customHeight="1"/>
    <row r="32200" ht="26.25" customHeight="1"/>
    <row r="32201" ht="26.25" customHeight="1"/>
    <row r="32202" ht="26.25" customHeight="1"/>
    <row r="32203" ht="26.25" customHeight="1"/>
    <row r="32204" ht="26.25" customHeight="1"/>
    <row r="32205" ht="26.25" customHeight="1"/>
    <row r="32206" ht="26.25" customHeight="1"/>
    <row r="32207" ht="26.25" customHeight="1"/>
    <row r="32208" ht="26.25" customHeight="1"/>
    <row r="32209" ht="26.25" customHeight="1"/>
    <row r="32210" ht="26.25" customHeight="1"/>
    <row r="32211" ht="26.25" customHeight="1"/>
    <row r="32212" ht="26.25" customHeight="1"/>
    <row r="32213" ht="26.25" customHeight="1"/>
    <row r="32214" ht="26.25" customHeight="1"/>
    <row r="32215" ht="26.25" customHeight="1"/>
    <row r="32216" ht="26.25" customHeight="1"/>
    <row r="32217" ht="26.25" customHeight="1"/>
    <row r="32218" ht="26.25" customHeight="1"/>
    <row r="32219" ht="26.25" customHeight="1"/>
    <row r="32220" ht="26.25" customHeight="1"/>
    <row r="32221" ht="26.25" customHeight="1"/>
    <row r="32222" ht="26.25" customHeight="1"/>
    <row r="32223" ht="26.25" customHeight="1"/>
    <row r="32224" ht="26.25" customHeight="1"/>
    <row r="32225" ht="26.25" customHeight="1"/>
    <row r="32226" ht="26.25" customHeight="1"/>
    <row r="32227" ht="26.25" customHeight="1"/>
    <row r="32228" ht="26.25" customHeight="1"/>
    <row r="32229" ht="26.25" customHeight="1"/>
    <row r="32230" ht="26.25" customHeight="1"/>
    <row r="32231" ht="26.25" customHeight="1"/>
    <row r="32232" ht="26.25" customHeight="1"/>
    <row r="32233" ht="26.25" customHeight="1"/>
    <row r="32234" ht="26.25" customHeight="1"/>
    <row r="32235" ht="26.25" customHeight="1"/>
    <row r="32236" ht="26.25" customHeight="1"/>
    <row r="32237" ht="26.25" customHeight="1"/>
    <row r="32238" ht="26.25" customHeight="1"/>
    <row r="32239" ht="26.25" customHeight="1"/>
    <row r="32240" ht="26.25" customHeight="1"/>
    <row r="32241" ht="26.25" customHeight="1"/>
    <row r="32242" ht="26.25" customHeight="1"/>
    <row r="32243" ht="26.25" customHeight="1"/>
    <row r="32244" ht="26.25" customHeight="1"/>
    <row r="32245" ht="26.25" customHeight="1"/>
    <row r="32246" ht="26.25" customHeight="1"/>
    <row r="32247" ht="26.25" customHeight="1"/>
    <row r="32248" ht="26.25" customHeight="1"/>
    <row r="32249" ht="26.25" customHeight="1"/>
    <row r="32250" ht="26.25" customHeight="1"/>
    <row r="32251" ht="26.25" customHeight="1"/>
    <row r="32252" ht="26.25" customHeight="1"/>
    <row r="32253" ht="26.25" customHeight="1"/>
    <row r="32254" ht="26.25" customHeight="1"/>
    <row r="32255" ht="26.25" customHeight="1"/>
    <row r="32256" ht="26.25" customHeight="1"/>
    <row r="32257" ht="26.25" customHeight="1"/>
    <row r="32258" ht="26.25" customHeight="1"/>
    <row r="32259" ht="26.25" customHeight="1"/>
    <row r="32260" ht="26.25" customHeight="1"/>
    <row r="32261" ht="26.25" customHeight="1"/>
    <row r="32262" ht="26.25" customHeight="1"/>
    <row r="32263" ht="26.25" customHeight="1"/>
    <row r="32264" ht="26.25" customHeight="1"/>
    <row r="32265" ht="26.25" customHeight="1"/>
    <row r="32266" ht="26.25" customHeight="1"/>
    <row r="32267" ht="26.25" customHeight="1"/>
    <row r="32268" ht="26.25" customHeight="1"/>
    <row r="32269" ht="26.25" customHeight="1"/>
    <row r="32270" ht="26.25" customHeight="1"/>
    <row r="32271" ht="26.25" customHeight="1"/>
    <row r="32272" ht="26.25" customHeight="1"/>
    <row r="32273" ht="26.25" customHeight="1"/>
    <row r="32274" ht="26.25" customHeight="1"/>
    <row r="32275" ht="26.25" customHeight="1"/>
    <row r="32276" ht="26.25" customHeight="1"/>
    <row r="32277" ht="26.25" customHeight="1"/>
    <row r="32278" ht="26.25" customHeight="1"/>
    <row r="32279" ht="26.25" customHeight="1"/>
    <row r="32280" ht="26.25" customHeight="1"/>
    <row r="32281" ht="26.25" customHeight="1"/>
    <row r="32282" ht="26.25" customHeight="1"/>
    <row r="32283" ht="26.25" customHeight="1"/>
    <row r="32284" ht="26.25" customHeight="1"/>
    <row r="32285" ht="26.25" customHeight="1"/>
    <row r="32286" ht="26.25" customHeight="1"/>
    <row r="32287" ht="26.25" customHeight="1"/>
    <row r="32288" ht="26.25" customHeight="1"/>
    <row r="32289" ht="26.25" customHeight="1"/>
    <row r="32290" ht="26.25" customHeight="1"/>
    <row r="32291" ht="26.25" customHeight="1"/>
    <row r="32292" ht="26.25" customHeight="1"/>
    <row r="32293" ht="26.25" customHeight="1"/>
    <row r="32294" ht="26.25" customHeight="1"/>
    <row r="32295" ht="26.25" customHeight="1"/>
    <row r="32296" ht="26.25" customHeight="1"/>
    <row r="32297" ht="26.25" customHeight="1"/>
    <row r="32298" ht="26.25" customHeight="1"/>
    <row r="32299" ht="26.25" customHeight="1"/>
    <row r="32300" ht="26.25" customHeight="1"/>
    <row r="32301" ht="26.25" customHeight="1"/>
    <row r="32302" ht="26.25" customHeight="1"/>
    <row r="32303" ht="26.25" customHeight="1"/>
    <row r="32304" ht="26.25" customHeight="1"/>
    <row r="32305" ht="26.25" customHeight="1"/>
    <row r="32306" ht="26.25" customHeight="1"/>
    <row r="32307" ht="26.25" customHeight="1"/>
    <row r="32308" ht="26.25" customHeight="1"/>
    <row r="32309" ht="26.25" customHeight="1"/>
    <row r="32310" ht="26.25" customHeight="1"/>
    <row r="32311" ht="26.25" customHeight="1"/>
    <row r="32312" ht="26.25" customHeight="1"/>
    <row r="32313" ht="26.25" customHeight="1"/>
    <row r="32314" ht="26.25" customHeight="1"/>
    <row r="32315" ht="26.25" customHeight="1"/>
    <row r="32316" ht="26.25" customHeight="1"/>
    <row r="32317" ht="26.25" customHeight="1"/>
    <row r="32318" ht="26.25" customHeight="1"/>
    <row r="32319" ht="26.25" customHeight="1"/>
    <row r="32320" ht="26.25" customHeight="1"/>
    <row r="32321" ht="26.25" customHeight="1"/>
    <row r="32322" ht="26.25" customHeight="1"/>
    <row r="32323" ht="26.25" customHeight="1"/>
    <row r="32324" ht="26.25" customHeight="1"/>
    <row r="32325" ht="26.25" customHeight="1"/>
    <row r="32326" ht="26.25" customHeight="1"/>
    <row r="32327" ht="26.25" customHeight="1"/>
    <row r="32328" ht="26.25" customHeight="1"/>
    <row r="32329" ht="26.25" customHeight="1"/>
    <row r="32330" ht="26.25" customHeight="1"/>
    <row r="32331" ht="26.25" customHeight="1"/>
    <row r="32332" ht="26.25" customHeight="1"/>
    <row r="32333" ht="26.25" customHeight="1"/>
    <row r="32334" ht="26.25" customHeight="1"/>
    <row r="32335" ht="26.25" customHeight="1"/>
    <row r="32336" ht="26.25" customHeight="1"/>
    <row r="32337" ht="26.25" customHeight="1"/>
    <row r="32338" ht="26.25" customHeight="1"/>
    <row r="32339" ht="26.25" customHeight="1"/>
    <row r="32340" ht="26.25" customHeight="1"/>
    <row r="32341" ht="26.25" customHeight="1"/>
    <row r="32342" ht="26.25" customHeight="1"/>
    <row r="32343" ht="26.25" customHeight="1"/>
    <row r="32344" ht="26.25" customHeight="1"/>
    <row r="32345" ht="26.25" customHeight="1"/>
    <row r="32346" ht="26.25" customHeight="1"/>
    <row r="32347" ht="26.25" customHeight="1"/>
    <row r="32348" ht="26.25" customHeight="1"/>
    <row r="32349" ht="26.25" customHeight="1"/>
    <row r="32350" ht="26.25" customHeight="1"/>
    <row r="32351" ht="26.25" customHeight="1"/>
    <row r="32352" ht="26.25" customHeight="1"/>
    <row r="32353" ht="26.25" customHeight="1"/>
    <row r="32354" ht="26.25" customHeight="1"/>
    <row r="32355" ht="26.25" customHeight="1"/>
    <row r="32356" ht="26.25" customHeight="1"/>
    <row r="32357" ht="26.25" customHeight="1"/>
    <row r="32358" ht="26.25" customHeight="1"/>
    <row r="32359" ht="26.25" customHeight="1"/>
    <row r="32360" ht="26.25" customHeight="1"/>
    <row r="32361" ht="26.25" customHeight="1"/>
    <row r="32362" ht="26.25" customHeight="1"/>
    <row r="32363" ht="26.25" customHeight="1"/>
    <row r="32364" ht="26.25" customHeight="1"/>
    <row r="32365" ht="26.25" customHeight="1"/>
    <row r="32366" ht="26.25" customHeight="1"/>
    <row r="32367" ht="26.25" customHeight="1"/>
    <row r="32368" ht="26.25" customHeight="1"/>
    <row r="32369" ht="26.25" customHeight="1"/>
    <row r="32370" ht="26.25" customHeight="1"/>
    <row r="32371" ht="26.25" customHeight="1"/>
    <row r="32372" ht="26.25" customHeight="1"/>
    <row r="32373" ht="26.25" customHeight="1"/>
    <row r="32374" ht="26.25" customHeight="1"/>
    <row r="32375" ht="26.25" customHeight="1"/>
    <row r="32376" ht="26.25" customHeight="1"/>
    <row r="32377" ht="26.25" customHeight="1"/>
    <row r="32378" ht="26.25" customHeight="1"/>
    <row r="32379" ht="26.25" customHeight="1"/>
    <row r="32380" ht="26.25" customHeight="1"/>
    <row r="32381" ht="26.25" customHeight="1"/>
    <row r="32382" ht="26.25" customHeight="1"/>
    <row r="32383" ht="26.25" customHeight="1"/>
    <row r="32384" ht="26.25" customHeight="1"/>
    <row r="32385" ht="26.25" customHeight="1"/>
    <row r="32386" ht="26.25" customHeight="1"/>
    <row r="32387" ht="26.25" customHeight="1"/>
    <row r="32388" ht="26.25" customHeight="1"/>
    <row r="32389" ht="26.25" customHeight="1"/>
    <row r="32390" ht="26.25" customHeight="1"/>
    <row r="32391" ht="26.25" customHeight="1"/>
    <row r="32392" ht="26.25" customHeight="1"/>
    <row r="32393" ht="26.25" customHeight="1"/>
    <row r="32394" ht="26.25" customHeight="1"/>
    <row r="32395" ht="26.25" customHeight="1"/>
    <row r="32396" ht="26.25" customHeight="1"/>
    <row r="32397" ht="26.25" customHeight="1"/>
    <row r="32398" ht="26.25" customHeight="1"/>
    <row r="32399" ht="26.25" customHeight="1"/>
    <row r="32400" ht="26.25" customHeight="1"/>
    <row r="32401" ht="26.25" customHeight="1"/>
    <row r="32402" ht="26.25" customHeight="1"/>
    <row r="32403" ht="26.25" customHeight="1"/>
    <row r="32404" ht="26.25" customHeight="1"/>
    <row r="32405" ht="26.25" customHeight="1"/>
    <row r="32406" ht="26.25" customHeight="1"/>
    <row r="32407" ht="26.25" customHeight="1"/>
    <row r="32408" ht="26.25" customHeight="1"/>
    <row r="32409" ht="26.25" customHeight="1"/>
    <row r="32410" ht="26.25" customHeight="1"/>
    <row r="32411" ht="26.25" customHeight="1"/>
    <row r="32412" ht="26.25" customHeight="1"/>
    <row r="32413" ht="26.25" customHeight="1"/>
    <row r="32414" ht="26.25" customHeight="1"/>
    <row r="32415" ht="26.25" customHeight="1"/>
    <row r="32416" ht="26.25" customHeight="1"/>
    <row r="32417" ht="26.25" customHeight="1"/>
    <row r="32418" ht="26.25" customHeight="1"/>
    <row r="32419" ht="26.25" customHeight="1"/>
    <row r="32420" ht="26.25" customHeight="1"/>
    <row r="32421" ht="26.25" customHeight="1"/>
    <row r="32422" ht="26.25" customHeight="1"/>
    <row r="32423" ht="26.25" customHeight="1"/>
    <row r="32424" ht="26.25" customHeight="1"/>
    <row r="32425" ht="26.25" customHeight="1"/>
    <row r="32426" ht="26.25" customHeight="1"/>
    <row r="32427" ht="26.25" customHeight="1"/>
    <row r="32428" ht="26.25" customHeight="1"/>
    <row r="32429" ht="26.25" customHeight="1"/>
    <row r="32430" ht="26.25" customHeight="1"/>
    <row r="32431" ht="26.25" customHeight="1"/>
    <row r="32432" ht="26.25" customHeight="1"/>
    <row r="32433" ht="26.25" customHeight="1"/>
    <row r="32434" ht="26.25" customHeight="1"/>
    <row r="32435" ht="26.25" customHeight="1"/>
    <row r="32436" ht="26.25" customHeight="1"/>
    <row r="32437" ht="26.25" customHeight="1"/>
    <row r="32438" ht="26.25" customHeight="1"/>
    <row r="32439" ht="26.25" customHeight="1"/>
    <row r="32440" ht="26.25" customHeight="1"/>
    <row r="32441" ht="26.25" customHeight="1"/>
    <row r="32442" ht="26.25" customHeight="1"/>
    <row r="32443" ht="26.25" customHeight="1"/>
    <row r="32444" ht="26.25" customHeight="1"/>
    <row r="32445" ht="26.25" customHeight="1"/>
    <row r="32446" ht="26.25" customHeight="1"/>
    <row r="32447" ht="26.25" customHeight="1"/>
    <row r="32448" ht="26.25" customHeight="1"/>
    <row r="32449" ht="26.25" customHeight="1"/>
    <row r="32450" ht="26.25" customHeight="1"/>
    <row r="32451" ht="26.25" customHeight="1"/>
    <row r="32452" ht="26.25" customHeight="1"/>
    <row r="32453" ht="26.25" customHeight="1"/>
    <row r="32454" ht="26.25" customHeight="1"/>
    <row r="32455" ht="26.25" customHeight="1"/>
    <row r="32456" ht="26.25" customHeight="1"/>
    <row r="32457" ht="26.25" customHeight="1"/>
    <row r="32458" ht="26.25" customHeight="1"/>
    <row r="32459" ht="26.25" customHeight="1"/>
    <row r="32460" ht="26.25" customHeight="1"/>
    <row r="32461" ht="26.25" customHeight="1"/>
    <row r="32462" ht="26.25" customHeight="1"/>
    <row r="32463" ht="26.25" customHeight="1"/>
    <row r="32464" ht="26.25" customHeight="1"/>
    <row r="32465" ht="26.25" customHeight="1"/>
    <row r="32466" ht="26.25" customHeight="1"/>
    <row r="32467" ht="26.25" customHeight="1"/>
    <row r="32468" ht="26.25" customHeight="1"/>
    <row r="32469" ht="26.25" customHeight="1"/>
    <row r="32470" ht="26.25" customHeight="1"/>
    <row r="32471" ht="26.25" customHeight="1"/>
    <row r="32472" ht="26.25" customHeight="1"/>
    <row r="32473" ht="26.25" customHeight="1"/>
    <row r="32474" ht="26.25" customHeight="1"/>
    <row r="32475" ht="26.25" customHeight="1"/>
    <row r="32476" ht="26.25" customHeight="1"/>
    <row r="32477" ht="26.25" customHeight="1"/>
    <row r="32478" ht="26.25" customHeight="1"/>
    <row r="32479" ht="26.25" customHeight="1"/>
    <row r="32480" ht="26.25" customHeight="1"/>
    <row r="32481" ht="26.25" customHeight="1"/>
    <row r="32482" ht="26.25" customHeight="1"/>
    <row r="32483" ht="26.25" customHeight="1"/>
    <row r="32484" ht="26.25" customHeight="1"/>
    <row r="32485" ht="26.25" customHeight="1"/>
    <row r="32486" ht="26.25" customHeight="1"/>
    <row r="32487" ht="26.25" customHeight="1"/>
    <row r="32488" ht="26.25" customHeight="1"/>
    <row r="32489" ht="26.25" customHeight="1"/>
    <row r="32490" ht="26.25" customHeight="1"/>
    <row r="32491" ht="26.25" customHeight="1"/>
    <row r="32492" ht="26.25" customHeight="1"/>
    <row r="32493" ht="26.25" customHeight="1"/>
    <row r="32494" ht="26.25" customHeight="1"/>
    <row r="32495" ht="26.25" customHeight="1"/>
    <row r="32496" ht="26.25" customHeight="1"/>
    <row r="32497" ht="26.25" customHeight="1"/>
    <row r="32498" ht="26.25" customHeight="1"/>
    <row r="32499" ht="26.25" customHeight="1"/>
    <row r="32500" ht="26.25" customHeight="1"/>
    <row r="32501" ht="26.25" customHeight="1"/>
    <row r="32502" ht="26.25" customHeight="1"/>
    <row r="32503" ht="26.25" customHeight="1"/>
    <row r="32504" ht="26.25" customHeight="1"/>
    <row r="32505" ht="26.25" customHeight="1"/>
    <row r="32506" ht="26.25" customHeight="1"/>
    <row r="32507" ht="26.25" customHeight="1"/>
    <row r="32508" ht="26.25" customHeight="1"/>
    <row r="32509" ht="26.25" customHeight="1"/>
    <row r="32510" ht="26.25" customHeight="1"/>
    <row r="32511" ht="26.25" customHeight="1"/>
    <row r="32512" ht="26.25" customHeight="1"/>
    <row r="32513" ht="26.25" customHeight="1"/>
    <row r="32514" ht="26.25" customHeight="1"/>
    <row r="32515" ht="26.25" customHeight="1"/>
    <row r="32516" ht="26.25" customHeight="1"/>
    <row r="32517" ht="26.25" customHeight="1"/>
    <row r="32518" ht="26.25" customHeight="1"/>
    <row r="32519" ht="26.25" customHeight="1"/>
    <row r="32520" ht="26.25" customHeight="1"/>
    <row r="32521" ht="26.25" customHeight="1"/>
    <row r="32522" ht="26.25" customHeight="1"/>
    <row r="32523" ht="26.25" customHeight="1"/>
    <row r="32524" ht="26.25" customHeight="1"/>
    <row r="32525" ht="26.25" customHeight="1"/>
    <row r="32526" ht="26.25" customHeight="1"/>
    <row r="32527" ht="26.25" customHeight="1"/>
    <row r="32528" ht="26.25" customHeight="1"/>
    <row r="32529" ht="26.25" customHeight="1"/>
    <row r="32530" ht="26.25" customHeight="1"/>
    <row r="32531" ht="26.25" customHeight="1"/>
    <row r="32532" ht="26.25" customHeight="1"/>
    <row r="32533" ht="26.25" customHeight="1"/>
    <row r="32534" ht="26.25" customHeight="1"/>
    <row r="32535" ht="26.25" customHeight="1"/>
    <row r="32536" ht="26.25" customHeight="1"/>
    <row r="32537" ht="26.25" customHeight="1"/>
    <row r="32538" ht="26.25" customHeight="1"/>
    <row r="32539" ht="26.25" customHeight="1"/>
    <row r="32540" ht="26.25" customHeight="1"/>
    <row r="32541" ht="26.25" customHeight="1"/>
    <row r="32542" ht="26.25" customHeight="1"/>
    <row r="32543" ht="26.25" customHeight="1"/>
    <row r="32544" ht="26.25" customHeight="1"/>
    <row r="32545" ht="26.25" customHeight="1"/>
    <row r="32546" ht="26.25" customHeight="1"/>
    <row r="32547" ht="26.25" customHeight="1"/>
    <row r="32548" ht="26.25" customHeight="1"/>
    <row r="32549" ht="26.25" customHeight="1"/>
    <row r="32550" ht="26.25" customHeight="1"/>
    <row r="32551" ht="26.25" customHeight="1"/>
    <row r="32552" ht="26.25" customHeight="1"/>
    <row r="32553" ht="26.25" customHeight="1"/>
    <row r="32554" ht="26.25" customHeight="1"/>
    <row r="32555" ht="26.25" customHeight="1"/>
    <row r="32556" ht="26.25" customHeight="1"/>
    <row r="32557" ht="26.25" customHeight="1"/>
    <row r="32558" ht="26.25" customHeight="1"/>
    <row r="32559" ht="26.25" customHeight="1"/>
    <row r="32560" ht="26.25" customHeight="1"/>
    <row r="32561" ht="26.25" customHeight="1"/>
    <row r="32562" ht="26.25" customHeight="1"/>
    <row r="32563" ht="26.25" customHeight="1"/>
    <row r="32564" ht="26.25" customHeight="1"/>
    <row r="32565" ht="26.25" customHeight="1"/>
    <row r="32566" ht="26.25" customHeight="1"/>
    <row r="32567" ht="26.25" customHeight="1"/>
    <row r="32568" ht="26.25" customHeight="1"/>
    <row r="32569" ht="26.25" customHeight="1"/>
    <row r="32570" ht="26.25" customHeight="1"/>
    <row r="32571" ht="26.25" customHeight="1"/>
    <row r="32572" ht="26.25" customHeight="1"/>
    <row r="32573" ht="26.25" customHeight="1"/>
    <row r="32574" ht="26.25" customHeight="1"/>
    <row r="32575" ht="26.25" customHeight="1"/>
    <row r="32576" ht="26.25" customHeight="1"/>
    <row r="32577" ht="26.25" customHeight="1"/>
    <row r="32578" ht="26.25" customHeight="1"/>
    <row r="32579" ht="26.25" customHeight="1"/>
    <row r="32580" ht="26.25" customHeight="1"/>
    <row r="32581" ht="26.25" customHeight="1"/>
    <row r="32582" ht="26.25" customHeight="1"/>
    <row r="32583" ht="26.25" customHeight="1"/>
    <row r="32584" ht="26.25" customHeight="1"/>
    <row r="32585" ht="26.25" customHeight="1"/>
    <row r="32586" ht="26.25" customHeight="1"/>
    <row r="32587" ht="26.25" customHeight="1"/>
    <row r="32588" ht="26.25" customHeight="1"/>
    <row r="32589" ht="26.25" customHeight="1"/>
    <row r="32590" ht="26.25" customHeight="1"/>
    <row r="32591" ht="26.25" customHeight="1"/>
    <row r="32592" ht="26.25" customHeight="1"/>
    <row r="32593" ht="26.25" customHeight="1"/>
    <row r="32594" ht="26.25" customHeight="1"/>
    <row r="32595" ht="26.25" customHeight="1"/>
    <row r="32596" ht="26.25" customHeight="1"/>
    <row r="32597" ht="26.25" customHeight="1"/>
    <row r="32598" ht="26.25" customHeight="1"/>
    <row r="32599" ht="26.25" customHeight="1"/>
    <row r="32600" ht="26.25" customHeight="1"/>
    <row r="32601" ht="26.25" customHeight="1"/>
    <row r="32602" ht="26.25" customHeight="1"/>
    <row r="32603" ht="26.25" customHeight="1"/>
    <row r="32604" ht="26.25" customHeight="1"/>
    <row r="32605" ht="26.25" customHeight="1"/>
    <row r="32606" ht="26.25" customHeight="1"/>
    <row r="32607" ht="26.25" customHeight="1"/>
    <row r="32608" ht="26.25" customHeight="1"/>
    <row r="32609" ht="26.25" customHeight="1"/>
    <row r="32610" ht="26.25" customHeight="1"/>
    <row r="32611" ht="26.25" customHeight="1"/>
    <row r="32612" ht="26.25" customHeight="1"/>
    <row r="32613" ht="26.25" customHeight="1"/>
    <row r="32614" ht="26.25" customHeight="1"/>
    <row r="32615" ht="26.25" customHeight="1"/>
    <row r="32616" ht="26.25" customHeight="1"/>
    <row r="32617" ht="26.25" customHeight="1"/>
    <row r="32618" ht="26.25" customHeight="1"/>
    <row r="32619" ht="26.25" customHeight="1"/>
    <row r="32620" ht="26.25" customHeight="1"/>
    <row r="32621" ht="26.25" customHeight="1"/>
    <row r="32622" ht="26.25" customHeight="1"/>
    <row r="32623" ht="26.25" customHeight="1"/>
    <row r="32624" ht="26.25" customHeight="1"/>
    <row r="32625" ht="26.25" customHeight="1"/>
    <row r="32626" ht="26.25" customHeight="1"/>
    <row r="32627" ht="26.25" customHeight="1"/>
    <row r="32628" ht="26.25" customHeight="1"/>
    <row r="32629" ht="26.25" customHeight="1"/>
    <row r="32630" ht="26.25" customHeight="1"/>
    <row r="32631" ht="26.25" customHeight="1"/>
    <row r="32632" ht="26.25" customHeight="1"/>
    <row r="32633" ht="26.25" customHeight="1"/>
    <row r="32634" ht="26.25" customHeight="1"/>
    <row r="32635" ht="26.25" customHeight="1"/>
    <row r="32636" ht="26.25" customHeight="1"/>
    <row r="32637" ht="26.25" customHeight="1"/>
    <row r="32638" ht="26.25" customHeight="1"/>
    <row r="32639" ht="26.25" customHeight="1"/>
    <row r="32640" ht="26.25" customHeight="1"/>
    <row r="32641" ht="26.25" customHeight="1"/>
    <row r="32642" ht="26.25" customHeight="1"/>
    <row r="32643" ht="26.25" customHeight="1"/>
    <row r="32644" ht="26.25" customHeight="1"/>
    <row r="32645" ht="26.25" customHeight="1"/>
    <row r="32646" ht="26.25" customHeight="1"/>
    <row r="32647" ht="26.25" customHeight="1"/>
    <row r="32648" ht="26.25" customHeight="1"/>
    <row r="32649" ht="26.25" customHeight="1"/>
    <row r="32650" ht="26.25" customHeight="1"/>
    <row r="32651" ht="26.25" customHeight="1"/>
    <row r="32652" ht="26.25" customHeight="1"/>
    <row r="32653" ht="26.25" customHeight="1"/>
    <row r="32654" ht="26.25" customHeight="1"/>
    <row r="32655" ht="26.25" customHeight="1"/>
    <row r="32656" ht="26.25" customHeight="1"/>
    <row r="32657" ht="26.25" customHeight="1"/>
    <row r="32658" ht="26.25" customHeight="1"/>
    <row r="32659" ht="26.25" customHeight="1"/>
    <row r="32660" ht="26.25" customHeight="1"/>
    <row r="32661" ht="26.25" customHeight="1"/>
    <row r="32662" ht="26.25" customHeight="1"/>
    <row r="32663" ht="26.25" customHeight="1"/>
    <row r="32664" ht="26.25" customHeight="1"/>
    <row r="32665" ht="26.25" customHeight="1"/>
    <row r="32666" ht="26.25" customHeight="1"/>
    <row r="32667" ht="26.25" customHeight="1"/>
    <row r="32668" ht="26.25" customHeight="1"/>
    <row r="32669" ht="26.25" customHeight="1"/>
    <row r="32670" ht="26.25" customHeight="1"/>
    <row r="32671" ht="26.25" customHeight="1"/>
    <row r="32672" ht="26.25" customHeight="1"/>
    <row r="32673" ht="26.25" customHeight="1"/>
    <row r="32674" ht="26.25" customHeight="1"/>
    <row r="32675" ht="26.25" customHeight="1"/>
    <row r="32676" ht="26.25" customHeight="1"/>
    <row r="32677" ht="26.25" customHeight="1"/>
    <row r="32678" ht="26.25" customHeight="1"/>
    <row r="32679" ht="26.25" customHeight="1"/>
    <row r="32680" ht="26.25" customHeight="1"/>
    <row r="32681" ht="26.25" customHeight="1"/>
    <row r="32682" ht="26.25" customHeight="1"/>
    <row r="32683" ht="26.25" customHeight="1"/>
    <row r="32684" ht="26.25" customHeight="1"/>
    <row r="32685" ht="26.25" customHeight="1"/>
    <row r="32686" ht="26.25" customHeight="1"/>
    <row r="32687" ht="26.25" customHeight="1"/>
    <row r="32688" ht="26.25" customHeight="1"/>
    <row r="32689" ht="26.25" customHeight="1"/>
    <row r="32690" ht="26.25" customHeight="1"/>
    <row r="32691" ht="26.25" customHeight="1"/>
    <row r="32692" ht="26.25" customHeight="1"/>
    <row r="32693" ht="26.25" customHeight="1"/>
    <row r="32694" ht="26.25" customHeight="1"/>
    <row r="32695" ht="26.25" customHeight="1"/>
    <row r="32696" ht="26.25" customHeight="1"/>
    <row r="32697" ht="26.25" customHeight="1"/>
    <row r="32698" ht="26.25" customHeight="1"/>
    <row r="32699" ht="26.25" customHeight="1"/>
    <row r="32700" ht="26.25" customHeight="1"/>
    <row r="32701" ht="26.25" customHeight="1"/>
    <row r="32702" ht="26.25" customHeight="1"/>
    <row r="32703" ht="26.25" customHeight="1"/>
    <row r="32704" ht="26.25" customHeight="1"/>
    <row r="32705" ht="26.25" customHeight="1"/>
    <row r="32706" ht="26.25" customHeight="1"/>
    <row r="32707" ht="26.25" customHeight="1"/>
    <row r="32708" ht="26.25" customHeight="1"/>
    <row r="32709" ht="26.25" customHeight="1"/>
    <row r="32710" ht="26.25" customHeight="1"/>
    <row r="32711" ht="26.25" customHeight="1"/>
    <row r="32712" ht="26.25" customHeight="1"/>
    <row r="32713" ht="26.25" customHeight="1"/>
    <row r="32714" ht="26.25" customHeight="1"/>
    <row r="32715" ht="26.25" customHeight="1"/>
    <row r="32716" ht="26.25" customHeight="1"/>
    <row r="32717" ht="26.25" customHeight="1"/>
    <row r="32718" ht="26.25" customHeight="1"/>
    <row r="32719" ht="26.25" customHeight="1"/>
    <row r="32720" ht="26.25" customHeight="1"/>
    <row r="32721" ht="26.25" customHeight="1"/>
    <row r="32722" ht="26.25" customHeight="1"/>
    <row r="32723" ht="26.25" customHeight="1"/>
    <row r="32724" ht="26.25" customHeight="1"/>
    <row r="32725" ht="26.25" customHeight="1"/>
    <row r="32726" ht="26.25" customHeight="1"/>
    <row r="32727" ht="26.25" customHeight="1"/>
    <row r="32728" ht="26.25" customHeight="1"/>
    <row r="32729" ht="26.25" customHeight="1"/>
    <row r="32730" ht="26.25" customHeight="1"/>
    <row r="32731" ht="26.25" customHeight="1"/>
    <row r="32732" ht="26.25" customHeight="1"/>
    <row r="32733" ht="26.25" customHeight="1"/>
    <row r="32734" ht="26.25" customHeight="1"/>
    <row r="32735" ht="26.25" customHeight="1"/>
    <row r="32736" ht="26.25" customHeight="1"/>
    <row r="32737" ht="26.25" customHeight="1"/>
    <row r="32738" ht="26.25" customHeight="1"/>
    <row r="32739" ht="26.25" customHeight="1"/>
    <row r="32740" ht="26.25" customHeight="1"/>
    <row r="32741" ht="26.25" customHeight="1"/>
    <row r="32742" ht="26.25" customHeight="1"/>
    <row r="32743" ht="26.25" customHeight="1"/>
    <row r="32744" ht="26.25" customHeight="1"/>
    <row r="32745" ht="26.25" customHeight="1"/>
    <row r="32746" ht="26.25" customHeight="1"/>
    <row r="32747" ht="26.25" customHeight="1"/>
    <row r="32748" ht="26.25" customHeight="1"/>
    <row r="32749" ht="26.25" customHeight="1"/>
    <row r="32750" ht="26.25" customHeight="1"/>
    <row r="32751" ht="26.25" customHeight="1"/>
    <row r="32752" ht="26.25" customHeight="1"/>
    <row r="32753" ht="26.25" customHeight="1"/>
    <row r="32754" ht="26.25" customHeight="1"/>
    <row r="32755" ht="26.25" customHeight="1"/>
    <row r="32756" ht="26.25" customHeight="1"/>
    <row r="32757" ht="26.25" customHeight="1"/>
    <row r="32758" ht="26.25" customHeight="1"/>
    <row r="32759" ht="26.25" customHeight="1"/>
    <row r="32760" ht="26.25" customHeight="1"/>
    <row r="32761" ht="26.25" customHeight="1"/>
    <row r="32762" ht="26.25" customHeight="1"/>
    <row r="32763" ht="26.25" customHeight="1"/>
    <row r="32764" ht="26.25" customHeight="1"/>
    <row r="32765" ht="26.25" customHeight="1"/>
    <row r="32766" ht="26.25" customHeight="1"/>
    <row r="32767" ht="26.25" customHeight="1"/>
    <row r="32768" ht="26.25" customHeight="1"/>
    <row r="32769" ht="26.25" customHeight="1"/>
    <row r="32770" ht="26.25" customHeight="1"/>
    <row r="32771" ht="26.25" customHeight="1"/>
    <row r="32772" ht="26.25" customHeight="1"/>
    <row r="32773" ht="26.25" customHeight="1"/>
    <row r="32774" ht="26.25" customHeight="1"/>
    <row r="32775" ht="26.25" customHeight="1"/>
    <row r="32776" ht="26.25" customHeight="1"/>
    <row r="32777" ht="26.25" customHeight="1"/>
    <row r="32778" ht="26.25" customHeight="1"/>
    <row r="32779" ht="26.25" customHeight="1"/>
    <row r="32780" ht="26.25" customHeight="1"/>
    <row r="32781" ht="26.25" customHeight="1"/>
    <row r="32782" ht="26.25" customHeight="1"/>
    <row r="32783" ht="26.25" customHeight="1"/>
    <row r="32784" ht="26.25" customHeight="1"/>
    <row r="32785" ht="26.25" customHeight="1"/>
    <row r="32786" ht="26.25" customHeight="1"/>
    <row r="32787" ht="26.25" customHeight="1"/>
    <row r="32788" ht="26.25" customHeight="1"/>
    <row r="32789" ht="26.25" customHeight="1"/>
    <row r="32790" ht="26.25" customHeight="1"/>
    <row r="32791" ht="26.25" customHeight="1"/>
    <row r="32792" ht="26.25" customHeight="1"/>
    <row r="32793" ht="26.25" customHeight="1"/>
    <row r="32794" ht="26.25" customHeight="1"/>
    <row r="32795" ht="26.25" customHeight="1"/>
    <row r="32796" ht="26.25" customHeight="1"/>
    <row r="32797" ht="26.25" customHeight="1"/>
    <row r="32798" ht="26.25" customHeight="1"/>
    <row r="32799" ht="26.25" customHeight="1"/>
    <row r="32800" ht="26.25" customHeight="1"/>
    <row r="32801" ht="26.25" customHeight="1"/>
    <row r="32802" ht="26.25" customHeight="1"/>
    <row r="32803" ht="26.25" customHeight="1"/>
    <row r="32804" ht="26.25" customHeight="1"/>
    <row r="32805" ht="26.25" customHeight="1"/>
    <row r="32806" ht="26.25" customHeight="1"/>
    <row r="32807" ht="26.25" customHeight="1"/>
    <row r="32808" ht="26.25" customHeight="1"/>
    <row r="32809" ht="26.25" customHeight="1"/>
    <row r="32810" ht="26.25" customHeight="1"/>
    <row r="32811" ht="26.25" customHeight="1"/>
    <row r="32812" ht="26.25" customHeight="1"/>
    <row r="32813" ht="26.25" customHeight="1"/>
    <row r="32814" ht="26.25" customHeight="1"/>
    <row r="32815" ht="26.25" customHeight="1"/>
    <row r="32816" ht="26.25" customHeight="1"/>
    <row r="32817" ht="26.25" customHeight="1"/>
    <row r="32818" ht="26.25" customHeight="1"/>
    <row r="32819" ht="26.25" customHeight="1"/>
    <row r="32820" ht="26.25" customHeight="1"/>
    <row r="32821" ht="26.25" customHeight="1"/>
    <row r="32822" ht="26.25" customHeight="1"/>
    <row r="32823" ht="26.25" customHeight="1"/>
    <row r="32824" ht="26.25" customHeight="1"/>
    <row r="32825" ht="26.25" customHeight="1"/>
    <row r="32826" ht="26.25" customHeight="1"/>
    <row r="32827" ht="26.25" customHeight="1"/>
    <row r="32828" ht="26.25" customHeight="1"/>
    <row r="32829" ht="26.25" customHeight="1"/>
    <row r="32830" ht="26.25" customHeight="1"/>
    <row r="32831" ht="26.25" customHeight="1"/>
    <row r="32832" ht="26.25" customHeight="1"/>
    <row r="32833" ht="26.25" customHeight="1"/>
    <row r="32834" ht="26.25" customHeight="1"/>
    <row r="32835" ht="26.25" customHeight="1"/>
    <row r="32836" ht="26.25" customHeight="1"/>
    <row r="32837" ht="26.25" customHeight="1"/>
    <row r="32838" ht="26.25" customHeight="1"/>
    <row r="32839" ht="26.25" customHeight="1"/>
    <row r="32840" ht="26.25" customHeight="1"/>
    <row r="32841" ht="26.25" customHeight="1"/>
    <row r="32842" ht="26.25" customHeight="1"/>
    <row r="32843" ht="26.25" customHeight="1"/>
    <row r="32844" ht="26.25" customHeight="1"/>
    <row r="32845" ht="26.25" customHeight="1"/>
    <row r="32846" ht="26.25" customHeight="1"/>
    <row r="32847" ht="26.25" customHeight="1"/>
    <row r="32848" ht="26.25" customHeight="1"/>
    <row r="32849" ht="26.25" customHeight="1"/>
    <row r="32850" ht="26.25" customHeight="1"/>
    <row r="32851" ht="26.25" customHeight="1"/>
    <row r="32852" ht="26.25" customHeight="1"/>
    <row r="32853" ht="26.25" customHeight="1"/>
    <row r="32854" ht="26.25" customHeight="1"/>
    <row r="32855" ht="26.25" customHeight="1"/>
    <row r="32856" ht="26.25" customHeight="1"/>
    <row r="32857" ht="26.25" customHeight="1"/>
    <row r="32858" ht="26.25" customHeight="1"/>
    <row r="32859" ht="26.25" customHeight="1"/>
    <row r="32860" ht="26.25" customHeight="1"/>
    <row r="32861" ht="26.25" customHeight="1"/>
    <row r="32862" ht="26.25" customHeight="1"/>
    <row r="32863" ht="26.25" customHeight="1"/>
    <row r="32864" ht="26.25" customHeight="1"/>
    <row r="32865" ht="26.25" customHeight="1"/>
    <row r="32866" ht="26.25" customHeight="1"/>
    <row r="32867" ht="26.25" customHeight="1"/>
    <row r="32868" ht="26.25" customHeight="1"/>
    <row r="32869" ht="26.25" customHeight="1"/>
    <row r="32870" ht="26.25" customHeight="1"/>
    <row r="32871" ht="26.25" customHeight="1"/>
    <row r="32872" ht="26.25" customHeight="1"/>
    <row r="32873" ht="26.25" customHeight="1"/>
    <row r="32874" ht="26.25" customHeight="1"/>
    <row r="32875" ht="26.25" customHeight="1"/>
    <row r="32876" ht="26.25" customHeight="1"/>
    <row r="32877" ht="26.25" customHeight="1"/>
    <row r="32878" ht="26.25" customHeight="1"/>
    <row r="32879" ht="26.25" customHeight="1"/>
    <row r="32880" ht="26.25" customHeight="1"/>
    <row r="32881" ht="26.25" customHeight="1"/>
    <row r="32882" ht="26.25" customHeight="1"/>
    <row r="32883" ht="26.25" customHeight="1"/>
    <row r="32884" ht="26.25" customHeight="1"/>
    <row r="32885" ht="26.25" customHeight="1"/>
    <row r="32886" ht="26.25" customHeight="1"/>
    <row r="32887" ht="26.25" customHeight="1"/>
    <row r="32888" ht="26.25" customHeight="1"/>
    <row r="32889" ht="26.25" customHeight="1"/>
    <row r="32890" ht="26.25" customHeight="1"/>
    <row r="32891" ht="26.25" customHeight="1"/>
    <row r="32892" ht="26.25" customHeight="1"/>
    <row r="32893" ht="26.25" customHeight="1"/>
    <row r="32894" ht="26.25" customHeight="1"/>
    <row r="32895" ht="26.25" customHeight="1"/>
    <row r="32896" ht="26.25" customHeight="1"/>
    <row r="32897" ht="26.25" customHeight="1"/>
    <row r="32898" ht="26.25" customHeight="1"/>
    <row r="32899" ht="26.25" customHeight="1"/>
    <row r="32900" ht="26.25" customHeight="1"/>
    <row r="32901" ht="26.25" customHeight="1"/>
    <row r="32902" ht="26.25" customHeight="1"/>
    <row r="32903" ht="26.25" customHeight="1"/>
    <row r="32904" ht="26.25" customHeight="1"/>
    <row r="32905" ht="26.25" customHeight="1"/>
    <row r="32906" ht="26.25" customHeight="1"/>
    <row r="32907" ht="26.25" customHeight="1"/>
    <row r="32908" ht="26.25" customHeight="1"/>
    <row r="32909" ht="26.25" customHeight="1"/>
    <row r="32910" ht="26.25" customHeight="1"/>
    <row r="32911" ht="26.25" customHeight="1"/>
    <row r="32912" ht="26.25" customHeight="1"/>
    <row r="32913" ht="26.25" customHeight="1"/>
    <row r="32914" ht="26.25" customHeight="1"/>
    <row r="32915" ht="26.25" customHeight="1"/>
    <row r="32916" ht="26.25" customHeight="1"/>
    <row r="32917" ht="26.25" customHeight="1"/>
    <row r="32918" ht="26.25" customHeight="1"/>
    <row r="32919" ht="26.25" customHeight="1"/>
    <row r="32920" ht="26.25" customHeight="1"/>
    <row r="32921" ht="26.25" customHeight="1"/>
    <row r="32922" ht="26.25" customHeight="1"/>
    <row r="32923" ht="26.25" customHeight="1"/>
    <row r="32924" ht="26.25" customHeight="1"/>
    <row r="32925" ht="26.25" customHeight="1"/>
    <row r="32926" ht="26.25" customHeight="1"/>
    <row r="32927" ht="26.25" customHeight="1"/>
    <row r="32928" ht="26.25" customHeight="1"/>
    <row r="32929" ht="26.25" customHeight="1"/>
    <row r="32930" ht="26.25" customHeight="1"/>
    <row r="32931" ht="26.25" customHeight="1"/>
    <row r="32932" ht="26.25" customHeight="1"/>
    <row r="32933" ht="26.25" customHeight="1"/>
    <row r="32934" ht="26.25" customHeight="1"/>
    <row r="32935" ht="26.25" customHeight="1"/>
    <row r="32936" ht="26.25" customHeight="1"/>
    <row r="32937" ht="26.25" customHeight="1"/>
    <row r="32938" ht="26.25" customHeight="1"/>
    <row r="32939" ht="26.25" customHeight="1"/>
    <row r="32940" ht="26.25" customHeight="1"/>
    <row r="32941" ht="26.25" customHeight="1"/>
    <row r="32942" ht="26.25" customHeight="1"/>
    <row r="32943" ht="26.25" customHeight="1"/>
    <row r="32944" ht="26.25" customHeight="1"/>
    <row r="32945" ht="26.25" customHeight="1"/>
    <row r="32946" ht="26.25" customHeight="1"/>
    <row r="32947" ht="26.25" customHeight="1"/>
    <row r="32948" ht="26.25" customHeight="1"/>
    <row r="32949" ht="26.25" customHeight="1"/>
    <row r="32950" ht="26.25" customHeight="1"/>
    <row r="32951" ht="26.25" customHeight="1"/>
    <row r="32952" ht="26.25" customHeight="1"/>
    <row r="32953" ht="26.25" customHeight="1"/>
    <row r="32954" ht="26.25" customHeight="1"/>
    <row r="32955" ht="26.25" customHeight="1"/>
    <row r="32956" ht="26.25" customHeight="1"/>
    <row r="32957" ht="26.25" customHeight="1"/>
    <row r="32958" ht="26.25" customHeight="1"/>
    <row r="32959" ht="26.25" customHeight="1"/>
    <row r="32960" ht="26.25" customHeight="1"/>
    <row r="32961" ht="26.25" customHeight="1"/>
    <row r="32962" ht="26.25" customHeight="1"/>
    <row r="32963" ht="26.25" customHeight="1"/>
    <row r="32964" ht="26.25" customHeight="1"/>
    <row r="32965" ht="26.25" customHeight="1"/>
    <row r="32966" ht="26.25" customHeight="1"/>
    <row r="32967" ht="26.25" customHeight="1"/>
    <row r="32968" ht="26.25" customHeight="1"/>
    <row r="32969" ht="26.25" customHeight="1"/>
    <row r="32970" ht="26.25" customHeight="1"/>
    <row r="32971" ht="26.25" customHeight="1"/>
    <row r="32972" ht="26.25" customHeight="1"/>
    <row r="32973" ht="26.25" customHeight="1"/>
    <row r="32974" ht="26.25" customHeight="1"/>
    <row r="32975" ht="26.25" customHeight="1"/>
    <row r="32976" ht="26.25" customHeight="1"/>
    <row r="32977" ht="26.25" customHeight="1"/>
    <row r="32978" ht="26.25" customHeight="1"/>
    <row r="32979" ht="26.25" customHeight="1"/>
    <row r="32980" ht="26.25" customHeight="1"/>
    <row r="32981" ht="26.25" customHeight="1"/>
    <row r="32982" ht="26.25" customHeight="1"/>
    <row r="32983" ht="26.25" customHeight="1"/>
    <row r="32984" ht="26.25" customHeight="1"/>
    <row r="32985" ht="26.25" customHeight="1"/>
    <row r="32986" ht="26.25" customHeight="1"/>
    <row r="32987" ht="26.25" customHeight="1"/>
    <row r="32988" ht="26.25" customHeight="1"/>
    <row r="32989" ht="26.25" customHeight="1"/>
    <row r="32990" ht="26.25" customHeight="1"/>
    <row r="32991" ht="26.25" customHeight="1"/>
    <row r="32992" ht="26.25" customHeight="1"/>
    <row r="32993" ht="26.25" customHeight="1"/>
    <row r="32994" ht="26.25" customHeight="1"/>
    <row r="32995" ht="26.25" customHeight="1"/>
    <row r="32996" ht="26.25" customHeight="1"/>
    <row r="32997" ht="26.25" customHeight="1"/>
    <row r="32998" ht="26.25" customHeight="1"/>
    <row r="32999" ht="26.25" customHeight="1"/>
    <row r="33000" ht="26.25" customHeight="1"/>
    <row r="33001" ht="26.25" customHeight="1"/>
    <row r="33002" ht="26.25" customHeight="1"/>
    <row r="33003" ht="26.25" customHeight="1"/>
    <row r="33004" ht="26.25" customHeight="1"/>
    <row r="33005" ht="26.25" customHeight="1"/>
    <row r="33006" ht="26.25" customHeight="1"/>
    <row r="33007" ht="26.25" customHeight="1"/>
    <row r="33008" ht="26.25" customHeight="1"/>
    <row r="33009" ht="26.25" customHeight="1"/>
    <row r="33010" ht="26.25" customHeight="1"/>
    <row r="33011" ht="26.25" customHeight="1"/>
    <row r="33012" ht="26.25" customHeight="1"/>
    <row r="33013" ht="26.25" customHeight="1"/>
    <row r="33014" ht="26.25" customHeight="1"/>
    <row r="33015" ht="26.25" customHeight="1"/>
    <row r="33016" ht="26.25" customHeight="1"/>
    <row r="33017" ht="26.25" customHeight="1"/>
    <row r="33018" ht="26.25" customHeight="1"/>
    <row r="33019" ht="26.25" customHeight="1"/>
    <row r="33020" ht="26.25" customHeight="1"/>
    <row r="33021" ht="26.25" customHeight="1"/>
    <row r="33022" ht="26.25" customHeight="1"/>
    <row r="33023" ht="26.25" customHeight="1"/>
    <row r="33024" ht="26.25" customHeight="1"/>
    <row r="33025" ht="26.25" customHeight="1"/>
    <row r="33026" ht="26.25" customHeight="1"/>
    <row r="33027" ht="26.25" customHeight="1"/>
    <row r="33028" ht="26.25" customHeight="1"/>
    <row r="33029" ht="26.25" customHeight="1"/>
    <row r="33030" ht="26.25" customHeight="1"/>
    <row r="33031" ht="26.25" customHeight="1"/>
    <row r="33032" ht="26.25" customHeight="1"/>
    <row r="33033" ht="26.25" customHeight="1"/>
    <row r="33034" ht="26.25" customHeight="1"/>
    <row r="33035" ht="26.25" customHeight="1"/>
    <row r="33036" ht="26.25" customHeight="1"/>
    <row r="33037" ht="26.25" customHeight="1"/>
    <row r="33038" ht="26.25" customHeight="1"/>
    <row r="33039" ht="26.25" customHeight="1"/>
    <row r="33040" ht="26.25" customHeight="1"/>
    <row r="33041" ht="26.25" customHeight="1"/>
    <row r="33042" ht="26.25" customHeight="1"/>
    <row r="33043" ht="26.25" customHeight="1"/>
    <row r="33044" ht="26.25" customHeight="1"/>
    <row r="33045" ht="26.25" customHeight="1"/>
    <row r="33046" ht="26.25" customHeight="1"/>
    <row r="33047" ht="26.25" customHeight="1"/>
    <row r="33048" ht="26.25" customHeight="1"/>
    <row r="33049" ht="26.25" customHeight="1"/>
    <row r="33050" ht="26.25" customHeight="1"/>
    <row r="33051" ht="26.25" customHeight="1"/>
    <row r="33052" ht="26.25" customHeight="1"/>
    <row r="33053" ht="26.25" customHeight="1"/>
    <row r="33054" ht="26.25" customHeight="1"/>
    <row r="33055" ht="26.25" customHeight="1"/>
    <row r="33056" ht="26.25" customHeight="1"/>
    <row r="33057" ht="26.25" customHeight="1"/>
    <row r="33058" ht="26.25" customHeight="1"/>
    <row r="33059" ht="26.25" customHeight="1"/>
    <row r="33060" ht="26.25" customHeight="1"/>
    <row r="33061" ht="26.25" customHeight="1"/>
    <row r="33062" ht="26.25" customHeight="1"/>
    <row r="33063" ht="26.25" customHeight="1"/>
    <row r="33064" ht="26.25" customHeight="1"/>
    <row r="33065" ht="26.25" customHeight="1"/>
    <row r="33066" ht="26.25" customHeight="1"/>
    <row r="33067" ht="26.25" customHeight="1"/>
    <row r="33068" ht="26.25" customHeight="1"/>
    <row r="33069" ht="26.25" customHeight="1"/>
    <row r="33070" ht="26.25" customHeight="1"/>
    <row r="33071" ht="26.25" customHeight="1"/>
    <row r="33072" ht="26.25" customHeight="1"/>
    <row r="33073" ht="26.25" customHeight="1"/>
    <row r="33074" ht="26.25" customHeight="1"/>
    <row r="33075" ht="26.25" customHeight="1"/>
    <row r="33076" ht="26.25" customHeight="1"/>
    <row r="33077" ht="26.25" customHeight="1"/>
    <row r="33078" ht="26.25" customHeight="1"/>
    <row r="33079" ht="26.25" customHeight="1"/>
    <row r="33080" ht="26.25" customHeight="1"/>
    <row r="33081" ht="26.25" customHeight="1"/>
    <row r="33082" ht="26.25" customHeight="1"/>
    <row r="33083" ht="26.25" customHeight="1"/>
    <row r="33084" ht="26.25" customHeight="1"/>
    <row r="33085" ht="26.25" customHeight="1"/>
    <row r="33086" ht="26.25" customHeight="1"/>
    <row r="33087" ht="26.25" customHeight="1"/>
    <row r="33088" ht="26.25" customHeight="1"/>
    <row r="33089" ht="26.25" customHeight="1"/>
    <row r="33090" ht="26.25" customHeight="1"/>
    <row r="33091" ht="26.25" customHeight="1"/>
    <row r="33092" ht="26.25" customHeight="1"/>
    <row r="33093" ht="26.25" customHeight="1"/>
    <row r="33094" ht="26.25" customHeight="1"/>
    <row r="33095" ht="26.25" customHeight="1"/>
    <row r="33096" ht="26.25" customHeight="1"/>
    <row r="33097" ht="26.25" customHeight="1"/>
    <row r="33098" ht="26.25" customHeight="1"/>
    <row r="33099" ht="26.25" customHeight="1"/>
    <row r="33100" ht="26.25" customHeight="1"/>
    <row r="33101" ht="26.25" customHeight="1"/>
    <row r="33102" ht="26.25" customHeight="1"/>
    <row r="33103" ht="26.25" customHeight="1"/>
    <row r="33104" ht="26.25" customHeight="1"/>
    <row r="33105" ht="26.25" customHeight="1"/>
    <row r="33106" ht="26.25" customHeight="1"/>
    <row r="33107" ht="26.25" customHeight="1"/>
    <row r="33108" ht="26.25" customHeight="1"/>
    <row r="33109" ht="26.25" customHeight="1"/>
    <row r="33110" ht="26.25" customHeight="1"/>
    <row r="33111" ht="26.25" customHeight="1"/>
    <row r="33112" ht="26.25" customHeight="1"/>
    <row r="33113" ht="26.25" customHeight="1"/>
    <row r="33114" ht="26.25" customHeight="1"/>
    <row r="33115" ht="26.25" customHeight="1"/>
    <row r="33116" ht="26.25" customHeight="1"/>
    <row r="33117" ht="26.25" customHeight="1"/>
    <row r="33118" ht="26.25" customHeight="1"/>
    <row r="33119" ht="26.25" customHeight="1"/>
    <row r="33120" ht="26.25" customHeight="1"/>
    <row r="33121" ht="26.25" customHeight="1"/>
    <row r="33122" ht="26.25" customHeight="1"/>
    <row r="33123" ht="26.25" customHeight="1"/>
    <row r="33124" ht="26.25" customHeight="1"/>
    <row r="33125" ht="26.25" customHeight="1"/>
    <row r="33126" ht="26.25" customHeight="1"/>
    <row r="33127" ht="26.25" customHeight="1"/>
    <row r="33128" ht="26.25" customHeight="1"/>
    <row r="33129" ht="26.25" customHeight="1"/>
    <row r="33130" ht="26.25" customHeight="1"/>
    <row r="33131" ht="26.25" customHeight="1"/>
    <row r="33132" ht="26.25" customHeight="1"/>
    <row r="33133" ht="26.25" customHeight="1"/>
    <row r="33134" ht="26.25" customHeight="1"/>
    <row r="33135" ht="26.25" customHeight="1"/>
    <row r="33136" ht="26.25" customHeight="1"/>
    <row r="33137" ht="26.25" customHeight="1"/>
    <row r="33138" ht="26.25" customHeight="1"/>
    <row r="33139" ht="26.25" customHeight="1"/>
    <row r="33140" ht="26.25" customHeight="1"/>
    <row r="33141" ht="26.25" customHeight="1"/>
    <row r="33142" ht="26.25" customHeight="1"/>
    <row r="33143" ht="26.25" customHeight="1"/>
    <row r="33144" ht="26.25" customHeight="1"/>
    <row r="33145" ht="26.25" customHeight="1"/>
    <row r="33146" ht="26.25" customHeight="1"/>
    <row r="33147" ht="26.25" customHeight="1"/>
    <row r="33148" ht="26.25" customHeight="1"/>
    <row r="33149" ht="26.25" customHeight="1"/>
    <row r="33150" ht="26.25" customHeight="1"/>
    <row r="33151" ht="26.25" customHeight="1"/>
    <row r="33152" ht="26.25" customHeight="1"/>
    <row r="33153" ht="26.25" customHeight="1"/>
    <row r="33154" ht="26.25" customHeight="1"/>
    <row r="33155" ht="26.25" customHeight="1"/>
    <row r="33156" ht="26.25" customHeight="1"/>
    <row r="33157" ht="26.25" customHeight="1"/>
    <row r="33158" ht="26.25" customHeight="1"/>
    <row r="33159" ht="26.25" customHeight="1"/>
    <row r="33160" ht="26.25" customHeight="1"/>
    <row r="33161" ht="26.25" customHeight="1"/>
    <row r="33162" ht="26.25" customHeight="1"/>
    <row r="33163" ht="26.25" customHeight="1"/>
    <row r="33164" ht="26.25" customHeight="1"/>
    <row r="33165" ht="26.25" customHeight="1"/>
    <row r="33166" ht="26.25" customHeight="1"/>
    <row r="33167" ht="26.25" customHeight="1"/>
    <row r="33168" ht="26.25" customHeight="1"/>
    <row r="33169" ht="26.25" customHeight="1"/>
    <row r="33170" ht="26.25" customHeight="1"/>
    <row r="33171" ht="26.25" customHeight="1"/>
    <row r="33172" ht="26.25" customHeight="1"/>
    <row r="33173" ht="26.25" customHeight="1"/>
    <row r="33174" ht="26.25" customHeight="1"/>
    <row r="33175" ht="26.25" customHeight="1"/>
    <row r="33176" ht="26.25" customHeight="1"/>
    <row r="33177" ht="26.25" customHeight="1"/>
    <row r="33178" ht="26.25" customHeight="1"/>
    <row r="33179" ht="26.25" customHeight="1"/>
    <row r="33180" ht="26.25" customHeight="1"/>
    <row r="33181" ht="26.25" customHeight="1"/>
    <row r="33182" ht="26.25" customHeight="1"/>
    <row r="33183" ht="26.25" customHeight="1"/>
    <row r="33184" ht="26.25" customHeight="1"/>
    <row r="33185" ht="26.25" customHeight="1"/>
    <row r="33186" ht="26.25" customHeight="1"/>
    <row r="33187" ht="26.25" customHeight="1"/>
    <row r="33188" ht="26.25" customHeight="1"/>
    <row r="33189" ht="26.25" customHeight="1"/>
    <row r="33190" ht="26.25" customHeight="1"/>
    <row r="33191" ht="26.25" customHeight="1"/>
    <row r="33192" ht="26.25" customHeight="1"/>
    <row r="33193" ht="26.25" customHeight="1"/>
    <row r="33194" ht="26.25" customHeight="1"/>
    <row r="33195" ht="26.25" customHeight="1"/>
    <row r="33196" ht="26.25" customHeight="1"/>
    <row r="33197" ht="26.25" customHeight="1"/>
    <row r="33198" ht="26.25" customHeight="1"/>
    <row r="33199" ht="26.25" customHeight="1"/>
    <row r="33200" ht="26.25" customHeight="1"/>
    <row r="33201" ht="26.25" customHeight="1"/>
    <row r="33202" ht="26.25" customHeight="1"/>
    <row r="33203" ht="26.25" customHeight="1"/>
    <row r="33204" ht="26.25" customHeight="1"/>
    <row r="33205" ht="26.25" customHeight="1"/>
    <row r="33206" ht="26.25" customHeight="1"/>
    <row r="33207" ht="26.25" customHeight="1"/>
    <row r="33208" ht="26.25" customHeight="1"/>
    <row r="33209" ht="26.25" customHeight="1"/>
    <row r="33210" ht="26.25" customHeight="1"/>
    <row r="33211" ht="26.25" customHeight="1"/>
    <row r="33212" ht="26.25" customHeight="1"/>
    <row r="33213" ht="26.25" customHeight="1"/>
    <row r="33214" ht="26.25" customHeight="1"/>
    <row r="33215" ht="26.25" customHeight="1"/>
    <row r="33216" ht="26.25" customHeight="1"/>
    <row r="33217" ht="26.25" customHeight="1"/>
    <row r="33218" ht="26.25" customHeight="1"/>
    <row r="33219" ht="26.25" customHeight="1"/>
    <row r="33220" ht="26.25" customHeight="1"/>
    <row r="33221" ht="26.25" customHeight="1"/>
    <row r="33222" ht="26.25" customHeight="1"/>
    <row r="33223" ht="26.25" customHeight="1"/>
    <row r="33224" ht="26.25" customHeight="1"/>
    <row r="33225" ht="26.25" customHeight="1"/>
    <row r="33226" ht="26.25" customHeight="1"/>
    <row r="33227" ht="26.25" customHeight="1"/>
    <row r="33228" ht="26.25" customHeight="1"/>
    <row r="33229" ht="26.25" customHeight="1"/>
    <row r="33230" ht="26.25" customHeight="1"/>
    <row r="33231" ht="26.25" customHeight="1"/>
    <row r="33232" ht="26.25" customHeight="1"/>
    <row r="33233" ht="26.25" customHeight="1"/>
    <row r="33234" ht="26.25" customHeight="1"/>
    <row r="33235" ht="26.25" customHeight="1"/>
    <row r="33236" ht="26.25" customHeight="1"/>
    <row r="33237" ht="26.25" customHeight="1"/>
    <row r="33238" ht="26.25" customHeight="1"/>
    <row r="33239" ht="26.25" customHeight="1"/>
    <row r="33240" ht="26.25" customHeight="1"/>
    <row r="33241" ht="26.25" customHeight="1"/>
    <row r="33242" ht="26.25" customHeight="1"/>
    <row r="33243" ht="26.25" customHeight="1"/>
    <row r="33244" ht="26.25" customHeight="1"/>
    <row r="33245" ht="26.25" customHeight="1"/>
    <row r="33246" ht="26.25" customHeight="1"/>
    <row r="33247" ht="26.25" customHeight="1"/>
    <row r="33248" ht="26.25" customHeight="1"/>
    <row r="33249" ht="26.25" customHeight="1"/>
    <row r="33250" ht="26.25" customHeight="1"/>
    <row r="33251" ht="26.25" customHeight="1"/>
    <row r="33252" ht="26.25" customHeight="1"/>
    <row r="33253" ht="26.25" customHeight="1"/>
    <row r="33254" ht="26.25" customHeight="1"/>
    <row r="33255" ht="26.25" customHeight="1"/>
    <row r="33256" ht="26.25" customHeight="1"/>
    <row r="33257" ht="26.25" customHeight="1"/>
    <row r="33258" ht="26.25" customHeight="1"/>
    <row r="33259" ht="26.25" customHeight="1"/>
    <row r="33260" ht="26.25" customHeight="1"/>
    <row r="33261" ht="26.25" customHeight="1"/>
    <row r="33262" ht="26.25" customHeight="1"/>
    <row r="33263" ht="26.25" customHeight="1"/>
    <row r="33264" ht="26.25" customHeight="1"/>
    <row r="33265" ht="26.25" customHeight="1"/>
    <row r="33266" ht="26.25" customHeight="1"/>
    <row r="33267" ht="26.25" customHeight="1"/>
    <row r="33268" ht="26.25" customHeight="1"/>
    <row r="33269" ht="26.25" customHeight="1"/>
    <row r="33270" ht="26.25" customHeight="1"/>
    <row r="33271" ht="26.25" customHeight="1"/>
    <row r="33272" ht="26.25" customHeight="1"/>
    <row r="33273" ht="26.25" customHeight="1"/>
    <row r="33274" ht="26.25" customHeight="1"/>
    <row r="33275" ht="26.25" customHeight="1"/>
    <row r="33276" ht="26.25" customHeight="1"/>
    <row r="33277" ht="26.25" customHeight="1"/>
    <row r="33278" ht="26.25" customHeight="1"/>
    <row r="33279" ht="26.25" customHeight="1"/>
    <row r="33280" ht="26.25" customHeight="1"/>
    <row r="33281" ht="26.25" customHeight="1"/>
    <row r="33282" ht="26.25" customHeight="1"/>
    <row r="33283" ht="26.25" customHeight="1"/>
    <row r="33284" ht="26.25" customHeight="1"/>
    <row r="33285" ht="26.25" customHeight="1"/>
    <row r="33286" ht="26.25" customHeight="1"/>
    <row r="33287" ht="26.25" customHeight="1"/>
    <row r="33288" ht="26.25" customHeight="1"/>
    <row r="33289" ht="26.25" customHeight="1"/>
    <row r="33290" ht="26.25" customHeight="1"/>
    <row r="33291" ht="26.25" customHeight="1"/>
    <row r="33292" ht="26.25" customHeight="1"/>
    <row r="33293" ht="26.25" customHeight="1"/>
    <row r="33294" ht="26.25" customHeight="1"/>
    <row r="33295" ht="26.25" customHeight="1"/>
    <row r="33296" ht="26.25" customHeight="1"/>
    <row r="33297" ht="26.25" customHeight="1"/>
    <row r="33298" ht="26.25" customHeight="1"/>
    <row r="33299" ht="26.25" customHeight="1"/>
    <row r="33300" ht="26.25" customHeight="1"/>
    <row r="33301" ht="26.25" customHeight="1"/>
    <row r="33302" ht="26.25" customHeight="1"/>
    <row r="33303" ht="26.25" customHeight="1"/>
    <row r="33304" ht="26.25" customHeight="1"/>
    <row r="33305" ht="26.25" customHeight="1"/>
    <row r="33306" ht="26.25" customHeight="1"/>
    <row r="33307" ht="26.25" customHeight="1"/>
    <row r="33308" ht="26.25" customHeight="1"/>
    <row r="33309" ht="26.25" customHeight="1"/>
    <row r="33310" ht="26.25" customHeight="1"/>
    <row r="33311" ht="26.25" customHeight="1"/>
    <row r="33312" ht="26.25" customHeight="1"/>
    <row r="33313" ht="26.25" customHeight="1"/>
    <row r="33314" ht="26.25" customHeight="1"/>
    <row r="33315" ht="26.25" customHeight="1"/>
    <row r="33316" ht="26.25" customHeight="1"/>
    <row r="33317" ht="26.25" customHeight="1"/>
    <row r="33318" ht="26.25" customHeight="1"/>
    <row r="33319" ht="26.25" customHeight="1"/>
    <row r="33320" ht="26.25" customHeight="1"/>
    <row r="33321" ht="26.25" customHeight="1"/>
    <row r="33322" ht="26.25" customHeight="1"/>
    <row r="33323" ht="26.25" customHeight="1"/>
    <row r="33324" ht="26.25" customHeight="1"/>
    <row r="33325" ht="26.25" customHeight="1"/>
    <row r="33326" ht="26.25" customHeight="1"/>
    <row r="33327" ht="26.25" customHeight="1"/>
    <row r="33328" ht="26.25" customHeight="1"/>
    <row r="33329" ht="26.25" customHeight="1"/>
    <row r="33330" ht="26.25" customHeight="1"/>
    <row r="33331" ht="26.25" customHeight="1"/>
    <row r="33332" ht="26.25" customHeight="1"/>
    <row r="33333" ht="26.25" customHeight="1"/>
    <row r="33334" ht="26.25" customHeight="1"/>
    <row r="33335" ht="26.25" customHeight="1"/>
    <row r="33336" ht="26.25" customHeight="1"/>
    <row r="33337" ht="26.25" customHeight="1"/>
    <row r="33338" ht="26.25" customHeight="1"/>
    <row r="33339" ht="26.25" customHeight="1"/>
    <row r="33340" ht="26.25" customHeight="1"/>
    <row r="33341" ht="26.25" customHeight="1"/>
    <row r="33342" ht="26.25" customHeight="1"/>
    <row r="33343" ht="26.25" customHeight="1"/>
    <row r="33344" ht="26.25" customHeight="1"/>
    <row r="33345" ht="26.25" customHeight="1"/>
    <row r="33346" ht="26.25" customHeight="1"/>
    <row r="33347" ht="26.25" customHeight="1"/>
    <row r="33348" ht="26.25" customHeight="1"/>
    <row r="33349" ht="26.25" customHeight="1"/>
    <row r="33350" ht="26.25" customHeight="1"/>
    <row r="33351" ht="26.25" customHeight="1"/>
    <row r="33352" ht="26.25" customHeight="1"/>
    <row r="33353" ht="26.25" customHeight="1"/>
    <row r="33354" ht="26.25" customHeight="1"/>
    <row r="33355" ht="26.25" customHeight="1"/>
    <row r="33356" ht="26.25" customHeight="1"/>
    <row r="33357" ht="26.25" customHeight="1"/>
    <row r="33358" ht="26.25" customHeight="1"/>
    <row r="33359" ht="26.25" customHeight="1"/>
    <row r="33360" ht="26.25" customHeight="1"/>
    <row r="33361" ht="26.25" customHeight="1"/>
    <row r="33362" ht="26.25" customHeight="1"/>
    <row r="33363" ht="26.25" customHeight="1"/>
    <row r="33364" ht="26.25" customHeight="1"/>
    <row r="33365" ht="26.25" customHeight="1"/>
    <row r="33366" ht="26.25" customHeight="1"/>
    <row r="33367" ht="26.25" customHeight="1"/>
    <row r="33368" ht="26.25" customHeight="1"/>
    <row r="33369" ht="26.25" customHeight="1"/>
    <row r="33370" ht="26.25" customHeight="1"/>
    <row r="33371" ht="26.25" customHeight="1"/>
    <row r="33372" ht="26.25" customHeight="1"/>
    <row r="33373" ht="26.25" customHeight="1"/>
    <row r="33374" ht="26.25" customHeight="1"/>
    <row r="33375" ht="26.25" customHeight="1"/>
    <row r="33376" ht="26.25" customHeight="1"/>
    <row r="33377" ht="26.25" customHeight="1"/>
    <row r="33378" ht="26.25" customHeight="1"/>
    <row r="33379" ht="26.25" customHeight="1"/>
    <row r="33380" ht="26.25" customHeight="1"/>
    <row r="33381" ht="26.25" customHeight="1"/>
    <row r="33382" ht="26.25" customHeight="1"/>
    <row r="33383" ht="26.25" customHeight="1"/>
    <row r="33384" ht="26.25" customHeight="1"/>
    <row r="33385" ht="26.25" customHeight="1"/>
    <row r="33386" ht="26.25" customHeight="1"/>
    <row r="33387" ht="26.25" customHeight="1"/>
    <row r="33388" ht="26.25" customHeight="1"/>
    <row r="33389" ht="26.25" customHeight="1"/>
    <row r="33390" ht="26.25" customHeight="1"/>
    <row r="33391" ht="26.25" customHeight="1"/>
    <row r="33392" ht="26.25" customHeight="1"/>
    <row r="33393" ht="26.25" customHeight="1"/>
    <row r="33394" ht="26.25" customHeight="1"/>
    <row r="33395" ht="26.25" customHeight="1"/>
    <row r="33396" ht="26.25" customHeight="1"/>
    <row r="33397" ht="26.25" customHeight="1"/>
    <row r="33398" ht="26.25" customHeight="1"/>
    <row r="33399" ht="26.25" customHeight="1"/>
    <row r="33400" ht="26.25" customHeight="1"/>
    <row r="33401" ht="26.25" customHeight="1"/>
    <row r="33402" ht="26.25" customHeight="1"/>
    <row r="33403" ht="26.25" customHeight="1"/>
    <row r="33404" ht="26.25" customHeight="1"/>
    <row r="33405" ht="26.25" customHeight="1"/>
    <row r="33406" ht="26.25" customHeight="1"/>
    <row r="33407" ht="26.25" customHeight="1"/>
    <row r="33408" ht="26.25" customHeight="1"/>
    <row r="33409" ht="26.25" customHeight="1"/>
    <row r="33410" ht="26.25" customHeight="1"/>
    <row r="33411" ht="26.25" customHeight="1"/>
    <row r="33412" ht="26.25" customHeight="1"/>
    <row r="33413" ht="26.25" customHeight="1"/>
    <row r="33414" ht="26.25" customHeight="1"/>
    <row r="33415" ht="26.25" customHeight="1"/>
    <row r="33416" ht="26.25" customHeight="1"/>
    <row r="33417" ht="26.25" customHeight="1"/>
    <row r="33418" ht="26.25" customHeight="1"/>
    <row r="33419" ht="26.25" customHeight="1"/>
    <row r="33420" ht="26.25" customHeight="1"/>
    <row r="33421" ht="26.25" customHeight="1"/>
    <row r="33422" ht="26.25" customHeight="1"/>
    <row r="33423" ht="26.25" customHeight="1"/>
    <row r="33424" ht="26.25" customHeight="1"/>
    <row r="33425" ht="26.25" customHeight="1"/>
    <row r="33426" ht="26.25" customHeight="1"/>
    <row r="33427" ht="26.25" customHeight="1"/>
    <row r="33428" ht="26.25" customHeight="1"/>
    <row r="33429" ht="26.25" customHeight="1"/>
    <row r="33430" ht="26.25" customHeight="1"/>
    <row r="33431" ht="26.25" customHeight="1"/>
    <row r="33432" ht="26.25" customHeight="1"/>
    <row r="33433" ht="26.25" customHeight="1"/>
    <row r="33434" ht="26.25" customHeight="1"/>
    <row r="33435" ht="26.25" customHeight="1"/>
    <row r="33436" ht="26.25" customHeight="1"/>
    <row r="33437" ht="26.25" customHeight="1"/>
    <row r="33438" ht="26.25" customHeight="1"/>
    <row r="33439" ht="26.25" customHeight="1"/>
    <row r="33440" ht="26.25" customHeight="1"/>
    <row r="33441" ht="26.25" customHeight="1"/>
    <row r="33442" ht="26.25" customHeight="1"/>
    <row r="33443" ht="26.25" customHeight="1"/>
    <row r="33444" ht="26.25" customHeight="1"/>
    <row r="33445" ht="26.25" customHeight="1"/>
    <row r="33446" ht="26.25" customHeight="1"/>
    <row r="33447" ht="26.25" customHeight="1"/>
    <row r="33448" ht="26.25" customHeight="1"/>
    <row r="33449" ht="26.25" customHeight="1"/>
    <row r="33450" ht="26.25" customHeight="1"/>
    <row r="33451" ht="26.25" customHeight="1"/>
    <row r="33452" ht="26.25" customHeight="1"/>
    <row r="33453" ht="26.25" customHeight="1"/>
    <row r="33454" ht="26.25" customHeight="1"/>
    <row r="33455" ht="26.25" customHeight="1"/>
    <row r="33456" ht="26.25" customHeight="1"/>
    <row r="33457" ht="26.25" customHeight="1"/>
    <row r="33458" ht="26.25" customHeight="1"/>
    <row r="33459" ht="26.25" customHeight="1"/>
    <row r="33460" ht="26.25" customHeight="1"/>
    <row r="33461" ht="26.25" customHeight="1"/>
    <row r="33462" ht="26.25" customHeight="1"/>
    <row r="33463" ht="26.25" customHeight="1"/>
    <row r="33464" ht="26.25" customHeight="1"/>
    <row r="33465" ht="26.25" customHeight="1"/>
    <row r="33466" ht="26.25" customHeight="1"/>
    <row r="33467" ht="26.25" customHeight="1"/>
    <row r="33468" ht="26.25" customHeight="1"/>
    <row r="33469" ht="26.25" customHeight="1"/>
    <row r="33470" ht="26.25" customHeight="1"/>
    <row r="33471" ht="26.25" customHeight="1"/>
    <row r="33472" ht="26.25" customHeight="1"/>
    <row r="33473" ht="26.25" customHeight="1"/>
    <row r="33474" ht="26.25" customHeight="1"/>
    <row r="33475" ht="26.25" customHeight="1"/>
    <row r="33476" ht="26.25" customHeight="1"/>
    <row r="33477" ht="26.25" customHeight="1"/>
    <row r="33478" ht="26.25" customHeight="1"/>
    <row r="33479" ht="26.25" customHeight="1"/>
    <row r="33480" ht="26.25" customHeight="1"/>
    <row r="33481" ht="26.25" customHeight="1"/>
    <row r="33482" ht="26.25" customHeight="1"/>
    <row r="33483" ht="26.25" customHeight="1"/>
    <row r="33484" ht="26.25" customHeight="1"/>
    <row r="33485" ht="26.25" customHeight="1"/>
    <row r="33486" ht="26.25" customHeight="1"/>
    <row r="33487" ht="26.25" customHeight="1"/>
    <row r="33488" ht="26.25" customHeight="1"/>
    <row r="33489" ht="26.25" customHeight="1"/>
    <row r="33490" ht="26.25" customHeight="1"/>
    <row r="33491" ht="26.25" customHeight="1"/>
    <row r="33492" ht="26.25" customHeight="1"/>
    <row r="33493" ht="26.25" customHeight="1"/>
    <row r="33494" ht="26.25" customHeight="1"/>
    <row r="33495" ht="26.25" customHeight="1"/>
    <row r="33496" ht="26.25" customHeight="1"/>
    <row r="33497" ht="26.25" customHeight="1"/>
    <row r="33498" ht="26.25" customHeight="1"/>
    <row r="33499" ht="26.25" customHeight="1"/>
    <row r="33500" ht="26.25" customHeight="1"/>
    <row r="33501" ht="26.25" customHeight="1"/>
    <row r="33502" ht="26.25" customHeight="1"/>
    <row r="33503" ht="26.25" customHeight="1"/>
    <row r="33504" ht="26.25" customHeight="1"/>
    <row r="33505" ht="26.25" customHeight="1"/>
    <row r="33506" ht="26.25" customHeight="1"/>
    <row r="33507" ht="26.25" customHeight="1"/>
    <row r="33508" ht="26.25" customHeight="1"/>
    <row r="33509" ht="26.25" customHeight="1"/>
    <row r="33510" ht="26.25" customHeight="1"/>
    <row r="33511" ht="26.25" customHeight="1"/>
    <row r="33512" ht="26.25" customHeight="1"/>
    <row r="33513" ht="26.25" customHeight="1"/>
    <row r="33514" ht="26.25" customHeight="1"/>
    <row r="33515" ht="26.25" customHeight="1"/>
    <row r="33516" ht="26.25" customHeight="1"/>
    <row r="33517" ht="26.25" customHeight="1"/>
    <row r="33518" ht="26.25" customHeight="1"/>
    <row r="33519" ht="26.25" customHeight="1"/>
    <row r="33520" ht="26.25" customHeight="1"/>
    <row r="33521" ht="26.25" customHeight="1"/>
    <row r="33522" ht="26.25" customHeight="1"/>
    <row r="33523" ht="26.25" customHeight="1"/>
    <row r="33524" ht="26.25" customHeight="1"/>
    <row r="33525" ht="26.25" customHeight="1"/>
    <row r="33526" ht="26.25" customHeight="1"/>
    <row r="33527" ht="26.25" customHeight="1"/>
    <row r="33528" ht="26.25" customHeight="1"/>
    <row r="33529" ht="26.25" customHeight="1"/>
    <row r="33530" ht="26.25" customHeight="1"/>
    <row r="33531" ht="26.25" customHeight="1"/>
    <row r="33532" ht="26.25" customHeight="1"/>
    <row r="33533" ht="26.25" customHeight="1"/>
    <row r="33534" ht="26.25" customHeight="1"/>
    <row r="33535" ht="26.25" customHeight="1"/>
    <row r="33536" ht="26.25" customHeight="1"/>
    <row r="33537" ht="26.25" customHeight="1"/>
    <row r="33538" ht="26.25" customHeight="1"/>
    <row r="33539" ht="26.25" customHeight="1"/>
    <row r="33540" ht="26.25" customHeight="1"/>
    <row r="33541" ht="26.25" customHeight="1"/>
    <row r="33542" ht="26.25" customHeight="1"/>
    <row r="33543" ht="26.25" customHeight="1"/>
    <row r="33544" ht="26.25" customHeight="1"/>
    <row r="33545" ht="26.25" customHeight="1"/>
    <row r="33546" ht="26.25" customHeight="1"/>
    <row r="33547" ht="26.25" customHeight="1"/>
    <row r="33548" ht="26.25" customHeight="1"/>
    <row r="33549" ht="26.25" customHeight="1"/>
    <row r="33550" ht="26.25" customHeight="1"/>
    <row r="33551" ht="26.25" customHeight="1"/>
    <row r="33552" ht="26.25" customHeight="1"/>
    <row r="33553" ht="26.25" customHeight="1"/>
    <row r="33554" ht="26.25" customHeight="1"/>
    <row r="33555" ht="26.25" customHeight="1"/>
    <row r="33556" ht="26.25" customHeight="1"/>
    <row r="33557" ht="26.25" customHeight="1"/>
    <row r="33558" ht="26.25" customHeight="1"/>
    <row r="33559" ht="26.25" customHeight="1"/>
    <row r="33560" ht="26.25" customHeight="1"/>
    <row r="33561" ht="26.25" customHeight="1"/>
    <row r="33562" ht="26.25" customHeight="1"/>
    <row r="33563" ht="26.25" customHeight="1"/>
    <row r="33564" ht="26.25" customHeight="1"/>
    <row r="33565" ht="26.25" customHeight="1"/>
    <row r="33566" ht="26.25" customHeight="1"/>
    <row r="33567" ht="26.25" customHeight="1"/>
    <row r="33568" ht="26.25" customHeight="1"/>
    <row r="33569" ht="26.25" customHeight="1"/>
    <row r="33570" ht="26.25" customHeight="1"/>
    <row r="33571" ht="26.25" customHeight="1"/>
    <row r="33572" ht="26.25" customHeight="1"/>
    <row r="33573" ht="26.25" customHeight="1"/>
    <row r="33574" ht="26.25" customHeight="1"/>
    <row r="33575" ht="26.25" customHeight="1"/>
    <row r="33576" ht="26.25" customHeight="1"/>
    <row r="33577" ht="26.25" customHeight="1"/>
    <row r="33578" ht="26.25" customHeight="1"/>
    <row r="33579" ht="26.25" customHeight="1"/>
    <row r="33580" ht="26.25" customHeight="1"/>
    <row r="33581" ht="26.25" customHeight="1"/>
    <row r="33582" ht="26.25" customHeight="1"/>
    <row r="33583" ht="26.25" customHeight="1"/>
    <row r="33584" ht="26.25" customHeight="1"/>
    <row r="33585" ht="26.25" customHeight="1"/>
    <row r="33586" ht="26.25" customHeight="1"/>
    <row r="33587" ht="26.25" customHeight="1"/>
    <row r="33588" ht="26.25" customHeight="1"/>
    <row r="33589" ht="26.25" customHeight="1"/>
    <row r="33590" ht="26.25" customHeight="1"/>
    <row r="33591" ht="26.25" customHeight="1"/>
    <row r="33592" ht="26.25" customHeight="1"/>
    <row r="33593" ht="26.25" customHeight="1"/>
    <row r="33594" ht="26.25" customHeight="1"/>
    <row r="33595" ht="26.25" customHeight="1"/>
    <row r="33596" ht="26.25" customHeight="1"/>
    <row r="33597" ht="26.25" customHeight="1"/>
    <row r="33598" ht="26.25" customHeight="1"/>
    <row r="33599" ht="26.25" customHeight="1"/>
    <row r="33600" ht="26.25" customHeight="1"/>
    <row r="33601" ht="26.25" customHeight="1"/>
    <row r="33602" ht="26.25" customHeight="1"/>
    <row r="33603" ht="26.25" customHeight="1"/>
    <row r="33604" ht="26.25" customHeight="1"/>
    <row r="33605" ht="26.25" customHeight="1"/>
    <row r="33606" ht="26.25" customHeight="1"/>
    <row r="33607" ht="26.25" customHeight="1"/>
    <row r="33608" ht="26.25" customHeight="1"/>
    <row r="33609" ht="26.25" customHeight="1"/>
    <row r="33610" ht="26.25" customHeight="1"/>
    <row r="33611" ht="26.25" customHeight="1"/>
    <row r="33612" ht="26.25" customHeight="1"/>
    <row r="33613" ht="26.25" customHeight="1"/>
    <row r="33614" ht="26.25" customHeight="1"/>
    <row r="33615" ht="26.25" customHeight="1"/>
    <row r="33616" ht="26.25" customHeight="1"/>
    <row r="33617" ht="26.25" customHeight="1"/>
    <row r="33618" ht="26.25" customHeight="1"/>
    <row r="33619" ht="26.25" customHeight="1"/>
    <row r="33620" ht="26.25" customHeight="1"/>
    <row r="33621" ht="26.25" customHeight="1"/>
    <row r="33622" ht="26.25" customHeight="1"/>
    <row r="33623" ht="26.25" customHeight="1"/>
    <row r="33624" ht="26.25" customHeight="1"/>
    <row r="33625" ht="26.25" customHeight="1"/>
    <row r="33626" ht="26.25" customHeight="1"/>
    <row r="33627" ht="26.25" customHeight="1"/>
    <row r="33628" ht="26.25" customHeight="1"/>
    <row r="33629" ht="26.25" customHeight="1"/>
    <row r="33630" ht="26.25" customHeight="1"/>
    <row r="33631" ht="26.25" customHeight="1"/>
    <row r="33632" ht="26.25" customHeight="1"/>
    <row r="33633" ht="26.25" customHeight="1"/>
    <row r="33634" ht="26.25" customHeight="1"/>
    <row r="33635" ht="26.25" customHeight="1"/>
    <row r="33636" ht="26.25" customHeight="1"/>
    <row r="33637" ht="26.25" customHeight="1"/>
    <row r="33638" ht="26.25" customHeight="1"/>
    <row r="33639" ht="26.25" customHeight="1"/>
    <row r="33640" ht="26.25" customHeight="1"/>
    <row r="33641" ht="26.25" customHeight="1"/>
    <row r="33642" ht="26.25" customHeight="1"/>
    <row r="33643" ht="26.25" customHeight="1"/>
    <row r="33644" ht="26.25" customHeight="1"/>
    <row r="33645" ht="26.25" customHeight="1"/>
    <row r="33646" ht="26.25" customHeight="1"/>
    <row r="33647" ht="26.25" customHeight="1"/>
    <row r="33648" ht="26.25" customHeight="1"/>
    <row r="33649" ht="26.25" customHeight="1"/>
    <row r="33650" ht="26.25" customHeight="1"/>
    <row r="33651" ht="26.25" customHeight="1"/>
    <row r="33652" ht="26.25" customHeight="1"/>
    <row r="33653" ht="26.25" customHeight="1"/>
    <row r="33654" ht="26.25" customHeight="1"/>
    <row r="33655" ht="26.25" customHeight="1"/>
    <row r="33656" ht="26.25" customHeight="1"/>
    <row r="33657" ht="26.25" customHeight="1"/>
    <row r="33658" ht="26.25" customHeight="1"/>
    <row r="33659" ht="26.25" customHeight="1"/>
    <row r="33660" ht="26.25" customHeight="1"/>
    <row r="33661" ht="26.25" customHeight="1"/>
    <row r="33662" ht="26.25" customHeight="1"/>
    <row r="33663" ht="26.25" customHeight="1"/>
    <row r="33664" ht="26.25" customHeight="1"/>
    <row r="33665" ht="26.25" customHeight="1"/>
    <row r="33666" ht="26.25" customHeight="1"/>
    <row r="33667" ht="26.25" customHeight="1"/>
    <row r="33668" ht="26.25" customHeight="1"/>
    <row r="33669" ht="26.25" customHeight="1"/>
    <row r="33670" ht="26.25" customHeight="1"/>
    <row r="33671" ht="26.25" customHeight="1"/>
    <row r="33672" ht="26.25" customHeight="1"/>
    <row r="33673" ht="26.25" customHeight="1"/>
    <row r="33674" ht="26.25" customHeight="1"/>
    <row r="33675" ht="26.25" customHeight="1"/>
    <row r="33676" ht="26.25" customHeight="1"/>
    <row r="33677" ht="26.25" customHeight="1"/>
    <row r="33678" ht="26.25" customHeight="1"/>
    <row r="33679" ht="26.25" customHeight="1"/>
    <row r="33680" ht="26.25" customHeight="1"/>
    <row r="33681" ht="26.25" customHeight="1"/>
    <row r="33682" ht="26.25" customHeight="1"/>
    <row r="33683" ht="26.25" customHeight="1"/>
    <row r="33684" ht="26.25" customHeight="1"/>
    <row r="33685" ht="26.25" customHeight="1"/>
    <row r="33686" ht="26.25" customHeight="1"/>
    <row r="33687" ht="26.25" customHeight="1"/>
    <row r="33688" ht="26.25" customHeight="1"/>
    <row r="33689" ht="26.25" customHeight="1"/>
    <row r="33690" ht="26.25" customHeight="1"/>
    <row r="33691" ht="26.25" customHeight="1"/>
    <row r="33692" ht="26.25" customHeight="1"/>
    <row r="33693" ht="26.25" customHeight="1"/>
    <row r="33694" ht="26.25" customHeight="1"/>
    <row r="33695" ht="26.25" customHeight="1"/>
    <row r="33696" ht="26.25" customHeight="1"/>
    <row r="33697" ht="26.25" customHeight="1"/>
    <row r="33698" ht="26.25" customHeight="1"/>
    <row r="33699" ht="26.25" customHeight="1"/>
    <row r="33700" ht="26.25" customHeight="1"/>
    <row r="33701" ht="26.25" customHeight="1"/>
    <row r="33702" ht="26.25" customHeight="1"/>
    <row r="33703" ht="26.25" customHeight="1"/>
    <row r="33704" ht="26.25" customHeight="1"/>
    <row r="33705" ht="26.25" customHeight="1"/>
    <row r="33706" ht="26.25" customHeight="1"/>
    <row r="33707" ht="26.25" customHeight="1"/>
    <row r="33708" ht="26.25" customHeight="1"/>
    <row r="33709" ht="26.25" customHeight="1"/>
    <row r="33710" ht="26.25" customHeight="1"/>
    <row r="33711" ht="26.25" customHeight="1"/>
    <row r="33712" ht="26.25" customHeight="1"/>
    <row r="33713" ht="26.25" customHeight="1"/>
    <row r="33714" ht="26.25" customHeight="1"/>
    <row r="33715" ht="26.25" customHeight="1"/>
    <row r="33716" ht="26.25" customHeight="1"/>
    <row r="33717" ht="26.25" customHeight="1"/>
    <row r="33718" ht="26.25" customHeight="1"/>
    <row r="33719" ht="26.25" customHeight="1"/>
    <row r="33720" ht="26.25" customHeight="1"/>
    <row r="33721" ht="26.25" customHeight="1"/>
    <row r="33722" ht="26.25" customHeight="1"/>
    <row r="33723" ht="26.25" customHeight="1"/>
    <row r="33724" ht="26.25" customHeight="1"/>
    <row r="33725" ht="26.25" customHeight="1"/>
    <row r="33726" ht="26.25" customHeight="1"/>
    <row r="33727" ht="26.25" customHeight="1"/>
    <row r="33728" ht="26.25" customHeight="1"/>
    <row r="33729" ht="26.25" customHeight="1"/>
    <row r="33730" ht="26.25" customHeight="1"/>
    <row r="33731" ht="26.25" customHeight="1"/>
    <row r="33732" ht="26.25" customHeight="1"/>
    <row r="33733" ht="26.25" customHeight="1"/>
    <row r="33734" ht="26.25" customHeight="1"/>
    <row r="33735" ht="26.25" customHeight="1"/>
    <row r="33736" ht="26.25" customHeight="1"/>
    <row r="33737" ht="26.25" customHeight="1"/>
    <row r="33738" ht="26.25" customHeight="1"/>
    <row r="33739" ht="26.25" customHeight="1"/>
    <row r="33740" ht="26.25" customHeight="1"/>
    <row r="33741" ht="26.25" customHeight="1"/>
    <row r="33742" ht="26.25" customHeight="1"/>
    <row r="33743" ht="26.25" customHeight="1"/>
    <row r="33744" ht="26.25" customHeight="1"/>
    <row r="33745" ht="26.25" customHeight="1"/>
    <row r="33746" ht="26.25" customHeight="1"/>
    <row r="33747" ht="26.25" customHeight="1"/>
    <row r="33748" ht="26.25" customHeight="1"/>
    <row r="33749" ht="26.25" customHeight="1"/>
    <row r="33750" ht="26.25" customHeight="1"/>
    <row r="33751" ht="26.25" customHeight="1"/>
    <row r="33752" ht="26.25" customHeight="1"/>
    <row r="33753" ht="26.25" customHeight="1"/>
    <row r="33754" ht="26.25" customHeight="1"/>
    <row r="33755" ht="26.25" customHeight="1"/>
    <row r="33756" ht="26.25" customHeight="1"/>
    <row r="33757" ht="26.25" customHeight="1"/>
    <row r="33758" ht="26.25" customHeight="1"/>
    <row r="33759" ht="26.25" customHeight="1"/>
    <row r="33760" ht="26.25" customHeight="1"/>
    <row r="33761" ht="26.25" customHeight="1"/>
    <row r="33762" ht="26.25" customHeight="1"/>
    <row r="33763" ht="26.25" customHeight="1"/>
    <row r="33764" ht="26.25" customHeight="1"/>
    <row r="33765" ht="26.25" customHeight="1"/>
    <row r="33766" ht="26.25" customHeight="1"/>
    <row r="33767" ht="26.25" customHeight="1"/>
    <row r="33768" ht="26.25" customHeight="1"/>
    <row r="33769" ht="26.25" customHeight="1"/>
    <row r="33770" ht="26.25" customHeight="1"/>
    <row r="33771" ht="26.25" customHeight="1"/>
    <row r="33772" ht="26.25" customHeight="1"/>
    <row r="33773" ht="26.25" customHeight="1"/>
    <row r="33774" ht="26.25" customHeight="1"/>
    <row r="33775" ht="26.25" customHeight="1"/>
    <row r="33776" ht="26.25" customHeight="1"/>
    <row r="33777" ht="26.25" customHeight="1"/>
    <row r="33778" ht="26.25" customHeight="1"/>
    <row r="33779" ht="26.25" customHeight="1"/>
    <row r="33780" ht="26.25" customHeight="1"/>
    <row r="33781" ht="26.25" customHeight="1"/>
    <row r="33782" ht="26.25" customHeight="1"/>
    <row r="33783" ht="26.25" customHeight="1"/>
    <row r="33784" ht="26.25" customHeight="1"/>
    <row r="33785" ht="26.25" customHeight="1"/>
    <row r="33786" ht="26.25" customHeight="1"/>
    <row r="33787" ht="26.25" customHeight="1"/>
    <row r="33788" ht="26.25" customHeight="1"/>
    <row r="33789" ht="26.25" customHeight="1"/>
    <row r="33790" ht="26.25" customHeight="1"/>
    <row r="33791" ht="26.25" customHeight="1"/>
    <row r="33792" ht="26.25" customHeight="1"/>
    <row r="33793" ht="26.25" customHeight="1"/>
    <row r="33794" ht="26.25" customHeight="1"/>
    <row r="33795" ht="26.25" customHeight="1"/>
    <row r="33796" ht="26.25" customHeight="1"/>
    <row r="33797" ht="26.25" customHeight="1"/>
    <row r="33798" ht="26.25" customHeight="1"/>
    <row r="33799" ht="26.25" customHeight="1"/>
    <row r="33800" ht="26.25" customHeight="1"/>
    <row r="33801" ht="26.25" customHeight="1"/>
    <row r="33802" ht="26.25" customHeight="1"/>
    <row r="33803" ht="26.25" customHeight="1"/>
    <row r="33804" ht="26.25" customHeight="1"/>
    <row r="33805" ht="26.25" customHeight="1"/>
    <row r="33806" ht="26.25" customHeight="1"/>
    <row r="33807" ht="26.25" customHeight="1"/>
    <row r="33808" ht="26.25" customHeight="1"/>
    <row r="33809" ht="26.25" customHeight="1"/>
    <row r="33810" ht="26.25" customHeight="1"/>
    <row r="33811" ht="26.25" customHeight="1"/>
    <row r="33812" ht="26.25" customHeight="1"/>
    <row r="33813" ht="26.25" customHeight="1"/>
    <row r="33814" ht="26.25" customHeight="1"/>
    <row r="33815" ht="26.25" customHeight="1"/>
    <row r="33816" ht="26.25" customHeight="1"/>
    <row r="33817" ht="26.25" customHeight="1"/>
    <row r="33818" ht="26.25" customHeight="1"/>
    <row r="33819" ht="26.25" customHeight="1"/>
    <row r="33820" ht="26.25" customHeight="1"/>
    <row r="33821" ht="26.25" customHeight="1"/>
    <row r="33822" ht="26.25" customHeight="1"/>
    <row r="33823" ht="26.25" customHeight="1"/>
    <row r="33824" ht="26.25" customHeight="1"/>
    <row r="33825" ht="26.25" customHeight="1"/>
    <row r="33826" ht="26.25" customHeight="1"/>
    <row r="33827" ht="26.25" customHeight="1"/>
    <row r="33828" ht="26.25" customHeight="1"/>
    <row r="33829" ht="26.25" customHeight="1"/>
    <row r="33830" ht="26.25" customHeight="1"/>
    <row r="33831" ht="26.25" customHeight="1"/>
    <row r="33832" ht="26.25" customHeight="1"/>
    <row r="33833" ht="26.25" customHeight="1"/>
    <row r="33834" ht="26.25" customHeight="1"/>
    <row r="33835" ht="26.25" customHeight="1"/>
    <row r="33836" ht="26.25" customHeight="1"/>
    <row r="33837" ht="26.25" customHeight="1"/>
    <row r="33838" ht="26.25" customHeight="1"/>
    <row r="33839" ht="26.25" customHeight="1"/>
    <row r="33840" ht="26.25" customHeight="1"/>
    <row r="33841" ht="26.25" customHeight="1"/>
    <row r="33842" ht="26.25" customHeight="1"/>
    <row r="33843" ht="26.25" customHeight="1"/>
    <row r="33844" ht="26.25" customHeight="1"/>
    <row r="33845" ht="26.25" customHeight="1"/>
    <row r="33846" ht="26.25" customHeight="1"/>
    <row r="33847" ht="26.25" customHeight="1"/>
    <row r="33848" ht="26.25" customHeight="1"/>
    <row r="33849" ht="26.25" customHeight="1"/>
    <row r="33850" ht="26.25" customHeight="1"/>
    <row r="33851" ht="26.25" customHeight="1"/>
    <row r="33852" ht="26.25" customHeight="1"/>
    <row r="33853" ht="26.25" customHeight="1"/>
    <row r="33854" ht="26.25" customHeight="1"/>
    <row r="33855" ht="26.25" customHeight="1"/>
    <row r="33856" ht="26.25" customHeight="1"/>
    <row r="33857" ht="26.25" customHeight="1"/>
    <row r="33858" ht="26.25" customHeight="1"/>
    <row r="33859" ht="26.25" customHeight="1"/>
    <row r="33860" ht="26.25" customHeight="1"/>
    <row r="33861" ht="26.25" customHeight="1"/>
    <row r="33862" ht="26.25" customHeight="1"/>
    <row r="33863" ht="26.25" customHeight="1"/>
    <row r="33864" ht="26.25" customHeight="1"/>
    <row r="33865" ht="26.25" customHeight="1"/>
    <row r="33866" ht="26.25" customHeight="1"/>
    <row r="33867" ht="26.25" customHeight="1"/>
    <row r="33868" ht="26.25" customHeight="1"/>
    <row r="33869" ht="26.25" customHeight="1"/>
    <row r="33870" ht="26.25" customHeight="1"/>
    <row r="33871" ht="26.25" customHeight="1"/>
    <row r="33872" ht="26.25" customHeight="1"/>
    <row r="33873" ht="26.25" customHeight="1"/>
    <row r="33874" ht="26.25" customHeight="1"/>
    <row r="33875" ht="26.25" customHeight="1"/>
    <row r="33876" ht="26.25" customHeight="1"/>
    <row r="33877" ht="26.25" customHeight="1"/>
    <row r="33878" ht="26.25" customHeight="1"/>
    <row r="33879" ht="26.25" customHeight="1"/>
    <row r="33880" ht="26.25" customHeight="1"/>
    <row r="33881" ht="26.25" customHeight="1"/>
    <row r="33882" ht="26.25" customHeight="1"/>
    <row r="33883" ht="26.25" customHeight="1"/>
    <row r="33884" ht="26.25" customHeight="1"/>
    <row r="33885" ht="26.25" customHeight="1"/>
    <row r="33886" ht="26.25" customHeight="1"/>
    <row r="33887" ht="26.25" customHeight="1"/>
    <row r="33888" ht="26.25" customHeight="1"/>
    <row r="33889" ht="26.25" customHeight="1"/>
    <row r="33890" ht="26.25" customHeight="1"/>
    <row r="33891" ht="26.25" customHeight="1"/>
    <row r="33892" ht="26.25" customHeight="1"/>
    <row r="33893" ht="26.25" customHeight="1"/>
    <row r="33894" ht="26.25" customHeight="1"/>
    <row r="33895" ht="26.25" customHeight="1"/>
    <row r="33896" ht="26.25" customHeight="1"/>
    <row r="33897" ht="26.25" customHeight="1"/>
    <row r="33898" ht="26.25" customHeight="1"/>
    <row r="33899" ht="26.25" customHeight="1"/>
    <row r="33900" ht="26.25" customHeight="1"/>
    <row r="33901" ht="26.25" customHeight="1"/>
    <row r="33902" ht="26.25" customHeight="1"/>
    <row r="33903" ht="26.25" customHeight="1"/>
    <row r="33904" ht="26.25" customHeight="1"/>
    <row r="33905" ht="26.25" customHeight="1"/>
    <row r="33906" ht="26.25" customHeight="1"/>
    <row r="33907" ht="26.25" customHeight="1"/>
    <row r="33908" ht="26.25" customHeight="1"/>
    <row r="33909" ht="26.25" customHeight="1"/>
    <row r="33910" ht="26.25" customHeight="1"/>
    <row r="33911" ht="26.25" customHeight="1"/>
    <row r="33912" ht="26.25" customHeight="1"/>
    <row r="33913" ht="26.25" customHeight="1"/>
    <row r="33914" ht="26.25" customHeight="1"/>
    <row r="33915" ht="26.25" customHeight="1"/>
    <row r="33916" ht="26.25" customHeight="1"/>
    <row r="33917" ht="26.25" customHeight="1"/>
    <row r="33918" ht="26.25" customHeight="1"/>
    <row r="33919" ht="26.25" customHeight="1"/>
    <row r="33920" ht="26.25" customHeight="1"/>
    <row r="33921" ht="26.25" customHeight="1"/>
    <row r="33922" ht="26.25" customHeight="1"/>
    <row r="33923" ht="26.25" customHeight="1"/>
    <row r="33924" ht="26.25" customHeight="1"/>
    <row r="33925" ht="26.25" customHeight="1"/>
    <row r="33926" ht="26.25" customHeight="1"/>
    <row r="33927" ht="26.25" customHeight="1"/>
    <row r="33928" ht="26.25" customHeight="1"/>
    <row r="33929" ht="26.25" customHeight="1"/>
    <row r="33930" ht="26.25" customHeight="1"/>
    <row r="33931" ht="26.25" customHeight="1"/>
    <row r="33932" ht="26.25" customHeight="1"/>
    <row r="33933" ht="26.25" customHeight="1"/>
    <row r="33934" ht="26.25" customHeight="1"/>
    <row r="33935" ht="26.25" customHeight="1"/>
    <row r="33936" ht="26.25" customHeight="1"/>
    <row r="33937" ht="26.25" customHeight="1"/>
    <row r="33938" ht="26.25" customHeight="1"/>
    <row r="33939" ht="26.25" customHeight="1"/>
    <row r="33940" ht="26.25" customHeight="1"/>
    <row r="33941" ht="26.25" customHeight="1"/>
    <row r="33942" ht="26.25" customHeight="1"/>
    <row r="33943" ht="26.25" customHeight="1"/>
    <row r="33944" ht="26.25" customHeight="1"/>
    <row r="33945" ht="26.25" customHeight="1"/>
    <row r="33946" ht="26.25" customHeight="1"/>
    <row r="33947" ht="26.25" customHeight="1"/>
    <row r="33948" ht="26.25" customHeight="1"/>
    <row r="33949" ht="26.25" customHeight="1"/>
    <row r="33950" ht="26.25" customHeight="1"/>
    <row r="33951" ht="26.25" customHeight="1"/>
    <row r="33952" ht="26.25" customHeight="1"/>
    <row r="33953" ht="26.25" customHeight="1"/>
    <row r="33954" ht="26.25" customHeight="1"/>
    <row r="33955" ht="26.25" customHeight="1"/>
    <row r="33956" ht="26.25" customHeight="1"/>
    <row r="33957" ht="26.25" customHeight="1"/>
    <row r="33958" ht="26.25" customHeight="1"/>
    <row r="33959" ht="26.25" customHeight="1"/>
    <row r="33960" ht="26.25" customHeight="1"/>
    <row r="33961" ht="26.25" customHeight="1"/>
    <row r="33962" ht="26.25" customHeight="1"/>
    <row r="33963" ht="26.25" customHeight="1"/>
    <row r="33964" ht="26.25" customHeight="1"/>
    <row r="33965" ht="26.25" customHeight="1"/>
    <row r="33966" ht="26.25" customHeight="1"/>
    <row r="33967" ht="26.25" customHeight="1"/>
    <row r="33968" ht="26.25" customHeight="1"/>
    <row r="33969" ht="26.25" customHeight="1"/>
    <row r="33970" ht="26.25" customHeight="1"/>
    <row r="33971" ht="26.25" customHeight="1"/>
    <row r="33972" ht="26.25" customHeight="1"/>
    <row r="33973" ht="26.25" customHeight="1"/>
    <row r="33974" ht="26.25" customHeight="1"/>
    <row r="33975" ht="26.25" customHeight="1"/>
    <row r="33976" ht="26.25" customHeight="1"/>
    <row r="33977" ht="26.25" customHeight="1"/>
    <row r="33978" ht="26.25" customHeight="1"/>
    <row r="33979" ht="26.25" customHeight="1"/>
    <row r="33980" ht="26.25" customHeight="1"/>
    <row r="33981" ht="26.25" customHeight="1"/>
    <row r="33982" ht="26.25" customHeight="1"/>
    <row r="33983" ht="26.25" customHeight="1"/>
    <row r="33984" ht="26.25" customHeight="1"/>
    <row r="33985" ht="26.25" customHeight="1"/>
    <row r="33986" ht="26.25" customHeight="1"/>
    <row r="33987" ht="26.25" customHeight="1"/>
    <row r="33988" ht="26.25" customHeight="1"/>
    <row r="33989" ht="26.25" customHeight="1"/>
    <row r="33990" ht="26.25" customHeight="1"/>
    <row r="33991" ht="26.25" customHeight="1"/>
    <row r="33992" ht="26.25" customHeight="1"/>
    <row r="33993" ht="26.25" customHeight="1"/>
    <row r="33994" ht="26.25" customHeight="1"/>
    <row r="33995" ht="26.25" customHeight="1"/>
    <row r="33996" ht="26.25" customHeight="1"/>
    <row r="33997" ht="26.25" customHeight="1"/>
    <row r="33998" ht="26.25" customHeight="1"/>
    <row r="33999" ht="26.25" customHeight="1"/>
    <row r="34000" ht="26.25" customHeight="1"/>
    <row r="34001" ht="26.25" customHeight="1"/>
    <row r="34002" ht="26.25" customHeight="1"/>
    <row r="34003" ht="26.25" customHeight="1"/>
    <row r="34004" ht="26.25" customHeight="1"/>
    <row r="34005" ht="26.25" customHeight="1"/>
    <row r="34006" ht="26.25" customHeight="1"/>
    <row r="34007" ht="26.25" customHeight="1"/>
    <row r="34008" ht="26.25" customHeight="1"/>
    <row r="34009" ht="26.25" customHeight="1"/>
    <row r="34010" ht="26.25" customHeight="1"/>
    <row r="34011" ht="26.25" customHeight="1"/>
    <row r="34012" ht="26.25" customHeight="1"/>
    <row r="34013" ht="26.25" customHeight="1"/>
    <row r="34014" ht="26.25" customHeight="1"/>
    <row r="34015" ht="26.25" customHeight="1"/>
    <row r="34016" ht="26.25" customHeight="1"/>
    <row r="34017" ht="26.25" customHeight="1"/>
    <row r="34018" ht="26.25" customHeight="1"/>
    <row r="34019" ht="26.25" customHeight="1"/>
    <row r="34020" ht="26.25" customHeight="1"/>
    <row r="34021" ht="26.25" customHeight="1"/>
    <row r="34022" ht="26.25" customHeight="1"/>
    <row r="34023" ht="26.25" customHeight="1"/>
    <row r="34024" ht="26.25" customHeight="1"/>
    <row r="34025" ht="26.25" customHeight="1"/>
    <row r="34026" ht="26.25" customHeight="1"/>
    <row r="34027" ht="26.25" customHeight="1"/>
    <row r="34028" ht="26.25" customHeight="1"/>
    <row r="34029" ht="26.25" customHeight="1"/>
    <row r="34030" ht="26.25" customHeight="1"/>
    <row r="34031" ht="26.25" customHeight="1"/>
    <row r="34032" ht="26.25" customHeight="1"/>
    <row r="34033" ht="26.25" customHeight="1"/>
    <row r="34034" ht="26.25" customHeight="1"/>
    <row r="34035" ht="26.25" customHeight="1"/>
    <row r="34036" ht="26.25" customHeight="1"/>
    <row r="34037" ht="26.25" customHeight="1"/>
    <row r="34038" ht="26.25" customHeight="1"/>
    <row r="34039" ht="26.25" customHeight="1"/>
    <row r="34040" ht="26.25" customHeight="1"/>
    <row r="34041" ht="26.25" customHeight="1"/>
    <row r="34042" ht="26.25" customHeight="1"/>
    <row r="34043" ht="26.25" customHeight="1"/>
    <row r="34044" ht="26.25" customHeight="1"/>
    <row r="34045" ht="26.25" customHeight="1"/>
    <row r="34046" ht="26.25" customHeight="1"/>
    <row r="34047" ht="26.25" customHeight="1"/>
    <row r="34048" ht="26.25" customHeight="1"/>
    <row r="34049" ht="26.25" customHeight="1"/>
    <row r="34050" ht="26.25" customHeight="1"/>
    <row r="34051" ht="26.25" customHeight="1"/>
    <row r="34052" ht="26.25" customHeight="1"/>
    <row r="34053" ht="26.25" customHeight="1"/>
    <row r="34054" ht="26.25" customHeight="1"/>
    <row r="34055" ht="26.25" customHeight="1"/>
    <row r="34056" ht="26.25" customHeight="1"/>
    <row r="34057" ht="26.25" customHeight="1"/>
    <row r="34058" ht="26.25" customHeight="1"/>
    <row r="34059" ht="26.25" customHeight="1"/>
    <row r="34060" ht="26.25" customHeight="1"/>
    <row r="34061" ht="26.25" customHeight="1"/>
    <row r="34062" ht="26.25" customHeight="1"/>
    <row r="34063" ht="26.25" customHeight="1"/>
    <row r="34064" ht="26.25" customHeight="1"/>
    <row r="34065" ht="26.25" customHeight="1"/>
    <row r="34066" ht="26.25" customHeight="1"/>
    <row r="34067" ht="26.25" customHeight="1"/>
    <row r="34068" ht="26.25" customHeight="1"/>
    <row r="34069" ht="26.25" customHeight="1"/>
    <row r="34070" ht="26.25" customHeight="1"/>
    <row r="34071" ht="26.25" customHeight="1"/>
    <row r="34072" ht="26.25" customHeight="1"/>
    <row r="34073" ht="26.25" customHeight="1"/>
    <row r="34074" ht="26.25" customHeight="1"/>
    <row r="34075" ht="26.25" customHeight="1"/>
    <row r="34076" ht="26.25" customHeight="1"/>
    <row r="34077" ht="26.25" customHeight="1"/>
    <row r="34078" ht="26.25" customHeight="1"/>
    <row r="34079" ht="26.25" customHeight="1"/>
    <row r="34080" ht="26.25" customHeight="1"/>
    <row r="34081" ht="26.25" customHeight="1"/>
    <row r="34082" ht="26.25" customHeight="1"/>
    <row r="34083" ht="26.25" customHeight="1"/>
    <row r="34084" ht="26.25" customHeight="1"/>
    <row r="34085" ht="26.25" customHeight="1"/>
    <row r="34086" ht="26.25" customHeight="1"/>
    <row r="34087" ht="26.25" customHeight="1"/>
    <row r="34088" ht="26.25" customHeight="1"/>
    <row r="34089" ht="26.25" customHeight="1"/>
    <row r="34090" ht="26.25" customHeight="1"/>
    <row r="34091" ht="26.25" customHeight="1"/>
    <row r="34092" ht="26.25" customHeight="1"/>
    <row r="34093" ht="26.25" customHeight="1"/>
    <row r="34094" ht="26.25" customHeight="1"/>
    <row r="34095" ht="26.25" customHeight="1"/>
    <row r="34096" ht="26.25" customHeight="1"/>
    <row r="34097" ht="26.25" customHeight="1"/>
    <row r="34098" ht="26.25" customHeight="1"/>
    <row r="34099" ht="26.25" customHeight="1"/>
    <row r="34100" ht="26.25" customHeight="1"/>
    <row r="34101" ht="26.25" customHeight="1"/>
    <row r="34102" ht="26.25" customHeight="1"/>
    <row r="34103" ht="26.25" customHeight="1"/>
    <row r="34104" ht="26.25" customHeight="1"/>
    <row r="34105" ht="26.25" customHeight="1"/>
    <row r="34106" ht="26.25" customHeight="1"/>
    <row r="34107" ht="26.25" customHeight="1"/>
    <row r="34108" ht="26.25" customHeight="1"/>
    <row r="34109" ht="26.25" customHeight="1"/>
    <row r="34110" ht="26.25" customHeight="1"/>
    <row r="34111" ht="26.25" customHeight="1"/>
    <row r="34112" ht="26.25" customHeight="1"/>
    <row r="34113" ht="26.25" customHeight="1"/>
    <row r="34114" ht="26.25" customHeight="1"/>
    <row r="34115" ht="26.25" customHeight="1"/>
    <row r="34116" ht="26.25" customHeight="1"/>
    <row r="34117" ht="26.25" customHeight="1"/>
    <row r="34118" ht="26.25" customHeight="1"/>
    <row r="34119" ht="26.25" customHeight="1"/>
    <row r="34120" ht="26.25" customHeight="1"/>
    <row r="34121" ht="26.25" customHeight="1"/>
    <row r="34122" ht="26.25" customHeight="1"/>
    <row r="34123" ht="26.25" customHeight="1"/>
    <row r="34124" ht="26.25" customHeight="1"/>
    <row r="34125" ht="26.25" customHeight="1"/>
    <row r="34126" ht="26.25" customHeight="1"/>
    <row r="34127" ht="26.25" customHeight="1"/>
    <row r="34128" ht="26.25" customHeight="1"/>
    <row r="34129" ht="26.25" customHeight="1"/>
    <row r="34130" ht="26.25" customHeight="1"/>
    <row r="34131" ht="26.25" customHeight="1"/>
    <row r="34132" ht="26.25" customHeight="1"/>
    <row r="34133" ht="26.25" customHeight="1"/>
    <row r="34134" ht="26.25" customHeight="1"/>
    <row r="34135" ht="26.25" customHeight="1"/>
    <row r="34136" ht="26.25" customHeight="1"/>
    <row r="34137" ht="26.25" customHeight="1"/>
    <row r="34138" ht="26.25" customHeight="1"/>
    <row r="34139" ht="26.25" customHeight="1"/>
    <row r="34140" ht="26.25" customHeight="1"/>
    <row r="34141" ht="26.25" customHeight="1"/>
    <row r="34142" ht="26.25" customHeight="1"/>
    <row r="34143" ht="26.25" customHeight="1"/>
    <row r="34144" ht="26.25" customHeight="1"/>
    <row r="34145" ht="26.25" customHeight="1"/>
    <row r="34146" ht="26.25" customHeight="1"/>
    <row r="34147" ht="26.25" customHeight="1"/>
    <row r="34148" ht="26.25" customHeight="1"/>
    <row r="34149" ht="26.25" customHeight="1"/>
    <row r="34150" ht="26.25" customHeight="1"/>
    <row r="34151" ht="26.25" customHeight="1"/>
    <row r="34152" ht="26.25" customHeight="1"/>
    <row r="34153" ht="26.25" customHeight="1"/>
    <row r="34154" ht="26.25" customHeight="1"/>
    <row r="34155" ht="26.25" customHeight="1"/>
    <row r="34156" ht="26.25" customHeight="1"/>
    <row r="34157" ht="26.25" customHeight="1"/>
    <row r="34158" ht="26.25" customHeight="1"/>
    <row r="34159" ht="26.25" customHeight="1"/>
    <row r="34160" ht="26.25" customHeight="1"/>
    <row r="34161" ht="26.25" customHeight="1"/>
    <row r="34162" ht="26.25" customHeight="1"/>
    <row r="34163" ht="26.25" customHeight="1"/>
    <row r="34164" ht="26.25" customHeight="1"/>
    <row r="34165" ht="26.25" customHeight="1"/>
    <row r="34166" ht="26.25" customHeight="1"/>
    <row r="34167" ht="26.25" customHeight="1"/>
    <row r="34168" ht="26.25" customHeight="1"/>
    <row r="34169" ht="26.25" customHeight="1"/>
    <row r="34170" ht="26.25" customHeight="1"/>
    <row r="34171" ht="26.25" customHeight="1"/>
    <row r="34172" ht="26.25" customHeight="1"/>
    <row r="34173" ht="26.25" customHeight="1"/>
    <row r="34174" ht="26.25" customHeight="1"/>
    <row r="34175" ht="26.25" customHeight="1"/>
    <row r="34176" ht="26.25" customHeight="1"/>
    <row r="34177" ht="26.25" customHeight="1"/>
    <row r="34178" ht="26.25" customHeight="1"/>
    <row r="34179" ht="26.25" customHeight="1"/>
    <row r="34180" ht="26.25" customHeight="1"/>
    <row r="34181" ht="26.25" customHeight="1"/>
    <row r="34182" ht="26.25" customHeight="1"/>
    <row r="34183" ht="26.25" customHeight="1"/>
    <row r="34184" ht="26.25" customHeight="1"/>
    <row r="34185" ht="26.25" customHeight="1"/>
    <row r="34186" ht="26.25" customHeight="1"/>
    <row r="34187" ht="26.25" customHeight="1"/>
    <row r="34188" ht="26.25" customHeight="1"/>
    <row r="34189" ht="26.25" customHeight="1"/>
    <row r="34190" ht="26.25" customHeight="1"/>
    <row r="34191" ht="26.25" customHeight="1"/>
    <row r="34192" ht="26.25" customHeight="1"/>
    <row r="34193" ht="26.25" customHeight="1"/>
    <row r="34194" ht="26.25" customHeight="1"/>
    <row r="34195" ht="26.25" customHeight="1"/>
    <row r="34196" ht="26.25" customHeight="1"/>
    <row r="34197" ht="26.25" customHeight="1"/>
    <row r="34198" ht="26.25" customHeight="1"/>
    <row r="34199" ht="26.25" customHeight="1"/>
    <row r="34200" ht="26.25" customHeight="1"/>
    <row r="34201" ht="26.25" customHeight="1"/>
    <row r="34202" ht="26.25" customHeight="1"/>
    <row r="34203" ht="26.25" customHeight="1"/>
    <row r="34204" ht="26.25" customHeight="1"/>
    <row r="34205" ht="26.25" customHeight="1"/>
    <row r="34206" ht="26.25" customHeight="1"/>
    <row r="34207" ht="26.25" customHeight="1"/>
    <row r="34208" ht="26.25" customHeight="1"/>
    <row r="34209" ht="26.25" customHeight="1"/>
    <row r="34210" ht="26.25" customHeight="1"/>
    <row r="34211" ht="26.25" customHeight="1"/>
    <row r="34212" ht="26.25" customHeight="1"/>
    <row r="34213" ht="26.25" customHeight="1"/>
    <row r="34214" ht="26.25" customHeight="1"/>
    <row r="34215" ht="26.25" customHeight="1"/>
    <row r="34216" ht="26.25" customHeight="1"/>
    <row r="34217" ht="26.25" customHeight="1"/>
    <row r="34218" ht="26.25" customHeight="1"/>
    <row r="34219" ht="26.25" customHeight="1"/>
    <row r="34220" ht="26.25" customHeight="1"/>
    <row r="34221" ht="26.25" customHeight="1"/>
    <row r="34222" ht="26.25" customHeight="1"/>
    <row r="34223" ht="26.25" customHeight="1"/>
    <row r="34224" ht="26.25" customHeight="1"/>
    <row r="34225" ht="26.25" customHeight="1"/>
    <row r="34226" ht="26.25" customHeight="1"/>
    <row r="34227" ht="26.25" customHeight="1"/>
    <row r="34228" ht="26.25" customHeight="1"/>
    <row r="34229" ht="26.25" customHeight="1"/>
    <row r="34230" ht="26.25" customHeight="1"/>
    <row r="34231" ht="26.25" customHeight="1"/>
    <row r="34232" ht="26.25" customHeight="1"/>
    <row r="34233" ht="26.25" customHeight="1"/>
    <row r="34234" ht="26.25" customHeight="1"/>
    <row r="34235" ht="26.25" customHeight="1"/>
    <row r="34236" ht="26.25" customHeight="1"/>
    <row r="34237" ht="26.25" customHeight="1"/>
    <row r="34238" ht="26.25" customHeight="1"/>
    <row r="34239" ht="26.25" customHeight="1"/>
    <row r="34240" ht="26.25" customHeight="1"/>
    <row r="34241" ht="26.25" customHeight="1"/>
    <row r="34242" ht="26.25" customHeight="1"/>
    <row r="34243" ht="26.25" customHeight="1"/>
    <row r="34244" ht="26.25" customHeight="1"/>
    <row r="34245" ht="26.25" customHeight="1"/>
    <row r="34246" ht="26.25" customHeight="1"/>
    <row r="34247" ht="26.25" customHeight="1"/>
    <row r="34248" ht="26.25" customHeight="1"/>
    <row r="34249" ht="26.25" customHeight="1"/>
    <row r="34250" ht="26.25" customHeight="1"/>
    <row r="34251" ht="26.25" customHeight="1"/>
    <row r="34252" ht="26.25" customHeight="1"/>
    <row r="34253" ht="26.25" customHeight="1"/>
    <row r="34254" ht="26.25" customHeight="1"/>
    <row r="34255" ht="26.25" customHeight="1"/>
    <row r="34256" ht="26.25" customHeight="1"/>
    <row r="34257" ht="26.25" customHeight="1"/>
    <row r="34258" ht="26.25" customHeight="1"/>
    <row r="34259" ht="26.25" customHeight="1"/>
    <row r="34260" ht="26.25" customHeight="1"/>
    <row r="34261" ht="26.25" customHeight="1"/>
    <row r="34262" ht="26.25" customHeight="1"/>
    <row r="34263" ht="26.25" customHeight="1"/>
    <row r="34264" ht="26.25" customHeight="1"/>
    <row r="34265" ht="26.25" customHeight="1"/>
    <row r="34266" ht="26.25" customHeight="1"/>
    <row r="34267" ht="26.25" customHeight="1"/>
    <row r="34268" ht="26.25" customHeight="1"/>
    <row r="34269" ht="26.25" customHeight="1"/>
    <row r="34270" ht="26.25" customHeight="1"/>
    <row r="34271" ht="26.25" customHeight="1"/>
    <row r="34272" ht="26.25" customHeight="1"/>
    <row r="34273" ht="26.25" customHeight="1"/>
    <row r="34274" ht="26.25" customHeight="1"/>
    <row r="34275" ht="26.25" customHeight="1"/>
    <row r="34276" ht="26.25" customHeight="1"/>
    <row r="34277" ht="26.25" customHeight="1"/>
    <row r="34278" ht="26.25" customHeight="1"/>
    <row r="34279" ht="26.25" customHeight="1"/>
    <row r="34280" ht="26.25" customHeight="1"/>
    <row r="34281" ht="26.25" customHeight="1"/>
    <row r="34282" ht="26.25" customHeight="1"/>
    <row r="34283" ht="26.25" customHeight="1"/>
    <row r="34284" ht="26.25" customHeight="1"/>
    <row r="34285" ht="26.25" customHeight="1"/>
    <row r="34286" ht="26.25" customHeight="1"/>
    <row r="34287" ht="26.25" customHeight="1"/>
    <row r="34288" ht="26.25" customHeight="1"/>
    <row r="34289" ht="26.25" customHeight="1"/>
    <row r="34290" ht="26.25" customHeight="1"/>
    <row r="34291" ht="26.25" customHeight="1"/>
    <row r="34292" ht="26.25" customHeight="1"/>
    <row r="34293" ht="26.25" customHeight="1"/>
    <row r="34294" ht="26.25" customHeight="1"/>
    <row r="34295" ht="26.25" customHeight="1"/>
    <row r="34296" ht="26.25" customHeight="1"/>
    <row r="34297" ht="26.25" customHeight="1"/>
    <row r="34298" ht="26.25" customHeight="1"/>
    <row r="34299" ht="26.25" customHeight="1"/>
    <row r="34300" ht="26.25" customHeight="1"/>
    <row r="34301" ht="26.25" customHeight="1"/>
    <row r="34302" ht="26.25" customHeight="1"/>
    <row r="34303" ht="26.25" customHeight="1"/>
    <row r="34304" ht="26.25" customHeight="1"/>
    <row r="34305" ht="26.25" customHeight="1"/>
    <row r="34306" ht="26.25" customHeight="1"/>
    <row r="34307" ht="26.25" customHeight="1"/>
    <row r="34308" ht="26.25" customHeight="1"/>
    <row r="34309" ht="26.25" customHeight="1"/>
    <row r="34310" ht="26.25" customHeight="1"/>
    <row r="34311" ht="26.25" customHeight="1"/>
    <row r="34312" ht="26.25" customHeight="1"/>
    <row r="34313" ht="26.25" customHeight="1"/>
    <row r="34314" ht="26.25" customHeight="1"/>
    <row r="34315" ht="26.25" customHeight="1"/>
    <row r="34316" ht="26.25" customHeight="1"/>
    <row r="34317" ht="26.25" customHeight="1"/>
    <row r="34318" ht="26.25" customHeight="1"/>
    <row r="34319" ht="26.25" customHeight="1"/>
    <row r="34320" ht="26.25" customHeight="1"/>
    <row r="34321" ht="26.25" customHeight="1"/>
    <row r="34322" ht="26.25" customHeight="1"/>
    <row r="34323" ht="26.25" customHeight="1"/>
    <row r="34324" ht="26.25" customHeight="1"/>
    <row r="34325" ht="26.25" customHeight="1"/>
    <row r="34326" ht="26.25" customHeight="1"/>
    <row r="34327" ht="26.25" customHeight="1"/>
    <row r="34328" ht="26.25" customHeight="1"/>
    <row r="34329" ht="26.25" customHeight="1"/>
    <row r="34330" ht="26.25" customHeight="1"/>
    <row r="34331" ht="26.25" customHeight="1"/>
    <row r="34332" ht="26.25" customHeight="1"/>
    <row r="34333" ht="26.25" customHeight="1"/>
    <row r="34334" ht="26.25" customHeight="1"/>
    <row r="34335" ht="26.25" customHeight="1"/>
    <row r="34336" ht="26.25" customHeight="1"/>
    <row r="34337" ht="26.25" customHeight="1"/>
    <row r="34338" ht="26.25" customHeight="1"/>
    <row r="34339" ht="26.25" customHeight="1"/>
    <row r="34340" ht="26.25" customHeight="1"/>
    <row r="34341" ht="26.25" customHeight="1"/>
    <row r="34342" ht="26.25" customHeight="1"/>
    <row r="34343" ht="26.25" customHeight="1"/>
    <row r="34344" ht="26.25" customHeight="1"/>
    <row r="34345" ht="26.25" customHeight="1"/>
    <row r="34346" ht="26.25" customHeight="1"/>
    <row r="34347" ht="26.25" customHeight="1"/>
    <row r="34348" ht="26.25" customHeight="1"/>
    <row r="34349" ht="26.25" customHeight="1"/>
    <row r="34350" ht="26.25" customHeight="1"/>
    <row r="34351" ht="26.25" customHeight="1"/>
    <row r="34352" ht="26.25" customHeight="1"/>
    <row r="34353" ht="26.25" customHeight="1"/>
    <row r="34354" ht="26.25" customHeight="1"/>
    <row r="34355" ht="26.25" customHeight="1"/>
    <row r="34356" ht="26.25" customHeight="1"/>
    <row r="34357" ht="26.25" customHeight="1"/>
    <row r="34358" ht="26.25" customHeight="1"/>
    <row r="34359" ht="26.25" customHeight="1"/>
    <row r="34360" ht="26.25" customHeight="1"/>
    <row r="34361" ht="26.25" customHeight="1"/>
    <row r="34362" ht="26.25" customHeight="1"/>
    <row r="34363" ht="26.25" customHeight="1"/>
    <row r="34364" ht="26.25" customHeight="1"/>
    <row r="34365" ht="26.25" customHeight="1"/>
    <row r="34366" ht="26.25" customHeight="1"/>
    <row r="34367" ht="26.25" customHeight="1"/>
    <row r="34368" ht="26.25" customHeight="1"/>
    <row r="34369" ht="26.25" customHeight="1"/>
    <row r="34370" ht="26.25" customHeight="1"/>
    <row r="34371" ht="26.25" customHeight="1"/>
    <row r="34372" ht="26.25" customHeight="1"/>
    <row r="34373" ht="26.25" customHeight="1"/>
    <row r="34374" ht="26.25" customHeight="1"/>
    <row r="34375" ht="26.25" customHeight="1"/>
    <row r="34376" ht="26.25" customHeight="1"/>
    <row r="34377" ht="26.25" customHeight="1"/>
    <row r="34378" ht="26.25" customHeight="1"/>
    <row r="34379" ht="26.25" customHeight="1"/>
    <row r="34380" ht="26.25" customHeight="1"/>
    <row r="34381" ht="26.25" customHeight="1"/>
    <row r="34382" ht="26.25" customHeight="1"/>
    <row r="34383" ht="26.25" customHeight="1"/>
    <row r="34384" ht="26.25" customHeight="1"/>
    <row r="34385" ht="26.25" customHeight="1"/>
    <row r="34386" ht="26.25" customHeight="1"/>
    <row r="34387" ht="26.25" customHeight="1"/>
    <row r="34388" ht="26.25" customHeight="1"/>
    <row r="34389" ht="26.25" customHeight="1"/>
    <row r="34390" ht="26.25" customHeight="1"/>
    <row r="34391" ht="26.25" customHeight="1"/>
    <row r="34392" ht="26.25" customHeight="1"/>
    <row r="34393" ht="26.25" customHeight="1"/>
    <row r="34394" ht="26.25" customHeight="1"/>
    <row r="34395" ht="26.25" customHeight="1"/>
    <row r="34396" ht="26.25" customHeight="1"/>
    <row r="34397" ht="26.25" customHeight="1"/>
    <row r="34398" ht="26.25" customHeight="1"/>
    <row r="34399" ht="26.25" customHeight="1"/>
    <row r="34400" ht="26.25" customHeight="1"/>
    <row r="34401" ht="26.25" customHeight="1"/>
    <row r="34402" ht="26.25" customHeight="1"/>
    <row r="34403" ht="26.25" customHeight="1"/>
    <row r="34404" ht="26.25" customHeight="1"/>
    <row r="34405" ht="26.25" customHeight="1"/>
    <row r="34406" ht="26.25" customHeight="1"/>
    <row r="34407" ht="26.25" customHeight="1"/>
    <row r="34408" ht="26.25" customHeight="1"/>
    <row r="34409" ht="26.25" customHeight="1"/>
    <row r="34410" ht="26.25" customHeight="1"/>
    <row r="34411" ht="26.25" customHeight="1"/>
    <row r="34412" ht="26.25" customHeight="1"/>
    <row r="34413" ht="26.25" customHeight="1"/>
    <row r="34414" ht="26.25" customHeight="1"/>
    <row r="34415" ht="26.25" customHeight="1"/>
    <row r="34416" ht="26.25" customHeight="1"/>
    <row r="34417" ht="26.25" customHeight="1"/>
    <row r="34418" ht="26.25" customHeight="1"/>
    <row r="34419" ht="26.25" customHeight="1"/>
    <row r="34420" ht="26.25" customHeight="1"/>
    <row r="34421" ht="26.25" customHeight="1"/>
    <row r="34422" ht="26.25" customHeight="1"/>
    <row r="34423" ht="26.25" customHeight="1"/>
    <row r="34424" ht="26.25" customHeight="1"/>
    <row r="34425" ht="26.25" customHeight="1"/>
    <row r="34426" ht="26.25" customHeight="1"/>
    <row r="34427" ht="26.25" customHeight="1"/>
    <row r="34428" ht="26.25" customHeight="1"/>
    <row r="34429" ht="26.25" customHeight="1"/>
    <row r="34430" ht="26.25" customHeight="1"/>
    <row r="34431" ht="26.25" customHeight="1"/>
    <row r="34432" ht="26.25" customHeight="1"/>
    <row r="34433" ht="26.25" customHeight="1"/>
    <row r="34434" ht="26.25" customHeight="1"/>
    <row r="34435" ht="26.25" customHeight="1"/>
    <row r="34436" ht="26.25" customHeight="1"/>
    <row r="34437" ht="26.25" customHeight="1"/>
    <row r="34438" ht="26.25" customHeight="1"/>
    <row r="34439" ht="26.25" customHeight="1"/>
    <row r="34440" ht="26.25" customHeight="1"/>
    <row r="34441" ht="26.25" customHeight="1"/>
    <row r="34442" ht="26.25" customHeight="1"/>
    <row r="34443" ht="26.25" customHeight="1"/>
    <row r="34444" ht="26.25" customHeight="1"/>
    <row r="34445" ht="26.25" customHeight="1"/>
    <row r="34446" ht="26.25" customHeight="1"/>
    <row r="34447" ht="26.25" customHeight="1"/>
    <row r="34448" ht="26.25" customHeight="1"/>
    <row r="34449" ht="26.25" customHeight="1"/>
    <row r="34450" ht="26.25" customHeight="1"/>
    <row r="34451" ht="26.25" customHeight="1"/>
    <row r="34452" ht="26.25" customHeight="1"/>
    <row r="34453" ht="26.25" customHeight="1"/>
    <row r="34454" ht="26.25" customHeight="1"/>
    <row r="34455" ht="26.25" customHeight="1"/>
    <row r="34456" ht="26.25" customHeight="1"/>
    <row r="34457" ht="26.25" customHeight="1"/>
    <row r="34458" ht="26.25" customHeight="1"/>
    <row r="34459" ht="26.25" customHeight="1"/>
    <row r="34460" ht="26.25" customHeight="1"/>
    <row r="34461" ht="26.25" customHeight="1"/>
    <row r="34462" ht="26.25" customHeight="1"/>
    <row r="34463" ht="26.25" customHeight="1"/>
    <row r="34464" ht="26.25" customHeight="1"/>
    <row r="34465" ht="26.25" customHeight="1"/>
    <row r="34466" ht="26.25" customHeight="1"/>
    <row r="34467" ht="26.25" customHeight="1"/>
    <row r="34468" ht="26.25" customHeight="1"/>
    <row r="34469" ht="26.25" customHeight="1"/>
    <row r="34470" ht="26.25" customHeight="1"/>
    <row r="34471" ht="26.25" customHeight="1"/>
    <row r="34472" ht="26.25" customHeight="1"/>
    <row r="34473" ht="26.25" customHeight="1"/>
    <row r="34474" ht="26.25" customHeight="1"/>
    <row r="34475" ht="26.25" customHeight="1"/>
    <row r="34476" ht="26.25" customHeight="1"/>
    <row r="34477" ht="26.25" customHeight="1"/>
    <row r="34478" ht="26.25" customHeight="1"/>
    <row r="34479" ht="26.25" customHeight="1"/>
    <row r="34480" ht="26.25" customHeight="1"/>
    <row r="34481" ht="26.25" customHeight="1"/>
    <row r="34482" ht="26.25" customHeight="1"/>
    <row r="34483" ht="26.25" customHeight="1"/>
    <row r="34484" ht="26.25" customHeight="1"/>
    <row r="34485" ht="26.25" customHeight="1"/>
    <row r="34486" ht="26.25" customHeight="1"/>
    <row r="34487" ht="26.25" customHeight="1"/>
    <row r="34488" ht="26.25" customHeight="1"/>
    <row r="34489" ht="26.25" customHeight="1"/>
    <row r="34490" ht="26.25" customHeight="1"/>
    <row r="34491" ht="26.25" customHeight="1"/>
    <row r="34492" ht="26.25" customHeight="1"/>
    <row r="34493" ht="26.25" customHeight="1"/>
    <row r="34494" ht="26.25" customHeight="1"/>
    <row r="34495" ht="26.25" customHeight="1"/>
    <row r="34496" ht="26.25" customHeight="1"/>
    <row r="34497" ht="26.25" customHeight="1"/>
    <row r="34498" ht="26.25" customHeight="1"/>
    <row r="34499" ht="26.25" customHeight="1"/>
    <row r="34500" ht="26.25" customHeight="1"/>
    <row r="34501" ht="26.25" customHeight="1"/>
    <row r="34502" ht="26.25" customHeight="1"/>
    <row r="34503" ht="26.25" customHeight="1"/>
    <row r="34504" ht="26.25" customHeight="1"/>
    <row r="34505" ht="26.25" customHeight="1"/>
    <row r="34506" ht="26.25" customHeight="1"/>
    <row r="34507" ht="26.25" customHeight="1"/>
    <row r="34508" ht="26.25" customHeight="1"/>
    <row r="34509" ht="26.25" customHeight="1"/>
    <row r="34510" ht="26.25" customHeight="1"/>
    <row r="34511" ht="26.25" customHeight="1"/>
    <row r="34512" ht="26.25" customHeight="1"/>
    <row r="34513" ht="26.25" customHeight="1"/>
    <row r="34514" ht="26.25" customHeight="1"/>
    <row r="34515" ht="26.25" customHeight="1"/>
    <row r="34516" ht="26.25" customHeight="1"/>
    <row r="34517" ht="26.25" customHeight="1"/>
    <row r="34518" ht="26.25" customHeight="1"/>
    <row r="34519" ht="26.25" customHeight="1"/>
    <row r="34520" ht="26.25" customHeight="1"/>
    <row r="34521" ht="26.25" customHeight="1"/>
    <row r="34522" ht="26.25" customHeight="1"/>
    <row r="34523" ht="26.25" customHeight="1"/>
    <row r="34524" ht="26.25" customHeight="1"/>
    <row r="34525" ht="26.25" customHeight="1"/>
    <row r="34526" ht="26.25" customHeight="1"/>
    <row r="34527" ht="26.25" customHeight="1"/>
    <row r="34528" ht="26.25" customHeight="1"/>
    <row r="34529" ht="26.25" customHeight="1"/>
    <row r="34530" ht="26.25" customHeight="1"/>
    <row r="34531" ht="26.25" customHeight="1"/>
    <row r="34532" ht="26.25" customHeight="1"/>
    <row r="34533" ht="26.25" customHeight="1"/>
    <row r="34534" ht="26.25" customHeight="1"/>
    <row r="34535" ht="26.25" customHeight="1"/>
    <row r="34536" ht="26.25" customHeight="1"/>
    <row r="34537" ht="26.25" customHeight="1"/>
    <row r="34538" ht="26.25" customHeight="1"/>
    <row r="34539" ht="26.25" customHeight="1"/>
    <row r="34540" ht="26.25" customHeight="1"/>
    <row r="34541" ht="26.25" customHeight="1"/>
    <row r="34542" ht="26.25" customHeight="1"/>
    <row r="34543" ht="26.25" customHeight="1"/>
    <row r="34544" ht="26.25" customHeight="1"/>
    <row r="34545" ht="26.25" customHeight="1"/>
    <row r="34546" ht="26.25" customHeight="1"/>
    <row r="34547" ht="26.25" customHeight="1"/>
    <row r="34548" ht="26.25" customHeight="1"/>
    <row r="34549" ht="26.25" customHeight="1"/>
    <row r="34550" ht="26.25" customHeight="1"/>
    <row r="34551" ht="26.25" customHeight="1"/>
    <row r="34552" ht="26.25" customHeight="1"/>
    <row r="34553" ht="26.25" customHeight="1"/>
    <row r="34554" ht="26.25" customHeight="1"/>
    <row r="34555" ht="26.25" customHeight="1"/>
    <row r="34556" ht="26.25" customHeight="1"/>
    <row r="34557" ht="26.25" customHeight="1"/>
    <row r="34558" ht="26.25" customHeight="1"/>
    <row r="34559" ht="26.25" customHeight="1"/>
    <row r="34560" ht="26.25" customHeight="1"/>
    <row r="34561" ht="26.25" customHeight="1"/>
    <row r="34562" ht="26.25" customHeight="1"/>
    <row r="34563" ht="26.25" customHeight="1"/>
    <row r="34564" ht="26.25" customHeight="1"/>
    <row r="34565" ht="26.25" customHeight="1"/>
    <row r="34566" ht="26.25" customHeight="1"/>
    <row r="34567" ht="26.25" customHeight="1"/>
    <row r="34568" ht="26.25" customHeight="1"/>
    <row r="34569" ht="26.25" customHeight="1"/>
    <row r="34570" ht="26.25" customHeight="1"/>
    <row r="34571" ht="26.25" customHeight="1"/>
    <row r="34572" ht="26.25" customHeight="1"/>
    <row r="34573" ht="26.25" customHeight="1"/>
    <row r="34574" ht="26.25" customHeight="1"/>
    <row r="34575" ht="26.25" customHeight="1"/>
    <row r="34576" ht="26.25" customHeight="1"/>
    <row r="34577" ht="26.25" customHeight="1"/>
    <row r="34578" ht="26.25" customHeight="1"/>
    <row r="34579" ht="26.25" customHeight="1"/>
    <row r="34580" ht="26.25" customHeight="1"/>
    <row r="34581" ht="26.25" customHeight="1"/>
    <row r="34582" ht="26.25" customHeight="1"/>
    <row r="34583" ht="26.25" customHeight="1"/>
    <row r="34584" ht="26.25" customHeight="1"/>
    <row r="34585" ht="26.25" customHeight="1"/>
    <row r="34586" ht="26.25" customHeight="1"/>
    <row r="34587" ht="26.25" customHeight="1"/>
    <row r="34588" ht="26.25" customHeight="1"/>
    <row r="34589" ht="26.25" customHeight="1"/>
    <row r="34590" ht="26.25" customHeight="1"/>
    <row r="34591" ht="26.25" customHeight="1"/>
    <row r="34592" ht="26.25" customHeight="1"/>
    <row r="34593" ht="26.25" customHeight="1"/>
    <row r="34594" ht="26.25" customHeight="1"/>
    <row r="34595" ht="26.25" customHeight="1"/>
    <row r="34596" ht="26.25" customHeight="1"/>
    <row r="34597" ht="26.25" customHeight="1"/>
    <row r="34598" ht="26.25" customHeight="1"/>
    <row r="34599" ht="26.25" customHeight="1"/>
    <row r="34600" ht="26.25" customHeight="1"/>
    <row r="34601" ht="26.25" customHeight="1"/>
    <row r="34602" ht="26.25" customHeight="1"/>
    <row r="34603" ht="26.25" customHeight="1"/>
    <row r="34604" ht="26.25" customHeight="1"/>
    <row r="34605" ht="26.25" customHeight="1"/>
    <row r="34606" ht="26.25" customHeight="1"/>
    <row r="34607" ht="26.25" customHeight="1"/>
    <row r="34608" ht="26.25" customHeight="1"/>
    <row r="34609" ht="26.25" customHeight="1"/>
    <row r="34610" ht="26.25" customHeight="1"/>
    <row r="34611" ht="26.25" customHeight="1"/>
    <row r="34612" ht="26.25" customHeight="1"/>
    <row r="34613" ht="26.25" customHeight="1"/>
    <row r="34614" ht="26.25" customHeight="1"/>
    <row r="34615" ht="26.25" customHeight="1"/>
    <row r="34616" ht="26.25" customHeight="1"/>
    <row r="34617" ht="26.25" customHeight="1"/>
    <row r="34618" ht="26.25" customHeight="1"/>
    <row r="34619" ht="26.25" customHeight="1"/>
    <row r="34620" ht="26.25" customHeight="1"/>
    <row r="34621" ht="26.25" customHeight="1"/>
    <row r="34622" ht="26.25" customHeight="1"/>
    <row r="34623" ht="26.25" customHeight="1"/>
    <row r="34624" ht="26.25" customHeight="1"/>
    <row r="34625" ht="26.25" customHeight="1"/>
    <row r="34626" ht="26.25" customHeight="1"/>
    <row r="34627" ht="26.25" customHeight="1"/>
    <row r="34628" ht="26.25" customHeight="1"/>
    <row r="34629" ht="26.25" customHeight="1"/>
    <row r="34630" ht="26.25" customHeight="1"/>
    <row r="34631" ht="26.25" customHeight="1"/>
    <row r="34632" ht="26.25" customHeight="1"/>
    <row r="34633" ht="26.25" customHeight="1"/>
    <row r="34634" ht="26.25" customHeight="1"/>
    <row r="34635" ht="26.25" customHeight="1"/>
    <row r="34636" ht="26.25" customHeight="1"/>
    <row r="34637" ht="26.25" customHeight="1"/>
    <row r="34638" ht="26.25" customHeight="1"/>
    <row r="34639" ht="26.25" customHeight="1"/>
    <row r="34640" ht="26.25" customHeight="1"/>
    <row r="34641" ht="26.25" customHeight="1"/>
    <row r="34642" ht="26.25" customHeight="1"/>
    <row r="34643" ht="26.25" customHeight="1"/>
    <row r="34644" ht="26.25" customHeight="1"/>
    <row r="34645" ht="26.25" customHeight="1"/>
    <row r="34646" ht="26.25" customHeight="1"/>
    <row r="34647" ht="26.25" customHeight="1"/>
    <row r="34648" ht="26.25" customHeight="1"/>
    <row r="34649" ht="26.25" customHeight="1"/>
    <row r="34650" ht="26.25" customHeight="1"/>
    <row r="34651" ht="26.25" customHeight="1"/>
    <row r="34652" ht="26.25" customHeight="1"/>
    <row r="34653" ht="26.25" customHeight="1"/>
    <row r="34654" ht="26.25" customHeight="1"/>
    <row r="34655" ht="26.25" customHeight="1"/>
    <row r="34656" ht="26.25" customHeight="1"/>
    <row r="34657" ht="26.25" customHeight="1"/>
    <row r="34658" ht="26.25" customHeight="1"/>
    <row r="34659" ht="26.25" customHeight="1"/>
    <row r="34660" ht="26.25" customHeight="1"/>
    <row r="34661" ht="26.25" customHeight="1"/>
    <row r="34662" ht="26.25" customHeight="1"/>
    <row r="34663" ht="26.25" customHeight="1"/>
    <row r="34664" ht="26.25" customHeight="1"/>
    <row r="34665" ht="26.25" customHeight="1"/>
    <row r="34666" ht="26.25" customHeight="1"/>
    <row r="34667" ht="26.25" customHeight="1"/>
    <row r="34668" ht="26.25" customHeight="1"/>
    <row r="34669" ht="26.25" customHeight="1"/>
    <row r="34670" ht="26.25" customHeight="1"/>
    <row r="34671" ht="26.25" customHeight="1"/>
    <row r="34672" ht="26.25" customHeight="1"/>
    <row r="34673" ht="26.25" customHeight="1"/>
    <row r="34674" ht="26.25" customHeight="1"/>
    <row r="34675" ht="26.25" customHeight="1"/>
    <row r="34676" ht="26.25" customHeight="1"/>
    <row r="34677" ht="26.25" customHeight="1"/>
    <row r="34678" ht="26.25" customHeight="1"/>
    <row r="34679" ht="26.25" customHeight="1"/>
    <row r="34680" ht="26.25" customHeight="1"/>
    <row r="34681" ht="26.25" customHeight="1"/>
    <row r="34682" ht="26.25" customHeight="1"/>
    <row r="34683" ht="26.25" customHeight="1"/>
    <row r="34684" ht="26.25" customHeight="1"/>
    <row r="34685" ht="26.25" customHeight="1"/>
    <row r="34686" ht="26.25" customHeight="1"/>
    <row r="34687" ht="26.25" customHeight="1"/>
    <row r="34688" ht="26.25" customHeight="1"/>
    <row r="34689" ht="26.25" customHeight="1"/>
    <row r="34690" ht="26.25" customHeight="1"/>
    <row r="34691" ht="26.25" customHeight="1"/>
    <row r="34692" ht="26.25" customHeight="1"/>
    <row r="34693" ht="26.25" customHeight="1"/>
    <row r="34694" ht="26.25" customHeight="1"/>
    <row r="34695" ht="26.25" customHeight="1"/>
    <row r="34696" ht="26.25" customHeight="1"/>
    <row r="34697" ht="26.25" customHeight="1"/>
    <row r="34698" ht="26.25" customHeight="1"/>
    <row r="34699" ht="26.25" customHeight="1"/>
    <row r="34700" ht="26.25" customHeight="1"/>
    <row r="34701" ht="26.25" customHeight="1"/>
    <row r="34702" ht="26.25" customHeight="1"/>
    <row r="34703" ht="26.25" customHeight="1"/>
    <row r="34704" ht="26.25" customHeight="1"/>
    <row r="34705" ht="26.25" customHeight="1"/>
    <row r="34706" ht="26.25" customHeight="1"/>
    <row r="34707" ht="26.25" customHeight="1"/>
    <row r="34708" ht="26.25" customHeight="1"/>
    <row r="34709" ht="26.25" customHeight="1"/>
    <row r="34710" ht="26.25" customHeight="1"/>
    <row r="34711" ht="26.25" customHeight="1"/>
    <row r="34712" ht="26.25" customHeight="1"/>
    <row r="34713" ht="26.25" customHeight="1"/>
    <row r="34714" ht="26.25" customHeight="1"/>
    <row r="34715" ht="26.25" customHeight="1"/>
    <row r="34716" ht="26.25" customHeight="1"/>
    <row r="34717" ht="26.25" customHeight="1"/>
    <row r="34718" ht="26.25" customHeight="1"/>
    <row r="34719" ht="26.25" customHeight="1"/>
    <row r="34720" ht="26.25" customHeight="1"/>
    <row r="34721" ht="26.25" customHeight="1"/>
    <row r="34722" ht="26.25" customHeight="1"/>
    <row r="34723" ht="26.25" customHeight="1"/>
    <row r="34724" ht="26.25" customHeight="1"/>
    <row r="34725" ht="26.25" customHeight="1"/>
    <row r="34726" ht="26.25" customHeight="1"/>
    <row r="34727" ht="26.25" customHeight="1"/>
    <row r="34728" ht="26.25" customHeight="1"/>
    <row r="34729" ht="26.25" customHeight="1"/>
    <row r="34730" ht="26.25" customHeight="1"/>
    <row r="34731" ht="26.25" customHeight="1"/>
    <row r="34732" ht="26.25" customHeight="1"/>
    <row r="34733" ht="26.25" customHeight="1"/>
    <row r="34734" ht="26.25" customHeight="1"/>
    <row r="34735" ht="26.25" customHeight="1"/>
    <row r="34736" ht="26.25" customHeight="1"/>
    <row r="34737" ht="26.25" customHeight="1"/>
    <row r="34738" ht="26.25" customHeight="1"/>
    <row r="34739" ht="26.25" customHeight="1"/>
    <row r="34740" ht="26.25" customHeight="1"/>
    <row r="34741" ht="26.25" customHeight="1"/>
    <row r="34742" ht="26.25" customHeight="1"/>
    <row r="34743" ht="26.25" customHeight="1"/>
    <row r="34744" ht="26.25" customHeight="1"/>
    <row r="34745" ht="26.25" customHeight="1"/>
    <row r="34746" ht="26.25" customHeight="1"/>
    <row r="34747" ht="26.25" customHeight="1"/>
    <row r="34748" ht="26.25" customHeight="1"/>
    <row r="34749" ht="26.25" customHeight="1"/>
    <row r="34750" ht="26.25" customHeight="1"/>
    <row r="34751" ht="26.25" customHeight="1"/>
    <row r="34752" ht="26.25" customHeight="1"/>
    <row r="34753" ht="26.25" customHeight="1"/>
    <row r="34754" ht="26.25" customHeight="1"/>
    <row r="34755" ht="26.25" customHeight="1"/>
    <row r="34756" ht="26.25" customHeight="1"/>
    <row r="34757" ht="26.25" customHeight="1"/>
    <row r="34758" ht="26.25" customHeight="1"/>
    <row r="34759" ht="26.25" customHeight="1"/>
    <row r="34760" ht="26.25" customHeight="1"/>
    <row r="34761" ht="26.25" customHeight="1"/>
    <row r="34762" ht="26.25" customHeight="1"/>
    <row r="34763" ht="26.25" customHeight="1"/>
    <row r="34764" ht="26.25" customHeight="1"/>
    <row r="34765" ht="26.25" customHeight="1"/>
    <row r="34766" ht="26.25" customHeight="1"/>
    <row r="34767" ht="26.25" customHeight="1"/>
    <row r="34768" ht="26.25" customHeight="1"/>
    <row r="34769" ht="26.25" customHeight="1"/>
    <row r="34770" ht="26.25" customHeight="1"/>
    <row r="34771" ht="26.25" customHeight="1"/>
    <row r="34772" ht="26.25" customHeight="1"/>
    <row r="34773" ht="26.25" customHeight="1"/>
    <row r="34774" ht="26.25" customHeight="1"/>
    <row r="34775" ht="26.25" customHeight="1"/>
    <row r="34776" ht="26.25" customHeight="1"/>
    <row r="34777" ht="26.25" customHeight="1"/>
    <row r="34778" ht="26.25" customHeight="1"/>
    <row r="34779" ht="26.25" customHeight="1"/>
    <row r="34780" ht="26.25" customHeight="1"/>
    <row r="34781" ht="26.25" customHeight="1"/>
    <row r="34782" ht="26.25" customHeight="1"/>
    <row r="34783" ht="26.25" customHeight="1"/>
    <row r="34784" ht="26.25" customHeight="1"/>
    <row r="34785" ht="26.25" customHeight="1"/>
    <row r="34786" ht="26.25" customHeight="1"/>
    <row r="34787" ht="26.25" customHeight="1"/>
    <row r="34788" ht="26.25" customHeight="1"/>
    <row r="34789" ht="26.25" customHeight="1"/>
    <row r="34790" ht="26.25" customHeight="1"/>
    <row r="34791" ht="26.25" customHeight="1"/>
    <row r="34792" ht="26.25" customHeight="1"/>
    <row r="34793" ht="26.25" customHeight="1"/>
    <row r="34794" ht="26.25" customHeight="1"/>
    <row r="34795" ht="26.25" customHeight="1"/>
    <row r="34796" ht="26.25" customHeight="1"/>
    <row r="34797" ht="26.25" customHeight="1"/>
    <row r="34798" ht="26.25" customHeight="1"/>
    <row r="34799" ht="26.25" customHeight="1"/>
    <row r="34800" ht="26.25" customHeight="1"/>
    <row r="34801" ht="26.25" customHeight="1"/>
    <row r="34802" ht="26.25" customHeight="1"/>
    <row r="34803" ht="26.25" customHeight="1"/>
    <row r="34804" ht="26.25" customHeight="1"/>
    <row r="34805" ht="26.25" customHeight="1"/>
    <row r="34806" ht="26.25" customHeight="1"/>
    <row r="34807" ht="26.25" customHeight="1"/>
    <row r="34808" ht="26.25" customHeight="1"/>
    <row r="34809" ht="26.25" customHeight="1"/>
    <row r="34810" ht="26.25" customHeight="1"/>
    <row r="34811" ht="26.25" customHeight="1"/>
    <row r="34812" ht="26.25" customHeight="1"/>
    <row r="34813" ht="26.25" customHeight="1"/>
    <row r="34814" ht="26.25" customHeight="1"/>
    <row r="34815" ht="26.25" customHeight="1"/>
    <row r="34816" ht="26.25" customHeight="1"/>
    <row r="34817" ht="26.25" customHeight="1"/>
    <row r="34818" ht="26.25" customHeight="1"/>
    <row r="34819" ht="26.25" customHeight="1"/>
    <row r="34820" ht="26.25" customHeight="1"/>
    <row r="34821" ht="26.25" customHeight="1"/>
    <row r="34822" ht="26.25" customHeight="1"/>
    <row r="34823" ht="26.25" customHeight="1"/>
    <row r="34824" ht="26.25" customHeight="1"/>
    <row r="34825" ht="26.25" customHeight="1"/>
    <row r="34826" ht="26.25" customHeight="1"/>
    <row r="34827" ht="26.25" customHeight="1"/>
    <row r="34828" ht="26.25" customHeight="1"/>
    <row r="34829" ht="26.25" customHeight="1"/>
    <row r="34830" ht="26.25" customHeight="1"/>
    <row r="34831" ht="26.25" customHeight="1"/>
    <row r="34832" ht="26.25" customHeight="1"/>
    <row r="34833" ht="26.25" customHeight="1"/>
    <row r="34834" ht="26.25" customHeight="1"/>
    <row r="34835" ht="26.25" customHeight="1"/>
    <row r="34836" ht="26.25" customHeight="1"/>
    <row r="34837" ht="26.25" customHeight="1"/>
    <row r="34838" ht="26.25" customHeight="1"/>
    <row r="34839" ht="26.25" customHeight="1"/>
    <row r="34840" ht="26.25" customHeight="1"/>
    <row r="34841" ht="26.25" customHeight="1"/>
    <row r="34842" ht="26.25" customHeight="1"/>
    <row r="34843" ht="26.25" customHeight="1"/>
    <row r="34844" ht="26.25" customHeight="1"/>
    <row r="34845" ht="26.25" customHeight="1"/>
    <row r="34846" ht="26.25" customHeight="1"/>
    <row r="34847" ht="26.25" customHeight="1"/>
    <row r="34848" ht="26.25" customHeight="1"/>
    <row r="34849" ht="26.25" customHeight="1"/>
    <row r="34850" ht="26.25" customHeight="1"/>
    <row r="34851" ht="26.25" customHeight="1"/>
    <row r="34852" ht="26.25" customHeight="1"/>
    <row r="34853" ht="26.25" customHeight="1"/>
    <row r="34854" ht="26.25" customHeight="1"/>
    <row r="34855" ht="26.25" customHeight="1"/>
    <row r="34856" ht="26.25" customHeight="1"/>
    <row r="34857" ht="26.25" customHeight="1"/>
    <row r="34858" ht="26.25" customHeight="1"/>
    <row r="34859" ht="26.25" customHeight="1"/>
    <row r="34860" ht="26.25" customHeight="1"/>
    <row r="34861" ht="26.25" customHeight="1"/>
    <row r="34862" ht="26.25" customHeight="1"/>
    <row r="34863" ht="26.25" customHeight="1"/>
    <row r="34864" ht="26.25" customHeight="1"/>
    <row r="34865" ht="26.25" customHeight="1"/>
    <row r="34866" ht="26.25" customHeight="1"/>
    <row r="34867" ht="26.25" customHeight="1"/>
    <row r="34868" ht="26.25" customHeight="1"/>
    <row r="34869" ht="26.25" customHeight="1"/>
    <row r="34870" ht="26.25" customHeight="1"/>
    <row r="34871" ht="26.25" customHeight="1"/>
    <row r="34872" ht="26.25" customHeight="1"/>
    <row r="34873" ht="26.25" customHeight="1"/>
    <row r="34874" ht="26.25" customHeight="1"/>
    <row r="34875" ht="26.25" customHeight="1"/>
    <row r="34876" ht="26.25" customHeight="1"/>
    <row r="34877" ht="26.25" customHeight="1"/>
    <row r="34878" ht="26.25" customHeight="1"/>
    <row r="34879" ht="26.25" customHeight="1"/>
    <row r="34880" ht="26.25" customHeight="1"/>
    <row r="34881" ht="26.25" customHeight="1"/>
    <row r="34882" ht="26.25" customHeight="1"/>
    <row r="34883" ht="26.25" customHeight="1"/>
    <row r="34884" ht="26.25" customHeight="1"/>
    <row r="34885" ht="26.25" customHeight="1"/>
    <row r="34886" ht="26.25" customHeight="1"/>
    <row r="34887" ht="26.25" customHeight="1"/>
    <row r="34888" ht="26.25" customHeight="1"/>
    <row r="34889" ht="26.25" customHeight="1"/>
    <row r="34890" ht="26.25" customHeight="1"/>
    <row r="34891" ht="26.25" customHeight="1"/>
    <row r="34892" ht="26.25" customHeight="1"/>
    <row r="34893" ht="26.25" customHeight="1"/>
    <row r="34894" ht="26.25" customHeight="1"/>
    <row r="34895" ht="26.25" customHeight="1"/>
    <row r="34896" ht="26.25" customHeight="1"/>
    <row r="34897" ht="26.25" customHeight="1"/>
    <row r="34898" ht="26.25" customHeight="1"/>
    <row r="34899" ht="26.25" customHeight="1"/>
    <row r="34900" ht="26.25" customHeight="1"/>
    <row r="34901" ht="26.25" customHeight="1"/>
    <row r="34902" ht="26.25" customHeight="1"/>
    <row r="34903" ht="26.25" customHeight="1"/>
    <row r="34904" ht="26.25" customHeight="1"/>
    <row r="34905" ht="26.25" customHeight="1"/>
    <row r="34906" ht="26.25" customHeight="1"/>
    <row r="34907" ht="26.25" customHeight="1"/>
    <row r="34908" ht="26.25" customHeight="1"/>
    <row r="34909" ht="26.25" customHeight="1"/>
    <row r="34910" ht="26.25" customHeight="1"/>
    <row r="34911" ht="26.25" customHeight="1"/>
    <row r="34912" ht="26.25" customHeight="1"/>
    <row r="34913" ht="26.25" customHeight="1"/>
    <row r="34914" ht="26.25" customHeight="1"/>
    <row r="34915" ht="26.25" customHeight="1"/>
    <row r="34916" ht="26.25" customHeight="1"/>
    <row r="34917" ht="26.25" customHeight="1"/>
    <row r="34918" ht="26.25" customHeight="1"/>
    <row r="34919" ht="26.25" customHeight="1"/>
    <row r="34920" ht="26.25" customHeight="1"/>
    <row r="34921" ht="26.25" customHeight="1"/>
    <row r="34922" ht="26.25" customHeight="1"/>
    <row r="34923" ht="26.25" customHeight="1"/>
    <row r="34924" ht="26.25" customHeight="1"/>
    <row r="34925" ht="26.25" customHeight="1"/>
    <row r="34926" ht="26.25" customHeight="1"/>
    <row r="34927" ht="26.25" customHeight="1"/>
    <row r="34928" ht="26.25" customHeight="1"/>
    <row r="34929" ht="26.25" customHeight="1"/>
    <row r="34930" ht="26.25" customHeight="1"/>
    <row r="34931" ht="26.25" customHeight="1"/>
    <row r="34932" ht="26.25" customHeight="1"/>
    <row r="34933" ht="26.25" customHeight="1"/>
    <row r="34934" ht="26.25" customHeight="1"/>
    <row r="34935" ht="26.25" customHeight="1"/>
    <row r="34936" ht="26.25" customHeight="1"/>
    <row r="34937" ht="26.25" customHeight="1"/>
    <row r="34938" ht="26.25" customHeight="1"/>
    <row r="34939" ht="26.25" customHeight="1"/>
    <row r="34940" ht="26.25" customHeight="1"/>
    <row r="34941" ht="26.25" customHeight="1"/>
    <row r="34942" ht="26.25" customHeight="1"/>
    <row r="34943" ht="26.25" customHeight="1"/>
    <row r="34944" ht="26.25" customHeight="1"/>
    <row r="34945" ht="26.25" customHeight="1"/>
    <row r="34946" ht="26.25" customHeight="1"/>
    <row r="34947" ht="26.25" customHeight="1"/>
    <row r="34948" ht="26.25" customHeight="1"/>
    <row r="34949" ht="26.25" customHeight="1"/>
    <row r="34950" ht="26.25" customHeight="1"/>
    <row r="34951" ht="26.25" customHeight="1"/>
    <row r="34952" ht="26.25" customHeight="1"/>
    <row r="34953" ht="26.25" customHeight="1"/>
    <row r="34954" ht="26.25" customHeight="1"/>
    <row r="34955" ht="26.25" customHeight="1"/>
    <row r="34956" ht="26.25" customHeight="1"/>
    <row r="34957" ht="26.25" customHeight="1"/>
    <row r="34958" ht="26.25" customHeight="1"/>
    <row r="34959" ht="26.25" customHeight="1"/>
    <row r="34960" ht="26.25" customHeight="1"/>
    <row r="34961" ht="26.25" customHeight="1"/>
    <row r="34962" ht="26.25" customHeight="1"/>
    <row r="34963" ht="26.25" customHeight="1"/>
    <row r="34964" ht="26.25" customHeight="1"/>
    <row r="34965" ht="26.25" customHeight="1"/>
    <row r="34966" ht="26.25" customHeight="1"/>
    <row r="34967" ht="26.25" customHeight="1"/>
    <row r="34968" ht="26.25" customHeight="1"/>
    <row r="34969" ht="26.25" customHeight="1"/>
    <row r="34970" ht="26.25" customHeight="1"/>
    <row r="34971" ht="26.25" customHeight="1"/>
    <row r="34972" ht="26.25" customHeight="1"/>
    <row r="34973" ht="26.25" customHeight="1"/>
    <row r="34974" ht="26.25" customHeight="1"/>
    <row r="34975" ht="26.25" customHeight="1"/>
    <row r="34976" ht="26.25" customHeight="1"/>
    <row r="34977" ht="26.25" customHeight="1"/>
    <row r="34978" ht="26.25" customHeight="1"/>
    <row r="34979" ht="26.25" customHeight="1"/>
    <row r="34980" ht="26.25" customHeight="1"/>
    <row r="34981" ht="26.25" customHeight="1"/>
    <row r="34982" ht="26.25" customHeight="1"/>
    <row r="34983" ht="26.25" customHeight="1"/>
    <row r="34984" ht="26.25" customHeight="1"/>
    <row r="34985" ht="26.25" customHeight="1"/>
    <row r="34986" ht="26.25" customHeight="1"/>
    <row r="34987" ht="26.25" customHeight="1"/>
    <row r="34988" ht="26.25" customHeight="1"/>
    <row r="34989" ht="26.25" customHeight="1"/>
    <row r="34990" ht="26.25" customHeight="1"/>
    <row r="34991" ht="26.25" customHeight="1"/>
    <row r="34992" ht="26.25" customHeight="1"/>
    <row r="34993" ht="26.25" customHeight="1"/>
    <row r="34994" ht="26.25" customHeight="1"/>
    <row r="34995" ht="26.25" customHeight="1"/>
    <row r="34996" ht="26.25" customHeight="1"/>
    <row r="34997" ht="26.25" customHeight="1"/>
    <row r="34998" ht="26.25" customHeight="1"/>
    <row r="34999" ht="26.25" customHeight="1"/>
    <row r="35000" ht="26.25" customHeight="1"/>
    <row r="35001" ht="26.25" customHeight="1"/>
    <row r="35002" ht="26.25" customHeight="1"/>
    <row r="35003" ht="26.25" customHeight="1"/>
    <row r="35004" ht="26.25" customHeight="1"/>
    <row r="35005" ht="26.25" customHeight="1"/>
    <row r="35006" ht="26.25" customHeight="1"/>
    <row r="35007" ht="26.25" customHeight="1"/>
    <row r="35008" ht="26.25" customHeight="1"/>
    <row r="35009" ht="26.25" customHeight="1"/>
    <row r="35010" ht="26.25" customHeight="1"/>
    <row r="35011" ht="26.25" customHeight="1"/>
    <row r="35012" ht="26.25" customHeight="1"/>
    <row r="35013" ht="26.25" customHeight="1"/>
    <row r="35014" ht="26.25" customHeight="1"/>
    <row r="35015" ht="26.25" customHeight="1"/>
    <row r="35016" ht="26.25" customHeight="1"/>
    <row r="35017" ht="26.25" customHeight="1"/>
    <row r="35018" ht="26.25" customHeight="1"/>
    <row r="35019" ht="26.25" customHeight="1"/>
    <row r="35020" ht="26.25" customHeight="1"/>
    <row r="35021" ht="26.25" customHeight="1"/>
    <row r="35022" ht="26.25" customHeight="1"/>
    <row r="35023" ht="26.25" customHeight="1"/>
    <row r="35024" ht="26.25" customHeight="1"/>
    <row r="35025" ht="26.25" customHeight="1"/>
    <row r="35026" ht="26.25" customHeight="1"/>
    <row r="35027" ht="26.25" customHeight="1"/>
    <row r="35028" ht="26.25" customHeight="1"/>
    <row r="35029" ht="26.25" customHeight="1"/>
    <row r="35030" ht="26.25" customHeight="1"/>
    <row r="35031" ht="26.25" customHeight="1"/>
    <row r="35032" ht="26.25" customHeight="1"/>
    <row r="35033" ht="26.25" customHeight="1"/>
    <row r="35034" ht="26.25" customHeight="1"/>
    <row r="35035" ht="26.25" customHeight="1"/>
    <row r="35036" ht="26.25" customHeight="1"/>
    <row r="35037" ht="26.25" customHeight="1"/>
    <row r="35038" ht="26.25" customHeight="1"/>
    <row r="35039" ht="26.25" customHeight="1"/>
    <row r="35040" ht="26.25" customHeight="1"/>
    <row r="35041" ht="26.25" customHeight="1"/>
    <row r="35042" ht="26.25" customHeight="1"/>
    <row r="35043" ht="26.25" customHeight="1"/>
    <row r="35044" ht="26.25" customHeight="1"/>
    <row r="35045" ht="26.25" customHeight="1"/>
    <row r="35046" ht="26.25" customHeight="1"/>
    <row r="35047" ht="26.25" customHeight="1"/>
    <row r="35048" ht="26.25" customHeight="1"/>
    <row r="35049" ht="26.25" customHeight="1"/>
    <row r="35050" ht="26.25" customHeight="1"/>
    <row r="35051" ht="26.25" customHeight="1"/>
    <row r="35052" ht="26.25" customHeight="1"/>
    <row r="35053" ht="26.25" customHeight="1"/>
    <row r="35054" ht="26.25" customHeight="1"/>
    <row r="35055" ht="26.25" customHeight="1"/>
    <row r="35056" ht="26.25" customHeight="1"/>
    <row r="35057" ht="26.25" customHeight="1"/>
    <row r="35058" ht="26.25" customHeight="1"/>
    <row r="35059" ht="26.25" customHeight="1"/>
    <row r="35060" ht="26.25" customHeight="1"/>
    <row r="35061" ht="26.25" customHeight="1"/>
    <row r="35062" ht="26.25" customHeight="1"/>
    <row r="35063" ht="26.25" customHeight="1"/>
    <row r="35064" ht="26.25" customHeight="1"/>
    <row r="35065" ht="26.25" customHeight="1"/>
    <row r="35066" ht="26.25" customHeight="1"/>
    <row r="35067" ht="26.25" customHeight="1"/>
    <row r="35068" ht="26.25" customHeight="1"/>
    <row r="35069" ht="26.25" customHeight="1"/>
    <row r="35070" ht="26.25" customHeight="1"/>
    <row r="35071" ht="26.25" customHeight="1"/>
    <row r="35072" ht="26.25" customHeight="1"/>
    <row r="35073" ht="26.25" customHeight="1"/>
    <row r="35074" ht="26.25" customHeight="1"/>
    <row r="35075" ht="26.25" customHeight="1"/>
    <row r="35076" ht="26.25" customHeight="1"/>
    <row r="35077" ht="26.25" customHeight="1"/>
    <row r="35078" ht="26.25" customHeight="1"/>
    <row r="35079" ht="26.25" customHeight="1"/>
    <row r="35080" ht="26.25" customHeight="1"/>
    <row r="35081" ht="26.25" customHeight="1"/>
    <row r="35082" ht="26.25" customHeight="1"/>
    <row r="35083" ht="26.25" customHeight="1"/>
    <row r="35084" ht="26.25" customHeight="1"/>
    <row r="35085" ht="26.25" customHeight="1"/>
    <row r="35086" ht="26.25" customHeight="1"/>
    <row r="35087" ht="26.25" customHeight="1"/>
    <row r="35088" ht="26.25" customHeight="1"/>
    <row r="35089" ht="26.25" customHeight="1"/>
    <row r="35090" ht="26.25" customHeight="1"/>
    <row r="35091" ht="26.25" customHeight="1"/>
    <row r="35092" ht="26.25" customHeight="1"/>
    <row r="35093" ht="26.25" customHeight="1"/>
    <row r="35094" ht="26.25" customHeight="1"/>
    <row r="35095" ht="26.25" customHeight="1"/>
    <row r="35096" ht="26.25" customHeight="1"/>
    <row r="35097" ht="26.25" customHeight="1"/>
    <row r="35098" ht="26.25" customHeight="1"/>
    <row r="35099" ht="26.25" customHeight="1"/>
    <row r="35100" ht="26.25" customHeight="1"/>
    <row r="35101" ht="26.25" customHeight="1"/>
    <row r="35102" ht="26.25" customHeight="1"/>
    <row r="35103" ht="26.25" customHeight="1"/>
    <row r="35104" ht="26.25" customHeight="1"/>
    <row r="35105" ht="26.25" customHeight="1"/>
    <row r="35106" ht="26.25" customHeight="1"/>
    <row r="35107" ht="26.25" customHeight="1"/>
    <row r="35108" ht="26.25" customHeight="1"/>
    <row r="35109" ht="26.25" customHeight="1"/>
    <row r="35110" ht="26.25" customHeight="1"/>
    <row r="35111" ht="26.25" customHeight="1"/>
    <row r="35112" ht="26.25" customHeight="1"/>
    <row r="35113" ht="26.25" customHeight="1"/>
    <row r="35114" ht="26.25" customHeight="1"/>
    <row r="35115" ht="26.25" customHeight="1"/>
    <row r="35116" ht="26.25" customHeight="1"/>
    <row r="35117" ht="26.25" customHeight="1"/>
    <row r="35118" ht="26.25" customHeight="1"/>
    <row r="35119" ht="26.25" customHeight="1"/>
    <row r="35120" ht="26.25" customHeight="1"/>
    <row r="35121" ht="26.25" customHeight="1"/>
    <row r="35122" ht="26.25" customHeight="1"/>
    <row r="35123" ht="26.25" customHeight="1"/>
    <row r="35124" ht="26.25" customHeight="1"/>
    <row r="35125" ht="26.25" customHeight="1"/>
    <row r="35126" ht="26.25" customHeight="1"/>
    <row r="35127" ht="26.25" customHeight="1"/>
    <row r="35128" ht="26.25" customHeight="1"/>
    <row r="35129" ht="26.25" customHeight="1"/>
    <row r="35130" ht="26.25" customHeight="1"/>
    <row r="35131" ht="26.25" customHeight="1"/>
    <row r="35132" ht="26.25" customHeight="1"/>
    <row r="35133" ht="26.25" customHeight="1"/>
    <row r="35134" ht="26.25" customHeight="1"/>
    <row r="35135" ht="26.25" customHeight="1"/>
    <row r="35136" ht="26.25" customHeight="1"/>
    <row r="35137" ht="26.25" customHeight="1"/>
    <row r="35138" ht="26.25" customHeight="1"/>
    <row r="35139" ht="26.25" customHeight="1"/>
    <row r="35140" ht="26.25" customHeight="1"/>
    <row r="35141" ht="26.25" customHeight="1"/>
    <row r="35142" ht="26.25" customHeight="1"/>
    <row r="35143" ht="26.25" customHeight="1"/>
    <row r="35144" ht="26.25" customHeight="1"/>
    <row r="35145" ht="26.25" customHeight="1"/>
    <row r="35146" ht="26.25" customHeight="1"/>
    <row r="35147" ht="26.25" customHeight="1"/>
    <row r="35148" ht="26.25" customHeight="1"/>
    <row r="35149" ht="26.25" customHeight="1"/>
    <row r="35150" ht="26.25" customHeight="1"/>
    <row r="35151" ht="26.25" customHeight="1"/>
    <row r="35152" ht="26.25" customHeight="1"/>
    <row r="35153" ht="26.25" customHeight="1"/>
    <row r="35154" ht="26.25" customHeight="1"/>
    <row r="35155" ht="26.25" customHeight="1"/>
    <row r="35156" ht="26.25" customHeight="1"/>
    <row r="35157" ht="26.25" customHeight="1"/>
    <row r="35158" ht="26.25" customHeight="1"/>
    <row r="35159" ht="26.25" customHeight="1"/>
    <row r="35160" ht="26.25" customHeight="1"/>
    <row r="35161" ht="26.25" customHeight="1"/>
    <row r="35162" ht="26.25" customHeight="1"/>
    <row r="35163" ht="26.25" customHeight="1"/>
    <row r="35164" ht="26.25" customHeight="1"/>
    <row r="35165" ht="26.25" customHeight="1"/>
    <row r="35166" ht="26.25" customHeight="1"/>
    <row r="35167" ht="26.25" customHeight="1"/>
    <row r="35168" ht="26.25" customHeight="1"/>
    <row r="35169" ht="26.25" customHeight="1"/>
    <row r="35170" ht="26.25" customHeight="1"/>
    <row r="35171" ht="26.25" customHeight="1"/>
    <row r="35172" ht="26.25" customHeight="1"/>
    <row r="35173" ht="26.25" customHeight="1"/>
    <row r="35174" ht="26.25" customHeight="1"/>
    <row r="35175" ht="26.25" customHeight="1"/>
    <row r="35176" ht="26.25" customHeight="1"/>
    <row r="35177" ht="26.25" customHeight="1"/>
    <row r="35178" ht="26.25" customHeight="1"/>
    <row r="35179" ht="26.25" customHeight="1"/>
    <row r="35180" ht="26.25" customHeight="1"/>
    <row r="35181" ht="26.25" customHeight="1"/>
    <row r="35182" ht="26.25" customHeight="1"/>
    <row r="35183" ht="26.25" customHeight="1"/>
    <row r="35184" ht="26.25" customHeight="1"/>
    <row r="35185" ht="26.25" customHeight="1"/>
    <row r="35186" ht="26.25" customHeight="1"/>
    <row r="35187" ht="26.25" customHeight="1"/>
    <row r="35188" ht="26.25" customHeight="1"/>
    <row r="35189" ht="26.25" customHeight="1"/>
    <row r="35190" ht="26.25" customHeight="1"/>
    <row r="35191" ht="26.25" customHeight="1"/>
    <row r="35192" ht="26.25" customHeight="1"/>
    <row r="35193" ht="26.25" customHeight="1"/>
    <row r="35194" ht="26.25" customHeight="1"/>
    <row r="35195" ht="26.25" customHeight="1"/>
    <row r="35196" ht="26.25" customHeight="1"/>
    <row r="35197" ht="26.25" customHeight="1"/>
    <row r="35198" ht="26.25" customHeight="1"/>
    <row r="35199" ht="26.25" customHeight="1"/>
    <row r="35200" ht="26.25" customHeight="1"/>
    <row r="35201" ht="26.25" customHeight="1"/>
    <row r="35202" ht="26.25" customHeight="1"/>
    <row r="35203" ht="26.25" customHeight="1"/>
    <row r="35204" ht="26.25" customHeight="1"/>
    <row r="35205" ht="26.25" customHeight="1"/>
    <row r="35206" ht="26.25" customHeight="1"/>
    <row r="35207" ht="26.25" customHeight="1"/>
    <row r="35208" ht="26.25" customHeight="1"/>
    <row r="35209" ht="26.25" customHeight="1"/>
    <row r="35210" ht="26.25" customHeight="1"/>
    <row r="35211" ht="26.25" customHeight="1"/>
    <row r="35212" ht="26.25" customHeight="1"/>
    <row r="35213" ht="26.25" customHeight="1"/>
    <row r="35214" ht="26.25" customHeight="1"/>
    <row r="35215" ht="26.25" customHeight="1"/>
    <row r="35216" ht="26.25" customHeight="1"/>
    <row r="35217" ht="26.25" customHeight="1"/>
    <row r="35218" ht="26.25" customHeight="1"/>
    <row r="35219" ht="26.25" customHeight="1"/>
    <row r="35220" ht="26.25" customHeight="1"/>
    <row r="35221" ht="26.25" customHeight="1"/>
    <row r="35222" ht="26.25" customHeight="1"/>
    <row r="35223" ht="26.25" customHeight="1"/>
    <row r="35224" ht="26.25" customHeight="1"/>
    <row r="35225" ht="26.25" customHeight="1"/>
    <row r="35226" ht="26.25" customHeight="1"/>
    <row r="35227" ht="26.25" customHeight="1"/>
    <row r="35228" ht="26.25" customHeight="1"/>
    <row r="35229" ht="26.25" customHeight="1"/>
    <row r="35230" ht="26.25" customHeight="1"/>
    <row r="35231" ht="26.25" customHeight="1"/>
    <row r="35232" ht="26.25" customHeight="1"/>
    <row r="35233" ht="26.25" customHeight="1"/>
    <row r="35234" ht="26.25" customHeight="1"/>
    <row r="35235" ht="26.25" customHeight="1"/>
    <row r="35236" ht="26.25" customHeight="1"/>
    <row r="35237" ht="26.25" customHeight="1"/>
    <row r="35238" ht="26.25" customHeight="1"/>
    <row r="35239" ht="26.25" customHeight="1"/>
    <row r="35240" ht="26.25" customHeight="1"/>
    <row r="35241" ht="26.25" customHeight="1"/>
    <row r="35242" ht="26.25" customHeight="1"/>
    <row r="35243" ht="26.25" customHeight="1"/>
    <row r="35244" ht="26.25" customHeight="1"/>
    <row r="35245" ht="26.25" customHeight="1"/>
    <row r="35246" ht="26.25" customHeight="1"/>
    <row r="35247" ht="26.25" customHeight="1"/>
    <row r="35248" ht="26.25" customHeight="1"/>
    <row r="35249" ht="26.25" customHeight="1"/>
    <row r="35250" ht="26.25" customHeight="1"/>
    <row r="35251" ht="26.25" customHeight="1"/>
    <row r="35252" ht="26.25" customHeight="1"/>
    <row r="35253" ht="26.25" customHeight="1"/>
    <row r="35254" ht="26.25" customHeight="1"/>
    <row r="35255" ht="26.25" customHeight="1"/>
    <row r="35256" ht="26.25" customHeight="1"/>
    <row r="35257" ht="26.25" customHeight="1"/>
    <row r="35258" ht="26.25" customHeight="1"/>
    <row r="35259" ht="26.25" customHeight="1"/>
    <row r="35260" ht="26.25" customHeight="1"/>
    <row r="35261" ht="26.25" customHeight="1"/>
    <row r="35262" ht="26.25" customHeight="1"/>
    <row r="35263" ht="26.25" customHeight="1"/>
    <row r="35264" ht="26.25" customHeight="1"/>
    <row r="35265" ht="26.25" customHeight="1"/>
    <row r="35266" ht="26.25" customHeight="1"/>
    <row r="35267" ht="26.25" customHeight="1"/>
    <row r="35268" ht="26.25" customHeight="1"/>
    <row r="35269" ht="26.25" customHeight="1"/>
    <row r="35270" ht="26.25" customHeight="1"/>
    <row r="35271" ht="26.25" customHeight="1"/>
    <row r="35272" ht="26.25" customHeight="1"/>
    <row r="35273" ht="26.25" customHeight="1"/>
    <row r="35274" ht="26.25" customHeight="1"/>
    <row r="35275" ht="26.25" customHeight="1"/>
    <row r="35276" ht="26.25" customHeight="1"/>
    <row r="35277" ht="26.25" customHeight="1"/>
    <row r="35278" ht="26.25" customHeight="1"/>
    <row r="35279" ht="26.25" customHeight="1"/>
    <row r="35280" ht="26.25" customHeight="1"/>
    <row r="35281" ht="26.25" customHeight="1"/>
    <row r="35282" ht="26.25" customHeight="1"/>
    <row r="35283" ht="26.25" customHeight="1"/>
    <row r="35284" ht="26.25" customHeight="1"/>
    <row r="35285" ht="26.25" customHeight="1"/>
    <row r="35286" ht="26.25" customHeight="1"/>
    <row r="35287" ht="26.25" customHeight="1"/>
    <row r="35288" ht="26.25" customHeight="1"/>
    <row r="35289" ht="26.25" customHeight="1"/>
    <row r="35290" ht="26.25" customHeight="1"/>
    <row r="35291" ht="26.25" customHeight="1"/>
    <row r="35292" ht="26.25" customHeight="1"/>
    <row r="35293" ht="26.25" customHeight="1"/>
    <row r="35294" ht="26.25" customHeight="1"/>
    <row r="35295" ht="26.25" customHeight="1"/>
    <row r="35296" ht="26.25" customHeight="1"/>
    <row r="35297" ht="26.25" customHeight="1"/>
    <row r="35298" ht="26.25" customHeight="1"/>
    <row r="35299" ht="26.25" customHeight="1"/>
    <row r="35300" ht="26.25" customHeight="1"/>
    <row r="35301" ht="26.25" customHeight="1"/>
    <row r="35302" ht="26.25" customHeight="1"/>
    <row r="35303" ht="26.25" customHeight="1"/>
    <row r="35304" ht="26.25" customHeight="1"/>
    <row r="35305" ht="26.25" customHeight="1"/>
    <row r="35306" ht="26.25" customHeight="1"/>
    <row r="35307" ht="26.25" customHeight="1"/>
    <row r="35308" ht="26.25" customHeight="1"/>
    <row r="35309" ht="26.25" customHeight="1"/>
    <row r="35310" ht="26.25" customHeight="1"/>
    <row r="35311" ht="26.25" customHeight="1"/>
    <row r="35312" ht="26.25" customHeight="1"/>
    <row r="35313" ht="26.25" customHeight="1"/>
    <row r="35314" ht="26.25" customHeight="1"/>
    <row r="35315" ht="26.25" customHeight="1"/>
    <row r="35316" ht="26.25" customHeight="1"/>
    <row r="35317" ht="26.25" customHeight="1"/>
    <row r="35318" ht="26.25" customHeight="1"/>
    <row r="35319" ht="26.25" customHeight="1"/>
    <row r="35320" ht="26.25" customHeight="1"/>
    <row r="35321" ht="26.25" customHeight="1"/>
    <row r="35322" ht="26.25" customHeight="1"/>
    <row r="35323" ht="26.25" customHeight="1"/>
    <row r="35324" ht="26.25" customHeight="1"/>
    <row r="35325" ht="26.25" customHeight="1"/>
    <row r="35326" ht="26.25" customHeight="1"/>
    <row r="35327" ht="26.25" customHeight="1"/>
    <row r="35328" ht="26.25" customHeight="1"/>
    <row r="35329" ht="26.25" customHeight="1"/>
    <row r="35330" ht="26.25" customHeight="1"/>
    <row r="35331" ht="26.25" customHeight="1"/>
    <row r="35332" ht="26.25" customHeight="1"/>
    <row r="35333" ht="26.25" customHeight="1"/>
    <row r="35334" ht="26.25" customHeight="1"/>
    <row r="35335" ht="26.25" customHeight="1"/>
    <row r="35336" ht="26.25" customHeight="1"/>
    <row r="35337" ht="26.25" customHeight="1"/>
    <row r="35338" ht="26.25" customHeight="1"/>
    <row r="35339" ht="26.25" customHeight="1"/>
    <row r="35340" ht="26.25" customHeight="1"/>
    <row r="35341" ht="26.25" customHeight="1"/>
    <row r="35342" ht="26.25" customHeight="1"/>
    <row r="35343" ht="26.25" customHeight="1"/>
    <row r="35344" ht="26.25" customHeight="1"/>
    <row r="35345" ht="26.25" customHeight="1"/>
    <row r="35346" ht="26.25" customHeight="1"/>
    <row r="35347" ht="26.25" customHeight="1"/>
    <row r="35348" ht="26.25" customHeight="1"/>
    <row r="35349" ht="26.25" customHeight="1"/>
    <row r="35350" ht="26.25" customHeight="1"/>
    <row r="35351" ht="26.25" customHeight="1"/>
    <row r="35352" ht="26.25" customHeight="1"/>
    <row r="35353" ht="26.25" customHeight="1"/>
    <row r="35354" ht="26.25" customHeight="1"/>
    <row r="35355" ht="26.25" customHeight="1"/>
    <row r="35356" ht="26.25" customHeight="1"/>
    <row r="35357" ht="26.25" customHeight="1"/>
    <row r="35358" ht="26.25" customHeight="1"/>
    <row r="35359" ht="26.25" customHeight="1"/>
    <row r="35360" ht="26.25" customHeight="1"/>
    <row r="35361" ht="26.25" customHeight="1"/>
    <row r="35362" ht="26.25" customHeight="1"/>
    <row r="35363" ht="26.25" customHeight="1"/>
    <row r="35364" ht="26.25" customHeight="1"/>
    <row r="35365" ht="26.25" customHeight="1"/>
    <row r="35366" ht="26.25" customHeight="1"/>
    <row r="35367" ht="26.25" customHeight="1"/>
    <row r="35368" ht="26.25" customHeight="1"/>
    <row r="35369" ht="26.25" customHeight="1"/>
    <row r="35370" ht="26.25" customHeight="1"/>
    <row r="35371" ht="26.25" customHeight="1"/>
    <row r="35372" ht="26.25" customHeight="1"/>
    <row r="35373" ht="26.25" customHeight="1"/>
    <row r="35374" ht="26.25" customHeight="1"/>
    <row r="35375" ht="26.25" customHeight="1"/>
    <row r="35376" ht="26.25" customHeight="1"/>
    <row r="35377" ht="26.25" customHeight="1"/>
    <row r="35378" ht="26.25" customHeight="1"/>
    <row r="35379" ht="26.25" customHeight="1"/>
    <row r="35380" ht="26.25" customHeight="1"/>
    <row r="35381" ht="26.25" customHeight="1"/>
    <row r="35382" ht="26.25" customHeight="1"/>
    <row r="35383" ht="26.25" customHeight="1"/>
    <row r="35384" ht="26.25" customHeight="1"/>
    <row r="35385" ht="26.25" customHeight="1"/>
    <row r="35386" ht="26.25" customHeight="1"/>
    <row r="35387" ht="26.25" customHeight="1"/>
    <row r="35388" ht="26.25" customHeight="1"/>
    <row r="35389" ht="26.25" customHeight="1"/>
    <row r="35390" ht="26.25" customHeight="1"/>
    <row r="35391" ht="26.25" customHeight="1"/>
    <row r="35392" ht="26.25" customHeight="1"/>
    <row r="35393" ht="26.25" customHeight="1"/>
    <row r="35394" ht="26.25" customHeight="1"/>
    <row r="35395" ht="26.25" customHeight="1"/>
    <row r="35396" ht="26.25" customHeight="1"/>
    <row r="35397" ht="26.25" customHeight="1"/>
    <row r="35398" ht="26.25" customHeight="1"/>
    <row r="35399" ht="26.25" customHeight="1"/>
    <row r="35400" ht="26.25" customHeight="1"/>
    <row r="35401" ht="26.25" customHeight="1"/>
    <row r="35402" ht="26.25" customHeight="1"/>
    <row r="35403" ht="26.25" customHeight="1"/>
    <row r="35404" ht="26.25" customHeight="1"/>
    <row r="35405" ht="26.25" customHeight="1"/>
    <row r="35406" ht="26.25" customHeight="1"/>
    <row r="35407" ht="26.25" customHeight="1"/>
    <row r="35408" ht="26.25" customHeight="1"/>
    <row r="35409" ht="26.25" customHeight="1"/>
    <row r="35410" ht="26.25" customHeight="1"/>
    <row r="35411" ht="26.25" customHeight="1"/>
    <row r="35412" ht="26.25" customHeight="1"/>
    <row r="35413" ht="26.25" customHeight="1"/>
    <row r="35414" ht="26.25" customHeight="1"/>
    <row r="35415" ht="26.25" customHeight="1"/>
    <row r="35416" ht="26.25" customHeight="1"/>
    <row r="35417" ht="26.25" customHeight="1"/>
    <row r="35418" ht="26.25" customHeight="1"/>
    <row r="35419" ht="26.25" customHeight="1"/>
    <row r="35420" ht="26.25" customHeight="1"/>
    <row r="35421" ht="26.25" customHeight="1"/>
    <row r="35422" ht="26.25" customHeight="1"/>
    <row r="35423" ht="26.25" customHeight="1"/>
    <row r="35424" ht="26.25" customHeight="1"/>
    <row r="35425" ht="26.25" customHeight="1"/>
    <row r="35426" ht="26.25" customHeight="1"/>
    <row r="35427" ht="26.25" customHeight="1"/>
    <row r="35428" ht="26.25" customHeight="1"/>
    <row r="35429" ht="26.25" customHeight="1"/>
    <row r="35430" ht="26.25" customHeight="1"/>
    <row r="35431" ht="26.25" customHeight="1"/>
    <row r="35432" ht="26.25" customHeight="1"/>
    <row r="35433" ht="26.25" customHeight="1"/>
    <row r="35434" ht="26.25" customHeight="1"/>
    <row r="35435" ht="26.25" customHeight="1"/>
    <row r="35436" ht="26.25" customHeight="1"/>
    <row r="35437" ht="26.25" customHeight="1"/>
    <row r="35438" ht="26.25" customHeight="1"/>
    <row r="35439" ht="26.25" customHeight="1"/>
    <row r="35440" ht="26.25" customHeight="1"/>
    <row r="35441" ht="26.25" customHeight="1"/>
    <row r="35442" ht="26.25" customHeight="1"/>
    <row r="35443" ht="26.25" customHeight="1"/>
    <row r="35444" ht="26.25" customHeight="1"/>
    <row r="35445" ht="26.25" customHeight="1"/>
    <row r="35446" ht="26.25" customHeight="1"/>
    <row r="35447" ht="26.25" customHeight="1"/>
    <row r="35448" ht="26.25" customHeight="1"/>
    <row r="35449" ht="26.25" customHeight="1"/>
    <row r="35450" ht="26.25" customHeight="1"/>
    <row r="35451" ht="26.25" customHeight="1"/>
    <row r="35452" ht="26.25" customHeight="1"/>
    <row r="35453" ht="26.25" customHeight="1"/>
    <row r="35454" ht="26.25" customHeight="1"/>
    <row r="35455" ht="26.25" customHeight="1"/>
    <row r="35456" ht="26.25" customHeight="1"/>
    <row r="35457" ht="26.25" customHeight="1"/>
    <row r="35458" ht="26.25" customHeight="1"/>
    <row r="35459" ht="26.25" customHeight="1"/>
    <row r="35460" ht="26.25" customHeight="1"/>
    <row r="35461" ht="26.25" customHeight="1"/>
    <row r="35462" ht="26.25" customHeight="1"/>
    <row r="35463" ht="26.25" customHeight="1"/>
    <row r="35464" ht="26.25" customHeight="1"/>
    <row r="35465" ht="26.25" customHeight="1"/>
    <row r="35466" ht="26.25" customHeight="1"/>
    <row r="35467" ht="26.25" customHeight="1"/>
    <row r="35468" ht="26.25" customHeight="1"/>
    <row r="35469" ht="26.25" customHeight="1"/>
    <row r="35470" ht="26.25" customHeight="1"/>
    <row r="35471" ht="26.25" customHeight="1"/>
    <row r="35472" ht="26.25" customHeight="1"/>
    <row r="35473" ht="26.25" customHeight="1"/>
    <row r="35474" ht="26.25" customHeight="1"/>
    <row r="35475" ht="26.25" customHeight="1"/>
    <row r="35476" ht="26.25" customHeight="1"/>
    <row r="35477" ht="26.25" customHeight="1"/>
    <row r="35478" ht="26.25" customHeight="1"/>
    <row r="35479" ht="26.25" customHeight="1"/>
    <row r="35480" ht="26.25" customHeight="1"/>
    <row r="35481" ht="26.25" customHeight="1"/>
    <row r="35482" ht="26.25" customHeight="1"/>
    <row r="35483" ht="26.25" customHeight="1"/>
    <row r="35484" ht="26.25" customHeight="1"/>
    <row r="35485" ht="26.25" customHeight="1"/>
    <row r="35486" ht="26.25" customHeight="1"/>
    <row r="35487" ht="26.25" customHeight="1"/>
    <row r="35488" ht="26.25" customHeight="1"/>
    <row r="35489" ht="26.25" customHeight="1"/>
    <row r="35490" ht="26.25" customHeight="1"/>
    <row r="35491" ht="26.25" customHeight="1"/>
    <row r="35492" ht="26.25" customHeight="1"/>
    <row r="35493" ht="26.25" customHeight="1"/>
    <row r="35494" ht="26.25" customHeight="1"/>
    <row r="35495" ht="26.25" customHeight="1"/>
    <row r="35496" ht="26.25" customHeight="1"/>
    <row r="35497" ht="26.25" customHeight="1"/>
    <row r="35498" ht="26.25" customHeight="1"/>
    <row r="35499" ht="26.25" customHeight="1"/>
    <row r="35500" ht="26.25" customHeight="1"/>
    <row r="35501" ht="26.25" customHeight="1"/>
    <row r="35502" ht="26.25" customHeight="1"/>
    <row r="35503" ht="26.25" customHeight="1"/>
    <row r="35504" ht="26.25" customHeight="1"/>
    <row r="35505" ht="26.25" customHeight="1"/>
    <row r="35506" ht="26.25" customHeight="1"/>
    <row r="35507" ht="26.25" customHeight="1"/>
    <row r="35508" ht="26.25" customHeight="1"/>
    <row r="35509" ht="26.25" customHeight="1"/>
    <row r="35510" ht="26.25" customHeight="1"/>
    <row r="35511" ht="26.25" customHeight="1"/>
    <row r="35512" ht="26.25" customHeight="1"/>
    <row r="35513" ht="26.25" customHeight="1"/>
    <row r="35514" ht="26.25" customHeight="1"/>
    <row r="35515" ht="26.25" customHeight="1"/>
    <row r="35516" ht="26.25" customHeight="1"/>
    <row r="35517" ht="26.25" customHeight="1"/>
    <row r="35518" ht="26.25" customHeight="1"/>
    <row r="35519" ht="26.25" customHeight="1"/>
    <row r="35520" ht="26.25" customHeight="1"/>
    <row r="35521" ht="26.25" customHeight="1"/>
    <row r="35522" ht="26.25" customHeight="1"/>
    <row r="35523" ht="26.25" customHeight="1"/>
    <row r="35524" ht="26.25" customHeight="1"/>
    <row r="35525" ht="26.25" customHeight="1"/>
    <row r="35526" ht="26.25" customHeight="1"/>
    <row r="35527" ht="26.25" customHeight="1"/>
    <row r="35528" ht="26.25" customHeight="1"/>
    <row r="35529" ht="26.25" customHeight="1"/>
    <row r="35530" ht="26.25" customHeight="1"/>
    <row r="35531" ht="26.25" customHeight="1"/>
    <row r="35532" ht="26.25" customHeight="1"/>
    <row r="35533" ht="26.25" customHeight="1"/>
    <row r="35534" ht="26.25" customHeight="1"/>
    <row r="35535" ht="26.25" customHeight="1"/>
    <row r="35536" ht="26.25" customHeight="1"/>
    <row r="35537" ht="26.25" customHeight="1"/>
    <row r="35538" ht="26.25" customHeight="1"/>
    <row r="35539" ht="26.25" customHeight="1"/>
    <row r="35540" ht="26.25" customHeight="1"/>
    <row r="35541" ht="26.25" customHeight="1"/>
    <row r="35542" ht="26.25" customHeight="1"/>
    <row r="35543" ht="26.25" customHeight="1"/>
    <row r="35544" ht="26.25" customHeight="1"/>
    <row r="35545" ht="26.25" customHeight="1"/>
    <row r="35546" ht="26.25" customHeight="1"/>
    <row r="35547" ht="26.25" customHeight="1"/>
    <row r="35548" ht="26.25" customHeight="1"/>
    <row r="35549" ht="26.25" customHeight="1"/>
    <row r="35550" ht="26.25" customHeight="1"/>
    <row r="35551" ht="26.25" customHeight="1"/>
    <row r="35552" ht="26.25" customHeight="1"/>
    <row r="35553" ht="26.25" customHeight="1"/>
    <row r="35554" ht="26.25" customHeight="1"/>
    <row r="35555" ht="26.25" customHeight="1"/>
    <row r="35556" ht="26.25" customHeight="1"/>
    <row r="35557" ht="26.25" customHeight="1"/>
    <row r="35558" ht="26.25" customHeight="1"/>
    <row r="35559" ht="26.25" customHeight="1"/>
    <row r="35560" ht="26.25" customHeight="1"/>
    <row r="35561" ht="26.25" customHeight="1"/>
    <row r="35562" ht="26.25" customHeight="1"/>
    <row r="35563" ht="26.25" customHeight="1"/>
    <row r="35564" ht="26.25" customHeight="1"/>
    <row r="35565" ht="26.25" customHeight="1"/>
    <row r="35566" ht="26.25" customHeight="1"/>
    <row r="35567" ht="26.25" customHeight="1"/>
    <row r="35568" ht="26.25" customHeight="1"/>
    <row r="35569" ht="26.25" customHeight="1"/>
    <row r="35570" ht="26.25" customHeight="1"/>
    <row r="35571" ht="26.25" customHeight="1"/>
    <row r="35572" ht="26.25" customHeight="1"/>
    <row r="35573" ht="26.25" customHeight="1"/>
    <row r="35574" ht="26.25" customHeight="1"/>
    <row r="35575" ht="26.25" customHeight="1"/>
    <row r="35576" ht="26.25" customHeight="1"/>
    <row r="35577" ht="26.25" customHeight="1"/>
    <row r="35578" ht="26.25" customHeight="1"/>
    <row r="35579" ht="26.25" customHeight="1"/>
    <row r="35580" ht="26.25" customHeight="1"/>
    <row r="35581" ht="26.25" customHeight="1"/>
    <row r="35582" ht="26.25" customHeight="1"/>
    <row r="35583" ht="26.25" customHeight="1"/>
    <row r="35584" ht="26.25" customHeight="1"/>
    <row r="35585" ht="26.25" customHeight="1"/>
    <row r="35586" ht="26.25" customHeight="1"/>
    <row r="35587" ht="26.25" customHeight="1"/>
    <row r="35588" ht="26.25" customHeight="1"/>
    <row r="35589" ht="26.25" customHeight="1"/>
    <row r="35590" ht="26.25" customHeight="1"/>
    <row r="35591" ht="26.25" customHeight="1"/>
    <row r="35592" ht="26.25" customHeight="1"/>
    <row r="35593" ht="26.25" customHeight="1"/>
    <row r="35594" ht="26.25" customHeight="1"/>
    <row r="35595" ht="26.25" customHeight="1"/>
    <row r="35596" ht="26.25" customHeight="1"/>
    <row r="35597" ht="26.25" customHeight="1"/>
    <row r="35598" ht="26.25" customHeight="1"/>
    <row r="35599" ht="26.25" customHeight="1"/>
    <row r="35600" ht="26.25" customHeight="1"/>
    <row r="35601" ht="26.25" customHeight="1"/>
    <row r="35602" ht="26.25" customHeight="1"/>
    <row r="35603" ht="26.25" customHeight="1"/>
    <row r="35604" ht="26.25" customHeight="1"/>
    <row r="35605" ht="26.25" customHeight="1"/>
    <row r="35606" ht="26.25" customHeight="1"/>
    <row r="35607" ht="26.25" customHeight="1"/>
    <row r="35608" ht="26.25" customHeight="1"/>
    <row r="35609" ht="26.25" customHeight="1"/>
    <row r="35610" ht="26.25" customHeight="1"/>
    <row r="35611" ht="26.25" customHeight="1"/>
    <row r="35612" ht="26.25" customHeight="1"/>
    <row r="35613" ht="26.25" customHeight="1"/>
    <row r="35614" ht="26.25" customHeight="1"/>
    <row r="35615" ht="26.25" customHeight="1"/>
    <row r="35616" ht="26.25" customHeight="1"/>
    <row r="35617" ht="26.25" customHeight="1"/>
    <row r="35618" ht="26.25" customHeight="1"/>
    <row r="35619" ht="26.25" customHeight="1"/>
    <row r="35620" ht="26.25" customHeight="1"/>
    <row r="35621" ht="26.25" customHeight="1"/>
    <row r="35622" ht="26.25" customHeight="1"/>
    <row r="35623" ht="26.25" customHeight="1"/>
    <row r="35624" ht="26.25" customHeight="1"/>
    <row r="35625" ht="26.25" customHeight="1"/>
    <row r="35626" ht="26.25" customHeight="1"/>
    <row r="35627" ht="26.25" customHeight="1"/>
    <row r="35628" ht="26.25" customHeight="1"/>
    <row r="35629" ht="26.25" customHeight="1"/>
    <row r="35630" ht="26.25" customHeight="1"/>
    <row r="35631" ht="26.25" customHeight="1"/>
    <row r="35632" ht="26.25" customHeight="1"/>
    <row r="35633" ht="26.25" customHeight="1"/>
    <row r="35634" ht="26.25" customHeight="1"/>
    <row r="35635" ht="26.25" customHeight="1"/>
    <row r="35636" ht="26.25" customHeight="1"/>
    <row r="35637" ht="26.25" customHeight="1"/>
    <row r="35638" ht="26.25" customHeight="1"/>
    <row r="35639" ht="26.25" customHeight="1"/>
    <row r="35640" ht="26.25" customHeight="1"/>
    <row r="35641" ht="26.25" customHeight="1"/>
    <row r="35642" ht="26.25" customHeight="1"/>
    <row r="35643" ht="26.25" customHeight="1"/>
    <row r="35644" ht="26.25" customHeight="1"/>
    <row r="35645" ht="26.25" customHeight="1"/>
    <row r="35646" ht="26.25" customHeight="1"/>
    <row r="35647" ht="26.25" customHeight="1"/>
    <row r="35648" ht="26.25" customHeight="1"/>
    <row r="35649" ht="26.25" customHeight="1"/>
    <row r="35650" ht="26.25" customHeight="1"/>
    <row r="35651" ht="26.25" customHeight="1"/>
    <row r="35652" ht="26.25" customHeight="1"/>
    <row r="35653" ht="26.25" customHeight="1"/>
    <row r="35654" ht="26.25" customHeight="1"/>
    <row r="35655" ht="26.25" customHeight="1"/>
    <row r="35656" ht="26.25" customHeight="1"/>
    <row r="35657" ht="26.25" customHeight="1"/>
    <row r="35658" ht="26.25" customHeight="1"/>
    <row r="35659" ht="26.25" customHeight="1"/>
    <row r="35660" ht="26.25" customHeight="1"/>
    <row r="35661" ht="26.25" customHeight="1"/>
    <row r="35662" ht="26.25" customHeight="1"/>
    <row r="35663" ht="26.25" customHeight="1"/>
    <row r="35664" ht="26.25" customHeight="1"/>
    <row r="35665" ht="26.25" customHeight="1"/>
    <row r="35666" ht="26.25" customHeight="1"/>
    <row r="35667" ht="26.25" customHeight="1"/>
    <row r="35668" ht="26.25" customHeight="1"/>
    <row r="35669" ht="26.25" customHeight="1"/>
    <row r="35670" ht="26.25" customHeight="1"/>
    <row r="35671" ht="26.25" customHeight="1"/>
    <row r="35672" ht="26.25" customHeight="1"/>
    <row r="35673" ht="26.25" customHeight="1"/>
    <row r="35674" ht="26.25" customHeight="1"/>
    <row r="35675" ht="26.25" customHeight="1"/>
    <row r="35676" ht="26.25" customHeight="1"/>
    <row r="35677" ht="26.25" customHeight="1"/>
    <row r="35678" ht="26.25" customHeight="1"/>
    <row r="35679" ht="26.25" customHeight="1"/>
    <row r="35680" ht="26.25" customHeight="1"/>
    <row r="35681" ht="26.25" customHeight="1"/>
    <row r="35682" ht="26.25" customHeight="1"/>
    <row r="35683" ht="26.25" customHeight="1"/>
    <row r="35684" ht="26.25" customHeight="1"/>
    <row r="35685" ht="26.25" customHeight="1"/>
    <row r="35686" ht="26.25" customHeight="1"/>
    <row r="35687" ht="26.25" customHeight="1"/>
    <row r="35688" ht="26.25" customHeight="1"/>
    <row r="35689" ht="26.25" customHeight="1"/>
    <row r="35690" ht="26.25" customHeight="1"/>
    <row r="35691" ht="26.25" customHeight="1"/>
    <row r="35692" ht="26.25" customHeight="1"/>
    <row r="35693" ht="26.25" customHeight="1"/>
    <row r="35694" ht="26.25" customHeight="1"/>
    <row r="35695" ht="26.25" customHeight="1"/>
    <row r="35696" ht="26.25" customHeight="1"/>
    <row r="35697" ht="26.25" customHeight="1"/>
    <row r="35698" ht="26.25" customHeight="1"/>
    <row r="35699" ht="26.25" customHeight="1"/>
    <row r="35700" ht="26.25" customHeight="1"/>
    <row r="35701" ht="26.25" customHeight="1"/>
    <row r="35702" ht="26.25" customHeight="1"/>
    <row r="35703" ht="26.25" customHeight="1"/>
    <row r="35704" ht="26.25" customHeight="1"/>
    <row r="35705" ht="26.25" customHeight="1"/>
    <row r="35706" ht="26.25" customHeight="1"/>
    <row r="35707" ht="26.25" customHeight="1"/>
    <row r="35708" ht="26.25" customHeight="1"/>
    <row r="35709" ht="26.25" customHeight="1"/>
    <row r="35710" ht="26.25" customHeight="1"/>
    <row r="35711" ht="26.25" customHeight="1"/>
    <row r="35712" ht="26.25" customHeight="1"/>
    <row r="35713" ht="26.25" customHeight="1"/>
    <row r="35714" ht="26.25" customHeight="1"/>
    <row r="35715" ht="26.25" customHeight="1"/>
    <row r="35716" ht="26.25" customHeight="1"/>
    <row r="35717" ht="26.25" customHeight="1"/>
    <row r="35718" ht="26.25" customHeight="1"/>
    <row r="35719" ht="26.25" customHeight="1"/>
    <row r="35720" ht="26.25" customHeight="1"/>
    <row r="35721" ht="26.25" customHeight="1"/>
    <row r="35722" ht="26.25" customHeight="1"/>
    <row r="35723" ht="26.25" customHeight="1"/>
    <row r="35724" ht="26.25" customHeight="1"/>
    <row r="35725" ht="26.25" customHeight="1"/>
    <row r="35726" ht="26.25" customHeight="1"/>
    <row r="35727" ht="26.25" customHeight="1"/>
    <row r="35728" ht="26.25" customHeight="1"/>
    <row r="35729" ht="26.25" customHeight="1"/>
    <row r="35730" ht="26.25" customHeight="1"/>
    <row r="35731" ht="26.25" customHeight="1"/>
    <row r="35732" ht="26.25" customHeight="1"/>
    <row r="35733" ht="26.25" customHeight="1"/>
    <row r="35734" ht="26.25" customHeight="1"/>
    <row r="35735" ht="26.25" customHeight="1"/>
    <row r="35736" ht="26.25" customHeight="1"/>
    <row r="35737" ht="26.25" customHeight="1"/>
    <row r="35738" ht="26.25" customHeight="1"/>
    <row r="35739" ht="26.25" customHeight="1"/>
    <row r="35740" ht="26.25" customHeight="1"/>
    <row r="35741" ht="26.25" customHeight="1"/>
    <row r="35742" ht="26.25" customHeight="1"/>
    <row r="35743" ht="26.25" customHeight="1"/>
    <row r="35744" ht="26.25" customHeight="1"/>
    <row r="35745" ht="26.25" customHeight="1"/>
    <row r="35746" ht="26.25" customHeight="1"/>
    <row r="35747" ht="26.25" customHeight="1"/>
    <row r="35748" ht="26.25" customHeight="1"/>
    <row r="35749" ht="26.25" customHeight="1"/>
    <row r="35750" ht="26.25" customHeight="1"/>
    <row r="35751" ht="26.25" customHeight="1"/>
    <row r="35752" ht="26.25" customHeight="1"/>
    <row r="35753" ht="26.25" customHeight="1"/>
    <row r="35754" ht="26.25" customHeight="1"/>
    <row r="35755" ht="26.25" customHeight="1"/>
    <row r="35756" ht="26.25" customHeight="1"/>
    <row r="35757" ht="26.25" customHeight="1"/>
    <row r="35758" ht="26.25" customHeight="1"/>
    <row r="35759" ht="26.25" customHeight="1"/>
    <row r="35760" ht="26.25" customHeight="1"/>
    <row r="35761" ht="26.25" customHeight="1"/>
    <row r="35762" ht="26.25" customHeight="1"/>
    <row r="35763" ht="26.25" customHeight="1"/>
    <row r="35764" ht="26.25" customHeight="1"/>
    <row r="35765" ht="26.25" customHeight="1"/>
    <row r="35766" ht="26.25" customHeight="1"/>
    <row r="35767" ht="26.25" customHeight="1"/>
    <row r="35768" ht="26.25" customHeight="1"/>
    <row r="35769" ht="26.25" customHeight="1"/>
    <row r="35770" ht="26.25" customHeight="1"/>
    <row r="35771" ht="26.25" customHeight="1"/>
    <row r="35772" ht="26.25" customHeight="1"/>
    <row r="35773" ht="26.25" customHeight="1"/>
    <row r="35774" ht="26.25" customHeight="1"/>
    <row r="35775" ht="26.25" customHeight="1"/>
    <row r="35776" ht="26.25" customHeight="1"/>
    <row r="35777" ht="26.25" customHeight="1"/>
    <row r="35778" ht="26.25" customHeight="1"/>
    <row r="35779" ht="26.25" customHeight="1"/>
    <row r="35780" ht="26.25" customHeight="1"/>
    <row r="35781" ht="26.25" customHeight="1"/>
    <row r="35782" ht="26.25" customHeight="1"/>
    <row r="35783" ht="26.25" customHeight="1"/>
    <row r="35784" ht="26.25" customHeight="1"/>
    <row r="35785" ht="26.25" customHeight="1"/>
    <row r="35786" ht="26.25" customHeight="1"/>
    <row r="35787" ht="26.25" customHeight="1"/>
    <row r="35788" ht="26.25" customHeight="1"/>
    <row r="35789" ht="26.25" customHeight="1"/>
    <row r="35790" ht="26.25" customHeight="1"/>
    <row r="35791" ht="26.25" customHeight="1"/>
    <row r="35792" ht="26.25" customHeight="1"/>
    <row r="35793" ht="26.25" customHeight="1"/>
    <row r="35794" ht="26.25" customHeight="1"/>
    <row r="35795" ht="26.25" customHeight="1"/>
    <row r="35796" ht="26.25" customHeight="1"/>
    <row r="35797" ht="26.25" customHeight="1"/>
    <row r="35798" ht="26.25" customHeight="1"/>
    <row r="35799" ht="26.25" customHeight="1"/>
    <row r="35800" ht="26.25" customHeight="1"/>
    <row r="35801" ht="26.25" customHeight="1"/>
    <row r="35802" ht="26.25" customHeight="1"/>
    <row r="35803" ht="26.25" customHeight="1"/>
    <row r="35804" ht="26.25" customHeight="1"/>
    <row r="35805" ht="26.25" customHeight="1"/>
    <row r="35806" ht="26.25" customHeight="1"/>
    <row r="35807" ht="26.25" customHeight="1"/>
    <row r="35808" ht="26.25" customHeight="1"/>
    <row r="35809" ht="26.25" customHeight="1"/>
    <row r="35810" ht="26.25" customHeight="1"/>
    <row r="35811" ht="26.25" customHeight="1"/>
    <row r="35812" ht="26.25" customHeight="1"/>
    <row r="35813" ht="26.25" customHeight="1"/>
    <row r="35814" ht="26.25" customHeight="1"/>
    <row r="35815" ht="26.25" customHeight="1"/>
    <row r="35816" ht="26.25" customHeight="1"/>
    <row r="35817" ht="26.25" customHeight="1"/>
    <row r="35818" ht="26.25" customHeight="1"/>
    <row r="35819" ht="26.25" customHeight="1"/>
    <row r="35820" ht="26.25" customHeight="1"/>
    <row r="35821" ht="26.25" customHeight="1"/>
    <row r="35822" ht="26.25" customHeight="1"/>
    <row r="35823" ht="26.25" customHeight="1"/>
    <row r="35824" ht="26.25" customHeight="1"/>
    <row r="35825" ht="26.25" customHeight="1"/>
    <row r="35826" ht="26.25" customHeight="1"/>
    <row r="35827" ht="26.25" customHeight="1"/>
    <row r="35828" ht="26.25" customHeight="1"/>
    <row r="35829" ht="26.25" customHeight="1"/>
    <row r="35830" ht="26.25" customHeight="1"/>
    <row r="35831" ht="26.25" customHeight="1"/>
    <row r="35832" ht="26.25" customHeight="1"/>
    <row r="35833" ht="26.25" customHeight="1"/>
    <row r="35834" ht="26.25" customHeight="1"/>
    <row r="35835" ht="26.25" customHeight="1"/>
    <row r="35836" ht="26.25" customHeight="1"/>
    <row r="35837" ht="26.25" customHeight="1"/>
    <row r="35838" ht="26.25" customHeight="1"/>
    <row r="35839" ht="26.25" customHeight="1"/>
    <row r="35840" ht="26.25" customHeight="1"/>
    <row r="35841" ht="26.25" customHeight="1"/>
    <row r="35842" ht="26.25" customHeight="1"/>
    <row r="35843" ht="26.25" customHeight="1"/>
    <row r="35844" ht="26.25" customHeight="1"/>
    <row r="35845" ht="26.25" customHeight="1"/>
    <row r="35846" ht="26.25" customHeight="1"/>
    <row r="35847" ht="26.25" customHeight="1"/>
    <row r="35848" ht="26.25" customHeight="1"/>
    <row r="35849" ht="26.25" customHeight="1"/>
    <row r="35850" ht="26.25" customHeight="1"/>
    <row r="35851" ht="26.25" customHeight="1"/>
    <row r="35852" ht="26.25" customHeight="1"/>
    <row r="35853" ht="26.25" customHeight="1"/>
    <row r="35854" ht="26.25" customHeight="1"/>
    <row r="35855" ht="26.25" customHeight="1"/>
    <row r="35856" ht="26.25" customHeight="1"/>
    <row r="35857" ht="26.25" customHeight="1"/>
    <row r="35858" ht="26.25" customHeight="1"/>
    <row r="35859" ht="26.25" customHeight="1"/>
    <row r="35860" ht="26.25" customHeight="1"/>
    <row r="35861" ht="26.25" customHeight="1"/>
    <row r="35862" ht="26.25" customHeight="1"/>
    <row r="35863" ht="26.25" customHeight="1"/>
    <row r="35864" ht="26.25" customHeight="1"/>
    <row r="35865" ht="26.25" customHeight="1"/>
    <row r="35866" ht="26.25" customHeight="1"/>
    <row r="35867" ht="26.25" customHeight="1"/>
    <row r="35868" ht="26.25" customHeight="1"/>
    <row r="35869" ht="26.25" customHeight="1"/>
    <row r="35870" ht="26.25" customHeight="1"/>
    <row r="35871" ht="26.25" customHeight="1"/>
    <row r="35872" ht="26.25" customHeight="1"/>
    <row r="35873" ht="26.25" customHeight="1"/>
    <row r="35874" ht="26.25" customHeight="1"/>
    <row r="35875" ht="26.25" customHeight="1"/>
    <row r="35876" ht="26.25" customHeight="1"/>
    <row r="35877" ht="26.25" customHeight="1"/>
    <row r="35878" ht="26.25" customHeight="1"/>
    <row r="35879" ht="26.25" customHeight="1"/>
    <row r="35880" ht="26.25" customHeight="1"/>
    <row r="35881" ht="26.25" customHeight="1"/>
    <row r="35882" ht="26.25" customHeight="1"/>
    <row r="35883" ht="26.25" customHeight="1"/>
    <row r="35884" ht="26.25" customHeight="1"/>
    <row r="35885" ht="26.25" customHeight="1"/>
    <row r="35886" ht="26.25" customHeight="1"/>
    <row r="35887" ht="26.25" customHeight="1"/>
    <row r="35888" ht="26.25" customHeight="1"/>
    <row r="35889" ht="26.25" customHeight="1"/>
    <row r="35890" ht="26.25" customHeight="1"/>
    <row r="35891" ht="26.25" customHeight="1"/>
    <row r="35892" ht="26.25" customHeight="1"/>
    <row r="35893" ht="26.25" customHeight="1"/>
    <row r="35894" ht="26.25" customHeight="1"/>
    <row r="35895" ht="26.25" customHeight="1"/>
    <row r="35896" ht="26.25" customHeight="1"/>
    <row r="35897" ht="26.25" customHeight="1"/>
    <row r="35898" ht="26.25" customHeight="1"/>
    <row r="35899" ht="26.25" customHeight="1"/>
    <row r="35900" ht="26.25" customHeight="1"/>
    <row r="35901" ht="26.25" customHeight="1"/>
    <row r="35902" ht="26.25" customHeight="1"/>
    <row r="35903" ht="26.25" customHeight="1"/>
    <row r="35904" ht="26.25" customHeight="1"/>
    <row r="35905" ht="26.25" customHeight="1"/>
    <row r="35906" ht="26.25" customHeight="1"/>
    <row r="35907" ht="26.25" customHeight="1"/>
    <row r="35908" ht="26.25" customHeight="1"/>
    <row r="35909" ht="26.25" customHeight="1"/>
    <row r="35910" ht="26.25" customHeight="1"/>
    <row r="35911" ht="26.25" customHeight="1"/>
    <row r="35912" ht="26.25" customHeight="1"/>
    <row r="35913" ht="26.25" customHeight="1"/>
    <row r="35914" ht="26.25" customHeight="1"/>
    <row r="35915" ht="26.25" customHeight="1"/>
    <row r="35916" ht="26.25" customHeight="1"/>
    <row r="35917" ht="26.25" customHeight="1"/>
    <row r="35918" ht="26.25" customHeight="1"/>
    <row r="35919" ht="26.25" customHeight="1"/>
    <row r="35920" ht="26.25" customHeight="1"/>
    <row r="35921" ht="26.25" customHeight="1"/>
    <row r="35922" ht="26.25" customHeight="1"/>
    <row r="35923" ht="26.25" customHeight="1"/>
    <row r="35924" ht="26.25" customHeight="1"/>
    <row r="35925" ht="26.25" customHeight="1"/>
    <row r="35926" ht="26.25" customHeight="1"/>
    <row r="35927" ht="26.25" customHeight="1"/>
    <row r="35928" ht="26.25" customHeight="1"/>
    <row r="35929" ht="26.25" customHeight="1"/>
    <row r="35930" ht="26.25" customHeight="1"/>
    <row r="35931" ht="26.25" customHeight="1"/>
    <row r="35932" ht="26.25" customHeight="1"/>
    <row r="35933" ht="26.25" customHeight="1"/>
    <row r="35934" ht="26.25" customHeight="1"/>
    <row r="35935" ht="26.25" customHeight="1"/>
    <row r="35936" ht="26.25" customHeight="1"/>
    <row r="35937" ht="26.25" customHeight="1"/>
    <row r="35938" ht="26.25" customHeight="1"/>
    <row r="35939" ht="26.25" customHeight="1"/>
    <row r="35940" ht="26.25" customHeight="1"/>
    <row r="35941" ht="26.25" customHeight="1"/>
    <row r="35942" ht="26.25" customHeight="1"/>
    <row r="35943" ht="26.25" customHeight="1"/>
    <row r="35944" ht="26.25" customHeight="1"/>
    <row r="35945" ht="26.25" customHeight="1"/>
    <row r="35946" ht="26.25" customHeight="1"/>
    <row r="35947" ht="26.25" customHeight="1"/>
    <row r="35948" ht="26.25" customHeight="1"/>
    <row r="35949" ht="26.25" customHeight="1"/>
    <row r="35950" ht="26.25" customHeight="1"/>
    <row r="35951" ht="26.25" customHeight="1"/>
    <row r="35952" ht="26.25" customHeight="1"/>
    <row r="35953" ht="26.25" customHeight="1"/>
    <row r="35954" ht="26.25" customHeight="1"/>
    <row r="35955" ht="26.25" customHeight="1"/>
    <row r="35956" ht="26.25" customHeight="1"/>
    <row r="35957" ht="26.25" customHeight="1"/>
    <row r="35958" ht="26.25" customHeight="1"/>
    <row r="35959" ht="26.25" customHeight="1"/>
    <row r="35960" ht="26.25" customHeight="1"/>
    <row r="35961" ht="26.25" customHeight="1"/>
    <row r="35962" ht="26.25" customHeight="1"/>
    <row r="35963" ht="26.25" customHeight="1"/>
    <row r="35964" ht="26.25" customHeight="1"/>
    <row r="35965" ht="26.25" customHeight="1"/>
    <row r="35966" ht="26.25" customHeight="1"/>
    <row r="35967" ht="26.25" customHeight="1"/>
    <row r="35968" ht="26.25" customHeight="1"/>
    <row r="35969" ht="26.25" customHeight="1"/>
    <row r="35970" ht="26.25" customHeight="1"/>
    <row r="35971" ht="26.25" customHeight="1"/>
    <row r="35972" ht="26.25" customHeight="1"/>
    <row r="35973" ht="26.25" customHeight="1"/>
    <row r="35974" ht="26.25" customHeight="1"/>
    <row r="35975" ht="26.25" customHeight="1"/>
    <row r="35976" ht="26.25" customHeight="1"/>
    <row r="35977" ht="26.25" customHeight="1"/>
    <row r="35978" ht="26.25" customHeight="1"/>
    <row r="35979" ht="26.25" customHeight="1"/>
    <row r="35980" ht="26.25" customHeight="1"/>
    <row r="35981" ht="26.25" customHeight="1"/>
    <row r="35982" ht="26.25" customHeight="1"/>
    <row r="35983" ht="26.25" customHeight="1"/>
    <row r="35984" ht="26.25" customHeight="1"/>
    <row r="35985" ht="26.25" customHeight="1"/>
    <row r="35986" ht="26.25" customHeight="1"/>
    <row r="35987" ht="26.25" customHeight="1"/>
    <row r="35988" ht="26.25" customHeight="1"/>
    <row r="35989" ht="26.25" customHeight="1"/>
    <row r="35990" ht="26.25" customHeight="1"/>
    <row r="35991" ht="26.25" customHeight="1"/>
    <row r="35992" ht="26.25" customHeight="1"/>
    <row r="35993" ht="26.25" customHeight="1"/>
    <row r="35994" ht="26.25" customHeight="1"/>
    <row r="35995" ht="26.25" customHeight="1"/>
    <row r="35996" ht="26.25" customHeight="1"/>
    <row r="35997" ht="26.25" customHeight="1"/>
    <row r="35998" ht="26.25" customHeight="1"/>
    <row r="35999" ht="26.25" customHeight="1"/>
    <row r="36000" ht="26.25" customHeight="1"/>
    <row r="36001" ht="26.25" customHeight="1"/>
    <row r="36002" ht="26.25" customHeight="1"/>
    <row r="36003" ht="26.25" customHeight="1"/>
    <row r="36004" ht="26.25" customHeight="1"/>
    <row r="36005" ht="26.25" customHeight="1"/>
    <row r="36006" ht="26.25" customHeight="1"/>
    <row r="36007" ht="26.25" customHeight="1"/>
    <row r="36008" ht="26.25" customHeight="1"/>
    <row r="36009" ht="26.25" customHeight="1"/>
    <row r="36010" ht="26.25" customHeight="1"/>
    <row r="36011" ht="26.25" customHeight="1"/>
    <row r="36012" ht="26.25" customHeight="1"/>
    <row r="36013" ht="26.25" customHeight="1"/>
    <row r="36014" ht="26.25" customHeight="1"/>
    <row r="36015" ht="26.25" customHeight="1"/>
    <row r="36016" ht="26.25" customHeight="1"/>
    <row r="36017" ht="26.25" customHeight="1"/>
    <row r="36018" ht="26.25" customHeight="1"/>
    <row r="36019" ht="26.25" customHeight="1"/>
    <row r="36020" ht="26.25" customHeight="1"/>
    <row r="36021" ht="26.25" customHeight="1"/>
    <row r="36022" ht="26.25" customHeight="1"/>
    <row r="36023" ht="26.25" customHeight="1"/>
    <row r="36024" ht="26.25" customHeight="1"/>
    <row r="36025" ht="26.25" customHeight="1"/>
    <row r="36026" ht="26.25" customHeight="1"/>
    <row r="36027" ht="26.25" customHeight="1"/>
    <row r="36028" ht="26.25" customHeight="1"/>
    <row r="36029" ht="26.25" customHeight="1"/>
    <row r="36030" ht="26.25" customHeight="1"/>
    <row r="36031" ht="26.25" customHeight="1"/>
    <row r="36032" ht="26.25" customHeight="1"/>
    <row r="36033" ht="26.25" customHeight="1"/>
    <row r="36034" ht="26.25" customHeight="1"/>
    <row r="36035" ht="26.25" customHeight="1"/>
    <row r="36036" ht="26.25" customHeight="1"/>
    <row r="36037" ht="26.25" customHeight="1"/>
    <row r="36038" ht="26.25" customHeight="1"/>
    <row r="36039" ht="26.25" customHeight="1"/>
    <row r="36040" ht="26.25" customHeight="1"/>
    <row r="36041" ht="26.25" customHeight="1"/>
    <row r="36042" ht="26.25" customHeight="1"/>
    <row r="36043" ht="26.25" customHeight="1"/>
    <row r="36044" ht="26.25" customHeight="1"/>
    <row r="36045" ht="26.25" customHeight="1"/>
    <row r="36046" ht="26.25" customHeight="1"/>
    <row r="36047" ht="26.25" customHeight="1"/>
    <row r="36048" ht="26.25" customHeight="1"/>
    <row r="36049" ht="26.25" customHeight="1"/>
    <row r="36050" ht="26.25" customHeight="1"/>
    <row r="36051" ht="26.25" customHeight="1"/>
    <row r="36052" ht="26.25" customHeight="1"/>
    <row r="36053" ht="26.25" customHeight="1"/>
    <row r="36054" ht="26.25" customHeight="1"/>
    <row r="36055" ht="26.25" customHeight="1"/>
    <row r="36056" ht="26.25" customHeight="1"/>
    <row r="36057" ht="26.25" customHeight="1"/>
    <row r="36058" ht="26.25" customHeight="1"/>
    <row r="36059" ht="26.25" customHeight="1"/>
    <row r="36060" ht="26.25" customHeight="1"/>
    <row r="36061" ht="26.25" customHeight="1"/>
    <row r="36062" ht="26.25" customHeight="1"/>
    <row r="36063" ht="26.25" customHeight="1"/>
    <row r="36064" ht="26.25" customHeight="1"/>
    <row r="36065" ht="26.25" customHeight="1"/>
    <row r="36066" ht="26.25" customHeight="1"/>
    <row r="36067" ht="26.25" customHeight="1"/>
    <row r="36068" ht="26.25" customHeight="1"/>
    <row r="36069" ht="26.25" customHeight="1"/>
    <row r="36070" ht="26.25" customHeight="1"/>
    <row r="36071" ht="26.25" customHeight="1"/>
    <row r="36072" ht="26.25" customHeight="1"/>
    <row r="36073" ht="26.25" customHeight="1"/>
    <row r="36074" ht="26.25" customHeight="1"/>
    <row r="36075" ht="26.25" customHeight="1"/>
    <row r="36076" ht="26.25" customHeight="1"/>
    <row r="36077" ht="26.25" customHeight="1"/>
    <row r="36078" ht="26.25" customHeight="1"/>
    <row r="36079" ht="26.25" customHeight="1"/>
    <row r="36080" ht="26.25" customHeight="1"/>
    <row r="36081" ht="26.25" customHeight="1"/>
    <row r="36082" ht="26.25" customHeight="1"/>
    <row r="36083" ht="26.25" customHeight="1"/>
    <row r="36084" ht="26.25" customHeight="1"/>
    <row r="36085" ht="26.25" customHeight="1"/>
    <row r="36086" ht="26.25" customHeight="1"/>
    <row r="36087" ht="26.25" customHeight="1"/>
    <row r="36088" ht="26.25" customHeight="1"/>
    <row r="36089" ht="26.25" customHeight="1"/>
    <row r="36090" ht="26.25" customHeight="1"/>
    <row r="36091" ht="26.25" customHeight="1"/>
    <row r="36092" ht="26.25" customHeight="1"/>
    <row r="36093" ht="26.25" customHeight="1"/>
    <row r="36094" ht="26.25" customHeight="1"/>
    <row r="36095" ht="26.25" customHeight="1"/>
    <row r="36096" ht="26.25" customHeight="1"/>
    <row r="36097" ht="26.25" customHeight="1"/>
    <row r="36098" ht="26.25" customHeight="1"/>
    <row r="36099" ht="26.25" customHeight="1"/>
    <row r="36100" ht="26.25" customHeight="1"/>
    <row r="36101" ht="26.25" customHeight="1"/>
    <row r="36102" ht="26.25" customHeight="1"/>
    <row r="36103" ht="26.25" customHeight="1"/>
    <row r="36104" ht="26.25" customHeight="1"/>
    <row r="36105" ht="26.25" customHeight="1"/>
    <row r="36106" ht="26.25" customHeight="1"/>
    <row r="36107" ht="26.25" customHeight="1"/>
    <row r="36108" ht="26.25" customHeight="1"/>
    <row r="36109" ht="26.25" customHeight="1"/>
    <row r="36110" ht="26.25" customHeight="1"/>
    <row r="36111" ht="26.25" customHeight="1"/>
    <row r="36112" ht="26.25" customHeight="1"/>
    <row r="36113" ht="26.25" customHeight="1"/>
    <row r="36114" ht="26.25" customHeight="1"/>
    <row r="36115" ht="26.25" customHeight="1"/>
    <row r="36116" ht="26.25" customHeight="1"/>
    <row r="36117" ht="26.25" customHeight="1"/>
    <row r="36118" ht="26.25" customHeight="1"/>
    <row r="36119" ht="26.25" customHeight="1"/>
    <row r="36120" ht="26.25" customHeight="1"/>
    <row r="36121" ht="26.25" customHeight="1"/>
    <row r="36122" ht="26.25" customHeight="1"/>
    <row r="36123" ht="26.25" customHeight="1"/>
    <row r="36124" ht="26.25" customHeight="1"/>
    <row r="36125" ht="26.25" customHeight="1"/>
    <row r="36126" ht="26.25" customHeight="1"/>
    <row r="36127" ht="26.25" customHeight="1"/>
    <row r="36128" ht="26.25" customHeight="1"/>
    <row r="36129" ht="26.25" customHeight="1"/>
    <row r="36130" ht="26.25" customHeight="1"/>
    <row r="36131" ht="26.25" customHeight="1"/>
    <row r="36132" ht="26.25" customHeight="1"/>
    <row r="36133" ht="26.25" customHeight="1"/>
    <row r="36134" ht="26.25" customHeight="1"/>
    <row r="36135" ht="26.25" customHeight="1"/>
    <row r="36136" ht="26.25" customHeight="1"/>
    <row r="36137" ht="26.25" customHeight="1"/>
    <row r="36138" ht="26.25" customHeight="1"/>
    <row r="36139" ht="26.25" customHeight="1"/>
    <row r="36140" ht="26.25" customHeight="1"/>
    <row r="36141" ht="26.25" customHeight="1"/>
    <row r="36142" ht="26.25" customHeight="1"/>
    <row r="36143" ht="26.25" customHeight="1"/>
    <row r="36144" ht="26.25" customHeight="1"/>
    <row r="36145" ht="26.25" customHeight="1"/>
    <row r="36146" ht="26.25" customHeight="1"/>
    <row r="36147" ht="26.25" customHeight="1"/>
    <row r="36148" ht="26.25" customHeight="1"/>
    <row r="36149" ht="26.25" customHeight="1"/>
    <row r="36150" ht="26.25" customHeight="1"/>
    <row r="36151" ht="26.25" customHeight="1"/>
    <row r="36152" ht="26.25" customHeight="1"/>
    <row r="36153" ht="26.25" customHeight="1"/>
    <row r="36154" ht="26.25" customHeight="1"/>
    <row r="36155" ht="26.25" customHeight="1"/>
    <row r="36156" ht="26.25" customHeight="1"/>
    <row r="36157" ht="26.25" customHeight="1"/>
    <row r="36158" ht="26.25" customHeight="1"/>
    <row r="36159" ht="26.25" customHeight="1"/>
    <row r="36160" ht="26.25" customHeight="1"/>
    <row r="36161" ht="26.25" customHeight="1"/>
    <row r="36162" ht="26.25" customHeight="1"/>
    <row r="36163" ht="26.25" customHeight="1"/>
    <row r="36164" ht="26.25" customHeight="1"/>
    <row r="36165" ht="26.25" customHeight="1"/>
    <row r="36166" ht="26.25" customHeight="1"/>
    <row r="36167" ht="26.25" customHeight="1"/>
    <row r="36168" ht="26.25" customHeight="1"/>
    <row r="36169" ht="26.25" customHeight="1"/>
    <row r="36170" ht="26.25" customHeight="1"/>
    <row r="36171" ht="26.25" customHeight="1"/>
    <row r="36172" ht="26.25" customHeight="1"/>
    <row r="36173" ht="26.25" customHeight="1"/>
    <row r="36174" ht="26.25" customHeight="1"/>
    <row r="36175" ht="26.25" customHeight="1"/>
    <row r="36176" ht="26.25" customHeight="1"/>
    <row r="36177" ht="26.25" customHeight="1"/>
    <row r="36178" ht="26.25" customHeight="1"/>
    <row r="36179" ht="26.25" customHeight="1"/>
    <row r="36180" ht="26.25" customHeight="1"/>
    <row r="36181" ht="26.25" customHeight="1"/>
    <row r="36182" ht="26.25" customHeight="1"/>
    <row r="36183" ht="26.25" customHeight="1"/>
    <row r="36184" ht="26.25" customHeight="1"/>
    <row r="36185" ht="26.25" customHeight="1"/>
    <row r="36186" ht="26.25" customHeight="1"/>
    <row r="36187" ht="26.25" customHeight="1"/>
    <row r="36188" ht="26.25" customHeight="1"/>
    <row r="36189" ht="26.25" customHeight="1"/>
    <row r="36190" ht="26.25" customHeight="1"/>
    <row r="36191" ht="26.25" customHeight="1"/>
    <row r="36192" ht="26.25" customHeight="1"/>
    <row r="36193" ht="26.25" customHeight="1"/>
    <row r="36194" ht="26.25" customHeight="1"/>
    <row r="36195" ht="26.25" customHeight="1"/>
    <row r="36196" ht="26.25" customHeight="1"/>
    <row r="36197" ht="26.25" customHeight="1"/>
    <row r="36198" ht="26.25" customHeight="1"/>
    <row r="36199" ht="26.25" customHeight="1"/>
    <row r="36200" ht="26.25" customHeight="1"/>
    <row r="36201" ht="26.25" customHeight="1"/>
    <row r="36202" ht="26.25" customHeight="1"/>
    <row r="36203" ht="26.25" customHeight="1"/>
    <row r="36204" ht="26.25" customHeight="1"/>
    <row r="36205" ht="26.25" customHeight="1"/>
    <row r="36206" ht="26.25" customHeight="1"/>
    <row r="36207" ht="26.25" customHeight="1"/>
    <row r="36208" ht="26.25" customHeight="1"/>
    <row r="36209" ht="26.25" customHeight="1"/>
    <row r="36210" ht="26.25" customHeight="1"/>
    <row r="36211" ht="26.25" customHeight="1"/>
    <row r="36212" ht="26.25" customHeight="1"/>
    <row r="36213" ht="26.25" customHeight="1"/>
    <row r="36214" ht="26.25" customHeight="1"/>
    <row r="36215" ht="26.25" customHeight="1"/>
    <row r="36216" ht="26.25" customHeight="1"/>
    <row r="36217" ht="26.25" customHeight="1"/>
    <row r="36218" ht="26.25" customHeight="1"/>
    <row r="36219" ht="26.25" customHeight="1"/>
    <row r="36220" ht="26.25" customHeight="1"/>
    <row r="36221" ht="26.25" customHeight="1"/>
    <row r="36222" ht="26.25" customHeight="1"/>
    <row r="36223" ht="26.25" customHeight="1"/>
    <row r="36224" ht="26.25" customHeight="1"/>
    <row r="36225" ht="26.25" customHeight="1"/>
    <row r="36226" ht="26.25" customHeight="1"/>
    <row r="36227" ht="26.25" customHeight="1"/>
    <row r="36228" ht="26.25" customHeight="1"/>
    <row r="36229" ht="26.25" customHeight="1"/>
    <row r="36230" ht="26.25" customHeight="1"/>
    <row r="36231" ht="26.25" customHeight="1"/>
    <row r="36232" ht="26.25" customHeight="1"/>
    <row r="36233" ht="26.25" customHeight="1"/>
    <row r="36234" ht="26.25" customHeight="1"/>
    <row r="36235" ht="26.25" customHeight="1"/>
    <row r="36236" ht="26.25" customHeight="1"/>
    <row r="36237" ht="26.25" customHeight="1"/>
    <row r="36238" ht="26.25" customHeight="1"/>
    <row r="36239" ht="26.25" customHeight="1"/>
    <row r="36240" ht="26.25" customHeight="1"/>
    <row r="36241" ht="26.25" customHeight="1"/>
    <row r="36242" ht="26.25" customHeight="1"/>
    <row r="36243" ht="26.25" customHeight="1"/>
    <row r="36244" ht="26.25" customHeight="1"/>
    <row r="36245" ht="26.25" customHeight="1"/>
    <row r="36246" ht="26.25" customHeight="1"/>
    <row r="36247" ht="26.25" customHeight="1"/>
    <row r="36248" ht="26.25" customHeight="1"/>
    <row r="36249" ht="26.25" customHeight="1"/>
    <row r="36250" ht="26.25" customHeight="1"/>
    <row r="36251" ht="26.25" customHeight="1"/>
    <row r="36252" ht="26.25" customHeight="1"/>
    <row r="36253" ht="26.25" customHeight="1"/>
    <row r="36254" ht="26.25" customHeight="1"/>
    <row r="36255" ht="26.25" customHeight="1"/>
    <row r="36256" ht="26.25" customHeight="1"/>
    <row r="36257" ht="26.25" customHeight="1"/>
    <row r="36258" ht="26.25" customHeight="1"/>
    <row r="36259" ht="26.25" customHeight="1"/>
    <row r="36260" ht="26.25" customHeight="1"/>
    <row r="36261" ht="26.25" customHeight="1"/>
    <row r="36262" ht="26.25" customHeight="1"/>
    <row r="36263" ht="26.25" customHeight="1"/>
    <row r="36264" ht="26.25" customHeight="1"/>
    <row r="36265" ht="26.25" customHeight="1"/>
    <row r="36266" ht="26.25" customHeight="1"/>
    <row r="36267" ht="26.25" customHeight="1"/>
    <row r="36268" ht="26.25" customHeight="1"/>
    <row r="36269" ht="26.25" customHeight="1"/>
    <row r="36270" ht="26.25" customHeight="1"/>
    <row r="36271" ht="26.25" customHeight="1"/>
    <row r="36272" ht="26.25" customHeight="1"/>
    <row r="36273" ht="26.25" customHeight="1"/>
    <row r="36274" ht="26.25" customHeight="1"/>
    <row r="36275" ht="26.25" customHeight="1"/>
    <row r="36276" ht="26.25" customHeight="1"/>
    <row r="36277" ht="26.25" customHeight="1"/>
    <row r="36278" ht="26.25" customHeight="1"/>
    <row r="36279" ht="26.25" customHeight="1"/>
    <row r="36280" ht="26.25" customHeight="1"/>
    <row r="36281" ht="26.25" customHeight="1"/>
    <row r="36282" ht="26.25" customHeight="1"/>
    <row r="36283" ht="26.25" customHeight="1"/>
    <row r="36284" ht="26.25" customHeight="1"/>
    <row r="36285" ht="26.25" customHeight="1"/>
    <row r="36286" ht="26.25" customHeight="1"/>
    <row r="36287" ht="26.25" customHeight="1"/>
    <row r="36288" ht="26.25" customHeight="1"/>
    <row r="36289" ht="26.25" customHeight="1"/>
    <row r="36290" ht="26.25" customHeight="1"/>
    <row r="36291" ht="26.25" customHeight="1"/>
    <row r="36292" ht="26.25" customHeight="1"/>
    <row r="36293" ht="26.25" customHeight="1"/>
    <row r="36294" ht="26.25" customHeight="1"/>
    <row r="36295" ht="26.25" customHeight="1"/>
    <row r="36296" ht="26.25" customHeight="1"/>
    <row r="36297" ht="26.25" customHeight="1"/>
    <row r="36298" ht="26.25" customHeight="1"/>
    <row r="36299" ht="26.25" customHeight="1"/>
    <row r="36300" ht="26.25" customHeight="1"/>
    <row r="36301" ht="26.25" customHeight="1"/>
    <row r="36302" ht="26.25" customHeight="1"/>
    <row r="36303" ht="26.25" customHeight="1"/>
    <row r="36304" ht="26.25" customHeight="1"/>
    <row r="36305" ht="26.25" customHeight="1"/>
    <row r="36306" ht="26.25" customHeight="1"/>
    <row r="36307" ht="26.25" customHeight="1"/>
    <row r="36308" ht="26.25" customHeight="1"/>
    <row r="36309" ht="26.25" customHeight="1"/>
    <row r="36310" ht="26.25" customHeight="1"/>
    <row r="36311" ht="26.25" customHeight="1"/>
    <row r="36312" ht="26.25" customHeight="1"/>
    <row r="36313" ht="26.25" customHeight="1"/>
    <row r="36314" ht="26.25" customHeight="1"/>
    <row r="36315" ht="26.25" customHeight="1"/>
    <row r="36316" ht="26.25" customHeight="1"/>
    <row r="36317" ht="26.25" customHeight="1"/>
    <row r="36318" ht="26.25" customHeight="1"/>
    <row r="36319" ht="26.25" customHeight="1"/>
    <row r="36320" ht="26.25" customHeight="1"/>
    <row r="36321" ht="26.25" customHeight="1"/>
    <row r="36322" ht="26.25" customHeight="1"/>
    <row r="36323" ht="26.25" customHeight="1"/>
    <row r="36324" ht="26.25" customHeight="1"/>
    <row r="36325" ht="26.25" customHeight="1"/>
    <row r="36326" ht="26.25" customHeight="1"/>
    <row r="36327" ht="26.25" customHeight="1"/>
    <row r="36328" ht="26.25" customHeight="1"/>
    <row r="36329" ht="26.25" customHeight="1"/>
    <row r="36330" ht="26.25" customHeight="1"/>
    <row r="36331" ht="26.25" customHeight="1"/>
    <row r="36332" ht="26.25" customHeight="1"/>
    <row r="36333" ht="26.25" customHeight="1"/>
    <row r="36334" ht="26.25" customHeight="1"/>
    <row r="36335" ht="26.25" customHeight="1"/>
    <row r="36336" ht="26.25" customHeight="1"/>
    <row r="36337" ht="26.25" customHeight="1"/>
    <row r="36338" ht="26.25" customHeight="1"/>
    <row r="36339" ht="26.25" customHeight="1"/>
    <row r="36340" ht="26.25" customHeight="1"/>
    <row r="36341" ht="26.25" customHeight="1"/>
    <row r="36342" ht="26.25" customHeight="1"/>
    <row r="36343" ht="26.25" customHeight="1"/>
    <row r="36344" ht="26.25" customHeight="1"/>
    <row r="36345" ht="26.25" customHeight="1"/>
    <row r="36346" ht="26.25" customHeight="1"/>
    <row r="36347" ht="26.25" customHeight="1"/>
    <row r="36348" ht="26.25" customHeight="1"/>
    <row r="36349" ht="26.25" customHeight="1"/>
    <row r="36350" ht="26.25" customHeight="1"/>
    <row r="36351" ht="26.25" customHeight="1"/>
    <row r="36352" ht="26.25" customHeight="1"/>
    <row r="36353" ht="26.25" customHeight="1"/>
    <row r="36354" ht="26.25" customHeight="1"/>
    <row r="36355" ht="26.25" customHeight="1"/>
    <row r="36356" ht="26.25" customHeight="1"/>
    <row r="36357" ht="26.25" customHeight="1"/>
    <row r="36358" ht="26.25" customHeight="1"/>
    <row r="36359" ht="26.25" customHeight="1"/>
    <row r="36360" ht="26.25" customHeight="1"/>
    <row r="36361" ht="26.25" customHeight="1"/>
    <row r="36362" ht="26.25" customHeight="1"/>
    <row r="36363" ht="26.25" customHeight="1"/>
    <row r="36364" ht="26.25" customHeight="1"/>
    <row r="36365" ht="26.25" customHeight="1"/>
    <row r="36366" ht="26.25" customHeight="1"/>
    <row r="36367" ht="26.25" customHeight="1"/>
    <row r="36368" ht="26.25" customHeight="1"/>
    <row r="36369" ht="26.25" customHeight="1"/>
    <row r="36370" ht="26.25" customHeight="1"/>
    <row r="36371" ht="26.25" customHeight="1"/>
    <row r="36372" ht="26.25" customHeight="1"/>
    <row r="36373" ht="26.25" customHeight="1"/>
    <row r="36374" ht="26.25" customHeight="1"/>
    <row r="36375" ht="26.25" customHeight="1"/>
    <row r="36376" ht="26.25" customHeight="1"/>
    <row r="36377" ht="26.25" customHeight="1"/>
    <row r="36378" ht="26.25" customHeight="1"/>
    <row r="36379" ht="26.25" customHeight="1"/>
    <row r="36380" ht="26.25" customHeight="1"/>
    <row r="36381" ht="26.25" customHeight="1"/>
    <row r="36382" ht="26.25" customHeight="1"/>
    <row r="36383" ht="26.25" customHeight="1"/>
    <row r="36384" ht="26.25" customHeight="1"/>
    <row r="36385" ht="26.25" customHeight="1"/>
    <row r="36386" ht="26.25" customHeight="1"/>
    <row r="36387" ht="26.25" customHeight="1"/>
    <row r="36388" ht="26.25" customHeight="1"/>
    <row r="36389" ht="26.25" customHeight="1"/>
    <row r="36390" ht="26.25" customHeight="1"/>
    <row r="36391" ht="26.25" customHeight="1"/>
    <row r="36392" ht="26.25" customHeight="1"/>
    <row r="36393" ht="26.25" customHeight="1"/>
    <row r="36394" ht="26.25" customHeight="1"/>
    <row r="36395" ht="26.25" customHeight="1"/>
    <row r="36396" ht="26.25" customHeight="1"/>
    <row r="36397" ht="26.25" customHeight="1"/>
    <row r="36398" ht="26.25" customHeight="1"/>
    <row r="36399" ht="26.25" customHeight="1"/>
    <row r="36400" ht="26.25" customHeight="1"/>
    <row r="36401" ht="26.25" customHeight="1"/>
    <row r="36402" ht="26.25" customHeight="1"/>
    <row r="36403" ht="26.25" customHeight="1"/>
    <row r="36404" ht="26.25" customHeight="1"/>
    <row r="36405" ht="26.25" customHeight="1"/>
    <row r="36406" ht="26.25" customHeight="1"/>
    <row r="36407" ht="26.25" customHeight="1"/>
    <row r="36408" ht="26.25" customHeight="1"/>
    <row r="36409" ht="26.25" customHeight="1"/>
    <row r="36410" ht="26.25" customHeight="1"/>
    <row r="36411" ht="26.25" customHeight="1"/>
    <row r="36412" ht="26.25" customHeight="1"/>
    <row r="36413" ht="26.25" customHeight="1"/>
    <row r="36414" ht="26.25" customHeight="1"/>
    <row r="36415" ht="26.25" customHeight="1"/>
    <row r="36416" ht="26.25" customHeight="1"/>
    <row r="36417" ht="26.25" customHeight="1"/>
    <row r="36418" ht="26.25" customHeight="1"/>
    <row r="36419" ht="26.25" customHeight="1"/>
    <row r="36420" ht="26.25" customHeight="1"/>
    <row r="36421" ht="26.25" customHeight="1"/>
    <row r="36422" ht="26.25" customHeight="1"/>
    <row r="36423" ht="26.25" customHeight="1"/>
    <row r="36424" ht="26.25" customHeight="1"/>
    <row r="36425" ht="26.25" customHeight="1"/>
    <row r="36426" ht="26.25" customHeight="1"/>
    <row r="36427" ht="26.25" customHeight="1"/>
    <row r="36428" ht="26.25" customHeight="1"/>
    <row r="36429" ht="26.25" customHeight="1"/>
    <row r="36430" ht="26.25" customHeight="1"/>
    <row r="36431" ht="26.25" customHeight="1"/>
    <row r="36432" ht="26.25" customHeight="1"/>
    <row r="36433" ht="26.25" customHeight="1"/>
    <row r="36434" ht="26.25" customHeight="1"/>
    <row r="36435" ht="26.25" customHeight="1"/>
    <row r="36436" ht="26.25" customHeight="1"/>
    <row r="36437" ht="26.25" customHeight="1"/>
    <row r="36438" ht="26.25" customHeight="1"/>
    <row r="36439" ht="26.25" customHeight="1"/>
    <row r="36440" ht="26.25" customHeight="1"/>
    <row r="36441" ht="26.25" customHeight="1"/>
    <row r="36442" ht="26.25" customHeight="1"/>
    <row r="36443" ht="26.25" customHeight="1"/>
    <row r="36444" ht="26.25" customHeight="1"/>
    <row r="36445" ht="26.25" customHeight="1"/>
    <row r="36446" ht="26.25" customHeight="1"/>
    <row r="36447" ht="26.25" customHeight="1"/>
    <row r="36448" ht="26.25" customHeight="1"/>
    <row r="36449" ht="26.25" customHeight="1"/>
    <row r="36450" ht="26.25" customHeight="1"/>
    <row r="36451" ht="26.25" customHeight="1"/>
    <row r="36452" ht="26.25" customHeight="1"/>
    <row r="36453" ht="26.25" customHeight="1"/>
    <row r="36454" ht="26.25" customHeight="1"/>
    <row r="36455" ht="26.25" customHeight="1"/>
    <row r="36456" ht="26.25" customHeight="1"/>
    <row r="36457" ht="26.25" customHeight="1"/>
    <row r="36458" ht="26.25" customHeight="1"/>
    <row r="36459" ht="26.25" customHeight="1"/>
    <row r="36460" ht="26.25" customHeight="1"/>
    <row r="36461" ht="26.25" customHeight="1"/>
    <row r="36462" ht="26.25" customHeight="1"/>
    <row r="36463" ht="26.25" customHeight="1"/>
    <row r="36464" ht="26.25" customHeight="1"/>
    <row r="36465" ht="26.25" customHeight="1"/>
    <row r="36466" ht="26.25" customHeight="1"/>
    <row r="36467" ht="26.25" customHeight="1"/>
    <row r="36468" ht="26.25" customHeight="1"/>
    <row r="36469" ht="26.25" customHeight="1"/>
    <row r="36470" ht="26.25" customHeight="1"/>
    <row r="36471" ht="26.25" customHeight="1"/>
    <row r="36472" ht="26.25" customHeight="1"/>
    <row r="36473" ht="26.25" customHeight="1"/>
    <row r="36474" ht="26.25" customHeight="1"/>
    <row r="36475" ht="26.25" customHeight="1"/>
    <row r="36476" ht="26.25" customHeight="1"/>
    <row r="36477" ht="26.25" customHeight="1"/>
    <row r="36478" ht="26.25" customHeight="1"/>
    <row r="36479" ht="26.25" customHeight="1"/>
    <row r="36480" ht="26.25" customHeight="1"/>
    <row r="36481" ht="26.25" customHeight="1"/>
    <row r="36482" ht="26.25" customHeight="1"/>
    <row r="36483" ht="26.25" customHeight="1"/>
    <row r="36484" ht="26.25" customHeight="1"/>
    <row r="36485" ht="26.25" customHeight="1"/>
    <row r="36486" ht="26.25" customHeight="1"/>
    <row r="36487" ht="26.25" customHeight="1"/>
    <row r="36488" ht="26.25" customHeight="1"/>
    <row r="36489" ht="26.25" customHeight="1"/>
    <row r="36490" ht="26.25" customHeight="1"/>
    <row r="36491" ht="26.25" customHeight="1"/>
    <row r="36492" ht="26.25" customHeight="1"/>
    <row r="36493" ht="26.25" customHeight="1"/>
    <row r="36494" ht="26.25" customHeight="1"/>
    <row r="36495" ht="26.25" customHeight="1"/>
    <row r="36496" ht="26.25" customHeight="1"/>
    <row r="36497" ht="26.25" customHeight="1"/>
    <row r="36498" ht="26.25" customHeight="1"/>
    <row r="36499" ht="26.25" customHeight="1"/>
    <row r="36500" ht="26.25" customHeight="1"/>
    <row r="36501" ht="26.25" customHeight="1"/>
    <row r="36502" ht="26.25" customHeight="1"/>
    <row r="36503" ht="26.25" customHeight="1"/>
    <row r="36504" ht="26.25" customHeight="1"/>
    <row r="36505" ht="26.25" customHeight="1"/>
    <row r="36506" ht="26.25" customHeight="1"/>
    <row r="36507" ht="26.25" customHeight="1"/>
    <row r="36508" ht="26.25" customHeight="1"/>
    <row r="36509" ht="26.25" customHeight="1"/>
    <row r="36510" ht="26.25" customHeight="1"/>
    <row r="36511" ht="26.25" customHeight="1"/>
    <row r="36512" ht="26.25" customHeight="1"/>
    <row r="36513" ht="26.25" customHeight="1"/>
    <row r="36514" ht="26.25" customHeight="1"/>
    <row r="36515" ht="26.25" customHeight="1"/>
    <row r="36516" ht="26.25" customHeight="1"/>
    <row r="36517" ht="26.25" customHeight="1"/>
    <row r="36518" ht="26.25" customHeight="1"/>
    <row r="36519" ht="26.25" customHeight="1"/>
    <row r="36520" ht="26.25" customHeight="1"/>
    <row r="36521" ht="26.25" customHeight="1"/>
    <row r="36522" ht="26.25" customHeight="1"/>
    <row r="36523" ht="26.25" customHeight="1"/>
    <row r="36524" ht="26.25" customHeight="1"/>
    <row r="36525" ht="26.25" customHeight="1"/>
    <row r="36526" ht="26.25" customHeight="1"/>
    <row r="36527" ht="26.25" customHeight="1"/>
    <row r="36528" ht="26.25" customHeight="1"/>
    <row r="36529" ht="26.25" customHeight="1"/>
    <row r="36530" ht="26.25" customHeight="1"/>
    <row r="36531" ht="26.25" customHeight="1"/>
    <row r="36532" ht="26.25" customHeight="1"/>
    <row r="36533" ht="26.25" customHeight="1"/>
    <row r="36534" ht="26.25" customHeight="1"/>
    <row r="36535" ht="26.25" customHeight="1"/>
    <row r="36536" ht="26.25" customHeight="1"/>
    <row r="36537" ht="26.25" customHeight="1"/>
    <row r="36538" ht="26.25" customHeight="1"/>
    <row r="36539" ht="26.25" customHeight="1"/>
    <row r="36540" ht="26.25" customHeight="1"/>
    <row r="36541" ht="26.25" customHeight="1"/>
    <row r="36542" ht="26.25" customHeight="1"/>
    <row r="36543" ht="26.25" customHeight="1"/>
    <row r="36544" ht="26.25" customHeight="1"/>
    <row r="36545" ht="26.25" customHeight="1"/>
    <row r="36546" ht="26.25" customHeight="1"/>
    <row r="36547" ht="26.25" customHeight="1"/>
    <row r="36548" ht="26.25" customHeight="1"/>
    <row r="36549" ht="26.25" customHeight="1"/>
    <row r="36550" ht="26.25" customHeight="1"/>
    <row r="36551" ht="26.25" customHeight="1"/>
    <row r="36552" ht="26.25" customHeight="1"/>
    <row r="36553" ht="26.25" customHeight="1"/>
    <row r="36554" ht="26.25" customHeight="1"/>
    <row r="36555" ht="26.25" customHeight="1"/>
    <row r="36556" ht="26.25" customHeight="1"/>
    <row r="36557" ht="26.25" customHeight="1"/>
    <row r="36558" ht="26.25" customHeight="1"/>
    <row r="36559" ht="26.25" customHeight="1"/>
    <row r="36560" ht="26.25" customHeight="1"/>
    <row r="36561" ht="26.25" customHeight="1"/>
    <row r="36562" ht="26.25" customHeight="1"/>
    <row r="36563" ht="26.25" customHeight="1"/>
    <row r="36564" ht="26.25" customHeight="1"/>
    <row r="36565" ht="26.25" customHeight="1"/>
    <row r="36566" ht="26.25" customHeight="1"/>
    <row r="36567" ht="26.25" customHeight="1"/>
    <row r="36568" ht="26.25" customHeight="1"/>
    <row r="36569" ht="26.25" customHeight="1"/>
    <row r="36570" ht="26.25" customHeight="1"/>
    <row r="36571" ht="26.25" customHeight="1"/>
    <row r="36572" ht="26.25" customHeight="1"/>
    <row r="36573" ht="26.25" customHeight="1"/>
    <row r="36574" ht="26.25" customHeight="1"/>
    <row r="36575" ht="26.25" customHeight="1"/>
    <row r="36576" ht="26.25" customHeight="1"/>
    <row r="36577" ht="26.25" customHeight="1"/>
    <row r="36578" ht="26.25" customHeight="1"/>
    <row r="36579" ht="26.25" customHeight="1"/>
    <row r="36580" ht="26.25" customHeight="1"/>
    <row r="36581" ht="26.25" customHeight="1"/>
    <row r="36582" ht="26.25" customHeight="1"/>
    <row r="36583" ht="26.25" customHeight="1"/>
    <row r="36584" ht="26.25" customHeight="1"/>
    <row r="36585" ht="26.25" customHeight="1"/>
    <row r="36586" ht="26.25" customHeight="1"/>
    <row r="36587" ht="26.25" customHeight="1"/>
    <row r="36588" ht="26.25" customHeight="1"/>
    <row r="36589" ht="26.25" customHeight="1"/>
    <row r="36590" ht="26.25" customHeight="1"/>
    <row r="36591" ht="26.25" customHeight="1"/>
    <row r="36592" ht="26.25" customHeight="1"/>
    <row r="36593" ht="26.25" customHeight="1"/>
    <row r="36594" ht="26.25" customHeight="1"/>
    <row r="36595" ht="26.25" customHeight="1"/>
    <row r="36596" ht="26.25" customHeight="1"/>
    <row r="36597" ht="26.25" customHeight="1"/>
    <row r="36598" ht="26.25" customHeight="1"/>
    <row r="36599" ht="26.25" customHeight="1"/>
    <row r="36600" ht="26.25" customHeight="1"/>
    <row r="36601" ht="26.25" customHeight="1"/>
    <row r="36602" ht="26.25" customHeight="1"/>
    <row r="36603" ht="26.25" customHeight="1"/>
    <row r="36604" ht="26.25" customHeight="1"/>
    <row r="36605" ht="26.25" customHeight="1"/>
    <row r="36606" ht="26.25" customHeight="1"/>
    <row r="36607" ht="26.25" customHeight="1"/>
    <row r="36608" ht="26.25" customHeight="1"/>
    <row r="36609" ht="26.25" customHeight="1"/>
    <row r="36610" ht="26.25" customHeight="1"/>
    <row r="36611" ht="26.25" customHeight="1"/>
    <row r="36612" ht="26.25" customHeight="1"/>
    <row r="36613" ht="26.25" customHeight="1"/>
    <row r="36614" ht="26.25" customHeight="1"/>
    <row r="36615" ht="26.25" customHeight="1"/>
    <row r="36616" ht="26.25" customHeight="1"/>
    <row r="36617" ht="26.25" customHeight="1"/>
    <row r="36618" ht="26.25" customHeight="1"/>
    <row r="36619" ht="26.25" customHeight="1"/>
    <row r="36620" ht="26.25" customHeight="1"/>
    <row r="36621" ht="26.25" customHeight="1"/>
    <row r="36622" ht="26.25" customHeight="1"/>
    <row r="36623" ht="26.25" customHeight="1"/>
    <row r="36624" ht="26.25" customHeight="1"/>
    <row r="36625" ht="26.25" customHeight="1"/>
    <row r="36626" ht="26.25" customHeight="1"/>
    <row r="36627" ht="26.25" customHeight="1"/>
    <row r="36628" ht="26.25" customHeight="1"/>
    <row r="36629" ht="26.25" customHeight="1"/>
    <row r="36630" ht="26.25" customHeight="1"/>
    <row r="36631" ht="26.25" customHeight="1"/>
    <row r="36632" ht="26.25" customHeight="1"/>
    <row r="36633" ht="26.25" customHeight="1"/>
    <row r="36634" ht="26.25" customHeight="1"/>
    <row r="36635" ht="26.25" customHeight="1"/>
    <row r="36636" ht="26.25" customHeight="1"/>
    <row r="36637" ht="26.25" customHeight="1"/>
    <row r="36638" ht="26.25" customHeight="1"/>
    <row r="36639" ht="26.25" customHeight="1"/>
    <row r="36640" ht="26.25" customHeight="1"/>
    <row r="36641" ht="26.25" customHeight="1"/>
    <row r="36642" ht="26.25" customHeight="1"/>
    <row r="36643" ht="26.25" customHeight="1"/>
    <row r="36644" ht="26.25" customHeight="1"/>
    <row r="36645" ht="26.25" customHeight="1"/>
    <row r="36646" ht="26.25" customHeight="1"/>
    <row r="36647" ht="26.25" customHeight="1"/>
    <row r="36648" ht="26.25" customHeight="1"/>
    <row r="36649" ht="26.25" customHeight="1"/>
    <row r="36650" ht="26.25" customHeight="1"/>
    <row r="36651" ht="26.25" customHeight="1"/>
    <row r="36652" ht="26.25" customHeight="1"/>
    <row r="36653" ht="26.25" customHeight="1"/>
    <row r="36654" ht="26.25" customHeight="1"/>
    <row r="36655" ht="26.25" customHeight="1"/>
    <row r="36656" ht="26.25" customHeight="1"/>
    <row r="36657" ht="26.25" customHeight="1"/>
    <row r="36658" ht="26.25" customHeight="1"/>
    <row r="36659" ht="26.25" customHeight="1"/>
    <row r="36660" ht="26.25" customHeight="1"/>
    <row r="36661" ht="26.25" customHeight="1"/>
    <row r="36662" ht="26.25" customHeight="1"/>
    <row r="36663" ht="26.25" customHeight="1"/>
    <row r="36664" ht="26.25" customHeight="1"/>
    <row r="36665" ht="26.25" customHeight="1"/>
    <row r="36666" ht="26.25" customHeight="1"/>
    <row r="36667" ht="26.25" customHeight="1"/>
    <row r="36668" ht="26.25" customHeight="1"/>
    <row r="36669" ht="26.25" customHeight="1"/>
    <row r="36670" ht="26.25" customHeight="1"/>
    <row r="36671" ht="26.25" customHeight="1"/>
    <row r="36672" ht="26.25" customHeight="1"/>
    <row r="36673" ht="26.25" customHeight="1"/>
    <row r="36674" ht="26.25" customHeight="1"/>
    <row r="36675" ht="26.25" customHeight="1"/>
    <row r="36676" ht="26.25" customHeight="1"/>
    <row r="36677" ht="26.25" customHeight="1"/>
    <row r="36678" ht="26.25" customHeight="1"/>
    <row r="36679" ht="26.25" customHeight="1"/>
    <row r="36680" ht="26.25" customHeight="1"/>
    <row r="36681" ht="26.25" customHeight="1"/>
    <row r="36682" ht="26.25" customHeight="1"/>
    <row r="36683" ht="26.25" customHeight="1"/>
    <row r="36684" ht="26.25" customHeight="1"/>
    <row r="36685" ht="26.25" customHeight="1"/>
    <row r="36686" ht="26.25" customHeight="1"/>
    <row r="36687" ht="26.25" customHeight="1"/>
    <row r="36688" ht="26.25" customHeight="1"/>
    <row r="36689" ht="26.25" customHeight="1"/>
    <row r="36690" ht="26.25" customHeight="1"/>
    <row r="36691" ht="26.25" customHeight="1"/>
    <row r="36692" ht="26.25" customHeight="1"/>
    <row r="36693" ht="26.25" customHeight="1"/>
    <row r="36694" ht="26.25" customHeight="1"/>
    <row r="36695" ht="26.25" customHeight="1"/>
    <row r="36696" ht="26.25" customHeight="1"/>
    <row r="36697" ht="26.25" customHeight="1"/>
    <row r="36698" ht="26.25" customHeight="1"/>
    <row r="36699" ht="26.25" customHeight="1"/>
    <row r="36700" ht="26.25" customHeight="1"/>
    <row r="36701" ht="26.25" customHeight="1"/>
    <row r="36702" ht="26.25" customHeight="1"/>
    <row r="36703" ht="26.25" customHeight="1"/>
    <row r="36704" ht="26.25" customHeight="1"/>
    <row r="36705" ht="26.25" customHeight="1"/>
    <row r="36706" ht="26.25" customHeight="1"/>
    <row r="36707" ht="26.25" customHeight="1"/>
    <row r="36708" ht="26.25" customHeight="1"/>
    <row r="36709" ht="26.25" customHeight="1"/>
    <row r="36710" ht="26.25" customHeight="1"/>
    <row r="36711" ht="26.25" customHeight="1"/>
    <row r="36712" ht="26.25" customHeight="1"/>
    <row r="36713" ht="26.25" customHeight="1"/>
    <row r="36714" ht="26.25" customHeight="1"/>
    <row r="36715" ht="26.25" customHeight="1"/>
    <row r="36716" ht="26.25" customHeight="1"/>
    <row r="36717" ht="26.25" customHeight="1"/>
    <row r="36718" ht="26.25" customHeight="1"/>
    <row r="36719" ht="26.25" customHeight="1"/>
    <row r="36720" ht="26.25" customHeight="1"/>
    <row r="36721" ht="26.25" customHeight="1"/>
    <row r="36722" ht="26.25" customHeight="1"/>
    <row r="36723" ht="26.25" customHeight="1"/>
    <row r="36724" ht="26.25" customHeight="1"/>
    <row r="36725" ht="26.25" customHeight="1"/>
    <row r="36726" ht="26.25" customHeight="1"/>
    <row r="36727" ht="26.25" customHeight="1"/>
    <row r="36728" ht="26.25" customHeight="1"/>
    <row r="36729" ht="26.25" customHeight="1"/>
    <row r="36730" ht="26.25" customHeight="1"/>
    <row r="36731" ht="26.25" customHeight="1"/>
    <row r="36732" ht="26.25" customHeight="1"/>
    <row r="36733" ht="26.25" customHeight="1"/>
    <row r="36734" ht="26.25" customHeight="1"/>
    <row r="36735" ht="26.25" customHeight="1"/>
    <row r="36736" ht="26.25" customHeight="1"/>
    <row r="36737" ht="26.25" customHeight="1"/>
    <row r="36738" ht="26.25" customHeight="1"/>
    <row r="36739" ht="26.25" customHeight="1"/>
    <row r="36740" ht="26.25" customHeight="1"/>
    <row r="36741" ht="26.25" customHeight="1"/>
    <row r="36742" ht="26.25" customHeight="1"/>
    <row r="36743" ht="26.25" customHeight="1"/>
    <row r="36744" ht="26.25" customHeight="1"/>
    <row r="36745" ht="26.25" customHeight="1"/>
    <row r="36746" ht="26.25" customHeight="1"/>
    <row r="36747" ht="26.25" customHeight="1"/>
    <row r="36748" ht="26.25" customHeight="1"/>
    <row r="36749" ht="26.25" customHeight="1"/>
    <row r="36750" ht="26.25" customHeight="1"/>
    <row r="36751" ht="26.25" customHeight="1"/>
    <row r="36752" ht="26.25" customHeight="1"/>
    <row r="36753" ht="26.25" customHeight="1"/>
    <row r="36754" ht="26.25" customHeight="1"/>
    <row r="36755" ht="26.25" customHeight="1"/>
    <row r="36756" ht="26.25" customHeight="1"/>
    <row r="36757" ht="26.25" customHeight="1"/>
    <row r="36758" ht="26.25" customHeight="1"/>
    <row r="36759" ht="26.25" customHeight="1"/>
    <row r="36760" ht="26.25" customHeight="1"/>
    <row r="36761" ht="26.25" customHeight="1"/>
    <row r="36762" ht="26.25" customHeight="1"/>
    <row r="36763" ht="26.25" customHeight="1"/>
    <row r="36764" ht="26.25" customHeight="1"/>
    <row r="36765" ht="26.25" customHeight="1"/>
    <row r="36766" ht="26.25" customHeight="1"/>
    <row r="36767" ht="26.25" customHeight="1"/>
    <row r="36768" ht="26.25" customHeight="1"/>
    <row r="36769" ht="26.25" customHeight="1"/>
    <row r="36770" ht="26.25" customHeight="1"/>
    <row r="36771" ht="26.25" customHeight="1"/>
    <row r="36772" ht="26.25" customHeight="1"/>
    <row r="36773" ht="26.25" customHeight="1"/>
    <row r="36774" ht="26.25" customHeight="1"/>
    <row r="36775" ht="26.25" customHeight="1"/>
    <row r="36776" ht="26.25" customHeight="1"/>
    <row r="36777" ht="26.25" customHeight="1"/>
    <row r="36778" ht="26.25" customHeight="1"/>
    <row r="36779" ht="26.25" customHeight="1"/>
    <row r="36780" ht="26.25" customHeight="1"/>
    <row r="36781" ht="26.25" customHeight="1"/>
    <row r="36782" ht="26.25" customHeight="1"/>
    <row r="36783" ht="26.25" customHeight="1"/>
    <row r="36784" ht="26.25" customHeight="1"/>
    <row r="36785" ht="26.25" customHeight="1"/>
    <row r="36786" ht="26.25" customHeight="1"/>
    <row r="36787" ht="26.25" customHeight="1"/>
    <row r="36788" ht="26.25" customHeight="1"/>
    <row r="36789" ht="26.25" customHeight="1"/>
    <row r="36790" ht="26.25" customHeight="1"/>
    <row r="36791" ht="26.25" customHeight="1"/>
    <row r="36792" ht="26.25" customHeight="1"/>
    <row r="36793" ht="26.25" customHeight="1"/>
    <row r="36794" ht="26.25" customHeight="1"/>
    <row r="36795" ht="26.25" customHeight="1"/>
    <row r="36796" ht="26.25" customHeight="1"/>
    <row r="36797" ht="26.25" customHeight="1"/>
    <row r="36798" ht="26.25" customHeight="1"/>
    <row r="36799" ht="26.25" customHeight="1"/>
    <row r="36800" ht="26.25" customHeight="1"/>
    <row r="36801" ht="26.25" customHeight="1"/>
    <row r="36802" ht="26.25" customHeight="1"/>
    <row r="36803" ht="26.25" customHeight="1"/>
    <row r="36804" ht="26.25" customHeight="1"/>
    <row r="36805" ht="26.25" customHeight="1"/>
    <row r="36806" ht="26.25" customHeight="1"/>
    <row r="36807" ht="26.25" customHeight="1"/>
    <row r="36808" ht="26.25" customHeight="1"/>
    <row r="36809" ht="26.25" customHeight="1"/>
    <row r="36810" ht="26.25" customHeight="1"/>
    <row r="36811" ht="26.25" customHeight="1"/>
    <row r="36812" ht="26.25" customHeight="1"/>
    <row r="36813" ht="26.25" customHeight="1"/>
    <row r="36814" ht="26.25" customHeight="1"/>
    <row r="36815" ht="26.25" customHeight="1"/>
    <row r="36816" ht="26.25" customHeight="1"/>
    <row r="36817" ht="26.25" customHeight="1"/>
    <row r="36818" ht="26.25" customHeight="1"/>
    <row r="36819" ht="26.25" customHeight="1"/>
    <row r="36820" ht="26.25" customHeight="1"/>
    <row r="36821" ht="26.25" customHeight="1"/>
    <row r="36822" ht="26.25" customHeight="1"/>
    <row r="36823" ht="26.25" customHeight="1"/>
    <row r="36824" ht="26.25" customHeight="1"/>
    <row r="36825" ht="26.25" customHeight="1"/>
    <row r="36826" ht="26.25" customHeight="1"/>
    <row r="36827" ht="26.25" customHeight="1"/>
    <row r="36828" ht="26.25" customHeight="1"/>
    <row r="36829" ht="26.25" customHeight="1"/>
    <row r="36830" ht="26.25" customHeight="1"/>
    <row r="36831" ht="26.25" customHeight="1"/>
    <row r="36832" ht="26.25" customHeight="1"/>
    <row r="36833" ht="26.25" customHeight="1"/>
    <row r="36834" ht="26.25" customHeight="1"/>
    <row r="36835" ht="26.25" customHeight="1"/>
    <row r="36836" ht="26.25" customHeight="1"/>
    <row r="36837" ht="26.25" customHeight="1"/>
    <row r="36838" ht="26.25" customHeight="1"/>
    <row r="36839" ht="26.25" customHeight="1"/>
    <row r="36840" ht="26.25" customHeight="1"/>
    <row r="36841" ht="26.25" customHeight="1"/>
    <row r="36842" ht="26.25" customHeight="1"/>
    <row r="36843" ht="26.25" customHeight="1"/>
    <row r="36844" ht="26.25" customHeight="1"/>
    <row r="36845" ht="26.25" customHeight="1"/>
    <row r="36846" ht="26.25" customHeight="1"/>
    <row r="36847" ht="26.25" customHeight="1"/>
    <row r="36848" ht="26.25" customHeight="1"/>
    <row r="36849" ht="26.25" customHeight="1"/>
    <row r="36850" ht="26.25" customHeight="1"/>
    <row r="36851" ht="26.25" customHeight="1"/>
    <row r="36852" ht="26.25" customHeight="1"/>
    <row r="36853" ht="26.25" customHeight="1"/>
    <row r="36854" ht="26.25" customHeight="1"/>
    <row r="36855" ht="26.25" customHeight="1"/>
    <row r="36856" ht="26.25" customHeight="1"/>
    <row r="36857" ht="26.25" customHeight="1"/>
    <row r="36858" ht="26.25" customHeight="1"/>
    <row r="36859" ht="26.25" customHeight="1"/>
    <row r="36860" ht="26.25" customHeight="1"/>
    <row r="36861" ht="26.25" customHeight="1"/>
    <row r="36862" ht="26.25" customHeight="1"/>
    <row r="36863" ht="26.25" customHeight="1"/>
    <row r="36864" ht="26.25" customHeight="1"/>
    <row r="36865" ht="26.25" customHeight="1"/>
    <row r="36866" ht="26.25" customHeight="1"/>
    <row r="36867" ht="26.25" customHeight="1"/>
    <row r="36868" ht="26.25" customHeight="1"/>
    <row r="36869" ht="26.25" customHeight="1"/>
    <row r="36870" ht="26.25" customHeight="1"/>
    <row r="36871" ht="26.25" customHeight="1"/>
    <row r="36872" ht="26.25" customHeight="1"/>
    <row r="36873" ht="26.25" customHeight="1"/>
    <row r="36874" ht="26.25" customHeight="1"/>
    <row r="36875" ht="26.25" customHeight="1"/>
    <row r="36876" ht="26.25" customHeight="1"/>
    <row r="36877" ht="26.25" customHeight="1"/>
    <row r="36878" ht="26.25" customHeight="1"/>
    <row r="36879" ht="26.25" customHeight="1"/>
    <row r="36880" ht="26.25" customHeight="1"/>
    <row r="36881" ht="26.25" customHeight="1"/>
    <row r="36882" ht="26.25" customHeight="1"/>
    <row r="36883" ht="26.25" customHeight="1"/>
    <row r="36884" ht="26.25" customHeight="1"/>
    <row r="36885" ht="26.25" customHeight="1"/>
    <row r="36886" ht="26.25" customHeight="1"/>
    <row r="36887" ht="26.25" customHeight="1"/>
    <row r="36888" ht="26.25" customHeight="1"/>
    <row r="36889" ht="26.25" customHeight="1"/>
    <row r="36890" ht="26.25" customHeight="1"/>
    <row r="36891" ht="26.25" customHeight="1"/>
    <row r="36892" ht="26.25" customHeight="1"/>
    <row r="36893" ht="26.25" customHeight="1"/>
    <row r="36894" ht="26.25" customHeight="1"/>
    <row r="36895" ht="26.25" customHeight="1"/>
    <row r="36896" ht="26.25" customHeight="1"/>
    <row r="36897" ht="26.25" customHeight="1"/>
    <row r="36898" ht="26.25" customHeight="1"/>
    <row r="36899" ht="26.25" customHeight="1"/>
    <row r="36900" ht="26.25" customHeight="1"/>
    <row r="36901" ht="26.25" customHeight="1"/>
    <row r="36902" ht="26.25" customHeight="1"/>
    <row r="36903" ht="26.25" customHeight="1"/>
    <row r="36904" ht="26.25" customHeight="1"/>
    <row r="36905" ht="26.25" customHeight="1"/>
    <row r="36906" ht="26.25" customHeight="1"/>
    <row r="36907" ht="26.25" customHeight="1"/>
    <row r="36908" ht="26.25" customHeight="1"/>
    <row r="36909" ht="26.25" customHeight="1"/>
    <row r="36910" ht="26.25" customHeight="1"/>
    <row r="36911" ht="26.25" customHeight="1"/>
    <row r="36912" ht="26.25" customHeight="1"/>
    <row r="36913" ht="26.25" customHeight="1"/>
    <row r="36914" ht="26.25" customHeight="1"/>
    <row r="36915" ht="26.25" customHeight="1"/>
    <row r="36916" ht="26.25" customHeight="1"/>
    <row r="36917" ht="26.25" customHeight="1"/>
    <row r="36918" ht="26.25" customHeight="1"/>
    <row r="36919" ht="26.25" customHeight="1"/>
    <row r="36920" ht="26.25" customHeight="1"/>
    <row r="36921" ht="26.25" customHeight="1"/>
    <row r="36922" ht="26.25" customHeight="1"/>
    <row r="36923" ht="26.25" customHeight="1"/>
    <row r="36924" ht="26.25" customHeight="1"/>
    <row r="36925" ht="26.25" customHeight="1"/>
    <row r="36926" ht="26.25" customHeight="1"/>
    <row r="36927" ht="26.25" customHeight="1"/>
    <row r="36928" ht="26.25" customHeight="1"/>
    <row r="36929" ht="26.25" customHeight="1"/>
    <row r="36930" ht="26.25" customHeight="1"/>
    <row r="36931" ht="26.25" customHeight="1"/>
    <row r="36932" ht="26.25" customHeight="1"/>
    <row r="36933" ht="26.25" customHeight="1"/>
    <row r="36934" ht="26.25" customHeight="1"/>
    <row r="36935" ht="26.25" customHeight="1"/>
    <row r="36936" ht="26.25" customHeight="1"/>
    <row r="36937" ht="26.25" customHeight="1"/>
    <row r="36938" ht="26.25" customHeight="1"/>
    <row r="36939" ht="26.25" customHeight="1"/>
    <row r="36940" ht="26.25" customHeight="1"/>
    <row r="36941" ht="26.25" customHeight="1"/>
    <row r="36942" ht="26.25" customHeight="1"/>
    <row r="36943" ht="26.25" customHeight="1"/>
    <row r="36944" ht="26.25" customHeight="1"/>
    <row r="36945" ht="26.25" customHeight="1"/>
    <row r="36946" ht="26.25" customHeight="1"/>
    <row r="36947" ht="26.25" customHeight="1"/>
    <row r="36948" ht="26.25" customHeight="1"/>
    <row r="36949" ht="26.25" customHeight="1"/>
    <row r="36950" ht="26.25" customHeight="1"/>
    <row r="36951" ht="26.25" customHeight="1"/>
    <row r="36952" ht="26.25" customHeight="1"/>
    <row r="36953" ht="26.25" customHeight="1"/>
    <row r="36954" ht="26.25" customHeight="1"/>
    <row r="36955" ht="26.25" customHeight="1"/>
    <row r="36956" ht="26.25" customHeight="1"/>
    <row r="36957" ht="26.25" customHeight="1"/>
    <row r="36958" ht="26.25" customHeight="1"/>
    <row r="36959" ht="26.25" customHeight="1"/>
    <row r="36960" ht="26.25" customHeight="1"/>
    <row r="36961" ht="26.25" customHeight="1"/>
    <row r="36962" ht="26.25" customHeight="1"/>
    <row r="36963" ht="26.25" customHeight="1"/>
    <row r="36964" ht="26.25" customHeight="1"/>
    <row r="36965" ht="26.25" customHeight="1"/>
    <row r="36966" ht="26.25" customHeight="1"/>
    <row r="36967" ht="26.25" customHeight="1"/>
    <row r="36968" ht="26.25" customHeight="1"/>
    <row r="36969" ht="26.25" customHeight="1"/>
    <row r="36970" ht="26.25" customHeight="1"/>
    <row r="36971" ht="26.25" customHeight="1"/>
    <row r="36972" ht="26.25" customHeight="1"/>
    <row r="36973" ht="26.25" customHeight="1"/>
    <row r="36974" ht="26.25" customHeight="1"/>
    <row r="36975" ht="26.25" customHeight="1"/>
    <row r="36976" ht="26.25" customHeight="1"/>
    <row r="36977" ht="26.25" customHeight="1"/>
    <row r="36978" ht="26.25" customHeight="1"/>
    <row r="36979" ht="26.25" customHeight="1"/>
    <row r="36980" ht="26.25" customHeight="1"/>
    <row r="36981" ht="26.25" customHeight="1"/>
    <row r="36982" ht="26.25" customHeight="1"/>
    <row r="36983" ht="26.25" customHeight="1"/>
    <row r="36984" ht="26.25" customHeight="1"/>
    <row r="36985" ht="26.25" customHeight="1"/>
    <row r="36986" ht="26.25" customHeight="1"/>
    <row r="36987" ht="26.25" customHeight="1"/>
    <row r="36988" ht="26.25" customHeight="1"/>
    <row r="36989" ht="26.25" customHeight="1"/>
    <row r="36990" ht="26.25" customHeight="1"/>
    <row r="36991" ht="26.25" customHeight="1"/>
    <row r="36992" ht="26.25" customHeight="1"/>
    <row r="36993" ht="26.25" customHeight="1"/>
    <row r="36994" ht="26.25" customHeight="1"/>
    <row r="36995" ht="26.25" customHeight="1"/>
    <row r="36996" ht="26.25" customHeight="1"/>
    <row r="36997" ht="26.25" customHeight="1"/>
    <row r="36998" ht="26.25" customHeight="1"/>
    <row r="36999" ht="26.25" customHeight="1"/>
    <row r="37000" ht="26.25" customHeight="1"/>
    <row r="37001" ht="26.25" customHeight="1"/>
    <row r="37002" ht="26.25" customHeight="1"/>
    <row r="37003" ht="26.25" customHeight="1"/>
    <row r="37004" ht="26.25" customHeight="1"/>
    <row r="37005" ht="26.25" customHeight="1"/>
    <row r="37006" ht="26.25" customHeight="1"/>
    <row r="37007" ht="26.25" customHeight="1"/>
    <row r="37008" ht="26.25" customHeight="1"/>
    <row r="37009" ht="26.25" customHeight="1"/>
    <row r="37010" ht="26.25" customHeight="1"/>
    <row r="37011" ht="26.25" customHeight="1"/>
    <row r="37012" ht="26.25" customHeight="1"/>
    <row r="37013" ht="26.25" customHeight="1"/>
    <row r="37014" ht="26.25" customHeight="1"/>
    <row r="37015" ht="26.25" customHeight="1"/>
    <row r="37016" ht="26.25" customHeight="1"/>
    <row r="37017" ht="26.25" customHeight="1"/>
    <row r="37018" ht="26.25" customHeight="1"/>
    <row r="37019" ht="26.25" customHeight="1"/>
    <row r="37020" ht="26.25" customHeight="1"/>
    <row r="37021" ht="26.25" customHeight="1"/>
    <row r="37022" ht="26.25" customHeight="1"/>
    <row r="37023" ht="26.25" customHeight="1"/>
    <row r="37024" ht="26.25" customHeight="1"/>
    <row r="37025" ht="26.25" customHeight="1"/>
    <row r="37026" ht="26.25" customHeight="1"/>
    <row r="37027" ht="26.25" customHeight="1"/>
    <row r="37028" ht="26.25" customHeight="1"/>
    <row r="37029" ht="26.25" customHeight="1"/>
    <row r="37030" ht="26.25" customHeight="1"/>
    <row r="37031" ht="26.25" customHeight="1"/>
    <row r="37032" ht="26.25" customHeight="1"/>
    <row r="37033" ht="26.25" customHeight="1"/>
    <row r="37034" ht="26.25" customHeight="1"/>
    <row r="37035" ht="26.25" customHeight="1"/>
    <row r="37036" ht="26.25" customHeight="1"/>
    <row r="37037" ht="26.25" customHeight="1"/>
    <row r="37038" ht="26.25" customHeight="1"/>
    <row r="37039" ht="26.25" customHeight="1"/>
    <row r="37040" ht="26.25" customHeight="1"/>
    <row r="37041" ht="26.25" customHeight="1"/>
    <row r="37042" ht="26.25" customHeight="1"/>
    <row r="37043" ht="26.25" customHeight="1"/>
    <row r="37044" ht="26.25" customHeight="1"/>
    <row r="37045" ht="26.25" customHeight="1"/>
    <row r="37046" ht="26.25" customHeight="1"/>
    <row r="37047" ht="26.25" customHeight="1"/>
    <row r="37048" ht="26.25" customHeight="1"/>
    <row r="37049" ht="26.25" customHeight="1"/>
    <row r="37050" ht="26.25" customHeight="1"/>
    <row r="37051" ht="26.25" customHeight="1"/>
    <row r="37052" ht="26.25" customHeight="1"/>
    <row r="37053" ht="26.25" customHeight="1"/>
    <row r="37054" ht="26.25" customHeight="1"/>
    <row r="37055" ht="26.25" customHeight="1"/>
    <row r="37056" ht="26.25" customHeight="1"/>
    <row r="37057" ht="26.25" customHeight="1"/>
    <row r="37058" ht="26.25" customHeight="1"/>
    <row r="37059" ht="26.25" customHeight="1"/>
    <row r="37060" ht="26.25" customHeight="1"/>
    <row r="37061" ht="26.25" customHeight="1"/>
    <row r="37062" ht="26.25" customHeight="1"/>
    <row r="37063" ht="26.25" customHeight="1"/>
    <row r="37064" ht="26.25" customHeight="1"/>
    <row r="37065" ht="26.25" customHeight="1"/>
    <row r="37066" ht="26.25" customHeight="1"/>
    <row r="37067" ht="26.25" customHeight="1"/>
    <row r="37068" ht="26.25" customHeight="1"/>
    <row r="37069" ht="26.25" customHeight="1"/>
    <row r="37070" ht="26.25" customHeight="1"/>
    <row r="37071" ht="26.25" customHeight="1"/>
    <row r="37072" ht="26.25" customHeight="1"/>
    <row r="37073" ht="26.25" customHeight="1"/>
    <row r="37074" ht="26.25" customHeight="1"/>
    <row r="37075" ht="26.25" customHeight="1"/>
    <row r="37076" ht="26.25" customHeight="1"/>
    <row r="37077" ht="26.25" customHeight="1"/>
    <row r="37078" ht="26.25" customHeight="1"/>
    <row r="37079" ht="26.25" customHeight="1"/>
    <row r="37080" ht="26.25" customHeight="1"/>
    <row r="37081" ht="26.25" customHeight="1"/>
    <row r="37082" ht="26.25" customHeight="1"/>
    <row r="37083" ht="26.25" customHeight="1"/>
    <row r="37084" ht="26.25" customHeight="1"/>
    <row r="37085" ht="26.25" customHeight="1"/>
    <row r="37086" ht="26.25" customHeight="1"/>
    <row r="37087" ht="26.25" customHeight="1"/>
    <row r="37088" ht="26.25" customHeight="1"/>
    <row r="37089" ht="26.25" customHeight="1"/>
    <row r="37090" ht="26.25" customHeight="1"/>
    <row r="37091" ht="26.25" customHeight="1"/>
    <row r="37092" ht="26.25" customHeight="1"/>
    <row r="37093" ht="26.25" customHeight="1"/>
    <row r="37094" ht="26.25" customHeight="1"/>
    <row r="37095" ht="26.25" customHeight="1"/>
    <row r="37096" ht="26.25" customHeight="1"/>
    <row r="37097" ht="26.25" customHeight="1"/>
    <row r="37098" ht="26.25" customHeight="1"/>
    <row r="37099" ht="26.25" customHeight="1"/>
    <row r="37100" ht="26.25" customHeight="1"/>
    <row r="37101" ht="26.25" customHeight="1"/>
    <row r="37102" ht="26.25" customHeight="1"/>
    <row r="37103" ht="26.25" customHeight="1"/>
    <row r="37104" ht="26.25" customHeight="1"/>
    <row r="37105" ht="26.25" customHeight="1"/>
    <row r="37106" ht="26.25" customHeight="1"/>
    <row r="37107" ht="26.25" customHeight="1"/>
    <row r="37108" ht="26.25" customHeight="1"/>
    <row r="37109" ht="26.25" customHeight="1"/>
    <row r="37110" ht="26.25" customHeight="1"/>
    <row r="37111" ht="26.25" customHeight="1"/>
    <row r="37112" ht="26.25" customHeight="1"/>
    <row r="37113" ht="26.25" customHeight="1"/>
    <row r="37114" ht="26.25" customHeight="1"/>
    <row r="37115" ht="26.25" customHeight="1"/>
    <row r="37116" ht="26.25" customHeight="1"/>
    <row r="37117" ht="26.25" customHeight="1"/>
    <row r="37118" ht="26.25" customHeight="1"/>
    <row r="37119" ht="26.25" customHeight="1"/>
    <row r="37120" ht="26.25" customHeight="1"/>
    <row r="37121" ht="26.25" customHeight="1"/>
    <row r="37122" ht="26.25" customHeight="1"/>
    <row r="37123" ht="26.25" customHeight="1"/>
    <row r="37124" ht="26.25" customHeight="1"/>
    <row r="37125" ht="26.25" customHeight="1"/>
    <row r="37126" ht="26.25" customHeight="1"/>
    <row r="37127" ht="26.25" customHeight="1"/>
    <row r="37128" ht="26.25" customHeight="1"/>
    <row r="37129" ht="26.25" customHeight="1"/>
    <row r="37130" ht="26.25" customHeight="1"/>
    <row r="37131" ht="26.25" customHeight="1"/>
    <row r="37132" ht="26.25" customHeight="1"/>
    <row r="37133" ht="26.25" customHeight="1"/>
    <row r="37134" ht="26.25" customHeight="1"/>
    <row r="37135" ht="26.25" customHeight="1"/>
    <row r="37136" ht="26.25" customHeight="1"/>
    <row r="37137" ht="26.25" customHeight="1"/>
    <row r="37138" ht="26.25" customHeight="1"/>
    <row r="37139" ht="26.25" customHeight="1"/>
    <row r="37140" ht="26.25" customHeight="1"/>
    <row r="37141" ht="26.25" customHeight="1"/>
    <row r="37142" ht="26.25" customHeight="1"/>
    <row r="37143" ht="26.25" customHeight="1"/>
    <row r="37144" ht="26.25" customHeight="1"/>
    <row r="37145" ht="26.25" customHeight="1"/>
    <row r="37146" ht="26.25" customHeight="1"/>
    <row r="37147" ht="26.25" customHeight="1"/>
    <row r="37148" ht="26.25" customHeight="1"/>
    <row r="37149" ht="26.25" customHeight="1"/>
    <row r="37150" ht="26.25" customHeight="1"/>
    <row r="37151" ht="26.25" customHeight="1"/>
    <row r="37152" ht="26.25" customHeight="1"/>
    <row r="37153" ht="26.25" customHeight="1"/>
    <row r="37154" ht="26.25" customHeight="1"/>
    <row r="37155" ht="26.25" customHeight="1"/>
    <row r="37156" ht="26.25" customHeight="1"/>
    <row r="37157" ht="26.25" customHeight="1"/>
    <row r="37158" ht="26.25" customHeight="1"/>
    <row r="37159" ht="26.25" customHeight="1"/>
    <row r="37160" ht="26.25" customHeight="1"/>
    <row r="37161" ht="26.25" customHeight="1"/>
    <row r="37162" ht="26.25" customHeight="1"/>
    <row r="37163" ht="26.25" customHeight="1"/>
    <row r="37164" ht="26.25" customHeight="1"/>
    <row r="37165" ht="26.25" customHeight="1"/>
    <row r="37166" ht="26.25" customHeight="1"/>
    <row r="37167" ht="26.25" customHeight="1"/>
    <row r="37168" ht="26.25" customHeight="1"/>
    <row r="37169" ht="26.25" customHeight="1"/>
    <row r="37170" ht="26.25" customHeight="1"/>
    <row r="37171" ht="26.25" customHeight="1"/>
    <row r="37172" ht="26.25" customHeight="1"/>
    <row r="37173" ht="26.25" customHeight="1"/>
    <row r="37174" ht="26.25" customHeight="1"/>
    <row r="37175" ht="26.25" customHeight="1"/>
    <row r="37176" ht="26.25" customHeight="1"/>
    <row r="37177" ht="26.25" customHeight="1"/>
    <row r="37178" ht="26.25" customHeight="1"/>
    <row r="37179" ht="26.25" customHeight="1"/>
    <row r="37180" ht="26.25" customHeight="1"/>
    <row r="37181" ht="26.25" customHeight="1"/>
    <row r="37182" ht="26.25" customHeight="1"/>
    <row r="37183" ht="26.25" customHeight="1"/>
    <row r="37184" ht="26.25" customHeight="1"/>
    <row r="37185" ht="26.25" customHeight="1"/>
    <row r="37186" ht="26.25" customHeight="1"/>
    <row r="37187" ht="26.25" customHeight="1"/>
    <row r="37188" ht="26.25" customHeight="1"/>
    <row r="37189" ht="26.25" customHeight="1"/>
    <row r="37190" ht="26.25" customHeight="1"/>
    <row r="37191" ht="26.25" customHeight="1"/>
    <row r="37192" ht="26.25" customHeight="1"/>
    <row r="37193" ht="26.25" customHeight="1"/>
    <row r="37194" ht="26.25" customHeight="1"/>
    <row r="37195" ht="26.25" customHeight="1"/>
    <row r="37196" ht="26.25" customHeight="1"/>
    <row r="37197" ht="26.25" customHeight="1"/>
    <row r="37198" ht="26.25" customHeight="1"/>
    <row r="37199" ht="26.25" customHeight="1"/>
    <row r="37200" ht="26.25" customHeight="1"/>
    <row r="37201" ht="26.25" customHeight="1"/>
    <row r="37202" ht="26.25" customHeight="1"/>
    <row r="37203" ht="26.25" customHeight="1"/>
    <row r="37204" ht="26.25" customHeight="1"/>
    <row r="37205" ht="26.25" customHeight="1"/>
    <row r="37206" ht="26.25" customHeight="1"/>
    <row r="37207" ht="26.25" customHeight="1"/>
    <row r="37208" ht="26.25" customHeight="1"/>
    <row r="37209" ht="26.25" customHeight="1"/>
    <row r="37210" ht="26.25" customHeight="1"/>
    <row r="37211" ht="26.25" customHeight="1"/>
    <row r="37212" ht="26.25" customHeight="1"/>
    <row r="37213" ht="26.25" customHeight="1"/>
    <row r="37214" ht="26.25" customHeight="1"/>
    <row r="37215" ht="26.25" customHeight="1"/>
    <row r="37216" ht="26.25" customHeight="1"/>
    <row r="37217" ht="26.25" customHeight="1"/>
    <row r="37218" ht="26.25" customHeight="1"/>
    <row r="37219" ht="26.25" customHeight="1"/>
    <row r="37220" ht="26.25" customHeight="1"/>
    <row r="37221" ht="26.25" customHeight="1"/>
    <row r="37222" ht="26.25" customHeight="1"/>
    <row r="37223" ht="26.25" customHeight="1"/>
    <row r="37224" ht="26.25" customHeight="1"/>
    <row r="37225" ht="26.25" customHeight="1"/>
    <row r="37226" ht="26.25" customHeight="1"/>
    <row r="37227" ht="26.25" customHeight="1"/>
    <row r="37228" ht="26.25" customHeight="1"/>
    <row r="37229" ht="26.25" customHeight="1"/>
    <row r="37230" ht="26.25" customHeight="1"/>
    <row r="37231" ht="26.25" customHeight="1"/>
    <row r="37232" ht="26.25" customHeight="1"/>
    <row r="37233" ht="26.25" customHeight="1"/>
    <row r="37234" ht="26.25" customHeight="1"/>
    <row r="37235" ht="26.25" customHeight="1"/>
    <row r="37236" ht="26.25" customHeight="1"/>
    <row r="37237" ht="26.25" customHeight="1"/>
    <row r="37238" ht="26.25" customHeight="1"/>
    <row r="37239" ht="26.25" customHeight="1"/>
    <row r="37240" ht="26.25" customHeight="1"/>
    <row r="37241" ht="26.25" customHeight="1"/>
    <row r="37242" ht="26.25" customHeight="1"/>
    <row r="37243" ht="26.25" customHeight="1"/>
    <row r="37244" ht="26.25" customHeight="1"/>
    <row r="37245" ht="26.25" customHeight="1"/>
    <row r="37246" ht="26.25" customHeight="1"/>
    <row r="37247" ht="26.25" customHeight="1"/>
    <row r="37248" ht="26.25" customHeight="1"/>
    <row r="37249" ht="26.25" customHeight="1"/>
    <row r="37250" ht="26.25" customHeight="1"/>
    <row r="37251" ht="26.25" customHeight="1"/>
    <row r="37252" ht="26.25" customHeight="1"/>
    <row r="37253" ht="26.25" customHeight="1"/>
    <row r="37254" ht="26.25" customHeight="1"/>
    <row r="37255" ht="26.25" customHeight="1"/>
    <row r="37256" ht="26.25" customHeight="1"/>
    <row r="37257" ht="26.25" customHeight="1"/>
    <row r="37258" ht="26.25" customHeight="1"/>
    <row r="37259" ht="26.25" customHeight="1"/>
    <row r="37260" ht="26.25" customHeight="1"/>
    <row r="37261" ht="26.25" customHeight="1"/>
    <row r="37262" ht="26.25" customHeight="1"/>
    <row r="37263" ht="26.25" customHeight="1"/>
    <row r="37264" ht="26.25" customHeight="1"/>
    <row r="37265" ht="26.25" customHeight="1"/>
    <row r="37266" ht="26.25" customHeight="1"/>
    <row r="37267" ht="26.25" customHeight="1"/>
    <row r="37268" ht="26.25" customHeight="1"/>
    <row r="37269" ht="26.25" customHeight="1"/>
    <row r="37270" ht="26.25" customHeight="1"/>
    <row r="37271" ht="26.25" customHeight="1"/>
    <row r="37272" ht="26.25" customHeight="1"/>
    <row r="37273" ht="26.25" customHeight="1"/>
    <row r="37274" ht="26.25" customHeight="1"/>
    <row r="37275" ht="26.25" customHeight="1"/>
    <row r="37276" ht="26.25" customHeight="1"/>
    <row r="37277" ht="26.25" customHeight="1"/>
    <row r="37278" ht="26.25" customHeight="1"/>
    <row r="37279" ht="26.25" customHeight="1"/>
    <row r="37280" ht="26.25" customHeight="1"/>
    <row r="37281" ht="26.25" customHeight="1"/>
    <row r="37282" ht="26.25" customHeight="1"/>
    <row r="37283" ht="26.25" customHeight="1"/>
    <row r="37284" ht="26.25" customHeight="1"/>
    <row r="37285" ht="26.25" customHeight="1"/>
    <row r="37286" ht="26.25" customHeight="1"/>
    <row r="37287" ht="26.25" customHeight="1"/>
    <row r="37288" ht="26.25" customHeight="1"/>
    <row r="37289" ht="26.25" customHeight="1"/>
    <row r="37290" ht="26.25" customHeight="1"/>
    <row r="37291" ht="26.25" customHeight="1"/>
    <row r="37292" ht="26.25" customHeight="1"/>
    <row r="37293" ht="26.25" customHeight="1"/>
    <row r="37294" ht="26.25" customHeight="1"/>
    <row r="37295" ht="26.25" customHeight="1"/>
    <row r="37296" ht="26.25" customHeight="1"/>
    <row r="37297" ht="26.25" customHeight="1"/>
    <row r="37298" ht="26.25" customHeight="1"/>
    <row r="37299" ht="26.25" customHeight="1"/>
    <row r="37300" ht="26.25" customHeight="1"/>
    <row r="37301" ht="26.25" customHeight="1"/>
    <row r="37302" ht="26.25" customHeight="1"/>
    <row r="37303" ht="26.25" customHeight="1"/>
    <row r="37304" ht="26.25" customHeight="1"/>
    <row r="37305" ht="26.25" customHeight="1"/>
    <row r="37306" ht="26.25" customHeight="1"/>
    <row r="37307" ht="26.25" customHeight="1"/>
    <row r="37308" ht="26.25" customHeight="1"/>
    <row r="37309" ht="26.25" customHeight="1"/>
    <row r="37310" ht="26.25" customHeight="1"/>
    <row r="37311" ht="26.25" customHeight="1"/>
    <row r="37312" ht="26.25" customHeight="1"/>
    <row r="37313" ht="26.25" customHeight="1"/>
    <row r="37314" ht="26.25" customHeight="1"/>
    <row r="37315" ht="26.25" customHeight="1"/>
    <row r="37316" ht="26.25" customHeight="1"/>
    <row r="37317" ht="26.25" customHeight="1"/>
    <row r="37318" ht="26.25" customHeight="1"/>
    <row r="37319" ht="26.25" customHeight="1"/>
    <row r="37320" ht="26.25" customHeight="1"/>
    <row r="37321" ht="26.25" customHeight="1"/>
    <row r="37322" ht="26.25" customHeight="1"/>
    <row r="37323" ht="26.25" customHeight="1"/>
    <row r="37324" ht="26.25" customHeight="1"/>
    <row r="37325" ht="26.25" customHeight="1"/>
    <row r="37326" ht="26.25" customHeight="1"/>
    <row r="37327" ht="26.25" customHeight="1"/>
    <row r="37328" ht="26.25" customHeight="1"/>
    <row r="37329" ht="26.25" customHeight="1"/>
    <row r="37330" ht="26.25" customHeight="1"/>
    <row r="37331" ht="26.25" customHeight="1"/>
    <row r="37332" ht="26.25" customHeight="1"/>
    <row r="37333" ht="26.25" customHeight="1"/>
    <row r="37334" ht="26.25" customHeight="1"/>
    <row r="37335" ht="26.25" customHeight="1"/>
    <row r="37336" ht="26.25" customHeight="1"/>
    <row r="37337" ht="26.25" customHeight="1"/>
    <row r="37338" ht="26.25" customHeight="1"/>
    <row r="37339" ht="26.25" customHeight="1"/>
    <row r="37340" ht="26.25" customHeight="1"/>
    <row r="37341" ht="26.25" customHeight="1"/>
    <row r="37342" ht="26.25" customHeight="1"/>
    <row r="37343" ht="26.25" customHeight="1"/>
    <row r="37344" ht="26.25" customHeight="1"/>
    <row r="37345" ht="26.25" customHeight="1"/>
    <row r="37346" ht="26.25" customHeight="1"/>
    <row r="37347" ht="26.25" customHeight="1"/>
    <row r="37348" ht="26.25" customHeight="1"/>
    <row r="37349" ht="26.25" customHeight="1"/>
    <row r="37350" ht="26.25" customHeight="1"/>
    <row r="37351" ht="26.25" customHeight="1"/>
    <row r="37352" ht="26.25" customHeight="1"/>
    <row r="37353" ht="26.25" customHeight="1"/>
    <row r="37354" ht="26.25" customHeight="1"/>
    <row r="37355" ht="26.25" customHeight="1"/>
    <row r="37356" ht="26.25" customHeight="1"/>
    <row r="37357" ht="26.25" customHeight="1"/>
    <row r="37358" ht="26.25" customHeight="1"/>
    <row r="37359" ht="26.25" customHeight="1"/>
    <row r="37360" ht="26.25" customHeight="1"/>
    <row r="37361" ht="26.25" customHeight="1"/>
    <row r="37362" ht="26.25" customHeight="1"/>
    <row r="37363" ht="26.25" customHeight="1"/>
    <row r="37364" ht="26.25" customHeight="1"/>
    <row r="37365" ht="26.25" customHeight="1"/>
    <row r="37366" ht="26.25" customHeight="1"/>
    <row r="37367" ht="26.25" customHeight="1"/>
    <row r="37368" ht="26.25" customHeight="1"/>
    <row r="37369" ht="26.25" customHeight="1"/>
    <row r="37370" ht="26.25" customHeight="1"/>
    <row r="37371" ht="26.25" customHeight="1"/>
    <row r="37372" ht="26.25" customHeight="1"/>
    <row r="37373" ht="26.25" customHeight="1"/>
    <row r="37374" ht="26.25" customHeight="1"/>
    <row r="37375" ht="26.25" customHeight="1"/>
    <row r="37376" ht="26.25" customHeight="1"/>
    <row r="37377" ht="26.25" customHeight="1"/>
    <row r="37378" ht="26.25" customHeight="1"/>
    <row r="37379" ht="26.25" customHeight="1"/>
    <row r="37380" ht="26.25" customHeight="1"/>
    <row r="37381" ht="26.25" customHeight="1"/>
    <row r="37382" ht="26.25" customHeight="1"/>
    <row r="37383" ht="26.25" customHeight="1"/>
    <row r="37384" ht="26.25" customHeight="1"/>
    <row r="37385" ht="26.25" customHeight="1"/>
    <row r="37386" ht="26.25" customHeight="1"/>
    <row r="37387" ht="26.25" customHeight="1"/>
    <row r="37388" ht="26.25" customHeight="1"/>
    <row r="37389" ht="26.25" customHeight="1"/>
    <row r="37390" ht="26.25" customHeight="1"/>
    <row r="37391" ht="26.25" customHeight="1"/>
    <row r="37392" ht="26.25" customHeight="1"/>
    <row r="37393" ht="26.25" customHeight="1"/>
    <row r="37394" ht="26.25" customHeight="1"/>
    <row r="37395" ht="26.25" customHeight="1"/>
    <row r="37396" ht="26.25" customHeight="1"/>
    <row r="37397" ht="26.25" customHeight="1"/>
    <row r="37398" ht="26.25" customHeight="1"/>
    <row r="37399" ht="26.25" customHeight="1"/>
    <row r="37400" ht="26.25" customHeight="1"/>
    <row r="37401" ht="26.25" customHeight="1"/>
    <row r="37402" ht="26.25" customHeight="1"/>
    <row r="37403" ht="26.25" customHeight="1"/>
    <row r="37404" ht="26.25" customHeight="1"/>
    <row r="37405" ht="26.25" customHeight="1"/>
    <row r="37406" ht="26.25" customHeight="1"/>
    <row r="37407" ht="26.25" customHeight="1"/>
    <row r="37408" ht="26.25" customHeight="1"/>
    <row r="37409" ht="26.25" customHeight="1"/>
    <row r="37410" ht="26.25" customHeight="1"/>
    <row r="37411" ht="26.25" customHeight="1"/>
    <row r="37412" ht="26.25" customHeight="1"/>
    <row r="37413" ht="26.25" customHeight="1"/>
    <row r="37414" ht="26.25" customHeight="1"/>
    <row r="37415" ht="26.25" customHeight="1"/>
    <row r="37416" ht="26.25" customHeight="1"/>
    <row r="37417" ht="26.25" customHeight="1"/>
    <row r="37418" ht="26.25" customHeight="1"/>
    <row r="37419" ht="26.25" customHeight="1"/>
    <row r="37420" ht="26.25" customHeight="1"/>
    <row r="37421" ht="26.25" customHeight="1"/>
    <row r="37422" ht="26.25" customHeight="1"/>
    <row r="37423" ht="26.25" customHeight="1"/>
    <row r="37424" ht="26.25" customHeight="1"/>
    <row r="37425" ht="26.25" customHeight="1"/>
    <row r="37426" ht="26.25" customHeight="1"/>
    <row r="37427" ht="26.25" customHeight="1"/>
    <row r="37428" ht="26.25" customHeight="1"/>
    <row r="37429" ht="26.25" customHeight="1"/>
    <row r="37430" ht="26.25" customHeight="1"/>
    <row r="37431" ht="26.25" customHeight="1"/>
    <row r="37432" ht="26.25" customHeight="1"/>
    <row r="37433" ht="26.25" customHeight="1"/>
    <row r="37434" ht="26.25" customHeight="1"/>
    <row r="37435" ht="26.25" customHeight="1"/>
    <row r="37436" ht="26.25" customHeight="1"/>
    <row r="37437" ht="26.25" customHeight="1"/>
    <row r="37438" ht="26.25" customHeight="1"/>
    <row r="37439" ht="26.25" customHeight="1"/>
    <row r="37440" ht="26.25" customHeight="1"/>
    <row r="37441" ht="26.25" customHeight="1"/>
    <row r="37442" ht="26.25" customHeight="1"/>
    <row r="37443" ht="26.25" customHeight="1"/>
    <row r="37444" ht="26.25" customHeight="1"/>
    <row r="37445" ht="26.25" customHeight="1"/>
    <row r="37446" ht="26.25" customHeight="1"/>
    <row r="37447" ht="26.25" customHeight="1"/>
    <row r="37448" ht="26.25" customHeight="1"/>
    <row r="37449" ht="26.25" customHeight="1"/>
    <row r="37450" ht="26.25" customHeight="1"/>
    <row r="37451" ht="26.25" customHeight="1"/>
    <row r="37452" ht="26.25" customHeight="1"/>
    <row r="37453" ht="26.25" customHeight="1"/>
    <row r="37454" ht="26.25" customHeight="1"/>
    <row r="37455" ht="26.25" customHeight="1"/>
    <row r="37456" ht="26.25" customHeight="1"/>
    <row r="37457" ht="26.25" customHeight="1"/>
    <row r="37458" ht="26.25" customHeight="1"/>
    <row r="37459" ht="26.25" customHeight="1"/>
    <row r="37460" ht="26.25" customHeight="1"/>
    <row r="37461" ht="26.25" customHeight="1"/>
    <row r="37462" ht="26.25" customHeight="1"/>
    <row r="37463" ht="26.25" customHeight="1"/>
    <row r="37464" ht="26.25" customHeight="1"/>
    <row r="37465" ht="26.25" customHeight="1"/>
    <row r="37466" ht="26.25" customHeight="1"/>
    <row r="37467" ht="26.25" customHeight="1"/>
    <row r="37468" ht="26.25" customHeight="1"/>
    <row r="37469" ht="26.25" customHeight="1"/>
    <row r="37470" ht="26.25" customHeight="1"/>
    <row r="37471" ht="26.25" customHeight="1"/>
    <row r="37472" ht="26.25" customHeight="1"/>
    <row r="37473" ht="26.25" customHeight="1"/>
    <row r="37474" ht="26.25" customHeight="1"/>
    <row r="37475" ht="26.25" customHeight="1"/>
    <row r="37476" ht="26.25" customHeight="1"/>
    <row r="37477" ht="26.25" customHeight="1"/>
    <row r="37478" ht="26.25" customHeight="1"/>
    <row r="37479" ht="26.25" customHeight="1"/>
    <row r="37480" ht="26.25" customHeight="1"/>
    <row r="37481" ht="26.25" customHeight="1"/>
    <row r="37482" ht="26.25" customHeight="1"/>
    <row r="37483" ht="26.25" customHeight="1"/>
    <row r="37484" ht="26.25" customHeight="1"/>
    <row r="37485" ht="26.25" customHeight="1"/>
    <row r="37486" ht="26.25" customHeight="1"/>
    <row r="37487" ht="26.25" customHeight="1"/>
    <row r="37488" ht="26.25" customHeight="1"/>
    <row r="37489" ht="26.25" customHeight="1"/>
    <row r="37490" ht="26.25" customHeight="1"/>
    <row r="37491" ht="26.25" customHeight="1"/>
    <row r="37492" ht="26.25" customHeight="1"/>
    <row r="37493" ht="26.25" customHeight="1"/>
    <row r="37494" ht="26.25" customHeight="1"/>
    <row r="37495" ht="26.25" customHeight="1"/>
    <row r="37496" ht="26.25" customHeight="1"/>
    <row r="37497" ht="26.25" customHeight="1"/>
    <row r="37498" ht="26.25" customHeight="1"/>
    <row r="37499" ht="26.25" customHeight="1"/>
    <row r="37500" ht="26.25" customHeight="1"/>
    <row r="37501" ht="26.25" customHeight="1"/>
    <row r="37502" ht="26.25" customHeight="1"/>
    <row r="37503" ht="26.25" customHeight="1"/>
    <row r="37504" ht="26.25" customHeight="1"/>
    <row r="37505" ht="26.25" customHeight="1"/>
    <row r="37506" ht="26.25" customHeight="1"/>
    <row r="37507" ht="26.25" customHeight="1"/>
    <row r="37508" ht="26.25" customHeight="1"/>
    <row r="37509" ht="26.25" customHeight="1"/>
    <row r="37510" ht="26.25" customHeight="1"/>
    <row r="37511" ht="26.25" customHeight="1"/>
    <row r="37512" ht="26.25" customHeight="1"/>
    <row r="37513" ht="26.25" customHeight="1"/>
    <row r="37514" ht="26.25" customHeight="1"/>
    <row r="37515" ht="26.25" customHeight="1"/>
    <row r="37516" ht="26.25" customHeight="1"/>
    <row r="37517" ht="26.25" customHeight="1"/>
    <row r="37518" ht="26.25" customHeight="1"/>
    <row r="37519" ht="26.25" customHeight="1"/>
    <row r="37520" ht="26.25" customHeight="1"/>
    <row r="37521" ht="26.25" customHeight="1"/>
    <row r="37522" ht="26.25" customHeight="1"/>
    <row r="37523" ht="26.25" customHeight="1"/>
    <row r="37524" ht="26.25" customHeight="1"/>
    <row r="37525" ht="26.25" customHeight="1"/>
    <row r="37526" ht="26.25" customHeight="1"/>
    <row r="37527" ht="26.25" customHeight="1"/>
    <row r="37528" ht="26.25" customHeight="1"/>
    <row r="37529" ht="26.25" customHeight="1"/>
    <row r="37530" ht="26.25" customHeight="1"/>
    <row r="37531" ht="26.25" customHeight="1"/>
    <row r="37532" ht="26.25" customHeight="1"/>
    <row r="37533" ht="26.25" customHeight="1"/>
    <row r="37534" ht="26.25" customHeight="1"/>
    <row r="37535" ht="26.25" customHeight="1"/>
    <row r="37536" ht="26.25" customHeight="1"/>
    <row r="37537" ht="26.25" customHeight="1"/>
    <row r="37538" ht="26.25" customHeight="1"/>
    <row r="37539" ht="26.25" customHeight="1"/>
    <row r="37540" ht="26.25" customHeight="1"/>
    <row r="37541" ht="26.25" customHeight="1"/>
    <row r="37542" ht="26.25" customHeight="1"/>
    <row r="37543" ht="26.25" customHeight="1"/>
    <row r="37544" ht="26.25" customHeight="1"/>
    <row r="37545" ht="26.25" customHeight="1"/>
    <row r="37546" ht="26.25" customHeight="1"/>
    <row r="37547" ht="26.25" customHeight="1"/>
    <row r="37548" ht="26.25" customHeight="1"/>
    <row r="37549" ht="26.25" customHeight="1"/>
    <row r="37550" ht="26.25" customHeight="1"/>
    <row r="37551" ht="26.25" customHeight="1"/>
    <row r="37552" ht="26.25" customHeight="1"/>
    <row r="37553" ht="26.25" customHeight="1"/>
    <row r="37554" ht="26.25" customHeight="1"/>
    <row r="37555" ht="26.25" customHeight="1"/>
    <row r="37556" ht="26.25" customHeight="1"/>
    <row r="37557" ht="26.25" customHeight="1"/>
    <row r="37558" ht="26.25" customHeight="1"/>
    <row r="37559" ht="26.25" customHeight="1"/>
    <row r="37560" ht="26.25" customHeight="1"/>
    <row r="37561" ht="26.25" customHeight="1"/>
    <row r="37562" ht="26.25" customHeight="1"/>
    <row r="37563" ht="26.25" customHeight="1"/>
    <row r="37564" ht="26.25" customHeight="1"/>
    <row r="37565" ht="26.25" customHeight="1"/>
    <row r="37566" ht="26.25" customHeight="1"/>
    <row r="37567" ht="26.25" customHeight="1"/>
    <row r="37568" ht="26.25" customHeight="1"/>
    <row r="37569" ht="26.25" customHeight="1"/>
    <row r="37570" ht="26.25" customHeight="1"/>
    <row r="37571" ht="26.25" customHeight="1"/>
    <row r="37572" ht="26.25" customHeight="1"/>
    <row r="37573" ht="26.25" customHeight="1"/>
    <row r="37574" ht="26.25" customHeight="1"/>
    <row r="37575" ht="26.25" customHeight="1"/>
    <row r="37576" ht="26.25" customHeight="1"/>
    <row r="37577" ht="26.25" customHeight="1"/>
    <row r="37578" ht="26.25" customHeight="1"/>
    <row r="37579" ht="26.25" customHeight="1"/>
    <row r="37580" ht="26.25" customHeight="1"/>
    <row r="37581" ht="26.25" customHeight="1"/>
    <row r="37582" ht="26.25" customHeight="1"/>
    <row r="37583" ht="26.25" customHeight="1"/>
    <row r="37584" ht="26.25" customHeight="1"/>
    <row r="37585" ht="26.25" customHeight="1"/>
    <row r="37586" ht="26.25" customHeight="1"/>
    <row r="37587" ht="26.25" customHeight="1"/>
    <row r="37588" ht="26.25" customHeight="1"/>
    <row r="37589" ht="26.25" customHeight="1"/>
    <row r="37590" ht="26.25" customHeight="1"/>
    <row r="37591" ht="26.25" customHeight="1"/>
    <row r="37592" ht="26.25" customHeight="1"/>
    <row r="37593" ht="26.25" customHeight="1"/>
    <row r="37594" ht="26.25" customHeight="1"/>
    <row r="37595" ht="26.25" customHeight="1"/>
    <row r="37596" ht="26.25" customHeight="1"/>
    <row r="37597" ht="26.25" customHeight="1"/>
    <row r="37598" ht="26.25" customHeight="1"/>
    <row r="37599" ht="26.25" customHeight="1"/>
    <row r="37600" ht="26.25" customHeight="1"/>
    <row r="37601" ht="26.25" customHeight="1"/>
    <row r="37602" ht="26.25" customHeight="1"/>
    <row r="37603" ht="26.25" customHeight="1"/>
    <row r="37604" ht="26.25" customHeight="1"/>
    <row r="37605" ht="26.25" customHeight="1"/>
    <row r="37606" ht="26.25" customHeight="1"/>
    <row r="37607" ht="26.25" customHeight="1"/>
    <row r="37608" ht="26.25" customHeight="1"/>
    <row r="37609" ht="26.25" customHeight="1"/>
    <row r="37610" ht="26.25" customHeight="1"/>
    <row r="37611" ht="26.25" customHeight="1"/>
    <row r="37612" ht="26.25" customHeight="1"/>
    <row r="37613" ht="26.25" customHeight="1"/>
    <row r="37614" ht="26.25" customHeight="1"/>
    <row r="37615" ht="26.25" customHeight="1"/>
    <row r="37616" ht="26.25" customHeight="1"/>
    <row r="37617" ht="26.25" customHeight="1"/>
    <row r="37618" ht="26.25" customHeight="1"/>
    <row r="37619" ht="26.25" customHeight="1"/>
    <row r="37620" ht="26.25" customHeight="1"/>
    <row r="37621" ht="26.25" customHeight="1"/>
    <row r="37622" ht="26.25" customHeight="1"/>
    <row r="37623" ht="26.25" customHeight="1"/>
    <row r="37624" ht="26.25" customHeight="1"/>
    <row r="37625" ht="26.25" customHeight="1"/>
    <row r="37626" ht="26.25" customHeight="1"/>
    <row r="37627" ht="26.25" customHeight="1"/>
    <row r="37628" ht="26.25" customHeight="1"/>
    <row r="37629" ht="26.25" customHeight="1"/>
    <row r="37630" ht="26.25" customHeight="1"/>
    <row r="37631" ht="26.25" customHeight="1"/>
    <row r="37632" ht="26.25" customHeight="1"/>
    <row r="37633" ht="26.25" customHeight="1"/>
    <row r="37634" ht="26.25" customHeight="1"/>
    <row r="37635" ht="26.25" customHeight="1"/>
    <row r="37636" ht="26.25" customHeight="1"/>
    <row r="37637" ht="26.25" customHeight="1"/>
    <row r="37638" ht="26.25" customHeight="1"/>
    <row r="37639" ht="26.25" customHeight="1"/>
    <row r="37640" ht="26.25" customHeight="1"/>
    <row r="37641" ht="26.25" customHeight="1"/>
    <row r="37642" ht="26.25" customHeight="1"/>
    <row r="37643" ht="26.25" customHeight="1"/>
    <row r="37644" ht="26.25" customHeight="1"/>
    <row r="37645" ht="26.25" customHeight="1"/>
    <row r="37646" ht="26.25" customHeight="1"/>
    <row r="37647" ht="26.25" customHeight="1"/>
    <row r="37648" ht="26.25" customHeight="1"/>
    <row r="37649" ht="26.25" customHeight="1"/>
    <row r="37650" ht="26.25" customHeight="1"/>
    <row r="37651" ht="26.25" customHeight="1"/>
    <row r="37652" ht="26.25" customHeight="1"/>
    <row r="37653" ht="26.25" customHeight="1"/>
    <row r="37654" ht="26.25" customHeight="1"/>
    <row r="37655" ht="26.25" customHeight="1"/>
    <row r="37656" ht="26.25" customHeight="1"/>
    <row r="37657" ht="26.25" customHeight="1"/>
    <row r="37658" ht="26.25" customHeight="1"/>
    <row r="37659" ht="26.25" customHeight="1"/>
    <row r="37660" ht="26.25" customHeight="1"/>
    <row r="37661" ht="26.25" customHeight="1"/>
    <row r="37662" ht="26.25" customHeight="1"/>
    <row r="37663" ht="26.25" customHeight="1"/>
    <row r="37664" ht="26.25" customHeight="1"/>
    <row r="37665" ht="26.25" customHeight="1"/>
    <row r="37666" ht="26.25" customHeight="1"/>
    <row r="37667" ht="26.25" customHeight="1"/>
    <row r="37668" ht="26.25" customHeight="1"/>
    <row r="37669" ht="26.25" customHeight="1"/>
    <row r="37670" ht="26.25" customHeight="1"/>
    <row r="37671" ht="26.25" customHeight="1"/>
    <row r="37672" ht="26.25" customHeight="1"/>
    <row r="37673" ht="26.25" customHeight="1"/>
    <row r="37674" ht="26.25" customHeight="1"/>
    <row r="37675" ht="26.25" customHeight="1"/>
    <row r="37676" ht="26.25" customHeight="1"/>
    <row r="37677" ht="26.25" customHeight="1"/>
    <row r="37678" ht="26.25" customHeight="1"/>
    <row r="37679" ht="26.25" customHeight="1"/>
    <row r="37680" ht="26.25" customHeight="1"/>
    <row r="37681" ht="26.25" customHeight="1"/>
    <row r="37682" ht="26.25" customHeight="1"/>
    <row r="37683" ht="26.25" customHeight="1"/>
    <row r="37684" ht="26.25" customHeight="1"/>
    <row r="37685" ht="26.25" customHeight="1"/>
    <row r="37686" ht="26.25" customHeight="1"/>
    <row r="37687" ht="26.25" customHeight="1"/>
    <row r="37688" ht="26.25" customHeight="1"/>
    <row r="37689" ht="26.25" customHeight="1"/>
    <row r="37690" ht="26.25" customHeight="1"/>
    <row r="37691" ht="26.25" customHeight="1"/>
    <row r="37692" ht="26.25" customHeight="1"/>
    <row r="37693" ht="26.25" customHeight="1"/>
    <row r="37694" ht="26.25" customHeight="1"/>
    <row r="37695" ht="26.25" customHeight="1"/>
    <row r="37696" ht="26.25" customHeight="1"/>
    <row r="37697" ht="26.25" customHeight="1"/>
    <row r="37698" ht="26.25" customHeight="1"/>
    <row r="37699" ht="26.25" customHeight="1"/>
    <row r="37700" ht="26.25" customHeight="1"/>
    <row r="37701" ht="26.25" customHeight="1"/>
    <row r="37702" ht="26.25" customHeight="1"/>
    <row r="37703" ht="26.25" customHeight="1"/>
    <row r="37704" ht="26.25" customHeight="1"/>
    <row r="37705" ht="26.25" customHeight="1"/>
    <row r="37706" ht="26.25" customHeight="1"/>
    <row r="37707" ht="26.25" customHeight="1"/>
    <row r="37708" ht="26.25" customHeight="1"/>
    <row r="37709" ht="26.25" customHeight="1"/>
    <row r="37710" ht="26.25" customHeight="1"/>
    <row r="37711" ht="26.25" customHeight="1"/>
    <row r="37712" ht="26.25" customHeight="1"/>
    <row r="37713" ht="26.25" customHeight="1"/>
    <row r="37714" ht="26.25" customHeight="1"/>
    <row r="37715" ht="26.25" customHeight="1"/>
    <row r="37716" ht="26.25" customHeight="1"/>
    <row r="37717" ht="26.25" customHeight="1"/>
    <row r="37718" ht="26.25" customHeight="1"/>
    <row r="37719" ht="26.25" customHeight="1"/>
    <row r="37720" ht="26.25" customHeight="1"/>
    <row r="37721" ht="26.25" customHeight="1"/>
    <row r="37722" ht="26.25" customHeight="1"/>
    <row r="37723" ht="26.25" customHeight="1"/>
    <row r="37724" ht="26.25" customHeight="1"/>
    <row r="37725" ht="26.25" customHeight="1"/>
    <row r="37726" ht="26.25" customHeight="1"/>
    <row r="37727" ht="26.25" customHeight="1"/>
    <row r="37728" ht="26.25" customHeight="1"/>
    <row r="37729" ht="26.25" customHeight="1"/>
    <row r="37730" ht="26.25" customHeight="1"/>
    <row r="37731" ht="26.25" customHeight="1"/>
    <row r="37732" ht="26.25" customHeight="1"/>
    <row r="37733" ht="26.25" customHeight="1"/>
    <row r="37734" ht="26.25" customHeight="1"/>
    <row r="37735" ht="26.25" customHeight="1"/>
    <row r="37736" ht="26.25" customHeight="1"/>
    <row r="37737" ht="26.25" customHeight="1"/>
    <row r="37738" ht="26.25" customHeight="1"/>
    <row r="37739" ht="26.25" customHeight="1"/>
    <row r="37740" ht="26.25" customHeight="1"/>
    <row r="37741" ht="26.25" customHeight="1"/>
    <row r="37742" ht="26.25" customHeight="1"/>
    <row r="37743" ht="26.25" customHeight="1"/>
    <row r="37744" ht="26.25" customHeight="1"/>
    <row r="37745" ht="26.25" customHeight="1"/>
    <row r="37746" ht="26.25" customHeight="1"/>
    <row r="37747" ht="26.25" customHeight="1"/>
    <row r="37748" ht="26.25" customHeight="1"/>
    <row r="37749" ht="26.25" customHeight="1"/>
    <row r="37750" ht="26.25" customHeight="1"/>
    <row r="37751" ht="26.25" customHeight="1"/>
    <row r="37752" ht="26.25" customHeight="1"/>
    <row r="37753" ht="26.25" customHeight="1"/>
    <row r="37754" ht="26.25" customHeight="1"/>
    <row r="37755" ht="26.25" customHeight="1"/>
    <row r="37756" ht="26.25" customHeight="1"/>
    <row r="37757" ht="26.25" customHeight="1"/>
    <row r="37758" ht="26.25" customHeight="1"/>
    <row r="37759" ht="26.25" customHeight="1"/>
    <row r="37760" ht="26.25" customHeight="1"/>
    <row r="37761" ht="26.25" customHeight="1"/>
    <row r="37762" ht="26.25" customHeight="1"/>
    <row r="37763" ht="26.25" customHeight="1"/>
    <row r="37764" ht="26.25" customHeight="1"/>
    <row r="37765" ht="26.25" customHeight="1"/>
    <row r="37766" ht="26.25" customHeight="1"/>
    <row r="37767" ht="26.25" customHeight="1"/>
    <row r="37768" ht="26.25" customHeight="1"/>
    <row r="37769" ht="26.25" customHeight="1"/>
    <row r="37770" ht="26.25" customHeight="1"/>
    <row r="37771" ht="26.25" customHeight="1"/>
    <row r="37772" ht="26.25" customHeight="1"/>
    <row r="37773" ht="26.25" customHeight="1"/>
    <row r="37774" ht="26.25" customHeight="1"/>
    <row r="37775" ht="26.25" customHeight="1"/>
    <row r="37776" ht="26.25" customHeight="1"/>
    <row r="37777" ht="26.25" customHeight="1"/>
    <row r="37778" ht="26.25" customHeight="1"/>
    <row r="37779" ht="26.25" customHeight="1"/>
    <row r="37780" ht="26.25" customHeight="1"/>
    <row r="37781" ht="26.25" customHeight="1"/>
    <row r="37782" ht="26.25" customHeight="1"/>
    <row r="37783" ht="26.25" customHeight="1"/>
    <row r="37784" ht="26.25" customHeight="1"/>
    <row r="37785" ht="26.25" customHeight="1"/>
    <row r="37786" ht="26.25" customHeight="1"/>
    <row r="37787" ht="26.25" customHeight="1"/>
    <row r="37788" ht="26.25" customHeight="1"/>
    <row r="37789" ht="26.25" customHeight="1"/>
    <row r="37790" ht="26.25" customHeight="1"/>
    <row r="37791" ht="26.25" customHeight="1"/>
    <row r="37792" ht="26.25" customHeight="1"/>
    <row r="37793" ht="26.25" customHeight="1"/>
    <row r="37794" ht="26.25" customHeight="1"/>
    <row r="37795" ht="26.25" customHeight="1"/>
    <row r="37796" ht="26.25" customHeight="1"/>
    <row r="37797" ht="26.25" customHeight="1"/>
    <row r="37798" ht="26.25" customHeight="1"/>
    <row r="37799" ht="26.25" customHeight="1"/>
    <row r="37800" ht="26.25" customHeight="1"/>
    <row r="37801" ht="26.25" customHeight="1"/>
    <row r="37802" ht="26.25" customHeight="1"/>
    <row r="37803" ht="26.25" customHeight="1"/>
    <row r="37804" ht="26.25" customHeight="1"/>
    <row r="37805" ht="26.25" customHeight="1"/>
    <row r="37806" ht="26.25" customHeight="1"/>
    <row r="37807" ht="26.25" customHeight="1"/>
    <row r="37808" ht="26.25" customHeight="1"/>
    <row r="37809" ht="26.25" customHeight="1"/>
    <row r="37810" ht="26.25" customHeight="1"/>
    <row r="37811" ht="26.25" customHeight="1"/>
    <row r="37812" ht="26.25" customHeight="1"/>
    <row r="37813" ht="26.25" customHeight="1"/>
    <row r="37814" ht="26.25" customHeight="1"/>
    <row r="37815" ht="26.25" customHeight="1"/>
    <row r="37816" ht="26.25" customHeight="1"/>
    <row r="37817" ht="26.25" customHeight="1"/>
    <row r="37818" ht="26.25" customHeight="1"/>
    <row r="37819" ht="26.25" customHeight="1"/>
    <row r="37820" ht="26.25" customHeight="1"/>
    <row r="37821" ht="26.25" customHeight="1"/>
    <row r="37822" ht="26.25" customHeight="1"/>
    <row r="37823" ht="26.25" customHeight="1"/>
    <row r="37824" ht="26.25" customHeight="1"/>
    <row r="37825" ht="26.25" customHeight="1"/>
    <row r="37826" ht="26.25" customHeight="1"/>
    <row r="37827" ht="26.25" customHeight="1"/>
    <row r="37828" ht="26.25" customHeight="1"/>
    <row r="37829" ht="26.25" customHeight="1"/>
    <row r="37830" ht="26.25" customHeight="1"/>
    <row r="37831" ht="26.25" customHeight="1"/>
    <row r="37832" ht="26.25" customHeight="1"/>
    <row r="37833" ht="26.25" customHeight="1"/>
    <row r="37834" ht="26.25" customHeight="1"/>
    <row r="37835" ht="26.25" customHeight="1"/>
    <row r="37836" ht="26.25" customHeight="1"/>
    <row r="37837" ht="26.25" customHeight="1"/>
    <row r="37838" ht="26.25" customHeight="1"/>
    <row r="37839" ht="26.25" customHeight="1"/>
    <row r="37840" ht="26.25" customHeight="1"/>
    <row r="37841" ht="26.25" customHeight="1"/>
    <row r="37842" ht="26.25" customHeight="1"/>
    <row r="37843" ht="26.25" customHeight="1"/>
    <row r="37844" ht="26.25" customHeight="1"/>
    <row r="37845" ht="26.25" customHeight="1"/>
    <row r="37846" ht="26.25" customHeight="1"/>
    <row r="37847" ht="26.25" customHeight="1"/>
    <row r="37848" ht="26.25" customHeight="1"/>
    <row r="37849" ht="26.25" customHeight="1"/>
    <row r="37850" ht="26.25" customHeight="1"/>
    <row r="37851" ht="26.25" customHeight="1"/>
    <row r="37852" ht="26.25" customHeight="1"/>
    <row r="37853" ht="26.25" customHeight="1"/>
    <row r="37854" ht="26.25" customHeight="1"/>
    <row r="37855" ht="26.25" customHeight="1"/>
    <row r="37856" ht="26.25" customHeight="1"/>
    <row r="37857" ht="26.25" customHeight="1"/>
    <row r="37858" ht="26.25" customHeight="1"/>
    <row r="37859" ht="26.25" customHeight="1"/>
    <row r="37860" ht="26.25" customHeight="1"/>
    <row r="37861" ht="26.25" customHeight="1"/>
    <row r="37862" ht="26.25" customHeight="1"/>
    <row r="37863" ht="26.25" customHeight="1"/>
    <row r="37864" ht="26.25" customHeight="1"/>
    <row r="37865" ht="26.25" customHeight="1"/>
    <row r="37866" ht="26.25" customHeight="1"/>
    <row r="37867" ht="26.25" customHeight="1"/>
    <row r="37868" ht="26.25" customHeight="1"/>
    <row r="37869" ht="26.25" customHeight="1"/>
    <row r="37870" ht="26.25" customHeight="1"/>
    <row r="37871" ht="26.25" customHeight="1"/>
    <row r="37872" ht="26.25" customHeight="1"/>
    <row r="37873" ht="26.25" customHeight="1"/>
    <row r="37874" ht="26.25" customHeight="1"/>
    <row r="37875" ht="26.25" customHeight="1"/>
    <row r="37876" ht="26.25" customHeight="1"/>
    <row r="37877" ht="26.25" customHeight="1"/>
    <row r="37878" ht="26.25" customHeight="1"/>
    <row r="37879" ht="26.25" customHeight="1"/>
    <row r="37880" ht="26.25" customHeight="1"/>
    <row r="37881" ht="26.25" customHeight="1"/>
    <row r="37882" ht="26.25" customHeight="1"/>
    <row r="37883" ht="26.25" customHeight="1"/>
    <row r="37884" ht="26.25" customHeight="1"/>
    <row r="37885" ht="26.25" customHeight="1"/>
    <row r="37886" ht="26.25" customHeight="1"/>
    <row r="37887" ht="26.25" customHeight="1"/>
    <row r="37888" ht="26.25" customHeight="1"/>
    <row r="37889" ht="26.25" customHeight="1"/>
    <row r="37890" ht="26.25" customHeight="1"/>
    <row r="37891" ht="26.25" customHeight="1"/>
    <row r="37892" ht="26.25" customHeight="1"/>
    <row r="37893" ht="26.25" customHeight="1"/>
    <row r="37894" ht="26.25" customHeight="1"/>
    <row r="37895" ht="26.25" customHeight="1"/>
    <row r="37896" ht="26.25" customHeight="1"/>
    <row r="37897" ht="26.25" customHeight="1"/>
    <row r="37898" ht="26.25" customHeight="1"/>
    <row r="37899" ht="26.25" customHeight="1"/>
    <row r="37900" ht="26.25" customHeight="1"/>
    <row r="37901" ht="26.25" customHeight="1"/>
    <row r="37902" ht="26.25" customHeight="1"/>
    <row r="37903" ht="26.25" customHeight="1"/>
    <row r="37904" ht="26.25" customHeight="1"/>
    <row r="37905" ht="26.25" customHeight="1"/>
    <row r="37906" ht="26.25" customHeight="1"/>
    <row r="37907" ht="26.25" customHeight="1"/>
    <row r="37908" ht="26.25" customHeight="1"/>
    <row r="37909" ht="26.25" customHeight="1"/>
    <row r="37910" ht="26.25" customHeight="1"/>
    <row r="37911" ht="26.25" customHeight="1"/>
    <row r="37912" ht="26.25" customHeight="1"/>
    <row r="37913" ht="26.25" customHeight="1"/>
    <row r="37914" ht="26.25" customHeight="1"/>
    <row r="37915" ht="26.25" customHeight="1"/>
    <row r="37916" ht="26.25" customHeight="1"/>
    <row r="37917" ht="26.25" customHeight="1"/>
    <row r="37918" ht="26.25" customHeight="1"/>
    <row r="37919" ht="26.25" customHeight="1"/>
    <row r="37920" ht="26.25" customHeight="1"/>
    <row r="37921" ht="26.25" customHeight="1"/>
    <row r="37922" ht="26.25" customHeight="1"/>
    <row r="37923" ht="26.25" customHeight="1"/>
    <row r="37924" ht="26.25" customHeight="1"/>
    <row r="37925" ht="26.25" customHeight="1"/>
    <row r="37926" ht="26.25" customHeight="1"/>
    <row r="37927" ht="26.25" customHeight="1"/>
    <row r="37928" ht="26.25" customHeight="1"/>
    <row r="37929" ht="26.25" customHeight="1"/>
    <row r="37930" ht="26.25" customHeight="1"/>
    <row r="37931" ht="26.25" customHeight="1"/>
    <row r="37932" ht="26.25" customHeight="1"/>
    <row r="37933" ht="26.25" customHeight="1"/>
    <row r="37934" ht="26.25" customHeight="1"/>
    <row r="37935" ht="26.25" customHeight="1"/>
    <row r="37936" ht="26.25" customHeight="1"/>
    <row r="37937" ht="26.25" customHeight="1"/>
    <row r="37938" ht="26.25" customHeight="1"/>
    <row r="37939" ht="26.25" customHeight="1"/>
    <row r="37940" ht="26.25" customHeight="1"/>
    <row r="37941" ht="26.25" customHeight="1"/>
    <row r="37942" ht="26.25" customHeight="1"/>
    <row r="37943" ht="26.25" customHeight="1"/>
    <row r="37944" ht="26.25" customHeight="1"/>
    <row r="37945" ht="26.25" customHeight="1"/>
    <row r="37946" ht="26.25" customHeight="1"/>
    <row r="37947" ht="26.25" customHeight="1"/>
    <row r="37948" ht="26.25" customHeight="1"/>
    <row r="37949" ht="26.25" customHeight="1"/>
    <row r="37950" ht="26.25" customHeight="1"/>
    <row r="37951" ht="26.25" customHeight="1"/>
    <row r="37952" ht="26.25" customHeight="1"/>
    <row r="37953" ht="26.25" customHeight="1"/>
    <row r="37954" ht="26.25" customHeight="1"/>
    <row r="37955" ht="26.25" customHeight="1"/>
    <row r="37956" ht="26.25" customHeight="1"/>
    <row r="37957" ht="26.25" customHeight="1"/>
    <row r="37958" ht="26.25" customHeight="1"/>
    <row r="37959" ht="26.25" customHeight="1"/>
    <row r="37960" ht="26.25" customHeight="1"/>
    <row r="37961" ht="26.25" customHeight="1"/>
    <row r="37962" ht="26.25" customHeight="1"/>
    <row r="37963" ht="26.25" customHeight="1"/>
    <row r="37964" ht="26.25" customHeight="1"/>
    <row r="37965" ht="26.25" customHeight="1"/>
    <row r="37966" ht="26.25" customHeight="1"/>
    <row r="37967" ht="26.25" customHeight="1"/>
    <row r="37968" ht="26.25" customHeight="1"/>
    <row r="37969" ht="26.25" customHeight="1"/>
    <row r="37970" ht="26.25" customHeight="1"/>
    <row r="37971" ht="26.25" customHeight="1"/>
    <row r="37972" ht="26.25" customHeight="1"/>
    <row r="37973" ht="26.25" customHeight="1"/>
    <row r="37974" ht="26.25" customHeight="1"/>
    <row r="37975" ht="26.25" customHeight="1"/>
    <row r="37976" ht="26.25" customHeight="1"/>
    <row r="37977" ht="26.25" customHeight="1"/>
    <row r="37978" ht="26.25" customHeight="1"/>
    <row r="37979" ht="26.25" customHeight="1"/>
    <row r="37980" ht="26.25" customHeight="1"/>
    <row r="37981" ht="26.25" customHeight="1"/>
    <row r="37982" ht="26.25" customHeight="1"/>
    <row r="37983" ht="26.25" customHeight="1"/>
    <row r="37984" ht="26.25" customHeight="1"/>
    <row r="37985" ht="26.25" customHeight="1"/>
    <row r="37986" ht="26.25" customHeight="1"/>
    <row r="37987" ht="26.25" customHeight="1"/>
    <row r="37988" ht="26.25" customHeight="1"/>
    <row r="37989" ht="26.25" customHeight="1"/>
    <row r="37990" ht="26.25" customHeight="1"/>
    <row r="37991" ht="26.25" customHeight="1"/>
    <row r="37992" ht="26.25" customHeight="1"/>
    <row r="37993" ht="26.25" customHeight="1"/>
    <row r="37994" ht="26.25" customHeight="1"/>
    <row r="37995" ht="26.25" customHeight="1"/>
    <row r="37996" ht="26.25" customHeight="1"/>
    <row r="37997" ht="26.25" customHeight="1"/>
    <row r="37998" ht="26.25" customHeight="1"/>
    <row r="37999" ht="26.25" customHeight="1"/>
    <row r="38000" ht="26.25" customHeight="1"/>
    <row r="38001" ht="26.25" customHeight="1"/>
    <row r="38002" ht="26.25" customHeight="1"/>
    <row r="38003" ht="26.25" customHeight="1"/>
    <row r="38004" ht="26.25" customHeight="1"/>
    <row r="38005" ht="26.25" customHeight="1"/>
    <row r="38006" ht="26.25" customHeight="1"/>
    <row r="38007" ht="26.25" customHeight="1"/>
    <row r="38008" ht="26.25" customHeight="1"/>
    <row r="38009" ht="26.25" customHeight="1"/>
    <row r="38010" ht="26.25" customHeight="1"/>
    <row r="38011" ht="26.25" customHeight="1"/>
    <row r="38012" ht="26.25" customHeight="1"/>
    <row r="38013" ht="26.25" customHeight="1"/>
    <row r="38014" ht="26.25" customHeight="1"/>
    <row r="38015" ht="26.25" customHeight="1"/>
    <row r="38016" ht="26.25" customHeight="1"/>
    <row r="38017" ht="26.25" customHeight="1"/>
    <row r="38018" ht="26.25" customHeight="1"/>
    <row r="38019" ht="26.25" customHeight="1"/>
    <row r="38020" ht="26.25" customHeight="1"/>
    <row r="38021" ht="26.25" customHeight="1"/>
    <row r="38022" ht="26.25" customHeight="1"/>
    <row r="38023" ht="26.25" customHeight="1"/>
    <row r="38024" ht="26.25" customHeight="1"/>
    <row r="38025" ht="26.25" customHeight="1"/>
    <row r="38026" ht="26.25" customHeight="1"/>
    <row r="38027" ht="26.25" customHeight="1"/>
    <row r="38028" ht="26.25" customHeight="1"/>
    <row r="38029" ht="26.25" customHeight="1"/>
    <row r="38030" ht="26.25" customHeight="1"/>
    <row r="38031" ht="26.25" customHeight="1"/>
    <row r="38032" ht="26.25" customHeight="1"/>
    <row r="38033" ht="26.25" customHeight="1"/>
    <row r="38034" ht="26.25" customHeight="1"/>
    <row r="38035" ht="26.25" customHeight="1"/>
    <row r="38036" ht="26.25" customHeight="1"/>
    <row r="38037" ht="26.25" customHeight="1"/>
    <row r="38038" ht="26.25" customHeight="1"/>
    <row r="38039" ht="26.25" customHeight="1"/>
    <row r="38040" ht="26.25" customHeight="1"/>
    <row r="38041" ht="26.25" customHeight="1"/>
    <row r="38042" ht="26.25" customHeight="1"/>
    <row r="38043" ht="26.25" customHeight="1"/>
    <row r="38044" ht="26.25" customHeight="1"/>
    <row r="38045" ht="26.25" customHeight="1"/>
    <row r="38046" ht="26.25" customHeight="1"/>
    <row r="38047" ht="26.25" customHeight="1"/>
    <row r="38048" ht="26.25" customHeight="1"/>
    <row r="38049" ht="26.25" customHeight="1"/>
    <row r="38050" ht="26.25" customHeight="1"/>
    <row r="38051" ht="26.25" customHeight="1"/>
    <row r="38052" ht="26.25" customHeight="1"/>
    <row r="38053" ht="26.25" customHeight="1"/>
    <row r="38054" ht="26.25" customHeight="1"/>
    <row r="38055" ht="26.25" customHeight="1"/>
    <row r="38056" ht="26.25" customHeight="1"/>
    <row r="38057" ht="26.25" customHeight="1"/>
    <row r="38058" ht="26.25" customHeight="1"/>
    <row r="38059" ht="26.25" customHeight="1"/>
    <row r="38060" ht="26.25" customHeight="1"/>
    <row r="38061" ht="26.25" customHeight="1"/>
    <row r="38062" ht="26.25" customHeight="1"/>
    <row r="38063" ht="26.25" customHeight="1"/>
    <row r="38064" ht="26.25" customHeight="1"/>
    <row r="38065" ht="26.25" customHeight="1"/>
    <row r="38066" ht="26.25" customHeight="1"/>
    <row r="38067" ht="26.25" customHeight="1"/>
    <row r="38068" ht="26.25" customHeight="1"/>
    <row r="38069" ht="26.25" customHeight="1"/>
    <row r="38070" ht="26.25" customHeight="1"/>
    <row r="38071" ht="26.25" customHeight="1"/>
    <row r="38072" ht="26.25" customHeight="1"/>
    <row r="38073" ht="26.25" customHeight="1"/>
    <row r="38074" ht="26.25" customHeight="1"/>
    <row r="38075" ht="26.25" customHeight="1"/>
    <row r="38076" ht="26.25" customHeight="1"/>
    <row r="38077" ht="26.25" customHeight="1"/>
    <row r="38078" ht="26.25" customHeight="1"/>
    <row r="38079" ht="26.25" customHeight="1"/>
    <row r="38080" ht="26.25" customHeight="1"/>
    <row r="38081" ht="26.25" customHeight="1"/>
    <row r="38082" ht="26.25" customHeight="1"/>
    <row r="38083" ht="26.25" customHeight="1"/>
    <row r="38084" ht="26.25" customHeight="1"/>
    <row r="38085" ht="26.25" customHeight="1"/>
    <row r="38086" ht="26.25" customHeight="1"/>
    <row r="38087" ht="26.25" customHeight="1"/>
    <row r="38088" ht="26.25" customHeight="1"/>
    <row r="38089" ht="26.25" customHeight="1"/>
    <row r="38090" ht="26.25" customHeight="1"/>
    <row r="38091" ht="26.25" customHeight="1"/>
    <row r="38092" ht="26.25" customHeight="1"/>
    <row r="38093" ht="26.25" customHeight="1"/>
    <row r="38094" ht="26.25" customHeight="1"/>
    <row r="38095" ht="26.25" customHeight="1"/>
    <row r="38096" ht="26.25" customHeight="1"/>
    <row r="38097" ht="26.25" customHeight="1"/>
    <row r="38098" ht="26.25" customHeight="1"/>
    <row r="38099" ht="26.25" customHeight="1"/>
    <row r="38100" ht="26.25" customHeight="1"/>
    <row r="38101" ht="26.25" customHeight="1"/>
    <row r="38102" ht="26.25" customHeight="1"/>
    <row r="38103" ht="26.25" customHeight="1"/>
    <row r="38104" ht="26.25" customHeight="1"/>
    <row r="38105" ht="26.25" customHeight="1"/>
    <row r="38106" ht="26.25" customHeight="1"/>
    <row r="38107" ht="26.25" customHeight="1"/>
    <row r="38108" ht="26.25" customHeight="1"/>
    <row r="38109" ht="26.25" customHeight="1"/>
    <row r="38110" ht="26.25" customHeight="1"/>
    <row r="38111" ht="26.25" customHeight="1"/>
    <row r="38112" ht="26.25" customHeight="1"/>
    <row r="38113" ht="26.25" customHeight="1"/>
    <row r="38114" ht="26.25" customHeight="1"/>
    <row r="38115" ht="26.25" customHeight="1"/>
    <row r="38116" ht="26.25" customHeight="1"/>
    <row r="38117" ht="26.25" customHeight="1"/>
    <row r="38118" ht="26.25" customHeight="1"/>
    <row r="38119" ht="26.25" customHeight="1"/>
    <row r="38120" ht="26.25" customHeight="1"/>
    <row r="38121" ht="26.25" customHeight="1"/>
    <row r="38122" ht="26.25" customHeight="1"/>
    <row r="38123" ht="26.25" customHeight="1"/>
    <row r="38124" ht="26.25" customHeight="1"/>
    <row r="38125" ht="26.25" customHeight="1"/>
    <row r="38126" ht="26.25" customHeight="1"/>
    <row r="38127" ht="26.25" customHeight="1"/>
    <row r="38128" ht="26.25" customHeight="1"/>
    <row r="38129" ht="26.25" customHeight="1"/>
    <row r="38130" ht="26.25" customHeight="1"/>
    <row r="38131" ht="26.25" customHeight="1"/>
    <row r="38132" ht="26.25" customHeight="1"/>
    <row r="38133" ht="26.25" customHeight="1"/>
    <row r="38134" ht="26.25" customHeight="1"/>
    <row r="38135" ht="26.25" customHeight="1"/>
    <row r="38136" ht="26.25" customHeight="1"/>
    <row r="38137" ht="26.25" customHeight="1"/>
    <row r="38138" ht="26.25" customHeight="1"/>
    <row r="38139" ht="26.25" customHeight="1"/>
    <row r="38140" ht="26.25" customHeight="1"/>
    <row r="38141" ht="26.25" customHeight="1"/>
    <row r="38142" ht="26.25" customHeight="1"/>
    <row r="38143" ht="26.25" customHeight="1"/>
    <row r="38144" ht="26.25" customHeight="1"/>
    <row r="38145" ht="26.25" customHeight="1"/>
    <row r="38146" ht="26.25" customHeight="1"/>
    <row r="38147" ht="26.25" customHeight="1"/>
    <row r="38148" ht="26.25" customHeight="1"/>
    <row r="38149" ht="26.25" customHeight="1"/>
    <row r="38150" ht="26.25" customHeight="1"/>
    <row r="38151" ht="26.25" customHeight="1"/>
    <row r="38152" ht="26.25" customHeight="1"/>
    <row r="38153" ht="26.25" customHeight="1"/>
    <row r="38154" ht="26.25" customHeight="1"/>
    <row r="38155" ht="26.25" customHeight="1"/>
    <row r="38156" ht="26.25" customHeight="1"/>
    <row r="38157" ht="26.25" customHeight="1"/>
    <row r="38158" ht="26.25" customHeight="1"/>
    <row r="38159" ht="26.25" customHeight="1"/>
    <row r="38160" ht="26.25" customHeight="1"/>
    <row r="38161" ht="26.25" customHeight="1"/>
    <row r="38162" ht="26.25" customHeight="1"/>
    <row r="38163" ht="26.25" customHeight="1"/>
    <row r="38164" ht="26.25" customHeight="1"/>
    <row r="38165" ht="26.25" customHeight="1"/>
    <row r="38166" ht="26.25" customHeight="1"/>
    <row r="38167" ht="26.25" customHeight="1"/>
    <row r="38168" ht="26.25" customHeight="1"/>
    <row r="38169" ht="26.25" customHeight="1"/>
    <row r="38170" ht="26.25" customHeight="1"/>
    <row r="38171" ht="26.25" customHeight="1"/>
    <row r="38172" ht="26.25" customHeight="1"/>
    <row r="38173" ht="26.25" customHeight="1"/>
    <row r="38174" ht="26.25" customHeight="1"/>
    <row r="38175" ht="26.25" customHeight="1"/>
    <row r="38176" ht="26.25" customHeight="1"/>
    <row r="38177" ht="26.25" customHeight="1"/>
    <row r="38178" ht="26.25" customHeight="1"/>
    <row r="38179" ht="26.25" customHeight="1"/>
    <row r="38180" ht="26.25" customHeight="1"/>
    <row r="38181" ht="26.25" customHeight="1"/>
    <row r="38182" ht="26.25" customHeight="1"/>
    <row r="38183" ht="26.25" customHeight="1"/>
    <row r="38184" ht="26.25" customHeight="1"/>
    <row r="38185" ht="26.25" customHeight="1"/>
    <row r="38186" ht="26.25" customHeight="1"/>
    <row r="38187" ht="26.25" customHeight="1"/>
    <row r="38188" ht="26.25" customHeight="1"/>
    <row r="38189" ht="26.25" customHeight="1"/>
    <row r="38190" ht="26.25" customHeight="1"/>
    <row r="38191" ht="26.25" customHeight="1"/>
    <row r="38192" ht="26.25" customHeight="1"/>
    <row r="38193" ht="26.25" customHeight="1"/>
    <row r="38194" ht="26.25" customHeight="1"/>
    <row r="38195" ht="26.25" customHeight="1"/>
    <row r="38196" ht="26.25" customHeight="1"/>
    <row r="38197" ht="26.25" customHeight="1"/>
    <row r="38198" ht="26.25" customHeight="1"/>
    <row r="38199" ht="26.25" customHeight="1"/>
    <row r="38200" ht="26.25" customHeight="1"/>
    <row r="38201" ht="26.25" customHeight="1"/>
    <row r="38202" ht="26.25" customHeight="1"/>
    <row r="38203" ht="26.25" customHeight="1"/>
    <row r="38204" ht="26.25" customHeight="1"/>
    <row r="38205" ht="26.25" customHeight="1"/>
    <row r="38206" ht="26.25" customHeight="1"/>
    <row r="38207" ht="26.25" customHeight="1"/>
    <row r="38208" ht="26.25" customHeight="1"/>
    <row r="38209" ht="26.25" customHeight="1"/>
    <row r="38210" ht="26.25" customHeight="1"/>
    <row r="38211" ht="26.25" customHeight="1"/>
    <row r="38212" ht="26.25" customHeight="1"/>
    <row r="38213" ht="26.25" customHeight="1"/>
    <row r="38214" ht="26.25" customHeight="1"/>
    <row r="38215" ht="26.25" customHeight="1"/>
    <row r="38216" ht="26.25" customHeight="1"/>
    <row r="38217" ht="26.25" customHeight="1"/>
    <row r="38218" ht="26.25" customHeight="1"/>
    <row r="38219" ht="26.25" customHeight="1"/>
    <row r="38220" ht="26.25" customHeight="1"/>
    <row r="38221" ht="26.25" customHeight="1"/>
    <row r="38222" ht="26.25" customHeight="1"/>
    <row r="38223" ht="26.25" customHeight="1"/>
    <row r="38224" ht="26.25" customHeight="1"/>
    <row r="38225" ht="26.25" customHeight="1"/>
    <row r="38226" ht="26.25" customHeight="1"/>
    <row r="38227" ht="26.25" customHeight="1"/>
    <row r="38228" ht="26.25" customHeight="1"/>
    <row r="38229" ht="26.25" customHeight="1"/>
    <row r="38230" ht="26.25" customHeight="1"/>
    <row r="38231" ht="26.25" customHeight="1"/>
    <row r="38232" ht="26.25" customHeight="1"/>
    <row r="38233" ht="26.25" customHeight="1"/>
    <row r="38234" ht="26.25" customHeight="1"/>
    <row r="38235" ht="26.25" customHeight="1"/>
    <row r="38236" ht="26.25" customHeight="1"/>
    <row r="38237" ht="26.25" customHeight="1"/>
    <row r="38238" ht="26.25" customHeight="1"/>
    <row r="38239" ht="26.25" customHeight="1"/>
    <row r="38240" ht="26.25" customHeight="1"/>
    <row r="38241" ht="26.25" customHeight="1"/>
    <row r="38242" ht="26.25" customHeight="1"/>
    <row r="38243" ht="26.25" customHeight="1"/>
    <row r="38244" ht="26.25" customHeight="1"/>
    <row r="38245" ht="26.25" customHeight="1"/>
    <row r="38246" ht="26.25" customHeight="1"/>
    <row r="38247" ht="26.25" customHeight="1"/>
    <row r="38248" ht="26.25" customHeight="1"/>
    <row r="38249" ht="26.25" customHeight="1"/>
    <row r="38250" ht="26.25" customHeight="1"/>
    <row r="38251" ht="26.25" customHeight="1"/>
    <row r="38252" ht="26.25" customHeight="1"/>
    <row r="38253" ht="26.25" customHeight="1"/>
    <row r="38254" ht="26.25" customHeight="1"/>
    <row r="38255" ht="26.25" customHeight="1"/>
    <row r="38256" ht="26.25" customHeight="1"/>
    <row r="38257" ht="26.25" customHeight="1"/>
    <row r="38258" ht="26.25" customHeight="1"/>
    <row r="38259" ht="26.25" customHeight="1"/>
    <row r="38260" ht="26.25" customHeight="1"/>
    <row r="38261" ht="26.25" customHeight="1"/>
    <row r="38262" ht="26.25" customHeight="1"/>
    <row r="38263" ht="26.25" customHeight="1"/>
    <row r="38264" ht="26.25" customHeight="1"/>
    <row r="38265" ht="26.25" customHeight="1"/>
    <row r="38266" ht="26.25" customHeight="1"/>
    <row r="38267" ht="26.25" customHeight="1"/>
    <row r="38268" ht="26.25" customHeight="1"/>
    <row r="38269" ht="26.25" customHeight="1"/>
    <row r="38270" ht="26.25" customHeight="1"/>
    <row r="38271" ht="26.25" customHeight="1"/>
    <row r="38272" ht="26.25" customHeight="1"/>
    <row r="38273" ht="26.25" customHeight="1"/>
    <row r="38274" ht="26.25" customHeight="1"/>
    <row r="38275" ht="26.25" customHeight="1"/>
    <row r="38276" ht="26.25" customHeight="1"/>
    <row r="38277" ht="26.25" customHeight="1"/>
    <row r="38278" ht="26.25" customHeight="1"/>
    <row r="38279" ht="26.25" customHeight="1"/>
    <row r="38280" ht="26.25" customHeight="1"/>
    <row r="38281" ht="26.25" customHeight="1"/>
    <row r="38282" ht="26.25" customHeight="1"/>
    <row r="38283" ht="26.25" customHeight="1"/>
    <row r="38284" ht="26.25" customHeight="1"/>
    <row r="38285" ht="26.25" customHeight="1"/>
    <row r="38286" ht="26.25" customHeight="1"/>
    <row r="38287" ht="26.25" customHeight="1"/>
    <row r="38288" ht="26.25" customHeight="1"/>
    <row r="38289" ht="26.25" customHeight="1"/>
    <row r="38290" ht="26.25" customHeight="1"/>
    <row r="38291" ht="26.25" customHeight="1"/>
    <row r="38292" ht="26.25" customHeight="1"/>
    <row r="38293" ht="26.25" customHeight="1"/>
    <row r="38294" ht="26.25" customHeight="1"/>
    <row r="38295" ht="26.25" customHeight="1"/>
    <row r="38296" ht="26.25" customHeight="1"/>
    <row r="38297" ht="26.25" customHeight="1"/>
    <row r="38298" ht="26.25" customHeight="1"/>
    <row r="38299" ht="26.25" customHeight="1"/>
    <row r="38300" ht="26.25" customHeight="1"/>
    <row r="38301" ht="26.25" customHeight="1"/>
    <row r="38302" ht="26.25" customHeight="1"/>
    <row r="38303" ht="26.25" customHeight="1"/>
    <row r="38304" ht="26.25" customHeight="1"/>
    <row r="38305" ht="26.25" customHeight="1"/>
    <row r="38306" ht="26.25" customHeight="1"/>
    <row r="38307" ht="26.25" customHeight="1"/>
    <row r="38308" ht="26.25" customHeight="1"/>
    <row r="38309" ht="26.25" customHeight="1"/>
    <row r="38310" ht="26.25" customHeight="1"/>
    <row r="38311" ht="26.25" customHeight="1"/>
    <row r="38312" ht="26.25" customHeight="1"/>
    <row r="38313" ht="26.25" customHeight="1"/>
    <row r="38314" ht="26.25" customHeight="1"/>
    <row r="38315" ht="26.25" customHeight="1"/>
    <row r="38316" ht="26.25" customHeight="1"/>
    <row r="38317" ht="26.25" customHeight="1"/>
    <row r="38318" ht="26.25" customHeight="1"/>
    <row r="38319" ht="26.25" customHeight="1"/>
    <row r="38320" ht="26.25" customHeight="1"/>
    <row r="38321" ht="26.25" customHeight="1"/>
    <row r="38322" ht="26.25" customHeight="1"/>
    <row r="38323" ht="26.25" customHeight="1"/>
    <row r="38324" ht="26.25" customHeight="1"/>
    <row r="38325" ht="26.25" customHeight="1"/>
    <row r="38326" ht="26.25" customHeight="1"/>
    <row r="38327" ht="26.25" customHeight="1"/>
    <row r="38328" ht="26.25" customHeight="1"/>
    <row r="38329" ht="26.25" customHeight="1"/>
    <row r="38330" ht="26.25" customHeight="1"/>
    <row r="38331" ht="26.25" customHeight="1"/>
    <row r="38332" ht="26.25" customHeight="1"/>
    <row r="38333" ht="26.25" customHeight="1"/>
    <row r="38334" ht="26.25" customHeight="1"/>
    <row r="38335" ht="26.25" customHeight="1"/>
    <row r="38336" ht="26.25" customHeight="1"/>
    <row r="38337" ht="26.25" customHeight="1"/>
    <row r="38338" ht="26.25" customHeight="1"/>
    <row r="38339" ht="26.25" customHeight="1"/>
    <row r="38340" ht="26.25" customHeight="1"/>
    <row r="38341" ht="26.25" customHeight="1"/>
    <row r="38342" ht="26.25" customHeight="1"/>
    <row r="38343" ht="26.25" customHeight="1"/>
    <row r="38344" ht="26.25" customHeight="1"/>
    <row r="38345" ht="26.25" customHeight="1"/>
    <row r="38346" ht="26.25" customHeight="1"/>
    <row r="38347" ht="26.25" customHeight="1"/>
    <row r="38348" ht="26.25" customHeight="1"/>
    <row r="38349" ht="26.25" customHeight="1"/>
    <row r="38350" ht="26.25" customHeight="1"/>
    <row r="38351" ht="26.25" customHeight="1"/>
    <row r="38352" ht="26.25" customHeight="1"/>
    <row r="38353" ht="26.25" customHeight="1"/>
    <row r="38354" ht="26.25" customHeight="1"/>
    <row r="38355" ht="26.25" customHeight="1"/>
    <row r="38356" ht="26.25" customHeight="1"/>
    <row r="38357" ht="26.25" customHeight="1"/>
    <row r="38358" ht="26.25" customHeight="1"/>
    <row r="38359" ht="26.25" customHeight="1"/>
    <row r="38360" ht="26.25" customHeight="1"/>
    <row r="38361" ht="26.25" customHeight="1"/>
    <row r="38362" ht="26.25" customHeight="1"/>
    <row r="38363" ht="26.25" customHeight="1"/>
    <row r="38364" ht="26.25" customHeight="1"/>
    <row r="38365" ht="26.25" customHeight="1"/>
    <row r="38366" ht="26.25" customHeight="1"/>
    <row r="38367" ht="26.25" customHeight="1"/>
    <row r="38368" ht="26.25" customHeight="1"/>
    <row r="38369" ht="26.25" customHeight="1"/>
    <row r="38370" ht="26.25" customHeight="1"/>
    <row r="38371" ht="26.25" customHeight="1"/>
    <row r="38372" ht="26.25" customHeight="1"/>
    <row r="38373" ht="26.25" customHeight="1"/>
    <row r="38374" ht="26.25" customHeight="1"/>
    <row r="38375" ht="26.25" customHeight="1"/>
    <row r="38376" ht="26.25" customHeight="1"/>
    <row r="38377" ht="26.25" customHeight="1"/>
    <row r="38378" ht="26.25" customHeight="1"/>
    <row r="38379" ht="26.25" customHeight="1"/>
    <row r="38380" ht="26.25" customHeight="1"/>
    <row r="38381" ht="26.25" customHeight="1"/>
    <row r="38382" ht="26.25" customHeight="1"/>
    <row r="38383" ht="26.25" customHeight="1"/>
    <row r="38384" ht="26.25" customHeight="1"/>
    <row r="38385" ht="26.25" customHeight="1"/>
    <row r="38386" ht="26.25" customHeight="1"/>
    <row r="38387" ht="26.25" customHeight="1"/>
    <row r="38388" ht="26.25" customHeight="1"/>
    <row r="38389" ht="26.25" customHeight="1"/>
    <row r="38390" ht="26.25" customHeight="1"/>
    <row r="38391" ht="26.25" customHeight="1"/>
    <row r="38392" ht="26.25" customHeight="1"/>
    <row r="38393" ht="26.25" customHeight="1"/>
    <row r="38394" ht="26.25" customHeight="1"/>
    <row r="38395" ht="26.25" customHeight="1"/>
    <row r="38396" ht="26.25" customHeight="1"/>
    <row r="38397" ht="26.25" customHeight="1"/>
    <row r="38398" ht="26.25" customHeight="1"/>
    <row r="38399" ht="26.25" customHeight="1"/>
    <row r="38400" ht="26.25" customHeight="1"/>
    <row r="38401" ht="26.25" customHeight="1"/>
    <row r="38402" ht="26.25" customHeight="1"/>
    <row r="38403" ht="26.25" customHeight="1"/>
    <row r="38404" ht="26.25" customHeight="1"/>
    <row r="38405" ht="26.25" customHeight="1"/>
    <row r="38406" ht="26.25" customHeight="1"/>
    <row r="38407" ht="26.25" customHeight="1"/>
    <row r="38408" ht="26.25" customHeight="1"/>
    <row r="38409" ht="26.25" customHeight="1"/>
    <row r="38410" ht="26.25" customHeight="1"/>
    <row r="38411" ht="26.25" customHeight="1"/>
    <row r="38412" ht="26.25" customHeight="1"/>
    <row r="38413" ht="26.25" customHeight="1"/>
    <row r="38414" ht="26.25" customHeight="1"/>
    <row r="38415" ht="26.25" customHeight="1"/>
    <row r="38416" ht="26.25" customHeight="1"/>
    <row r="38417" ht="26.25" customHeight="1"/>
    <row r="38418" ht="26.25" customHeight="1"/>
    <row r="38419" ht="26.25" customHeight="1"/>
    <row r="38420" ht="26.25" customHeight="1"/>
    <row r="38421" ht="26.25" customHeight="1"/>
    <row r="38422" ht="26.25" customHeight="1"/>
    <row r="38423" ht="26.25" customHeight="1"/>
    <row r="38424" ht="26.25" customHeight="1"/>
    <row r="38425" ht="26.25" customHeight="1"/>
    <row r="38426" ht="26.25" customHeight="1"/>
    <row r="38427" ht="26.25" customHeight="1"/>
    <row r="38428" ht="26.25" customHeight="1"/>
    <row r="38429" ht="26.25" customHeight="1"/>
    <row r="38430" ht="26.25" customHeight="1"/>
    <row r="38431" ht="26.25" customHeight="1"/>
    <row r="38432" ht="26.25" customHeight="1"/>
    <row r="38433" ht="26.25" customHeight="1"/>
    <row r="38434" ht="26.25" customHeight="1"/>
    <row r="38435" ht="26.25" customHeight="1"/>
    <row r="38436" ht="26.25" customHeight="1"/>
    <row r="38437" ht="26.25" customHeight="1"/>
    <row r="38438" ht="26.25" customHeight="1"/>
    <row r="38439" ht="26.25" customHeight="1"/>
    <row r="38440" ht="26.25" customHeight="1"/>
    <row r="38441" ht="26.25" customHeight="1"/>
    <row r="38442" ht="26.25" customHeight="1"/>
    <row r="38443" ht="26.25" customHeight="1"/>
    <row r="38444" ht="26.25" customHeight="1"/>
    <row r="38445" ht="26.25" customHeight="1"/>
    <row r="38446" ht="26.25" customHeight="1"/>
    <row r="38447" ht="26.25" customHeight="1"/>
    <row r="38448" ht="26.25" customHeight="1"/>
    <row r="38449" ht="26.25" customHeight="1"/>
    <row r="38450" ht="26.25" customHeight="1"/>
    <row r="38451" ht="26.25" customHeight="1"/>
    <row r="38452" ht="26.25" customHeight="1"/>
    <row r="38453" ht="26.25" customHeight="1"/>
    <row r="38454" ht="26.25" customHeight="1"/>
    <row r="38455" ht="26.25" customHeight="1"/>
    <row r="38456" ht="26.25" customHeight="1"/>
    <row r="38457" ht="26.25" customHeight="1"/>
    <row r="38458" ht="26.25" customHeight="1"/>
    <row r="38459" ht="26.25" customHeight="1"/>
    <row r="38460" ht="26.25" customHeight="1"/>
    <row r="38461" ht="26.25" customHeight="1"/>
    <row r="38462" ht="26.25" customHeight="1"/>
    <row r="38463" ht="26.25" customHeight="1"/>
    <row r="38464" ht="26.25" customHeight="1"/>
    <row r="38465" ht="26.25" customHeight="1"/>
    <row r="38466" ht="26.25" customHeight="1"/>
    <row r="38467" ht="26.25" customHeight="1"/>
    <row r="38468" ht="26.25" customHeight="1"/>
    <row r="38469" ht="26.25" customHeight="1"/>
    <row r="38470" ht="26.25" customHeight="1"/>
    <row r="38471" ht="26.25" customHeight="1"/>
    <row r="38472" ht="26.25" customHeight="1"/>
    <row r="38473" ht="26.25" customHeight="1"/>
    <row r="38474" ht="26.25" customHeight="1"/>
    <row r="38475" ht="26.25" customHeight="1"/>
    <row r="38476" ht="26.25" customHeight="1"/>
    <row r="38477" ht="26.25" customHeight="1"/>
    <row r="38478" ht="26.25" customHeight="1"/>
    <row r="38479" ht="26.25" customHeight="1"/>
    <row r="38480" ht="26.25" customHeight="1"/>
    <row r="38481" ht="26.25" customHeight="1"/>
    <row r="38482" ht="26.25" customHeight="1"/>
    <row r="38483" ht="26.25" customHeight="1"/>
    <row r="38484" ht="26.25" customHeight="1"/>
    <row r="38485" ht="26.25" customHeight="1"/>
    <row r="38486" ht="26.25" customHeight="1"/>
    <row r="38487" ht="26.25" customHeight="1"/>
    <row r="38488" ht="26.25" customHeight="1"/>
    <row r="38489" ht="26.25" customHeight="1"/>
    <row r="38490" ht="26.25" customHeight="1"/>
    <row r="38491" ht="26.25" customHeight="1"/>
    <row r="38492" ht="26.25" customHeight="1"/>
    <row r="38493" ht="26.25" customHeight="1"/>
    <row r="38494" ht="26.25" customHeight="1"/>
    <row r="38495" ht="26.25" customHeight="1"/>
    <row r="38496" ht="26.25" customHeight="1"/>
    <row r="38497" ht="26.25" customHeight="1"/>
    <row r="38498" ht="26.25" customHeight="1"/>
    <row r="38499" ht="26.25" customHeight="1"/>
    <row r="38500" ht="26.25" customHeight="1"/>
    <row r="38501" ht="26.25" customHeight="1"/>
    <row r="38502" ht="26.25" customHeight="1"/>
    <row r="38503" ht="26.25" customHeight="1"/>
    <row r="38504" ht="26.25" customHeight="1"/>
    <row r="38505" ht="26.25" customHeight="1"/>
    <row r="38506" ht="26.25" customHeight="1"/>
    <row r="38507" ht="26.25" customHeight="1"/>
    <row r="38508" ht="26.25" customHeight="1"/>
    <row r="38509" ht="26.25" customHeight="1"/>
    <row r="38510" ht="26.25" customHeight="1"/>
    <row r="38511" ht="26.25" customHeight="1"/>
    <row r="38512" ht="26.25" customHeight="1"/>
    <row r="38513" ht="26.25" customHeight="1"/>
    <row r="38514" ht="26.25" customHeight="1"/>
    <row r="38515" ht="26.25" customHeight="1"/>
    <row r="38516" ht="26.25" customHeight="1"/>
    <row r="38517" ht="26.25" customHeight="1"/>
    <row r="38518" ht="26.25" customHeight="1"/>
    <row r="38519" ht="26.25" customHeight="1"/>
    <row r="38520" ht="26.25" customHeight="1"/>
    <row r="38521" ht="26.25" customHeight="1"/>
    <row r="38522" ht="26.25" customHeight="1"/>
    <row r="38523" ht="26.25" customHeight="1"/>
    <row r="38524" ht="26.25" customHeight="1"/>
    <row r="38525" ht="26.25" customHeight="1"/>
    <row r="38526" ht="26.25" customHeight="1"/>
    <row r="38527" ht="26.25" customHeight="1"/>
    <row r="38528" ht="26.25" customHeight="1"/>
    <row r="38529" ht="26.25" customHeight="1"/>
    <row r="38530" ht="26.25" customHeight="1"/>
    <row r="38531" ht="26.25" customHeight="1"/>
    <row r="38532" ht="26.25" customHeight="1"/>
    <row r="38533" ht="26.25" customHeight="1"/>
    <row r="38534" ht="26.25" customHeight="1"/>
    <row r="38535" ht="26.25" customHeight="1"/>
    <row r="38536" ht="26.25" customHeight="1"/>
    <row r="38537" ht="26.25" customHeight="1"/>
    <row r="38538" ht="26.25" customHeight="1"/>
    <row r="38539" ht="26.25" customHeight="1"/>
    <row r="38540" ht="26.25" customHeight="1"/>
    <row r="38541" ht="26.25" customHeight="1"/>
    <row r="38542" ht="26.25" customHeight="1"/>
    <row r="38543" ht="26.25" customHeight="1"/>
    <row r="38544" ht="26.25" customHeight="1"/>
    <row r="38545" ht="26.25" customHeight="1"/>
    <row r="38546" ht="26.25" customHeight="1"/>
    <row r="38547" ht="26.25" customHeight="1"/>
    <row r="38548" ht="26.25" customHeight="1"/>
    <row r="38549" ht="26.25" customHeight="1"/>
    <row r="38550" ht="26.25" customHeight="1"/>
    <row r="38551" ht="26.25" customHeight="1"/>
    <row r="38552" ht="26.25" customHeight="1"/>
    <row r="38553" ht="26.25" customHeight="1"/>
    <row r="38554" ht="26.25" customHeight="1"/>
    <row r="38555" ht="26.25" customHeight="1"/>
    <row r="38556" ht="26.25" customHeight="1"/>
    <row r="38557" ht="26.25" customHeight="1"/>
    <row r="38558" ht="26.25" customHeight="1"/>
    <row r="38559" ht="26.25" customHeight="1"/>
    <row r="38560" ht="26.25" customHeight="1"/>
    <row r="38561" ht="26.25" customHeight="1"/>
    <row r="38562" ht="26.25" customHeight="1"/>
    <row r="38563" ht="26.25" customHeight="1"/>
    <row r="38564" ht="26.25" customHeight="1"/>
    <row r="38565" ht="26.25" customHeight="1"/>
    <row r="38566" ht="26.25" customHeight="1"/>
    <row r="38567" ht="26.25" customHeight="1"/>
    <row r="38568" ht="26.25" customHeight="1"/>
    <row r="38569" ht="26.25" customHeight="1"/>
    <row r="38570" ht="26.25" customHeight="1"/>
    <row r="38571" ht="26.25" customHeight="1"/>
    <row r="38572" ht="26.25" customHeight="1"/>
    <row r="38573" ht="26.25" customHeight="1"/>
    <row r="38574" ht="26.25" customHeight="1"/>
    <row r="38575" ht="26.25" customHeight="1"/>
    <row r="38576" ht="26.25" customHeight="1"/>
    <row r="38577" ht="26.25" customHeight="1"/>
    <row r="38578" ht="26.25" customHeight="1"/>
    <row r="38579" ht="26.25" customHeight="1"/>
    <row r="38580" ht="26.25" customHeight="1"/>
    <row r="38581" ht="26.25" customHeight="1"/>
    <row r="38582" ht="26.25" customHeight="1"/>
    <row r="38583" ht="26.25" customHeight="1"/>
    <row r="38584" ht="26.25" customHeight="1"/>
    <row r="38585" ht="26.25" customHeight="1"/>
    <row r="38586" ht="26.25" customHeight="1"/>
    <row r="38587" ht="26.25" customHeight="1"/>
    <row r="38588" ht="26.25" customHeight="1"/>
    <row r="38589" ht="26.25" customHeight="1"/>
    <row r="38590" ht="26.25" customHeight="1"/>
    <row r="38591" ht="26.25" customHeight="1"/>
    <row r="38592" ht="26.25" customHeight="1"/>
    <row r="38593" ht="26.25" customHeight="1"/>
    <row r="38594" ht="26.25" customHeight="1"/>
    <row r="38595" ht="26.25" customHeight="1"/>
    <row r="38596" ht="26.25" customHeight="1"/>
    <row r="38597" ht="26.25" customHeight="1"/>
    <row r="38598" ht="26.25" customHeight="1"/>
    <row r="38599" ht="26.25" customHeight="1"/>
    <row r="38600" ht="26.25" customHeight="1"/>
    <row r="38601" ht="26.25" customHeight="1"/>
    <row r="38602" ht="26.25" customHeight="1"/>
    <row r="38603" ht="26.25" customHeight="1"/>
    <row r="38604" ht="26.25" customHeight="1"/>
    <row r="38605" ht="26.25" customHeight="1"/>
    <row r="38606" ht="26.25" customHeight="1"/>
    <row r="38607" ht="26.25" customHeight="1"/>
    <row r="38608" ht="26.25" customHeight="1"/>
    <row r="38609" ht="26.25" customHeight="1"/>
    <row r="38610" ht="26.25" customHeight="1"/>
    <row r="38611" ht="26.25" customHeight="1"/>
    <row r="38612" ht="26.25" customHeight="1"/>
    <row r="38613" ht="26.25" customHeight="1"/>
    <row r="38614" ht="26.25" customHeight="1"/>
    <row r="38615" ht="26.25" customHeight="1"/>
    <row r="38616" ht="26.25" customHeight="1"/>
    <row r="38617" ht="26.25" customHeight="1"/>
    <row r="38618" ht="26.25" customHeight="1"/>
    <row r="38619" ht="26.25" customHeight="1"/>
    <row r="38620" ht="26.25" customHeight="1"/>
    <row r="38621" ht="26.25" customHeight="1"/>
    <row r="38622" ht="26.25" customHeight="1"/>
    <row r="38623" ht="26.25" customHeight="1"/>
    <row r="38624" ht="26.25" customHeight="1"/>
    <row r="38625" ht="26.25" customHeight="1"/>
    <row r="38626" ht="26.25" customHeight="1"/>
    <row r="38627" ht="26.25" customHeight="1"/>
    <row r="38628" ht="26.25" customHeight="1"/>
    <row r="38629" ht="26.25" customHeight="1"/>
    <row r="38630" ht="26.25" customHeight="1"/>
    <row r="38631" ht="26.25" customHeight="1"/>
    <row r="38632" ht="26.25" customHeight="1"/>
    <row r="38633" ht="26.25" customHeight="1"/>
    <row r="38634" ht="26.25" customHeight="1"/>
    <row r="38635" ht="26.25" customHeight="1"/>
    <row r="38636" ht="26.25" customHeight="1"/>
    <row r="38637" ht="26.25" customHeight="1"/>
    <row r="38638" ht="26.25" customHeight="1"/>
    <row r="38639" ht="26.25" customHeight="1"/>
    <row r="38640" ht="26.25" customHeight="1"/>
    <row r="38641" ht="26.25" customHeight="1"/>
    <row r="38642" ht="26.25" customHeight="1"/>
    <row r="38643" ht="26.25" customHeight="1"/>
    <row r="38644" ht="26.25" customHeight="1"/>
    <row r="38645" ht="26.25" customHeight="1"/>
    <row r="38646" ht="26.25" customHeight="1"/>
    <row r="38647" ht="26.25" customHeight="1"/>
    <row r="38648" ht="26.25" customHeight="1"/>
    <row r="38649" ht="26.25" customHeight="1"/>
    <row r="38650" ht="26.25" customHeight="1"/>
    <row r="38651" ht="26.25" customHeight="1"/>
    <row r="38652" ht="26.25" customHeight="1"/>
    <row r="38653" ht="26.25" customHeight="1"/>
    <row r="38654" ht="26.25" customHeight="1"/>
    <row r="38655" ht="26.25" customHeight="1"/>
    <row r="38656" ht="26.25" customHeight="1"/>
    <row r="38657" ht="26.25" customHeight="1"/>
    <row r="38658" ht="26.25" customHeight="1"/>
    <row r="38659" ht="26.25" customHeight="1"/>
    <row r="38660" ht="26.25" customHeight="1"/>
    <row r="38661" ht="26.25" customHeight="1"/>
    <row r="38662" ht="26.25" customHeight="1"/>
    <row r="38663" ht="26.25" customHeight="1"/>
    <row r="38664" ht="26.25" customHeight="1"/>
    <row r="38665" ht="26.25" customHeight="1"/>
    <row r="38666" ht="26.25" customHeight="1"/>
    <row r="38667" ht="26.25" customHeight="1"/>
    <row r="38668" ht="26.25" customHeight="1"/>
    <row r="38669" ht="26.25" customHeight="1"/>
    <row r="38670" ht="26.25" customHeight="1"/>
    <row r="38671" ht="26.25" customHeight="1"/>
    <row r="38672" ht="26.25" customHeight="1"/>
    <row r="38673" ht="26.25" customHeight="1"/>
    <row r="38674" ht="26.25" customHeight="1"/>
    <row r="38675" ht="26.25" customHeight="1"/>
    <row r="38676" ht="26.25" customHeight="1"/>
    <row r="38677" ht="26.25" customHeight="1"/>
    <row r="38678" ht="26.25" customHeight="1"/>
    <row r="38679" ht="26.25" customHeight="1"/>
    <row r="38680" ht="26.25" customHeight="1"/>
    <row r="38681" ht="26.25" customHeight="1"/>
    <row r="38682" ht="26.25" customHeight="1"/>
    <row r="38683" ht="26.25" customHeight="1"/>
    <row r="38684" ht="26.25" customHeight="1"/>
    <row r="38685" ht="26.25" customHeight="1"/>
    <row r="38686" ht="26.25" customHeight="1"/>
    <row r="38687" ht="26.25" customHeight="1"/>
    <row r="38688" ht="26.25" customHeight="1"/>
    <row r="38689" ht="26.25" customHeight="1"/>
    <row r="38690" ht="26.25" customHeight="1"/>
    <row r="38691" ht="26.25" customHeight="1"/>
    <row r="38692" ht="26.25" customHeight="1"/>
    <row r="38693" ht="26.25" customHeight="1"/>
    <row r="38694" ht="26.25" customHeight="1"/>
    <row r="38695" ht="26.25" customHeight="1"/>
    <row r="38696" ht="26.25" customHeight="1"/>
    <row r="38697" ht="26.25" customHeight="1"/>
    <row r="38698" ht="26.25" customHeight="1"/>
    <row r="38699" ht="26.25" customHeight="1"/>
    <row r="38700" ht="26.25" customHeight="1"/>
    <row r="38701" ht="26.25" customHeight="1"/>
    <row r="38702" ht="26.25" customHeight="1"/>
    <row r="38703" ht="26.25" customHeight="1"/>
    <row r="38704" ht="26.25" customHeight="1"/>
    <row r="38705" ht="26.25" customHeight="1"/>
    <row r="38706" ht="26.25" customHeight="1"/>
    <row r="38707" ht="26.25" customHeight="1"/>
    <row r="38708" ht="26.25" customHeight="1"/>
    <row r="38709" ht="26.25" customHeight="1"/>
    <row r="38710" ht="26.25" customHeight="1"/>
    <row r="38711" ht="26.25" customHeight="1"/>
    <row r="38712" ht="26.25" customHeight="1"/>
    <row r="38713" ht="26.25" customHeight="1"/>
    <row r="38714" ht="26.25" customHeight="1"/>
    <row r="38715" ht="26.25" customHeight="1"/>
    <row r="38716" ht="26.25" customHeight="1"/>
    <row r="38717" ht="26.25" customHeight="1"/>
    <row r="38718" ht="26.25" customHeight="1"/>
    <row r="38719" ht="26.25" customHeight="1"/>
    <row r="38720" ht="26.25" customHeight="1"/>
    <row r="38721" ht="26.25" customHeight="1"/>
    <row r="38722" ht="26.25" customHeight="1"/>
    <row r="38723" ht="26.25" customHeight="1"/>
    <row r="38724" ht="26.25" customHeight="1"/>
    <row r="38725" ht="26.25" customHeight="1"/>
    <row r="38726" ht="26.25" customHeight="1"/>
    <row r="38727" ht="26.25" customHeight="1"/>
    <row r="38728" ht="26.25" customHeight="1"/>
    <row r="38729" ht="26.25" customHeight="1"/>
    <row r="38730" ht="26.25" customHeight="1"/>
    <row r="38731" ht="26.25" customHeight="1"/>
    <row r="38732" ht="26.25" customHeight="1"/>
    <row r="38733" ht="26.25" customHeight="1"/>
    <row r="38734" ht="26.25" customHeight="1"/>
    <row r="38735" ht="26.25" customHeight="1"/>
    <row r="38736" ht="26.25" customHeight="1"/>
    <row r="38737" ht="26.25" customHeight="1"/>
    <row r="38738" ht="26.25" customHeight="1"/>
    <row r="38739" ht="26.25" customHeight="1"/>
    <row r="38740" ht="26.25" customHeight="1"/>
    <row r="38741" ht="26.25" customHeight="1"/>
    <row r="38742" ht="26.25" customHeight="1"/>
    <row r="38743" ht="26.25" customHeight="1"/>
    <row r="38744" ht="26.25" customHeight="1"/>
    <row r="38745" ht="26.25" customHeight="1"/>
    <row r="38746" ht="26.25" customHeight="1"/>
    <row r="38747" ht="26.25" customHeight="1"/>
    <row r="38748" ht="26.25" customHeight="1"/>
    <row r="38749" ht="26.25" customHeight="1"/>
    <row r="38750" ht="26.25" customHeight="1"/>
    <row r="38751" ht="26.25" customHeight="1"/>
    <row r="38752" ht="26.25" customHeight="1"/>
    <row r="38753" ht="26.25" customHeight="1"/>
    <row r="38754" ht="26.25" customHeight="1"/>
    <row r="38755" ht="26.25" customHeight="1"/>
    <row r="38756" ht="26.25" customHeight="1"/>
    <row r="38757" ht="26.25" customHeight="1"/>
    <row r="38758" ht="26.25" customHeight="1"/>
    <row r="38759" ht="26.25" customHeight="1"/>
    <row r="38760" ht="26.25" customHeight="1"/>
    <row r="38761" ht="26.25" customHeight="1"/>
    <row r="38762" ht="26.25" customHeight="1"/>
    <row r="38763" ht="26.25" customHeight="1"/>
    <row r="38764" ht="26.25" customHeight="1"/>
    <row r="38765" ht="26.25" customHeight="1"/>
    <row r="38766" ht="26.25" customHeight="1"/>
    <row r="38767" ht="26.25" customHeight="1"/>
    <row r="38768" ht="26.25" customHeight="1"/>
    <row r="38769" ht="26.25" customHeight="1"/>
    <row r="38770" ht="26.25" customHeight="1"/>
    <row r="38771" ht="26.25" customHeight="1"/>
    <row r="38772" ht="26.25" customHeight="1"/>
    <row r="38773" ht="26.25" customHeight="1"/>
    <row r="38774" ht="26.25" customHeight="1"/>
    <row r="38775" ht="26.25" customHeight="1"/>
    <row r="38776" ht="26.25" customHeight="1"/>
    <row r="38777" ht="26.25" customHeight="1"/>
    <row r="38778" ht="26.25" customHeight="1"/>
    <row r="38779" ht="26.25" customHeight="1"/>
    <row r="38780" ht="26.25" customHeight="1"/>
    <row r="38781" ht="26.25" customHeight="1"/>
    <row r="38782" ht="26.25" customHeight="1"/>
    <row r="38783" ht="26.25" customHeight="1"/>
    <row r="38784" ht="26.25" customHeight="1"/>
    <row r="38785" ht="26.25" customHeight="1"/>
    <row r="38786" ht="26.25" customHeight="1"/>
    <row r="38787" ht="26.25" customHeight="1"/>
    <row r="38788" ht="26.25" customHeight="1"/>
    <row r="38789" ht="26.25" customHeight="1"/>
    <row r="38790" ht="26.25" customHeight="1"/>
    <row r="38791" ht="26.25" customHeight="1"/>
    <row r="38792" ht="26.25" customHeight="1"/>
    <row r="38793" ht="26.25" customHeight="1"/>
    <row r="38794" ht="26.25" customHeight="1"/>
    <row r="38795" ht="26.25" customHeight="1"/>
    <row r="38796" ht="26.25" customHeight="1"/>
    <row r="38797" ht="26.25" customHeight="1"/>
    <row r="38798" ht="26.25" customHeight="1"/>
    <row r="38799" ht="26.25" customHeight="1"/>
    <row r="38800" ht="26.25" customHeight="1"/>
    <row r="38801" ht="26.25" customHeight="1"/>
    <row r="38802" ht="26.25" customHeight="1"/>
    <row r="38803" ht="26.25" customHeight="1"/>
    <row r="38804" ht="26.25" customHeight="1"/>
    <row r="38805" ht="26.25" customHeight="1"/>
    <row r="38806" ht="26.25" customHeight="1"/>
    <row r="38807" ht="26.25" customHeight="1"/>
    <row r="38808" ht="26.25" customHeight="1"/>
    <row r="38809" ht="26.25" customHeight="1"/>
    <row r="38810" ht="26.25" customHeight="1"/>
    <row r="38811" ht="26.25" customHeight="1"/>
    <row r="38812" ht="26.25" customHeight="1"/>
    <row r="38813" ht="26.25" customHeight="1"/>
    <row r="38814" ht="26.25" customHeight="1"/>
    <row r="38815" ht="26.25" customHeight="1"/>
    <row r="38816" ht="26.25" customHeight="1"/>
    <row r="38817" ht="26.25" customHeight="1"/>
    <row r="38818" ht="26.25" customHeight="1"/>
    <row r="38819" ht="26.25" customHeight="1"/>
    <row r="38820" ht="26.25" customHeight="1"/>
    <row r="38821" ht="26.25" customHeight="1"/>
    <row r="38822" ht="26.25" customHeight="1"/>
    <row r="38823" ht="26.25" customHeight="1"/>
    <row r="38824" ht="26.25" customHeight="1"/>
    <row r="38825" ht="26.25" customHeight="1"/>
    <row r="38826" ht="26.25" customHeight="1"/>
    <row r="38827" ht="26.25" customHeight="1"/>
    <row r="38828" ht="26.25" customHeight="1"/>
    <row r="38829" ht="26.25" customHeight="1"/>
    <row r="38830" ht="26.25" customHeight="1"/>
    <row r="38831" ht="26.25" customHeight="1"/>
    <row r="38832" ht="26.25" customHeight="1"/>
    <row r="38833" ht="26.25" customHeight="1"/>
    <row r="38834" ht="26.25" customHeight="1"/>
    <row r="38835" ht="26.25" customHeight="1"/>
    <row r="38836" ht="26.25" customHeight="1"/>
    <row r="38837" ht="26.25" customHeight="1"/>
    <row r="38838" ht="26.25" customHeight="1"/>
    <row r="38839" ht="26.25" customHeight="1"/>
    <row r="38840" ht="26.25" customHeight="1"/>
    <row r="38841" ht="26.25" customHeight="1"/>
    <row r="38842" ht="26.25" customHeight="1"/>
    <row r="38843" ht="26.25" customHeight="1"/>
    <row r="38844" ht="26.25" customHeight="1"/>
    <row r="38845" ht="26.25" customHeight="1"/>
    <row r="38846" ht="26.25" customHeight="1"/>
    <row r="38847" ht="26.25" customHeight="1"/>
    <row r="38848" ht="26.25" customHeight="1"/>
    <row r="38849" ht="26.25" customHeight="1"/>
    <row r="38850" ht="26.25" customHeight="1"/>
    <row r="38851" ht="26.25" customHeight="1"/>
    <row r="38852" ht="26.25" customHeight="1"/>
    <row r="38853" ht="26.25" customHeight="1"/>
    <row r="38854" ht="26.25" customHeight="1"/>
    <row r="38855" ht="26.25" customHeight="1"/>
    <row r="38856" ht="26.25" customHeight="1"/>
    <row r="38857" ht="26.25" customHeight="1"/>
    <row r="38858" ht="26.25" customHeight="1"/>
    <row r="38859" ht="26.25" customHeight="1"/>
    <row r="38860" ht="26.25" customHeight="1"/>
    <row r="38861" ht="26.25" customHeight="1"/>
    <row r="38862" ht="26.25" customHeight="1"/>
    <row r="38863" ht="26.25" customHeight="1"/>
    <row r="38864" ht="26.25" customHeight="1"/>
    <row r="38865" ht="26.25" customHeight="1"/>
    <row r="38866" ht="26.25" customHeight="1"/>
    <row r="38867" ht="26.25" customHeight="1"/>
    <row r="38868" ht="26.25" customHeight="1"/>
    <row r="38869" ht="26.25" customHeight="1"/>
    <row r="38870" ht="26.25" customHeight="1"/>
    <row r="38871" ht="26.25" customHeight="1"/>
    <row r="38872" ht="26.25" customHeight="1"/>
    <row r="38873" ht="26.25" customHeight="1"/>
    <row r="38874" ht="26.25" customHeight="1"/>
    <row r="38875" ht="26.25" customHeight="1"/>
    <row r="38876" ht="26.25" customHeight="1"/>
    <row r="38877" ht="26.25" customHeight="1"/>
    <row r="38878" ht="26.25" customHeight="1"/>
    <row r="38879" ht="26.25" customHeight="1"/>
    <row r="38880" ht="26.25" customHeight="1"/>
    <row r="38881" ht="26.25" customHeight="1"/>
    <row r="38882" ht="26.25" customHeight="1"/>
    <row r="38883" ht="26.25" customHeight="1"/>
    <row r="38884" ht="26.25" customHeight="1"/>
    <row r="38885" ht="26.25" customHeight="1"/>
    <row r="38886" ht="26.25" customHeight="1"/>
    <row r="38887" ht="26.25" customHeight="1"/>
    <row r="38888" ht="26.25" customHeight="1"/>
    <row r="38889" ht="26.25" customHeight="1"/>
    <row r="38890" ht="26.25" customHeight="1"/>
    <row r="38891" ht="26.25" customHeight="1"/>
    <row r="38892" ht="26.25" customHeight="1"/>
    <row r="38893" ht="26.25" customHeight="1"/>
    <row r="38894" ht="26.25" customHeight="1"/>
    <row r="38895" ht="26.25" customHeight="1"/>
    <row r="38896" ht="26.25" customHeight="1"/>
    <row r="38897" ht="26.25" customHeight="1"/>
    <row r="38898" ht="26.25" customHeight="1"/>
    <row r="38899" ht="26.25" customHeight="1"/>
    <row r="38900" ht="26.25" customHeight="1"/>
    <row r="38901" ht="26.25" customHeight="1"/>
    <row r="38902" ht="26.25" customHeight="1"/>
    <row r="38903" ht="26.25" customHeight="1"/>
    <row r="38904" ht="26.25" customHeight="1"/>
    <row r="38905" ht="26.25" customHeight="1"/>
    <row r="38906" ht="26.25" customHeight="1"/>
    <row r="38907" ht="26.25" customHeight="1"/>
    <row r="38908" ht="26.25" customHeight="1"/>
    <row r="38909" ht="26.25" customHeight="1"/>
    <row r="38910" ht="26.25" customHeight="1"/>
    <row r="38911" ht="26.25" customHeight="1"/>
    <row r="38912" ht="26.25" customHeight="1"/>
    <row r="38913" ht="26.25" customHeight="1"/>
    <row r="38914" ht="26.25" customHeight="1"/>
    <row r="38915" ht="26.25" customHeight="1"/>
    <row r="38916" ht="26.25" customHeight="1"/>
    <row r="38917" ht="26.25" customHeight="1"/>
    <row r="38918" ht="26.25" customHeight="1"/>
    <row r="38919" ht="26.25" customHeight="1"/>
    <row r="38920" ht="26.25" customHeight="1"/>
    <row r="38921" ht="26.25" customHeight="1"/>
    <row r="38922" ht="26.25" customHeight="1"/>
    <row r="38923" ht="26.25" customHeight="1"/>
    <row r="38924" ht="26.25" customHeight="1"/>
    <row r="38925" ht="26.25" customHeight="1"/>
    <row r="38926" ht="26.25" customHeight="1"/>
    <row r="38927" ht="26.25" customHeight="1"/>
    <row r="38928" ht="26.25" customHeight="1"/>
    <row r="38929" ht="26.25" customHeight="1"/>
    <row r="38930" ht="26.25" customHeight="1"/>
    <row r="38931" ht="26.25" customHeight="1"/>
    <row r="38932" ht="26.25" customHeight="1"/>
    <row r="38933" ht="26.25" customHeight="1"/>
    <row r="38934" ht="26.25" customHeight="1"/>
    <row r="38935" ht="26.25" customHeight="1"/>
    <row r="38936" ht="26.25" customHeight="1"/>
    <row r="38937" ht="26.25" customHeight="1"/>
    <row r="38938" ht="26.25" customHeight="1"/>
    <row r="38939" ht="26.25" customHeight="1"/>
    <row r="38940" ht="26.25" customHeight="1"/>
    <row r="38941" ht="26.25" customHeight="1"/>
    <row r="38942" ht="26.25" customHeight="1"/>
    <row r="38943" ht="26.25" customHeight="1"/>
    <row r="38944" ht="26.25" customHeight="1"/>
    <row r="38945" ht="26.25" customHeight="1"/>
    <row r="38946" ht="26.25" customHeight="1"/>
    <row r="38947" ht="26.25" customHeight="1"/>
    <row r="38948" ht="26.25" customHeight="1"/>
    <row r="38949" ht="26.25" customHeight="1"/>
    <row r="38950" ht="26.25" customHeight="1"/>
    <row r="38951" ht="26.25" customHeight="1"/>
    <row r="38952" ht="26.25" customHeight="1"/>
    <row r="38953" ht="26.25" customHeight="1"/>
    <row r="38954" ht="26.25" customHeight="1"/>
    <row r="38955" ht="26.25" customHeight="1"/>
    <row r="38956" ht="26.25" customHeight="1"/>
    <row r="38957" ht="26.25" customHeight="1"/>
    <row r="38958" ht="26.25" customHeight="1"/>
    <row r="38959" ht="26.25" customHeight="1"/>
    <row r="38960" ht="26.25" customHeight="1"/>
    <row r="38961" ht="26.25" customHeight="1"/>
    <row r="38962" ht="26.25" customHeight="1"/>
    <row r="38963" ht="26.25" customHeight="1"/>
    <row r="38964" ht="26.25" customHeight="1"/>
    <row r="38965" ht="26.25" customHeight="1"/>
    <row r="38966" ht="26.25" customHeight="1"/>
    <row r="38967" ht="26.25" customHeight="1"/>
    <row r="38968" ht="26.25" customHeight="1"/>
    <row r="38969" ht="26.25" customHeight="1"/>
    <row r="38970" ht="26.25" customHeight="1"/>
    <row r="38971" ht="26.25" customHeight="1"/>
    <row r="38972" ht="26.25" customHeight="1"/>
    <row r="38973" ht="26.25" customHeight="1"/>
    <row r="38974" ht="26.25" customHeight="1"/>
    <row r="38975" ht="26.25" customHeight="1"/>
    <row r="38976" ht="26.25" customHeight="1"/>
    <row r="38977" ht="26.25" customHeight="1"/>
    <row r="38978" ht="26.25" customHeight="1"/>
    <row r="38979" ht="26.25" customHeight="1"/>
    <row r="38980" ht="26.25" customHeight="1"/>
    <row r="38981" ht="26.25" customHeight="1"/>
    <row r="38982" ht="26.25" customHeight="1"/>
    <row r="38983" ht="26.25" customHeight="1"/>
    <row r="38984" ht="26.25" customHeight="1"/>
    <row r="38985" ht="26.25" customHeight="1"/>
    <row r="38986" ht="26.25" customHeight="1"/>
    <row r="38987" ht="26.25" customHeight="1"/>
    <row r="38988" ht="26.25" customHeight="1"/>
    <row r="38989" ht="26.25" customHeight="1"/>
    <row r="38990" ht="26.25" customHeight="1"/>
    <row r="38991" ht="26.25" customHeight="1"/>
    <row r="38992" ht="26.25" customHeight="1"/>
    <row r="38993" ht="26.25" customHeight="1"/>
    <row r="38994" ht="26.25" customHeight="1"/>
    <row r="38995" ht="26.25" customHeight="1"/>
    <row r="38996" ht="26.25" customHeight="1"/>
    <row r="38997" ht="26.25" customHeight="1"/>
    <row r="38998" ht="26.25" customHeight="1"/>
    <row r="38999" ht="26.25" customHeight="1"/>
    <row r="39000" ht="26.25" customHeight="1"/>
    <row r="39001" ht="26.25" customHeight="1"/>
    <row r="39002" ht="26.25" customHeight="1"/>
    <row r="39003" ht="26.25" customHeight="1"/>
    <row r="39004" ht="26.25" customHeight="1"/>
    <row r="39005" ht="26.25" customHeight="1"/>
    <row r="39006" ht="26.25" customHeight="1"/>
    <row r="39007" ht="26.25" customHeight="1"/>
    <row r="39008" ht="26.25" customHeight="1"/>
    <row r="39009" ht="26.25" customHeight="1"/>
    <row r="39010" ht="26.25" customHeight="1"/>
    <row r="39011" ht="26.25" customHeight="1"/>
    <row r="39012" ht="26.25" customHeight="1"/>
    <row r="39013" ht="26.25" customHeight="1"/>
    <row r="39014" ht="26.25" customHeight="1"/>
    <row r="39015" ht="26.25" customHeight="1"/>
    <row r="39016" ht="26.25" customHeight="1"/>
    <row r="39017" ht="26.25" customHeight="1"/>
    <row r="39018" ht="26.25" customHeight="1"/>
    <row r="39019" ht="26.25" customHeight="1"/>
    <row r="39020" ht="26.25" customHeight="1"/>
    <row r="39021" ht="26.25" customHeight="1"/>
    <row r="39022" ht="26.25" customHeight="1"/>
    <row r="39023" ht="26.25" customHeight="1"/>
    <row r="39024" ht="26.25" customHeight="1"/>
    <row r="39025" ht="26.25" customHeight="1"/>
    <row r="39026" ht="26.25" customHeight="1"/>
    <row r="39027" ht="26.25" customHeight="1"/>
    <row r="39028" ht="26.25" customHeight="1"/>
    <row r="39029" ht="26.25" customHeight="1"/>
    <row r="39030" ht="26.25" customHeight="1"/>
    <row r="39031" ht="26.25" customHeight="1"/>
    <row r="39032" ht="26.25" customHeight="1"/>
    <row r="39033" ht="26.25" customHeight="1"/>
    <row r="39034" ht="26.25" customHeight="1"/>
    <row r="39035" ht="26.25" customHeight="1"/>
    <row r="39036" ht="26.25" customHeight="1"/>
    <row r="39037" ht="26.25" customHeight="1"/>
    <row r="39038" ht="26.25" customHeight="1"/>
    <row r="39039" ht="26.25" customHeight="1"/>
    <row r="39040" ht="26.25" customHeight="1"/>
    <row r="39041" ht="26.25" customHeight="1"/>
    <row r="39042" ht="26.25" customHeight="1"/>
    <row r="39043" ht="26.25" customHeight="1"/>
    <row r="39044" ht="26.25" customHeight="1"/>
    <row r="39045" ht="26.25" customHeight="1"/>
    <row r="39046" ht="26.25" customHeight="1"/>
    <row r="39047" ht="26.25" customHeight="1"/>
    <row r="39048" ht="26.25" customHeight="1"/>
    <row r="39049" ht="26.25" customHeight="1"/>
    <row r="39050" ht="26.25" customHeight="1"/>
    <row r="39051" ht="26.25" customHeight="1"/>
    <row r="39052" ht="26.25" customHeight="1"/>
    <row r="39053" ht="26.25" customHeight="1"/>
    <row r="39054" ht="26.25" customHeight="1"/>
    <row r="39055" ht="26.25" customHeight="1"/>
    <row r="39056" ht="26.25" customHeight="1"/>
    <row r="39057" ht="26.25" customHeight="1"/>
    <row r="39058" ht="26.25" customHeight="1"/>
    <row r="39059" ht="26.25" customHeight="1"/>
    <row r="39060" ht="26.25" customHeight="1"/>
    <row r="39061" ht="26.25" customHeight="1"/>
    <row r="39062" ht="26.25" customHeight="1"/>
    <row r="39063" ht="26.25" customHeight="1"/>
    <row r="39064" ht="26.25" customHeight="1"/>
    <row r="39065" ht="26.25" customHeight="1"/>
    <row r="39066" ht="26.25" customHeight="1"/>
    <row r="39067" ht="26.25" customHeight="1"/>
    <row r="39068" ht="26.25" customHeight="1"/>
    <row r="39069" ht="26.25" customHeight="1"/>
    <row r="39070" ht="26.25" customHeight="1"/>
    <row r="39071" ht="26.25" customHeight="1"/>
    <row r="39072" ht="26.25" customHeight="1"/>
    <row r="39073" ht="26.25" customHeight="1"/>
    <row r="39074" ht="26.25" customHeight="1"/>
    <row r="39075" ht="26.25" customHeight="1"/>
    <row r="39076" ht="26.25" customHeight="1"/>
    <row r="39077" ht="26.25" customHeight="1"/>
    <row r="39078" ht="26.25" customHeight="1"/>
    <row r="39079" ht="26.25" customHeight="1"/>
    <row r="39080" ht="26.25" customHeight="1"/>
    <row r="39081" ht="26.25" customHeight="1"/>
    <row r="39082" ht="26.25" customHeight="1"/>
    <row r="39083" ht="26.25" customHeight="1"/>
    <row r="39084" ht="26.25" customHeight="1"/>
    <row r="39085" ht="26.25" customHeight="1"/>
    <row r="39086" ht="26.25" customHeight="1"/>
    <row r="39087" ht="26.25" customHeight="1"/>
    <row r="39088" ht="26.25" customHeight="1"/>
    <row r="39089" ht="26.25" customHeight="1"/>
    <row r="39090" ht="26.25" customHeight="1"/>
    <row r="39091" ht="26.25" customHeight="1"/>
    <row r="39092" ht="26.25" customHeight="1"/>
    <row r="39093" ht="26.25" customHeight="1"/>
    <row r="39094" ht="26.25" customHeight="1"/>
    <row r="39095" ht="26.25" customHeight="1"/>
    <row r="39096" ht="26.25" customHeight="1"/>
    <row r="39097" ht="26.25" customHeight="1"/>
    <row r="39098" ht="26.25" customHeight="1"/>
    <row r="39099" ht="26.25" customHeight="1"/>
    <row r="39100" ht="26.25" customHeight="1"/>
    <row r="39101" ht="26.25" customHeight="1"/>
    <row r="39102" ht="26.25" customHeight="1"/>
    <row r="39103" ht="26.25" customHeight="1"/>
    <row r="39104" ht="26.25" customHeight="1"/>
    <row r="39105" ht="26.25" customHeight="1"/>
    <row r="39106" ht="26.25" customHeight="1"/>
    <row r="39107" ht="26.25" customHeight="1"/>
    <row r="39108" ht="26.25" customHeight="1"/>
    <row r="39109" ht="26.25" customHeight="1"/>
    <row r="39110" ht="26.25" customHeight="1"/>
    <row r="39111" ht="26.25" customHeight="1"/>
    <row r="39112" ht="26.25" customHeight="1"/>
    <row r="39113" ht="26.25" customHeight="1"/>
    <row r="39114" ht="26.25" customHeight="1"/>
    <row r="39115" ht="26.25" customHeight="1"/>
    <row r="39116" ht="26.25" customHeight="1"/>
    <row r="39117" ht="26.25" customHeight="1"/>
    <row r="39118" ht="26.25" customHeight="1"/>
    <row r="39119" ht="26.25" customHeight="1"/>
    <row r="39120" ht="26.25" customHeight="1"/>
    <row r="39121" ht="26.25" customHeight="1"/>
    <row r="39122" ht="26.25" customHeight="1"/>
    <row r="39123" ht="26.25" customHeight="1"/>
    <row r="39124" ht="26.25" customHeight="1"/>
    <row r="39125" ht="26.25" customHeight="1"/>
    <row r="39126" ht="26.25" customHeight="1"/>
    <row r="39127" ht="26.25" customHeight="1"/>
    <row r="39128" ht="26.25" customHeight="1"/>
    <row r="39129" ht="26.25" customHeight="1"/>
    <row r="39130" ht="26.25" customHeight="1"/>
    <row r="39131" ht="26.25" customHeight="1"/>
    <row r="39132" ht="26.25" customHeight="1"/>
    <row r="39133" ht="26.25" customHeight="1"/>
    <row r="39134" ht="26.25" customHeight="1"/>
    <row r="39135" ht="26.25" customHeight="1"/>
    <row r="39136" ht="26.25" customHeight="1"/>
    <row r="39137" ht="26.25" customHeight="1"/>
    <row r="39138" ht="26.25" customHeight="1"/>
    <row r="39139" ht="26.25" customHeight="1"/>
    <row r="39140" ht="26.25" customHeight="1"/>
    <row r="39141" ht="26.25" customHeight="1"/>
    <row r="39142" ht="26.25" customHeight="1"/>
    <row r="39143" ht="26.25" customHeight="1"/>
    <row r="39144" ht="26.25" customHeight="1"/>
    <row r="39145" ht="26.25" customHeight="1"/>
    <row r="39146" ht="26.25" customHeight="1"/>
    <row r="39147" ht="26.25" customHeight="1"/>
    <row r="39148" ht="26.25" customHeight="1"/>
    <row r="39149" ht="26.25" customHeight="1"/>
    <row r="39150" ht="26.25" customHeight="1"/>
    <row r="39151" ht="26.25" customHeight="1"/>
    <row r="39152" ht="26.25" customHeight="1"/>
    <row r="39153" ht="26.25" customHeight="1"/>
    <row r="39154" ht="26.25" customHeight="1"/>
    <row r="39155" ht="26.25" customHeight="1"/>
    <row r="39156" ht="26.25" customHeight="1"/>
    <row r="39157" ht="26.25" customHeight="1"/>
    <row r="39158" ht="26.25" customHeight="1"/>
    <row r="39159" ht="26.25" customHeight="1"/>
    <row r="39160" ht="26.25" customHeight="1"/>
    <row r="39161" ht="26.25" customHeight="1"/>
    <row r="39162" ht="26.25" customHeight="1"/>
    <row r="39163" ht="26.25" customHeight="1"/>
    <row r="39164" ht="26.25" customHeight="1"/>
    <row r="39165" ht="26.25" customHeight="1"/>
    <row r="39166" ht="26.25" customHeight="1"/>
    <row r="39167" ht="26.25" customHeight="1"/>
    <row r="39168" ht="26.25" customHeight="1"/>
    <row r="39169" ht="26.25" customHeight="1"/>
    <row r="39170" ht="26.25" customHeight="1"/>
    <row r="39171" ht="26.25" customHeight="1"/>
    <row r="39172" ht="26.25" customHeight="1"/>
    <row r="39173" ht="26.25" customHeight="1"/>
    <row r="39174" ht="26.25" customHeight="1"/>
    <row r="39175" ht="26.25" customHeight="1"/>
    <row r="39176" ht="26.25" customHeight="1"/>
    <row r="39177" ht="26.25" customHeight="1"/>
    <row r="39178" ht="26.25" customHeight="1"/>
    <row r="39179" ht="26.25" customHeight="1"/>
    <row r="39180" ht="26.25" customHeight="1"/>
    <row r="39181" ht="26.25" customHeight="1"/>
    <row r="39182" ht="26.25" customHeight="1"/>
    <row r="39183" ht="26.25" customHeight="1"/>
    <row r="39184" ht="26.25" customHeight="1"/>
    <row r="39185" ht="26.25" customHeight="1"/>
    <row r="39186" ht="26.25" customHeight="1"/>
    <row r="39187" ht="26.25" customHeight="1"/>
    <row r="39188" ht="26.25" customHeight="1"/>
    <row r="39189" ht="26.25" customHeight="1"/>
    <row r="39190" ht="26.25" customHeight="1"/>
    <row r="39191" ht="26.25" customHeight="1"/>
    <row r="39192" ht="26.25" customHeight="1"/>
    <row r="39193" ht="26.25" customHeight="1"/>
    <row r="39194" ht="26.25" customHeight="1"/>
    <row r="39195" ht="26.25" customHeight="1"/>
    <row r="39196" ht="26.25" customHeight="1"/>
    <row r="39197" ht="26.25" customHeight="1"/>
    <row r="39198" ht="26.25" customHeight="1"/>
    <row r="39199" ht="26.25" customHeight="1"/>
    <row r="39200" ht="26.25" customHeight="1"/>
    <row r="39201" ht="26.25" customHeight="1"/>
    <row r="39202" ht="26.25" customHeight="1"/>
    <row r="39203" ht="26.25" customHeight="1"/>
    <row r="39204" ht="26.25" customHeight="1"/>
    <row r="39205" ht="26.25" customHeight="1"/>
    <row r="39206" ht="26.25" customHeight="1"/>
    <row r="39207" ht="26.25" customHeight="1"/>
    <row r="39208" ht="26.25" customHeight="1"/>
    <row r="39209" ht="26.25" customHeight="1"/>
    <row r="39210" ht="26.25" customHeight="1"/>
    <row r="39211" ht="26.25" customHeight="1"/>
    <row r="39212" ht="26.25" customHeight="1"/>
    <row r="39213" ht="26.25" customHeight="1"/>
    <row r="39214" ht="26.25" customHeight="1"/>
    <row r="39215" ht="26.25" customHeight="1"/>
    <row r="39216" ht="26.25" customHeight="1"/>
    <row r="39217" ht="26.25" customHeight="1"/>
    <row r="39218" ht="26.25" customHeight="1"/>
    <row r="39219" ht="26.25" customHeight="1"/>
    <row r="39220" ht="26.25" customHeight="1"/>
    <row r="39221" ht="26.25" customHeight="1"/>
    <row r="39222" ht="26.25" customHeight="1"/>
    <row r="39223" ht="26.25" customHeight="1"/>
    <row r="39224" ht="26.25" customHeight="1"/>
    <row r="39225" ht="26.25" customHeight="1"/>
    <row r="39226" ht="26.25" customHeight="1"/>
    <row r="39227" ht="26.25" customHeight="1"/>
    <row r="39228" ht="26.25" customHeight="1"/>
    <row r="39229" ht="26.25" customHeight="1"/>
    <row r="39230" ht="26.25" customHeight="1"/>
    <row r="39231" ht="26.25" customHeight="1"/>
    <row r="39232" ht="26.25" customHeight="1"/>
    <row r="39233" ht="26.25" customHeight="1"/>
    <row r="39234" ht="26.25" customHeight="1"/>
    <row r="39235" ht="26.25" customHeight="1"/>
    <row r="39236" ht="26.25" customHeight="1"/>
    <row r="39237" ht="26.25" customHeight="1"/>
    <row r="39238" ht="26.25" customHeight="1"/>
    <row r="39239" ht="26.25" customHeight="1"/>
    <row r="39240" ht="26.25" customHeight="1"/>
    <row r="39241" ht="26.25" customHeight="1"/>
    <row r="39242" ht="26.25" customHeight="1"/>
    <row r="39243" ht="26.25" customHeight="1"/>
    <row r="39244" ht="26.25" customHeight="1"/>
    <row r="39245" ht="26.25" customHeight="1"/>
    <row r="39246" ht="26.25" customHeight="1"/>
    <row r="39247" ht="26.25" customHeight="1"/>
    <row r="39248" ht="26.25" customHeight="1"/>
    <row r="39249" ht="26.25" customHeight="1"/>
    <row r="39250" ht="26.25" customHeight="1"/>
    <row r="39251" ht="26.25" customHeight="1"/>
    <row r="39252" ht="26.25" customHeight="1"/>
    <row r="39253" ht="26.25" customHeight="1"/>
    <row r="39254" ht="26.25" customHeight="1"/>
    <row r="39255" ht="26.25" customHeight="1"/>
    <row r="39256" ht="26.25" customHeight="1"/>
    <row r="39257" ht="26.25" customHeight="1"/>
    <row r="39258" ht="26.25" customHeight="1"/>
    <row r="39259" ht="26.25" customHeight="1"/>
    <row r="39260" ht="26.25" customHeight="1"/>
    <row r="39261" ht="26.25" customHeight="1"/>
    <row r="39262" ht="26.25" customHeight="1"/>
    <row r="39263" ht="26.25" customHeight="1"/>
    <row r="39264" ht="26.25" customHeight="1"/>
    <row r="39265" ht="26.25" customHeight="1"/>
    <row r="39266" ht="26.25" customHeight="1"/>
    <row r="39267" ht="26.25" customHeight="1"/>
    <row r="39268" ht="26.25" customHeight="1"/>
    <row r="39269" ht="26.25" customHeight="1"/>
    <row r="39270" ht="26.25" customHeight="1"/>
    <row r="39271" ht="26.25" customHeight="1"/>
    <row r="39272" ht="26.25" customHeight="1"/>
    <row r="39273" ht="26.25" customHeight="1"/>
    <row r="39274" ht="26.25" customHeight="1"/>
    <row r="39275" ht="26.25" customHeight="1"/>
    <row r="39276" ht="26.25" customHeight="1"/>
    <row r="39277" ht="26.25" customHeight="1"/>
    <row r="39278" ht="26.25" customHeight="1"/>
    <row r="39279" ht="26.25" customHeight="1"/>
    <row r="39280" ht="26.25" customHeight="1"/>
    <row r="39281" ht="26.25" customHeight="1"/>
    <row r="39282" ht="26.25" customHeight="1"/>
    <row r="39283" ht="26.25" customHeight="1"/>
    <row r="39284" ht="26.25" customHeight="1"/>
    <row r="39285" ht="26.25" customHeight="1"/>
    <row r="39286" ht="26.25" customHeight="1"/>
    <row r="39287" ht="26.25" customHeight="1"/>
    <row r="39288" ht="26.25" customHeight="1"/>
    <row r="39289" ht="26.25" customHeight="1"/>
    <row r="39290" ht="26.25" customHeight="1"/>
    <row r="39291" ht="26.25" customHeight="1"/>
    <row r="39292" ht="26.25" customHeight="1"/>
    <row r="39293" ht="26.25" customHeight="1"/>
    <row r="39294" ht="26.25" customHeight="1"/>
    <row r="39295" ht="26.25" customHeight="1"/>
    <row r="39296" ht="26.25" customHeight="1"/>
    <row r="39297" ht="26.25" customHeight="1"/>
    <row r="39298" ht="26.25" customHeight="1"/>
    <row r="39299" ht="26.25" customHeight="1"/>
    <row r="39300" ht="26.25" customHeight="1"/>
    <row r="39301" ht="26.25" customHeight="1"/>
    <row r="39302" ht="26.25" customHeight="1"/>
    <row r="39303" ht="26.25" customHeight="1"/>
    <row r="39304" ht="26.25" customHeight="1"/>
    <row r="39305" ht="26.25" customHeight="1"/>
    <row r="39306" ht="26.25" customHeight="1"/>
    <row r="39307" ht="26.25" customHeight="1"/>
    <row r="39308" ht="26.25" customHeight="1"/>
    <row r="39309" ht="26.25" customHeight="1"/>
    <row r="39310" ht="26.25" customHeight="1"/>
    <row r="39311" ht="26.25" customHeight="1"/>
    <row r="39312" ht="26.25" customHeight="1"/>
    <row r="39313" ht="26.25" customHeight="1"/>
    <row r="39314" ht="26.25" customHeight="1"/>
    <row r="39315" ht="26.25" customHeight="1"/>
    <row r="39316" ht="26.25" customHeight="1"/>
    <row r="39317" ht="26.25" customHeight="1"/>
    <row r="39318" ht="26.25" customHeight="1"/>
    <row r="39319" ht="26.25" customHeight="1"/>
    <row r="39320" ht="26.25" customHeight="1"/>
    <row r="39321" ht="26.25" customHeight="1"/>
    <row r="39322" ht="26.25" customHeight="1"/>
    <row r="39323" ht="26.25" customHeight="1"/>
    <row r="39324" ht="26.25" customHeight="1"/>
    <row r="39325" ht="26.25" customHeight="1"/>
    <row r="39326" ht="26.25" customHeight="1"/>
    <row r="39327" ht="26.25" customHeight="1"/>
    <row r="39328" ht="26.25" customHeight="1"/>
    <row r="39329" ht="26.25" customHeight="1"/>
    <row r="39330" ht="26.25" customHeight="1"/>
    <row r="39331" ht="26.25" customHeight="1"/>
    <row r="39332" ht="26.25" customHeight="1"/>
    <row r="39333" ht="26.25" customHeight="1"/>
    <row r="39334" ht="26.25" customHeight="1"/>
    <row r="39335" ht="26.25" customHeight="1"/>
    <row r="39336" ht="26.25" customHeight="1"/>
    <row r="39337" ht="26.25" customHeight="1"/>
    <row r="39338" ht="26.25" customHeight="1"/>
    <row r="39339" ht="26.25" customHeight="1"/>
    <row r="39340" ht="26.25" customHeight="1"/>
    <row r="39341" ht="26.25" customHeight="1"/>
    <row r="39342" ht="26.25" customHeight="1"/>
    <row r="39343" ht="26.25" customHeight="1"/>
    <row r="39344" ht="26.25" customHeight="1"/>
    <row r="39345" ht="26.25" customHeight="1"/>
    <row r="39346" ht="26.25" customHeight="1"/>
    <row r="39347" ht="26.25" customHeight="1"/>
    <row r="39348" ht="26.25" customHeight="1"/>
    <row r="39349" ht="26.25" customHeight="1"/>
    <row r="39350" ht="26.25" customHeight="1"/>
    <row r="39351" ht="26.25" customHeight="1"/>
    <row r="39352" ht="26.25" customHeight="1"/>
    <row r="39353" ht="26.25" customHeight="1"/>
    <row r="39354" ht="26.25" customHeight="1"/>
    <row r="39355" ht="26.25" customHeight="1"/>
    <row r="39356" ht="26.25" customHeight="1"/>
    <row r="39357" ht="26.25" customHeight="1"/>
    <row r="39358" ht="26.25" customHeight="1"/>
    <row r="39359" ht="26.25" customHeight="1"/>
    <row r="39360" ht="26.25" customHeight="1"/>
    <row r="39361" ht="26.25" customHeight="1"/>
    <row r="39362" ht="26.25" customHeight="1"/>
    <row r="39363" ht="26.25" customHeight="1"/>
    <row r="39364" ht="26.25" customHeight="1"/>
    <row r="39365" ht="26.25" customHeight="1"/>
    <row r="39366" ht="26.25" customHeight="1"/>
    <row r="39367" ht="26.25" customHeight="1"/>
    <row r="39368" ht="26.25" customHeight="1"/>
    <row r="39369" ht="26.25" customHeight="1"/>
    <row r="39370" ht="26.25" customHeight="1"/>
    <row r="39371" ht="26.25" customHeight="1"/>
    <row r="39372" ht="26.25" customHeight="1"/>
    <row r="39373" ht="26.25" customHeight="1"/>
    <row r="39374" ht="26.25" customHeight="1"/>
    <row r="39375" ht="26.25" customHeight="1"/>
    <row r="39376" ht="26.25" customHeight="1"/>
    <row r="39377" ht="26.25" customHeight="1"/>
    <row r="39378" ht="26.25" customHeight="1"/>
    <row r="39379" ht="26.25" customHeight="1"/>
    <row r="39380" ht="26.25" customHeight="1"/>
    <row r="39381" ht="26.25" customHeight="1"/>
    <row r="39382" ht="26.25" customHeight="1"/>
    <row r="39383" ht="26.25" customHeight="1"/>
    <row r="39384" ht="26.25" customHeight="1"/>
    <row r="39385" ht="26.25" customHeight="1"/>
    <row r="39386" ht="26.25" customHeight="1"/>
    <row r="39387" ht="26.25" customHeight="1"/>
    <row r="39388" ht="26.25" customHeight="1"/>
    <row r="39389" ht="26.25" customHeight="1"/>
    <row r="39390" ht="26.25" customHeight="1"/>
    <row r="39391" ht="26.25" customHeight="1"/>
    <row r="39392" ht="26.25" customHeight="1"/>
    <row r="39393" ht="26.25" customHeight="1"/>
    <row r="39394" ht="26.25" customHeight="1"/>
    <row r="39395" ht="26.25" customHeight="1"/>
    <row r="39396" ht="26.25" customHeight="1"/>
    <row r="39397" ht="26.25" customHeight="1"/>
    <row r="39398" ht="26.25" customHeight="1"/>
    <row r="39399" ht="26.25" customHeight="1"/>
    <row r="39400" ht="26.25" customHeight="1"/>
    <row r="39401" ht="26.25" customHeight="1"/>
    <row r="39402" ht="26.25" customHeight="1"/>
    <row r="39403" ht="26.25" customHeight="1"/>
    <row r="39404" ht="26.25" customHeight="1"/>
    <row r="39405" ht="26.25" customHeight="1"/>
    <row r="39406" ht="26.25" customHeight="1"/>
    <row r="39407" ht="26.25" customHeight="1"/>
    <row r="39408" ht="26.25" customHeight="1"/>
    <row r="39409" ht="26.25" customHeight="1"/>
    <row r="39410" ht="26.25" customHeight="1"/>
    <row r="39411" ht="26.25" customHeight="1"/>
    <row r="39412" ht="26.25" customHeight="1"/>
    <row r="39413" ht="26.25" customHeight="1"/>
    <row r="39414" ht="26.25" customHeight="1"/>
    <row r="39415" ht="26.25" customHeight="1"/>
    <row r="39416" ht="26.25" customHeight="1"/>
    <row r="39417" ht="26.25" customHeight="1"/>
    <row r="39418" ht="26.25" customHeight="1"/>
    <row r="39419" ht="26.25" customHeight="1"/>
    <row r="39420" ht="26.25" customHeight="1"/>
    <row r="39421" ht="26.25" customHeight="1"/>
    <row r="39422" ht="26.25" customHeight="1"/>
    <row r="39423" ht="26.25" customHeight="1"/>
    <row r="39424" ht="26.25" customHeight="1"/>
    <row r="39425" ht="26.25" customHeight="1"/>
    <row r="39426" ht="26.25" customHeight="1"/>
    <row r="39427" ht="26.25" customHeight="1"/>
    <row r="39428" ht="26.25" customHeight="1"/>
    <row r="39429" ht="26.25" customHeight="1"/>
    <row r="39430" ht="26.25" customHeight="1"/>
    <row r="39431" ht="26.25" customHeight="1"/>
    <row r="39432" ht="26.25" customHeight="1"/>
    <row r="39433" ht="26.25" customHeight="1"/>
    <row r="39434" ht="26.25" customHeight="1"/>
    <row r="39435" ht="26.25" customHeight="1"/>
    <row r="39436" ht="26.25" customHeight="1"/>
    <row r="39437" ht="26.25" customHeight="1"/>
    <row r="39438" ht="26.25" customHeight="1"/>
    <row r="39439" ht="26.25" customHeight="1"/>
    <row r="39440" ht="26.25" customHeight="1"/>
    <row r="39441" ht="26.25" customHeight="1"/>
    <row r="39442" ht="26.25" customHeight="1"/>
    <row r="39443" ht="26.25" customHeight="1"/>
    <row r="39444" ht="26.25" customHeight="1"/>
    <row r="39445" ht="26.25" customHeight="1"/>
    <row r="39446" ht="26.25" customHeight="1"/>
    <row r="39447" ht="26.25" customHeight="1"/>
    <row r="39448" ht="26.25" customHeight="1"/>
    <row r="39449" ht="26.25" customHeight="1"/>
    <row r="39450" ht="26.25" customHeight="1"/>
    <row r="39451" ht="26.25" customHeight="1"/>
    <row r="39452" ht="26.25" customHeight="1"/>
    <row r="39453" ht="26.25" customHeight="1"/>
    <row r="39454" ht="26.25" customHeight="1"/>
    <row r="39455" ht="26.25" customHeight="1"/>
    <row r="39456" ht="26.25" customHeight="1"/>
    <row r="39457" ht="26.25" customHeight="1"/>
    <row r="39458" ht="26.25" customHeight="1"/>
    <row r="39459" ht="26.25" customHeight="1"/>
    <row r="39460" ht="26.25" customHeight="1"/>
    <row r="39461" ht="26.25" customHeight="1"/>
    <row r="39462" ht="26.25" customHeight="1"/>
    <row r="39463" ht="26.25" customHeight="1"/>
    <row r="39464" ht="26.25" customHeight="1"/>
    <row r="39465" ht="26.25" customHeight="1"/>
    <row r="39466" ht="26.25" customHeight="1"/>
    <row r="39467" ht="26.25" customHeight="1"/>
    <row r="39468" ht="26.25" customHeight="1"/>
    <row r="39469" ht="26.25" customHeight="1"/>
    <row r="39470" ht="26.25" customHeight="1"/>
    <row r="39471" ht="26.25" customHeight="1"/>
    <row r="39472" ht="26.25" customHeight="1"/>
    <row r="39473" ht="26.25" customHeight="1"/>
    <row r="39474" ht="26.25" customHeight="1"/>
    <row r="39475" ht="26.25" customHeight="1"/>
    <row r="39476" ht="26.25" customHeight="1"/>
    <row r="39477" ht="26.25" customHeight="1"/>
    <row r="39478" ht="26.25" customHeight="1"/>
    <row r="39479" ht="26.25" customHeight="1"/>
    <row r="39480" ht="26.25" customHeight="1"/>
    <row r="39481" ht="26.25" customHeight="1"/>
    <row r="39482" ht="26.25" customHeight="1"/>
    <row r="39483" ht="26.25" customHeight="1"/>
    <row r="39484" ht="26.25" customHeight="1"/>
    <row r="39485" ht="26.25" customHeight="1"/>
    <row r="39486" ht="26.25" customHeight="1"/>
    <row r="39487" ht="26.25" customHeight="1"/>
    <row r="39488" ht="26.25" customHeight="1"/>
    <row r="39489" ht="26.25" customHeight="1"/>
    <row r="39490" ht="26.25" customHeight="1"/>
    <row r="39491" ht="26.25" customHeight="1"/>
    <row r="39492" ht="26.25" customHeight="1"/>
    <row r="39493" ht="26.25" customHeight="1"/>
    <row r="39494" ht="26.25" customHeight="1"/>
    <row r="39495" ht="26.25" customHeight="1"/>
    <row r="39496" ht="26.25" customHeight="1"/>
    <row r="39497" ht="26.25" customHeight="1"/>
    <row r="39498" ht="26.25" customHeight="1"/>
    <row r="39499" ht="26.25" customHeight="1"/>
    <row r="39500" ht="26.25" customHeight="1"/>
    <row r="39501" ht="26.25" customHeight="1"/>
    <row r="39502" ht="26.25" customHeight="1"/>
    <row r="39503" ht="26.25" customHeight="1"/>
    <row r="39504" ht="26.25" customHeight="1"/>
    <row r="39505" ht="26.25" customHeight="1"/>
    <row r="39506" ht="26.25" customHeight="1"/>
    <row r="39507" ht="26.25" customHeight="1"/>
    <row r="39508" ht="26.25" customHeight="1"/>
    <row r="39509" ht="26.25" customHeight="1"/>
    <row r="39510" ht="26.25" customHeight="1"/>
    <row r="39511" ht="26.25" customHeight="1"/>
    <row r="39512" ht="26.25" customHeight="1"/>
    <row r="39513" ht="26.25" customHeight="1"/>
    <row r="39514" ht="26.25" customHeight="1"/>
    <row r="39515" ht="26.25" customHeight="1"/>
    <row r="39516" ht="26.25" customHeight="1"/>
    <row r="39517" ht="26.25" customHeight="1"/>
    <row r="39518" ht="26.25" customHeight="1"/>
    <row r="39519" ht="26.25" customHeight="1"/>
    <row r="39520" ht="26.25" customHeight="1"/>
    <row r="39521" ht="26.25" customHeight="1"/>
    <row r="39522" ht="26.25" customHeight="1"/>
    <row r="39523" ht="26.25" customHeight="1"/>
    <row r="39524" ht="26.25" customHeight="1"/>
    <row r="39525" ht="26.25" customHeight="1"/>
    <row r="39526" ht="26.25" customHeight="1"/>
    <row r="39527" ht="26.25" customHeight="1"/>
    <row r="39528" ht="26.25" customHeight="1"/>
    <row r="39529" ht="26.25" customHeight="1"/>
    <row r="39530" ht="26.25" customHeight="1"/>
    <row r="39531" ht="26.25" customHeight="1"/>
    <row r="39532" ht="26.25" customHeight="1"/>
    <row r="39533" ht="26.25" customHeight="1"/>
    <row r="39534" ht="26.25" customHeight="1"/>
    <row r="39535" ht="26.25" customHeight="1"/>
    <row r="39536" ht="26.25" customHeight="1"/>
    <row r="39537" ht="26.25" customHeight="1"/>
    <row r="39538" ht="26.25" customHeight="1"/>
    <row r="39539" ht="26.25" customHeight="1"/>
    <row r="39540" ht="26.25" customHeight="1"/>
    <row r="39541" ht="26.25" customHeight="1"/>
    <row r="39542" ht="26.25" customHeight="1"/>
    <row r="39543" ht="26.25" customHeight="1"/>
    <row r="39544" ht="26.25" customHeight="1"/>
    <row r="39545" ht="26.25" customHeight="1"/>
    <row r="39546" ht="26.25" customHeight="1"/>
    <row r="39547" ht="26.25" customHeight="1"/>
    <row r="39548" ht="26.25" customHeight="1"/>
    <row r="39549" ht="26.25" customHeight="1"/>
    <row r="39550" ht="26.25" customHeight="1"/>
    <row r="39551" ht="26.25" customHeight="1"/>
    <row r="39552" ht="26.25" customHeight="1"/>
    <row r="39553" ht="26.25" customHeight="1"/>
    <row r="39554" ht="26.25" customHeight="1"/>
    <row r="39555" ht="26.25" customHeight="1"/>
    <row r="39556" ht="26.25" customHeight="1"/>
    <row r="39557" ht="26.25" customHeight="1"/>
    <row r="39558" ht="26.25" customHeight="1"/>
    <row r="39559" ht="26.25" customHeight="1"/>
    <row r="39560" ht="26.25" customHeight="1"/>
    <row r="39561" ht="26.25" customHeight="1"/>
    <row r="39562" ht="26.25" customHeight="1"/>
    <row r="39563" ht="26.25" customHeight="1"/>
    <row r="39564" ht="26.25" customHeight="1"/>
    <row r="39565" ht="26.25" customHeight="1"/>
    <row r="39566" ht="26.25" customHeight="1"/>
    <row r="39567" ht="26.25" customHeight="1"/>
    <row r="39568" ht="26.25" customHeight="1"/>
    <row r="39569" ht="26.25" customHeight="1"/>
    <row r="39570" ht="26.25" customHeight="1"/>
    <row r="39571" ht="26.25" customHeight="1"/>
    <row r="39572" ht="26.25" customHeight="1"/>
    <row r="39573" ht="26.25" customHeight="1"/>
    <row r="39574" ht="26.25" customHeight="1"/>
    <row r="39575" ht="26.25" customHeight="1"/>
    <row r="39576" ht="26.25" customHeight="1"/>
    <row r="39577" ht="26.25" customHeight="1"/>
    <row r="39578" ht="26.25" customHeight="1"/>
    <row r="39579" ht="26.25" customHeight="1"/>
    <row r="39580" ht="26.25" customHeight="1"/>
    <row r="39581" ht="26.25" customHeight="1"/>
    <row r="39582" ht="26.25" customHeight="1"/>
    <row r="39583" ht="26.25" customHeight="1"/>
    <row r="39584" ht="26.25" customHeight="1"/>
    <row r="39585" ht="26.25" customHeight="1"/>
    <row r="39586" ht="26.25" customHeight="1"/>
    <row r="39587" ht="26.25" customHeight="1"/>
    <row r="39588" ht="26.25" customHeight="1"/>
    <row r="39589" ht="26.25" customHeight="1"/>
    <row r="39590" ht="26.25" customHeight="1"/>
    <row r="39591" ht="26.25" customHeight="1"/>
    <row r="39592" ht="26.25" customHeight="1"/>
    <row r="39593" ht="26.25" customHeight="1"/>
    <row r="39594" ht="26.25" customHeight="1"/>
    <row r="39595" ht="26.25" customHeight="1"/>
    <row r="39596" ht="26.25" customHeight="1"/>
    <row r="39597" ht="26.25" customHeight="1"/>
    <row r="39598" ht="26.25" customHeight="1"/>
    <row r="39599" ht="26.25" customHeight="1"/>
    <row r="39600" ht="26.25" customHeight="1"/>
    <row r="39601" ht="26.25" customHeight="1"/>
    <row r="39602" ht="26.25" customHeight="1"/>
    <row r="39603" ht="26.25" customHeight="1"/>
    <row r="39604" ht="26.25" customHeight="1"/>
    <row r="39605" ht="26.25" customHeight="1"/>
    <row r="39606" ht="26.25" customHeight="1"/>
    <row r="39607" ht="26.25" customHeight="1"/>
    <row r="39608" ht="26.25" customHeight="1"/>
    <row r="39609" ht="26.25" customHeight="1"/>
    <row r="39610" ht="26.25" customHeight="1"/>
    <row r="39611" ht="26.25" customHeight="1"/>
    <row r="39612" ht="26.25" customHeight="1"/>
    <row r="39613" ht="26.25" customHeight="1"/>
    <row r="39614" ht="26.25" customHeight="1"/>
    <row r="39615" ht="26.25" customHeight="1"/>
    <row r="39616" ht="26.25" customHeight="1"/>
    <row r="39617" ht="26.25" customHeight="1"/>
    <row r="39618" ht="26.25" customHeight="1"/>
    <row r="39619" ht="26.25" customHeight="1"/>
    <row r="39620" ht="26.25" customHeight="1"/>
    <row r="39621" ht="26.25" customHeight="1"/>
    <row r="39622" ht="26.25" customHeight="1"/>
    <row r="39623" ht="26.25" customHeight="1"/>
    <row r="39624" ht="26.25" customHeight="1"/>
    <row r="39625" ht="26.25" customHeight="1"/>
    <row r="39626" ht="26.25" customHeight="1"/>
    <row r="39627" ht="26.25" customHeight="1"/>
    <row r="39628" ht="26.25" customHeight="1"/>
    <row r="39629" ht="26.25" customHeight="1"/>
    <row r="39630" ht="26.25" customHeight="1"/>
    <row r="39631" ht="26.25" customHeight="1"/>
    <row r="39632" ht="26.25" customHeight="1"/>
    <row r="39633" ht="26.25" customHeight="1"/>
    <row r="39634" ht="26.25" customHeight="1"/>
    <row r="39635" ht="26.25" customHeight="1"/>
    <row r="39636" ht="26.25" customHeight="1"/>
    <row r="39637" ht="26.25" customHeight="1"/>
    <row r="39638" ht="26.25" customHeight="1"/>
    <row r="39639" ht="26.25" customHeight="1"/>
    <row r="39640" ht="26.25" customHeight="1"/>
    <row r="39641" ht="26.25" customHeight="1"/>
    <row r="39642" ht="26.25" customHeight="1"/>
    <row r="39643" ht="26.25" customHeight="1"/>
    <row r="39644" ht="26.25" customHeight="1"/>
    <row r="39645" ht="26.25" customHeight="1"/>
    <row r="39646" ht="26.25" customHeight="1"/>
    <row r="39647" ht="26.25" customHeight="1"/>
    <row r="39648" ht="26.25" customHeight="1"/>
    <row r="39649" ht="26.25" customHeight="1"/>
    <row r="39650" ht="26.25" customHeight="1"/>
    <row r="39651" ht="26.25" customHeight="1"/>
    <row r="39652" ht="26.25" customHeight="1"/>
    <row r="39653" ht="26.25" customHeight="1"/>
    <row r="39654" ht="26.25" customHeight="1"/>
    <row r="39655" ht="26.25" customHeight="1"/>
    <row r="39656" ht="26.25" customHeight="1"/>
    <row r="39657" ht="26.25" customHeight="1"/>
    <row r="39658" ht="26.25" customHeight="1"/>
    <row r="39659" ht="26.25" customHeight="1"/>
    <row r="39660" ht="26.25" customHeight="1"/>
    <row r="39661" ht="26.25" customHeight="1"/>
    <row r="39662" ht="26.25" customHeight="1"/>
    <row r="39663" ht="26.25" customHeight="1"/>
    <row r="39664" ht="26.25" customHeight="1"/>
    <row r="39665" ht="26.25" customHeight="1"/>
    <row r="39666" ht="26.25" customHeight="1"/>
    <row r="39667" ht="26.25" customHeight="1"/>
    <row r="39668" ht="26.25" customHeight="1"/>
    <row r="39669" ht="26.25" customHeight="1"/>
    <row r="39670" ht="26.25" customHeight="1"/>
    <row r="39671" ht="26.25" customHeight="1"/>
    <row r="39672" ht="26.25" customHeight="1"/>
    <row r="39673" ht="26.25" customHeight="1"/>
    <row r="39674" ht="26.25" customHeight="1"/>
    <row r="39675" ht="26.25" customHeight="1"/>
    <row r="39676" ht="26.25" customHeight="1"/>
    <row r="39677" ht="26.25" customHeight="1"/>
    <row r="39678" ht="26.25" customHeight="1"/>
    <row r="39679" ht="26.25" customHeight="1"/>
    <row r="39680" ht="26.25" customHeight="1"/>
    <row r="39681" ht="26.25" customHeight="1"/>
    <row r="39682" ht="26.25" customHeight="1"/>
    <row r="39683" ht="26.25" customHeight="1"/>
    <row r="39684" ht="26.25" customHeight="1"/>
    <row r="39685" ht="26.25" customHeight="1"/>
    <row r="39686" ht="26.25" customHeight="1"/>
    <row r="39687" ht="26.25" customHeight="1"/>
    <row r="39688" ht="26.25" customHeight="1"/>
    <row r="39689" ht="26.25" customHeight="1"/>
    <row r="39690" ht="26.25" customHeight="1"/>
    <row r="39691" ht="26.25" customHeight="1"/>
    <row r="39692" ht="26.25" customHeight="1"/>
    <row r="39693" ht="26.25" customHeight="1"/>
    <row r="39694" ht="26.25" customHeight="1"/>
    <row r="39695" ht="26.25" customHeight="1"/>
    <row r="39696" ht="26.25" customHeight="1"/>
    <row r="39697" ht="26.25" customHeight="1"/>
    <row r="39698" ht="26.25" customHeight="1"/>
    <row r="39699" ht="26.25" customHeight="1"/>
    <row r="39700" ht="26.25" customHeight="1"/>
    <row r="39701" ht="26.25" customHeight="1"/>
    <row r="39702" ht="26.25" customHeight="1"/>
    <row r="39703" ht="26.25" customHeight="1"/>
    <row r="39704" ht="26.25" customHeight="1"/>
    <row r="39705" ht="26.25" customHeight="1"/>
    <row r="39706" ht="26.25" customHeight="1"/>
    <row r="39707" ht="26.25" customHeight="1"/>
    <row r="39708" ht="26.25" customHeight="1"/>
    <row r="39709" ht="26.25" customHeight="1"/>
    <row r="39710" ht="26.25" customHeight="1"/>
    <row r="39711" ht="26.25" customHeight="1"/>
    <row r="39712" ht="26.25" customHeight="1"/>
    <row r="39713" ht="26.25" customHeight="1"/>
    <row r="39714" ht="26.25" customHeight="1"/>
    <row r="39715" ht="26.25" customHeight="1"/>
    <row r="39716" ht="26.25" customHeight="1"/>
    <row r="39717" ht="26.25" customHeight="1"/>
    <row r="39718" ht="26.25" customHeight="1"/>
    <row r="39719" ht="26.25" customHeight="1"/>
    <row r="39720" ht="26.25" customHeight="1"/>
    <row r="39721" ht="26.25" customHeight="1"/>
    <row r="39722" ht="26.25" customHeight="1"/>
    <row r="39723" ht="26.25" customHeight="1"/>
    <row r="39724" ht="26.25" customHeight="1"/>
    <row r="39725" ht="26.25" customHeight="1"/>
    <row r="39726" ht="26.25" customHeight="1"/>
    <row r="39727" ht="26.25" customHeight="1"/>
    <row r="39728" ht="26.25" customHeight="1"/>
    <row r="39729" ht="26.25" customHeight="1"/>
    <row r="39730" ht="26.25" customHeight="1"/>
    <row r="39731" ht="26.25" customHeight="1"/>
    <row r="39732" ht="26.25" customHeight="1"/>
    <row r="39733" ht="26.25" customHeight="1"/>
    <row r="39734" ht="26.25" customHeight="1"/>
    <row r="39735" ht="26.25" customHeight="1"/>
    <row r="39736" ht="26.25" customHeight="1"/>
    <row r="39737" ht="26.25" customHeight="1"/>
    <row r="39738" ht="26.25" customHeight="1"/>
    <row r="39739" ht="26.25" customHeight="1"/>
    <row r="39740" ht="26.25" customHeight="1"/>
    <row r="39741" ht="26.25" customHeight="1"/>
    <row r="39742" ht="26.25" customHeight="1"/>
    <row r="39743" ht="26.25" customHeight="1"/>
    <row r="39744" ht="26.25" customHeight="1"/>
    <row r="39745" ht="26.25" customHeight="1"/>
    <row r="39746" ht="26.25" customHeight="1"/>
    <row r="39747" ht="26.25" customHeight="1"/>
    <row r="39748" ht="26.25" customHeight="1"/>
    <row r="39749" ht="26.25" customHeight="1"/>
    <row r="39750" ht="26.25" customHeight="1"/>
    <row r="39751" ht="26.25" customHeight="1"/>
    <row r="39752" ht="26.25" customHeight="1"/>
    <row r="39753" ht="26.25" customHeight="1"/>
    <row r="39754" ht="26.25" customHeight="1"/>
    <row r="39755" ht="26.25" customHeight="1"/>
    <row r="39756" ht="26.25" customHeight="1"/>
    <row r="39757" ht="26.25" customHeight="1"/>
    <row r="39758" ht="26.25" customHeight="1"/>
    <row r="39759" ht="26.25" customHeight="1"/>
    <row r="39760" ht="26.25" customHeight="1"/>
    <row r="39761" ht="26.25" customHeight="1"/>
    <row r="39762" ht="26.25" customHeight="1"/>
    <row r="39763" ht="26.25" customHeight="1"/>
    <row r="39764" ht="26.25" customHeight="1"/>
    <row r="39765" ht="26.25" customHeight="1"/>
    <row r="39766" ht="26.25" customHeight="1"/>
    <row r="39767" ht="26.25" customHeight="1"/>
    <row r="39768" ht="26.25" customHeight="1"/>
    <row r="39769" ht="26.25" customHeight="1"/>
    <row r="39770" ht="26.25" customHeight="1"/>
    <row r="39771" ht="26.25" customHeight="1"/>
    <row r="39772" ht="26.25" customHeight="1"/>
    <row r="39773" ht="26.25" customHeight="1"/>
    <row r="39774" ht="26.25" customHeight="1"/>
    <row r="39775" ht="26.25" customHeight="1"/>
    <row r="39776" ht="26.25" customHeight="1"/>
    <row r="39777" ht="26.25" customHeight="1"/>
    <row r="39778" ht="26.25" customHeight="1"/>
    <row r="39779" ht="26.25" customHeight="1"/>
    <row r="39780" ht="26.25" customHeight="1"/>
    <row r="39781" ht="26.25" customHeight="1"/>
    <row r="39782" ht="26.25" customHeight="1"/>
    <row r="39783" ht="26.25" customHeight="1"/>
    <row r="39784" ht="26.25" customHeight="1"/>
    <row r="39785" ht="26.25" customHeight="1"/>
    <row r="39786" ht="26.25" customHeight="1"/>
    <row r="39787" ht="26.25" customHeight="1"/>
    <row r="39788" ht="26.25" customHeight="1"/>
    <row r="39789" ht="26.25" customHeight="1"/>
    <row r="39790" ht="26.25" customHeight="1"/>
    <row r="39791" ht="26.25" customHeight="1"/>
    <row r="39792" ht="26.25" customHeight="1"/>
    <row r="39793" ht="26.25" customHeight="1"/>
    <row r="39794" ht="26.25" customHeight="1"/>
    <row r="39795" ht="26.25" customHeight="1"/>
    <row r="39796" ht="26.25" customHeight="1"/>
    <row r="39797" ht="26.25" customHeight="1"/>
    <row r="39798" ht="26.25" customHeight="1"/>
    <row r="39799" ht="26.25" customHeight="1"/>
    <row r="39800" ht="26.25" customHeight="1"/>
    <row r="39801" ht="26.25" customHeight="1"/>
    <row r="39802" ht="26.25" customHeight="1"/>
    <row r="39803" ht="26.25" customHeight="1"/>
    <row r="39804" ht="26.25" customHeight="1"/>
    <row r="39805" ht="26.25" customHeight="1"/>
    <row r="39806" ht="26.25" customHeight="1"/>
    <row r="39807" ht="26.25" customHeight="1"/>
    <row r="39808" ht="26.25" customHeight="1"/>
    <row r="39809" ht="26.25" customHeight="1"/>
    <row r="39810" ht="26.25" customHeight="1"/>
    <row r="39811" ht="26.25" customHeight="1"/>
    <row r="39812" ht="26.25" customHeight="1"/>
    <row r="39813" ht="26.25" customHeight="1"/>
    <row r="39814" ht="26.25" customHeight="1"/>
    <row r="39815" ht="26.25" customHeight="1"/>
    <row r="39816" ht="26.25" customHeight="1"/>
    <row r="39817" ht="26.25" customHeight="1"/>
    <row r="39818" ht="26.25" customHeight="1"/>
    <row r="39819" ht="26.25" customHeight="1"/>
    <row r="39820" ht="26.25" customHeight="1"/>
    <row r="39821" ht="26.25" customHeight="1"/>
    <row r="39822" ht="26.25" customHeight="1"/>
    <row r="39823" ht="26.25" customHeight="1"/>
    <row r="39824" ht="26.25" customHeight="1"/>
    <row r="39825" ht="26.25" customHeight="1"/>
    <row r="39826" ht="26.25" customHeight="1"/>
    <row r="39827" ht="26.25" customHeight="1"/>
    <row r="39828" ht="26.25" customHeight="1"/>
    <row r="39829" ht="26.25" customHeight="1"/>
    <row r="39830" ht="26.25" customHeight="1"/>
    <row r="39831" ht="26.25" customHeight="1"/>
    <row r="39832" ht="26.25" customHeight="1"/>
    <row r="39833" ht="26.25" customHeight="1"/>
    <row r="39834" ht="26.25" customHeight="1"/>
    <row r="39835" ht="26.25" customHeight="1"/>
    <row r="39836" ht="26.25" customHeight="1"/>
    <row r="39837" ht="26.25" customHeight="1"/>
    <row r="39838" ht="26.25" customHeight="1"/>
    <row r="39839" ht="26.25" customHeight="1"/>
    <row r="39840" ht="26.25" customHeight="1"/>
    <row r="39841" ht="26.25" customHeight="1"/>
    <row r="39842" ht="26.25" customHeight="1"/>
    <row r="39843" ht="26.25" customHeight="1"/>
    <row r="39844" ht="26.25" customHeight="1"/>
    <row r="39845" ht="26.25" customHeight="1"/>
    <row r="39846" ht="26.25" customHeight="1"/>
    <row r="39847" ht="26.25" customHeight="1"/>
    <row r="39848" ht="26.25" customHeight="1"/>
    <row r="39849" ht="26.25" customHeight="1"/>
    <row r="39850" ht="26.25" customHeight="1"/>
    <row r="39851" ht="26.25" customHeight="1"/>
    <row r="39852" ht="26.25" customHeight="1"/>
    <row r="39853" ht="26.25" customHeight="1"/>
    <row r="39854" ht="26.25" customHeight="1"/>
    <row r="39855" ht="26.25" customHeight="1"/>
    <row r="39856" ht="26.25" customHeight="1"/>
    <row r="39857" ht="26.25" customHeight="1"/>
    <row r="39858" ht="26.25" customHeight="1"/>
    <row r="39859" ht="26.25" customHeight="1"/>
    <row r="39860" ht="26.25" customHeight="1"/>
    <row r="39861" ht="26.25" customHeight="1"/>
    <row r="39862" ht="26.25" customHeight="1"/>
    <row r="39863" ht="26.25" customHeight="1"/>
    <row r="39864" ht="26.25" customHeight="1"/>
    <row r="39865" ht="26.25" customHeight="1"/>
    <row r="39866" ht="26.25" customHeight="1"/>
    <row r="39867" ht="26.25" customHeight="1"/>
    <row r="39868" ht="26.25" customHeight="1"/>
    <row r="39869" ht="26.25" customHeight="1"/>
    <row r="39870" ht="26.25" customHeight="1"/>
    <row r="39871" ht="26.25" customHeight="1"/>
    <row r="39872" ht="26.25" customHeight="1"/>
    <row r="39873" ht="26.25" customHeight="1"/>
    <row r="39874" ht="26.25" customHeight="1"/>
    <row r="39875" ht="26.25" customHeight="1"/>
    <row r="39876" ht="26.25" customHeight="1"/>
    <row r="39877" ht="26.25" customHeight="1"/>
    <row r="39878" ht="26.25" customHeight="1"/>
    <row r="39879" ht="26.25" customHeight="1"/>
    <row r="39880" ht="26.25" customHeight="1"/>
    <row r="39881" ht="26.25" customHeight="1"/>
    <row r="39882" ht="26.25" customHeight="1"/>
    <row r="39883" ht="26.25" customHeight="1"/>
    <row r="39884" ht="26.25" customHeight="1"/>
    <row r="39885" ht="26.25" customHeight="1"/>
    <row r="39886" ht="26.25" customHeight="1"/>
    <row r="39887" ht="26.25" customHeight="1"/>
    <row r="39888" ht="26.25" customHeight="1"/>
    <row r="39889" ht="26.25" customHeight="1"/>
    <row r="39890" ht="26.25" customHeight="1"/>
    <row r="39891" ht="26.25" customHeight="1"/>
    <row r="39892" ht="26.25" customHeight="1"/>
    <row r="39893" ht="26.25" customHeight="1"/>
    <row r="39894" ht="26.25" customHeight="1"/>
    <row r="39895" ht="26.25" customHeight="1"/>
    <row r="39896" ht="26.25" customHeight="1"/>
    <row r="39897" ht="26.25" customHeight="1"/>
    <row r="39898" ht="26.25" customHeight="1"/>
    <row r="39899" ht="26.25" customHeight="1"/>
    <row r="39900" ht="26.25" customHeight="1"/>
    <row r="39901" ht="26.25" customHeight="1"/>
    <row r="39902" ht="26.25" customHeight="1"/>
    <row r="39903" ht="26.25" customHeight="1"/>
    <row r="39904" ht="26.25" customHeight="1"/>
    <row r="39905" ht="26.25" customHeight="1"/>
    <row r="39906" ht="26.25" customHeight="1"/>
    <row r="39907" ht="26.25" customHeight="1"/>
    <row r="39908" ht="26.25" customHeight="1"/>
    <row r="39909" ht="26.25" customHeight="1"/>
    <row r="39910" ht="26.25" customHeight="1"/>
    <row r="39911" ht="26.25" customHeight="1"/>
    <row r="39912" ht="26.25" customHeight="1"/>
    <row r="39913" ht="26.25" customHeight="1"/>
    <row r="39914" ht="26.25" customHeight="1"/>
    <row r="39915" ht="26.25" customHeight="1"/>
    <row r="39916" ht="26.25" customHeight="1"/>
    <row r="39917" ht="26.25" customHeight="1"/>
    <row r="39918" ht="26.25" customHeight="1"/>
    <row r="39919" ht="26.25" customHeight="1"/>
    <row r="39920" ht="26.25" customHeight="1"/>
    <row r="39921" ht="26.25" customHeight="1"/>
    <row r="39922" ht="26.25" customHeight="1"/>
    <row r="39923" ht="26.25" customHeight="1"/>
    <row r="39924" ht="26.25" customHeight="1"/>
    <row r="39925" ht="26.25" customHeight="1"/>
    <row r="39926" ht="26.25" customHeight="1"/>
    <row r="39927" ht="26.25" customHeight="1"/>
    <row r="39928" ht="26.25" customHeight="1"/>
    <row r="39929" ht="26.25" customHeight="1"/>
    <row r="39930" ht="26.25" customHeight="1"/>
    <row r="39931" ht="26.25" customHeight="1"/>
    <row r="39932" ht="26.25" customHeight="1"/>
    <row r="39933" ht="26.25" customHeight="1"/>
    <row r="39934" ht="26.25" customHeight="1"/>
    <row r="39935" ht="26.25" customHeight="1"/>
    <row r="39936" ht="26.25" customHeight="1"/>
    <row r="39937" ht="26.25" customHeight="1"/>
    <row r="39938" ht="26.25" customHeight="1"/>
    <row r="39939" ht="26.25" customHeight="1"/>
    <row r="39940" ht="26.25" customHeight="1"/>
    <row r="39941" ht="26.25" customHeight="1"/>
    <row r="39942" ht="26.25" customHeight="1"/>
    <row r="39943" ht="26.25" customHeight="1"/>
    <row r="39944" ht="26.25" customHeight="1"/>
    <row r="39945" ht="26.25" customHeight="1"/>
    <row r="39946" ht="26.25" customHeight="1"/>
    <row r="39947" ht="26.25" customHeight="1"/>
    <row r="39948" ht="26.25" customHeight="1"/>
    <row r="39949" ht="26.25" customHeight="1"/>
    <row r="39950" ht="26.25" customHeight="1"/>
    <row r="39951" ht="26.25" customHeight="1"/>
    <row r="39952" ht="26.25" customHeight="1"/>
    <row r="39953" ht="26.25" customHeight="1"/>
    <row r="39954" ht="26.25" customHeight="1"/>
    <row r="39955" ht="26.25" customHeight="1"/>
    <row r="39956" ht="26.25" customHeight="1"/>
    <row r="39957" ht="26.25" customHeight="1"/>
    <row r="39958" ht="26.25" customHeight="1"/>
    <row r="39959" ht="26.25" customHeight="1"/>
    <row r="39960" ht="26.25" customHeight="1"/>
    <row r="39961" ht="26.25" customHeight="1"/>
    <row r="39962" ht="26.25" customHeight="1"/>
    <row r="39963" ht="26.25" customHeight="1"/>
    <row r="39964" ht="26.25" customHeight="1"/>
    <row r="39965" ht="26.25" customHeight="1"/>
    <row r="39966" ht="26.25" customHeight="1"/>
    <row r="39967" ht="26.25" customHeight="1"/>
    <row r="39968" ht="26.25" customHeight="1"/>
    <row r="39969" ht="26.25" customHeight="1"/>
    <row r="39970" ht="26.25" customHeight="1"/>
    <row r="39971" ht="26.25" customHeight="1"/>
    <row r="39972" ht="26.25" customHeight="1"/>
    <row r="39973" ht="26.25" customHeight="1"/>
    <row r="39974" ht="26.25" customHeight="1"/>
    <row r="39975" ht="26.25" customHeight="1"/>
    <row r="39976" ht="26.25" customHeight="1"/>
    <row r="39977" ht="26.25" customHeight="1"/>
    <row r="39978" ht="26.25" customHeight="1"/>
    <row r="39979" ht="26.25" customHeight="1"/>
    <row r="39980" ht="26.25" customHeight="1"/>
    <row r="39981" ht="26.25" customHeight="1"/>
    <row r="39982" ht="26.25" customHeight="1"/>
    <row r="39983" ht="26.25" customHeight="1"/>
    <row r="39984" ht="26.25" customHeight="1"/>
    <row r="39985" ht="26.25" customHeight="1"/>
    <row r="39986" ht="26.25" customHeight="1"/>
    <row r="39987" ht="26.25" customHeight="1"/>
    <row r="39988" ht="26.25" customHeight="1"/>
    <row r="39989" ht="26.25" customHeight="1"/>
    <row r="39990" ht="26.25" customHeight="1"/>
    <row r="39991" ht="26.25" customHeight="1"/>
    <row r="39992" ht="26.25" customHeight="1"/>
    <row r="39993" ht="26.25" customHeight="1"/>
    <row r="39994" ht="26.25" customHeight="1"/>
    <row r="39995" ht="26.25" customHeight="1"/>
    <row r="39996" ht="26.25" customHeight="1"/>
    <row r="39997" ht="26.25" customHeight="1"/>
    <row r="39998" ht="26.25" customHeight="1"/>
    <row r="39999" ht="26.25" customHeight="1"/>
    <row r="40000" ht="26.25" customHeight="1"/>
    <row r="40001" ht="26.25" customHeight="1"/>
    <row r="40002" ht="26.25" customHeight="1"/>
    <row r="40003" ht="26.25" customHeight="1"/>
    <row r="40004" ht="26.25" customHeight="1"/>
    <row r="40005" ht="26.25" customHeight="1"/>
    <row r="40006" ht="26.25" customHeight="1"/>
    <row r="40007" ht="26.25" customHeight="1"/>
    <row r="40008" ht="26.25" customHeight="1"/>
    <row r="40009" ht="26.25" customHeight="1"/>
    <row r="40010" ht="26.25" customHeight="1"/>
    <row r="40011" ht="26.25" customHeight="1"/>
    <row r="40012" ht="26.25" customHeight="1"/>
    <row r="40013" ht="26.25" customHeight="1"/>
    <row r="40014" ht="26.25" customHeight="1"/>
    <row r="40015" ht="26.25" customHeight="1"/>
    <row r="40016" ht="26.25" customHeight="1"/>
    <row r="40017" ht="26.25" customHeight="1"/>
    <row r="40018" ht="26.25" customHeight="1"/>
    <row r="40019" ht="26.25" customHeight="1"/>
    <row r="40020" ht="26.25" customHeight="1"/>
    <row r="40021" ht="26.25" customHeight="1"/>
    <row r="40022" ht="26.25" customHeight="1"/>
    <row r="40023" ht="26.25" customHeight="1"/>
    <row r="40024" ht="26.25" customHeight="1"/>
    <row r="40025" ht="26.25" customHeight="1"/>
    <row r="40026" ht="26.25" customHeight="1"/>
    <row r="40027" ht="26.25" customHeight="1"/>
    <row r="40028" ht="26.25" customHeight="1"/>
    <row r="40029" ht="26.25" customHeight="1"/>
    <row r="40030" ht="26.25" customHeight="1"/>
    <row r="40031" ht="26.25" customHeight="1"/>
    <row r="40032" ht="26.25" customHeight="1"/>
    <row r="40033" ht="26.25" customHeight="1"/>
    <row r="40034" ht="26.25" customHeight="1"/>
    <row r="40035" ht="26.25" customHeight="1"/>
    <row r="40036" ht="26.25" customHeight="1"/>
    <row r="40037" ht="26.25" customHeight="1"/>
    <row r="40038" ht="26.25" customHeight="1"/>
    <row r="40039" ht="26.25" customHeight="1"/>
    <row r="40040" ht="26.25" customHeight="1"/>
    <row r="40041" ht="26.25" customHeight="1"/>
    <row r="40042" ht="26.25" customHeight="1"/>
    <row r="40043" ht="26.25" customHeight="1"/>
    <row r="40044" ht="26.25" customHeight="1"/>
    <row r="40045" ht="26.25" customHeight="1"/>
    <row r="40046" ht="26.25" customHeight="1"/>
    <row r="40047" ht="26.25" customHeight="1"/>
    <row r="40048" ht="26.25" customHeight="1"/>
    <row r="40049" ht="26.25" customHeight="1"/>
    <row r="40050" ht="26.25" customHeight="1"/>
    <row r="40051" ht="26.25" customHeight="1"/>
    <row r="40052" ht="26.25" customHeight="1"/>
    <row r="40053" ht="26.25" customHeight="1"/>
    <row r="40054" ht="26.25" customHeight="1"/>
    <row r="40055" ht="26.25" customHeight="1"/>
    <row r="40056" ht="26.25" customHeight="1"/>
    <row r="40057" ht="26.25" customHeight="1"/>
    <row r="40058" ht="26.25" customHeight="1"/>
    <row r="40059" ht="26.25" customHeight="1"/>
    <row r="40060" ht="26.25" customHeight="1"/>
    <row r="40061" ht="26.25" customHeight="1"/>
    <row r="40062" ht="26.25" customHeight="1"/>
    <row r="40063" ht="26.25" customHeight="1"/>
    <row r="40064" ht="26.25" customHeight="1"/>
    <row r="40065" ht="26.25" customHeight="1"/>
    <row r="40066" ht="26.25" customHeight="1"/>
    <row r="40067" ht="26.25" customHeight="1"/>
    <row r="40068" ht="26.25" customHeight="1"/>
    <row r="40069" ht="26.25" customHeight="1"/>
    <row r="40070" ht="26.25" customHeight="1"/>
    <row r="40071" ht="26.25" customHeight="1"/>
    <row r="40072" ht="26.25" customHeight="1"/>
    <row r="40073" ht="26.25" customHeight="1"/>
    <row r="40074" ht="26.25" customHeight="1"/>
    <row r="40075" ht="26.25" customHeight="1"/>
    <row r="40076" ht="26.25" customHeight="1"/>
    <row r="40077" ht="26.25" customHeight="1"/>
    <row r="40078" ht="26.25" customHeight="1"/>
    <row r="40079" ht="26.25" customHeight="1"/>
    <row r="40080" ht="26.25" customHeight="1"/>
    <row r="40081" ht="26.25" customHeight="1"/>
    <row r="40082" ht="26.25" customHeight="1"/>
    <row r="40083" ht="26.25" customHeight="1"/>
    <row r="40084" ht="26.25" customHeight="1"/>
    <row r="40085" ht="26.25" customHeight="1"/>
    <row r="40086" ht="26.25" customHeight="1"/>
    <row r="40087" ht="26.25" customHeight="1"/>
    <row r="40088" ht="26.25" customHeight="1"/>
    <row r="40089" ht="26.25" customHeight="1"/>
    <row r="40090" ht="26.25" customHeight="1"/>
    <row r="40091" ht="26.25" customHeight="1"/>
    <row r="40092" ht="26.25" customHeight="1"/>
    <row r="40093" ht="26.25" customHeight="1"/>
    <row r="40094" ht="26.25" customHeight="1"/>
    <row r="40095" ht="26.25" customHeight="1"/>
    <row r="40096" ht="26.25" customHeight="1"/>
    <row r="40097" ht="26.25" customHeight="1"/>
    <row r="40098" ht="26.25" customHeight="1"/>
    <row r="40099" ht="26.25" customHeight="1"/>
    <row r="40100" ht="26.25" customHeight="1"/>
    <row r="40101" ht="26.25" customHeight="1"/>
    <row r="40102" ht="26.25" customHeight="1"/>
    <row r="40103" ht="26.25" customHeight="1"/>
    <row r="40104" ht="26.25" customHeight="1"/>
    <row r="40105" ht="26.25" customHeight="1"/>
    <row r="40106" ht="26.25" customHeight="1"/>
    <row r="40107" ht="26.25" customHeight="1"/>
    <row r="40108" ht="26.25" customHeight="1"/>
    <row r="40109" ht="26.25" customHeight="1"/>
    <row r="40110" ht="26.25" customHeight="1"/>
    <row r="40111" ht="26.25" customHeight="1"/>
    <row r="40112" ht="26.25" customHeight="1"/>
    <row r="40113" ht="26.25" customHeight="1"/>
    <row r="40114" ht="26.25" customHeight="1"/>
    <row r="40115" ht="26.25" customHeight="1"/>
    <row r="40116" ht="26.25" customHeight="1"/>
    <row r="40117" ht="26.25" customHeight="1"/>
    <row r="40118" ht="26.25" customHeight="1"/>
    <row r="40119" ht="26.25" customHeight="1"/>
    <row r="40120" ht="26.25" customHeight="1"/>
    <row r="40121" ht="26.25" customHeight="1"/>
    <row r="40122" ht="26.25" customHeight="1"/>
    <row r="40123" ht="26.25" customHeight="1"/>
    <row r="40124" ht="26.25" customHeight="1"/>
    <row r="40125" ht="26.25" customHeight="1"/>
    <row r="40126" ht="26.25" customHeight="1"/>
    <row r="40127" ht="26.25" customHeight="1"/>
    <row r="40128" ht="26.25" customHeight="1"/>
    <row r="40129" ht="26.25" customHeight="1"/>
    <row r="40130" ht="26.25" customHeight="1"/>
    <row r="40131" ht="26.25" customHeight="1"/>
    <row r="40132" ht="26.25" customHeight="1"/>
    <row r="40133" ht="26.25" customHeight="1"/>
    <row r="40134" ht="26.25" customHeight="1"/>
    <row r="40135" ht="26.25" customHeight="1"/>
    <row r="40136" ht="26.25" customHeight="1"/>
    <row r="40137" ht="26.25" customHeight="1"/>
    <row r="40138" ht="26.25" customHeight="1"/>
    <row r="40139" ht="26.25" customHeight="1"/>
    <row r="40140" ht="26.25" customHeight="1"/>
    <row r="40141" ht="26.25" customHeight="1"/>
    <row r="40142" ht="26.25" customHeight="1"/>
    <row r="40143" ht="26.25" customHeight="1"/>
    <row r="40144" ht="26.25" customHeight="1"/>
    <row r="40145" ht="26.25" customHeight="1"/>
    <row r="40146" ht="26.25" customHeight="1"/>
    <row r="40147" ht="26.25" customHeight="1"/>
    <row r="40148" ht="26.25" customHeight="1"/>
    <row r="40149" ht="26.25" customHeight="1"/>
    <row r="40150" ht="26.25" customHeight="1"/>
    <row r="40151" ht="26.25" customHeight="1"/>
    <row r="40152" ht="26.25" customHeight="1"/>
    <row r="40153" ht="26.25" customHeight="1"/>
    <row r="40154" ht="26.25" customHeight="1"/>
    <row r="40155" ht="26.25" customHeight="1"/>
    <row r="40156" ht="26.25" customHeight="1"/>
    <row r="40157" ht="26.25" customHeight="1"/>
    <row r="40158" ht="26.25" customHeight="1"/>
    <row r="40159" ht="26.25" customHeight="1"/>
    <row r="40160" ht="26.25" customHeight="1"/>
    <row r="40161" ht="26.25" customHeight="1"/>
    <row r="40162" ht="26.25" customHeight="1"/>
    <row r="40163" ht="26.25" customHeight="1"/>
    <row r="40164" ht="26.25" customHeight="1"/>
    <row r="40165" ht="26.25" customHeight="1"/>
    <row r="40166" ht="26.25" customHeight="1"/>
    <row r="40167" ht="26.25" customHeight="1"/>
    <row r="40168" ht="26.25" customHeight="1"/>
    <row r="40169" ht="26.25" customHeight="1"/>
    <row r="40170" ht="26.25" customHeight="1"/>
    <row r="40171" ht="26.25" customHeight="1"/>
    <row r="40172" ht="26.25" customHeight="1"/>
    <row r="40173" ht="26.25" customHeight="1"/>
    <row r="40174" ht="26.25" customHeight="1"/>
    <row r="40175" ht="26.25" customHeight="1"/>
    <row r="40176" ht="26.25" customHeight="1"/>
    <row r="40177" ht="26.25" customHeight="1"/>
    <row r="40178" ht="26.25" customHeight="1"/>
    <row r="40179" ht="26.25" customHeight="1"/>
    <row r="40180" ht="26.25" customHeight="1"/>
    <row r="40181" ht="26.25" customHeight="1"/>
    <row r="40182" ht="26.25" customHeight="1"/>
    <row r="40183" ht="26.25" customHeight="1"/>
    <row r="40184" ht="26.25" customHeight="1"/>
    <row r="40185" ht="26.25" customHeight="1"/>
    <row r="40186" ht="26.25" customHeight="1"/>
    <row r="40187" ht="26.25" customHeight="1"/>
    <row r="40188" ht="26.25" customHeight="1"/>
    <row r="40189" ht="26.25" customHeight="1"/>
    <row r="40190" ht="26.25" customHeight="1"/>
    <row r="40191" ht="26.25" customHeight="1"/>
    <row r="40192" ht="26.25" customHeight="1"/>
    <row r="40193" ht="26.25" customHeight="1"/>
    <row r="40194" ht="26.25" customHeight="1"/>
    <row r="40195" ht="26.25" customHeight="1"/>
    <row r="40196" ht="26.25" customHeight="1"/>
    <row r="40197" ht="26.25" customHeight="1"/>
    <row r="40198" ht="26.25" customHeight="1"/>
    <row r="40199" ht="26.25" customHeight="1"/>
    <row r="40200" ht="26.25" customHeight="1"/>
    <row r="40201" ht="26.25" customHeight="1"/>
    <row r="40202" ht="26.25" customHeight="1"/>
    <row r="40203" ht="26.25" customHeight="1"/>
    <row r="40204" ht="26.25" customHeight="1"/>
    <row r="40205" ht="26.25" customHeight="1"/>
    <row r="40206" ht="26.25" customHeight="1"/>
    <row r="40207" ht="26.25" customHeight="1"/>
    <row r="40208" ht="26.25" customHeight="1"/>
    <row r="40209" ht="26.25" customHeight="1"/>
    <row r="40210" ht="26.25" customHeight="1"/>
    <row r="40211" ht="26.25" customHeight="1"/>
    <row r="40212" ht="26.25" customHeight="1"/>
    <row r="40213" ht="26.25" customHeight="1"/>
    <row r="40214" ht="26.25" customHeight="1"/>
    <row r="40215" ht="26.25" customHeight="1"/>
    <row r="40216" ht="26.25" customHeight="1"/>
    <row r="40217" ht="26.25" customHeight="1"/>
    <row r="40218" ht="26.25" customHeight="1"/>
    <row r="40219" ht="26.25" customHeight="1"/>
    <row r="40220" ht="26.25" customHeight="1"/>
    <row r="40221" ht="26.25" customHeight="1"/>
    <row r="40222" ht="26.25" customHeight="1"/>
    <row r="40223" ht="26.25" customHeight="1"/>
    <row r="40224" ht="26.25" customHeight="1"/>
    <row r="40225" ht="26.25" customHeight="1"/>
    <row r="40226" ht="26.25" customHeight="1"/>
    <row r="40227" ht="26.25" customHeight="1"/>
    <row r="40228" ht="26.25" customHeight="1"/>
    <row r="40229" ht="26.25" customHeight="1"/>
    <row r="40230" ht="26.25" customHeight="1"/>
    <row r="40231" ht="26.25" customHeight="1"/>
    <row r="40232" ht="26.25" customHeight="1"/>
    <row r="40233" ht="26.25" customHeight="1"/>
    <row r="40234" ht="26.25" customHeight="1"/>
    <row r="40235" ht="26.25" customHeight="1"/>
    <row r="40236" ht="26.25" customHeight="1"/>
    <row r="40237" ht="26.25" customHeight="1"/>
    <row r="40238" ht="26.25" customHeight="1"/>
    <row r="40239" ht="26.25" customHeight="1"/>
    <row r="40240" ht="26.25" customHeight="1"/>
    <row r="40241" ht="26.25" customHeight="1"/>
    <row r="40242" ht="26.25" customHeight="1"/>
    <row r="40243" ht="26.25" customHeight="1"/>
    <row r="40244" ht="26.25" customHeight="1"/>
    <row r="40245" ht="26.25" customHeight="1"/>
    <row r="40246" ht="26.25" customHeight="1"/>
    <row r="40247" ht="26.25" customHeight="1"/>
    <row r="40248" ht="26.25" customHeight="1"/>
    <row r="40249" ht="26.25" customHeight="1"/>
    <row r="40250" ht="26.25" customHeight="1"/>
    <row r="40251" ht="26.25" customHeight="1"/>
    <row r="40252" ht="26.25" customHeight="1"/>
    <row r="40253" ht="26.25" customHeight="1"/>
    <row r="40254" ht="26.25" customHeight="1"/>
    <row r="40255" ht="26.25" customHeight="1"/>
    <row r="40256" ht="26.25" customHeight="1"/>
    <row r="40257" ht="26.25" customHeight="1"/>
    <row r="40258" ht="26.25" customHeight="1"/>
    <row r="40259" ht="26.25" customHeight="1"/>
    <row r="40260" ht="26.25" customHeight="1"/>
    <row r="40261" ht="26.25" customHeight="1"/>
    <row r="40262" ht="26.25" customHeight="1"/>
    <row r="40263" ht="26.25" customHeight="1"/>
    <row r="40264" ht="26.25" customHeight="1"/>
    <row r="40265" ht="26.25" customHeight="1"/>
    <row r="40266" ht="26.25" customHeight="1"/>
    <row r="40267" ht="26.25" customHeight="1"/>
    <row r="40268" ht="26.25" customHeight="1"/>
    <row r="40269" ht="26.25" customHeight="1"/>
    <row r="40270" ht="26.25" customHeight="1"/>
    <row r="40271" ht="26.25" customHeight="1"/>
    <row r="40272" ht="26.25" customHeight="1"/>
    <row r="40273" ht="26.25" customHeight="1"/>
    <row r="40274" ht="26.25" customHeight="1"/>
    <row r="40275" ht="26.25" customHeight="1"/>
    <row r="40276" ht="26.25" customHeight="1"/>
    <row r="40277" ht="26.25" customHeight="1"/>
    <row r="40278" ht="26.25" customHeight="1"/>
    <row r="40279" ht="26.25" customHeight="1"/>
    <row r="40280" ht="26.25" customHeight="1"/>
    <row r="40281" ht="26.25" customHeight="1"/>
    <row r="40282" ht="26.25" customHeight="1"/>
    <row r="40283" ht="26.25" customHeight="1"/>
    <row r="40284" ht="26.25" customHeight="1"/>
    <row r="40285" ht="26.25" customHeight="1"/>
    <row r="40286" ht="26.25" customHeight="1"/>
    <row r="40287" ht="26.25" customHeight="1"/>
    <row r="40288" ht="26.25" customHeight="1"/>
    <row r="40289" ht="26.25" customHeight="1"/>
    <row r="40290" ht="26.25" customHeight="1"/>
    <row r="40291" ht="26.25" customHeight="1"/>
    <row r="40292" ht="26.25" customHeight="1"/>
    <row r="40293" ht="26.25" customHeight="1"/>
    <row r="40294" ht="26.25" customHeight="1"/>
    <row r="40295" ht="26.25" customHeight="1"/>
    <row r="40296" ht="26.25" customHeight="1"/>
    <row r="40297" ht="26.25" customHeight="1"/>
    <row r="40298" ht="26.25" customHeight="1"/>
    <row r="40299" ht="26.25" customHeight="1"/>
    <row r="40300" ht="26.25" customHeight="1"/>
    <row r="40301" ht="26.25" customHeight="1"/>
    <row r="40302" ht="26.25" customHeight="1"/>
    <row r="40303" ht="26.25" customHeight="1"/>
    <row r="40304" ht="26.25" customHeight="1"/>
    <row r="40305" ht="26.25" customHeight="1"/>
    <row r="40306" ht="26.25" customHeight="1"/>
    <row r="40307" ht="26.25" customHeight="1"/>
    <row r="40308" ht="26.25" customHeight="1"/>
    <row r="40309" ht="26.25" customHeight="1"/>
    <row r="40310" ht="26.25" customHeight="1"/>
    <row r="40311" ht="26.25" customHeight="1"/>
    <row r="40312" ht="26.25" customHeight="1"/>
    <row r="40313" ht="26.25" customHeight="1"/>
    <row r="40314" ht="26.25" customHeight="1"/>
    <row r="40315" ht="26.25" customHeight="1"/>
    <row r="40316" ht="26.25" customHeight="1"/>
    <row r="40317" ht="26.25" customHeight="1"/>
    <row r="40318" ht="26.25" customHeight="1"/>
    <row r="40319" ht="26.25" customHeight="1"/>
    <row r="40320" ht="26.25" customHeight="1"/>
    <row r="40321" ht="26.25" customHeight="1"/>
    <row r="40322" ht="26.25" customHeight="1"/>
    <row r="40323" ht="26.25" customHeight="1"/>
    <row r="40324" ht="26.25" customHeight="1"/>
    <row r="40325" ht="26.25" customHeight="1"/>
    <row r="40326" ht="26.25" customHeight="1"/>
    <row r="40327" ht="26.25" customHeight="1"/>
    <row r="40328" ht="26.25" customHeight="1"/>
    <row r="40329" ht="26.25" customHeight="1"/>
    <row r="40330" ht="26.25" customHeight="1"/>
    <row r="40331" ht="26.25" customHeight="1"/>
    <row r="40332" ht="26.25" customHeight="1"/>
    <row r="40333" ht="26.25" customHeight="1"/>
    <row r="40334" ht="26.25" customHeight="1"/>
    <row r="40335" ht="26.25" customHeight="1"/>
    <row r="40336" ht="26.25" customHeight="1"/>
    <row r="40337" ht="26.25" customHeight="1"/>
    <row r="40338" ht="26.25" customHeight="1"/>
    <row r="40339" ht="26.25" customHeight="1"/>
    <row r="40340" ht="26.25" customHeight="1"/>
    <row r="40341" ht="26.25" customHeight="1"/>
    <row r="40342" ht="26.25" customHeight="1"/>
    <row r="40343" ht="26.25" customHeight="1"/>
    <row r="40344" ht="26.25" customHeight="1"/>
    <row r="40345" ht="26.25" customHeight="1"/>
    <row r="40346" ht="26.25" customHeight="1"/>
    <row r="40347" ht="26.25" customHeight="1"/>
    <row r="40348" ht="26.25" customHeight="1"/>
    <row r="40349" ht="26.25" customHeight="1"/>
    <row r="40350" ht="26.25" customHeight="1"/>
    <row r="40351" ht="26.25" customHeight="1"/>
    <row r="40352" ht="26.25" customHeight="1"/>
    <row r="40353" ht="26.25" customHeight="1"/>
    <row r="40354" ht="26.25" customHeight="1"/>
    <row r="40355" ht="26.25" customHeight="1"/>
    <row r="40356" ht="26.25" customHeight="1"/>
    <row r="40357" ht="26.25" customHeight="1"/>
    <row r="40358" ht="26.25" customHeight="1"/>
    <row r="40359" ht="26.25" customHeight="1"/>
    <row r="40360" ht="26.25" customHeight="1"/>
    <row r="40361" ht="26.25" customHeight="1"/>
    <row r="40362" ht="26.25" customHeight="1"/>
    <row r="40363" ht="26.25" customHeight="1"/>
    <row r="40364" ht="26.25" customHeight="1"/>
    <row r="40365" ht="26.25" customHeight="1"/>
    <row r="40366" ht="26.25" customHeight="1"/>
    <row r="40367" ht="26.25" customHeight="1"/>
    <row r="40368" ht="26.25" customHeight="1"/>
    <row r="40369" ht="26.25" customHeight="1"/>
    <row r="40370" ht="26.25" customHeight="1"/>
    <row r="40371" ht="26.25" customHeight="1"/>
    <row r="40372" ht="26.25" customHeight="1"/>
    <row r="40373" ht="26.25" customHeight="1"/>
    <row r="40374" ht="26.25" customHeight="1"/>
    <row r="40375" ht="26.25" customHeight="1"/>
    <row r="40376" ht="26.25" customHeight="1"/>
    <row r="40377" ht="26.25" customHeight="1"/>
    <row r="40378" ht="26.25" customHeight="1"/>
    <row r="40379" ht="26.25" customHeight="1"/>
    <row r="40380" ht="26.25" customHeight="1"/>
    <row r="40381" ht="26.25" customHeight="1"/>
    <row r="40382" ht="26.25" customHeight="1"/>
    <row r="40383" ht="26.25" customHeight="1"/>
    <row r="40384" ht="26.25" customHeight="1"/>
    <row r="40385" ht="26.25" customHeight="1"/>
    <row r="40386" ht="26.25" customHeight="1"/>
    <row r="40387" ht="26.25" customHeight="1"/>
    <row r="40388" ht="26.25" customHeight="1"/>
    <row r="40389" ht="26.25" customHeight="1"/>
    <row r="40390" ht="26.25" customHeight="1"/>
    <row r="40391" ht="26.25" customHeight="1"/>
    <row r="40392" ht="26.25" customHeight="1"/>
    <row r="40393" ht="26.25" customHeight="1"/>
    <row r="40394" ht="26.25" customHeight="1"/>
    <row r="40395" ht="26.25" customHeight="1"/>
    <row r="40396" ht="26.25" customHeight="1"/>
    <row r="40397" ht="26.25" customHeight="1"/>
    <row r="40398" ht="26.25" customHeight="1"/>
    <row r="40399" ht="26.25" customHeight="1"/>
    <row r="40400" ht="26.25" customHeight="1"/>
    <row r="40401" ht="26.25" customHeight="1"/>
    <row r="40402" ht="26.25" customHeight="1"/>
    <row r="40403" ht="26.25" customHeight="1"/>
    <row r="40404" ht="26.25" customHeight="1"/>
    <row r="40405" ht="26.25" customHeight="1"/>
    <row r="40406" ht="26.25" customHeight="1"/>
    <row r="40407" ht="26.25" customHeight="1"/>
    <row r="40408" ht="26.25" customHeight="1"/>
    <row r="40409" ht="26.25" customHeight="1"/>
    <row r="40410" ht="26.25" customHeight="1"/>
    <row r="40411" ht="26.25" customHeight="1"/>
    <row r="40412" ht="26.25" customHeight="1"/>
    <row r="40413" ht="26.25" customHeight="1"/>
    <row r="40414" ht="26.25" customHeight="1"/>
    <row r="40415" ht="26.25" customHeight="1"/>
    <row r="40416" ht="26.25" customHeight="1"/>
    <row r="40417" ht="26.25" customHeight="1"/>
    <row r="40418" ht="26.25" customHeight="1"/>
    <row r="40419" ht="26.25" customHeight="1"/>
    <row r="40420" ht="26.25" customHeight="1"/>
    <row r="40421" ht="26.25" customHeight="1"/>
    <row r="40422" ht="26.25" customHeight="1"/>
    <row r="40423" ht="26.25" customHeight="1"/>
    <row r="40424" ht="26.25" customHeight="1"/>
    <row r="40425" ht="26.25" customHeight="1"/>
    <row r="40426" ht="26.25" customHeight="1"/>
    <row r="40427" ht="26.25" customHeight="1"/>
    <row r="40428" ht="26.25" customHeight="1"/>
    <row r="40429" ht="26.25" customHeight="1"/>
    <row r="40430" ht="26.25" customHeight="1"/>
    <row r="40431" ht="26.25" customHeight="1"/>
    <row r="40432" ht="26.25" customHeight="1"/>
    <row r="40433" ht="26.25" customHeight="1"/>
    <row r="40434" ht="26.25" customHeight="1"/>
    <row r="40435" ht="26.25" customHeight="1"/>
    <row r="40436" ht="26.25" customHeight="1"/>
    <row r="40437" ht="26.25" customHeight="1"/>
    <row r="40438" ht="26.25" customHeight="1"/>
    <row r="40439" ht="26.25" customHeight="1"/>
    <row r="40440" ht="26.25" customHeight="1"/>
    <row r="40441" ht="26.25" customHeight="1"/>
    <row r="40442" ht="26.25" customHeight="1"/>
    <row r="40443" ht="26.25" customHeight="1"/>
    <row r="40444" ht="26.25" customHeight="1"/>
    <row r="40445" ht="26.25" customHeight="1"/>
    <row r="40446" ht="26.25" customHeight="1"/>
    <row r="40447" ht="26.25" customHeight="1"/>
    <row r="40448" ht="26.25" customHeight="1"/>
    <row r="40449" ht="26.25" customHeight="1"/>
    <row r="40450" ht="26.25" customHeight="1"/>
    <row r="40451" ht="26.25" customHeight="1"/>
    <row r="40452" ht="26.25" customHeight="1"/>
    <row r="40453" ht="26.25" customHeight="1"/>
    <row r="40454" ht="26.25" customHeight="1"/>
    <row r="40455" ht="26.25" customHeight="1"/>
    <row r="40456" ht="26.25" customHeight="1"/>
    <row r="40457" ht="26.25" customHeight="1"/>
    <row r="40458" ht="26.25" customHeight="1"/>
    <row r="40459" ht="26.25" customHeight="1"/>
    <row r="40460" ht="26.25" customHeight="1"/>
    <row r="40461" ht="26.25" customHeight="1"/>
    <row r="40462" ht="26.25" customHeight="1"/>
    <row r="40463" ht="26.25" customHeight="1"/>
    <row r="40464" ht="26.25" customHeight="1"/>
    <row r="40465" ht="26.25" customHeight="1"/>
    <row r="40466" ht="26.25" customHeight="1"/>
    <row r="40467" ht="26.25" customHeight="1"/>
    <row r="40468" ht="26.25" customHeight="1"/>
    <row r="40469" ht="26.25" customHeight="1"/>
    <row r="40470" ht="26.25" customHeight="1"/>
    <row r="40471" ht="26.25" customHeight="1"/>
    <row r="40472" ht="26.25" customHeight="1"/>
    <row r="40473" ht="26.25" customHeight="1"/>
    <row r="40474" ht="26.25" customHeight="1"/>
    <row r="40475" ht="26.25" customHeight="1"/>
    <row r="40476" ht="26.25" customHeight="1"/>
    <row r="40477" ht="26.25" customHeight="1"/>
    <row r="40478" ht="26.25" customHeight="1"/>
    <row r="40479" ht="26.25" customHeight="1"/>
    <row r="40480" ht="26.25" customHeight="1"/>
    <row r="40481" ht="26.25" customHeight="1"/>
    <row r="40482" ht="26.25" customHeight="1"/>
    <row r="40483" ht="26.25" customHeight="1"/>
    <row r="40484" ht="26.25" customHeight="1"/>
    <row r="40485" ht="26.25" customHeight="1"/>
    <row r="40486" ht="26.25" customHeight="1"/>
    <row r="40487" ht="26.25" customHeight="1"/>
    <row r="40488" ht="26.25" customHeight="1"/>
    <row r="40489" ht="26.25" customHeight="1"/>
    <row r="40490" ht="26.25" customHeight="1"/>
    <row r="40491" ht="26.25" customHeight="1"/>
    <row r="40492" ht="26.25" customHeight="1"/>
    <row r="40493" ht="26.25" customHeight="1"/>
    <row r="40494" ht="26.25" customHeight="1"/>
    <row r="40495" ht="26.25" customHeight="1"/>
    <row r="40496" ht="26.25" customHeight="1"/>
    <row r="40497" ht="26.25" customHeight="1"/>
    <row r="40498" ht="26.25" customHeight="1"/>
    <row r="40499" ht="26.25" customHeight="1"/>
    <row r="40500" ht="26.25" customHeight="1"/>
    <row r="40501" ht="26.25" customHeight="1"/>
    <row r="40502" ht="26.25" customHeight="1"/>
    <row r="40503" ht="26.25" customHeight="1"/>
    <row r="40504" ht="26.25" customHeight="1"/>
    <row r="40505" ht="26.25" customHeight="1"/>
    <row r="40506" ht="26.25" customHeight="1"/>
    <row r="40507" ht="26.25" customHeight="1"/>
    <row r="40508" ht="26.25" customHeight="1"/>
    <row r="40509" ht="26.25" customHeight="1"/>
    <row r="40510" ht="26.25" customHeight="1"/>
    <row r="40511" ht="26.25" customHeight="1"/>
    <row r="40512" ht="26.25" customHeight="1"/>
    <row r="40513" ht="26.25" customHeight="1"/>
    <row r="40514" ht="26.25" customHeight="1"/>
    <row r="40515" ht="26.25" customHeight="1"/>
    <row r="40516" ht="26.25" customHeight="1"/>
    <row r="40517" ht="26.25" customHeight="1"/>
    <row r="40518" ht="26.25" customHeight="1"/>
    <row r="40519" ht="26.25" customHeight="1"/>
    <row r="40520" ht="26.25" customHeight="1"/>
    <row r="40521" ht="26.25" customHeight="1"/>
    <row r="40522" ht="26.25" customHeight="1"/>
    <row r="40523" ht="26.25" customHeight="1"/>
    <row r="40524" ht="26.25" customHeight="1"/>
    <row r="40525" ht="26.25" customHeight="1"/>
    <row r="40526" ht="26.25" customHeight="1"/>
    <row r="40527" ht="26.25" customHeight="1"/>
    <row r="40528" ht="26.25" customHeight="1"/>
    <row r="40529" ht="26.25" customHeight="1"/>
    <row r="40530" ht="26.25" customHeight="1"/>
    <row r="40531" ht="26.25" customHeight="1"/>
    <row r="40532" ht="26.25" customHeight="1"/>
    <row r="40533" ht="26.25" customHeight="1"/>
    <row r="40534" ht="26.25" customHeight="1"/>
    <row r="40535" ht="26.25" customHeight="1"/>
    <row r="40536" ht="26.25" customHeight="1"/>
    <row r="40537" ht="26.25" customHeight="1"/>
    <row r="40538" ht="26.25" customHeight="1"/>
    <row r="40539" ht="26.25" customHeight="1"/>
    <row r="40540" ht="26.25" customHeight="1"/>
    <row r="40541" ht="26.25" customHeight="1"/>
    <row r="40542" ht="26.25" customHeight="1"/>
    <row r="40543" ht="26.25" customHeight="1"/>
    <row r="40544" ht="26.25" customHeight="1"/>
    <row r="40545" ht="26.25" customHeight="1"/>
    <row r="40546" ht="26.25" customHeight="1"/>
    <row r="40547" ht="26.25" customHeight="1"/>
    <row r="40548" ht="26.25" customHeight="1"/>
    <row r="40549" ht="26.25" customHeight="1"/>
    <row r="40550" ht="26.25" customHeight="1"/>
    <row r="40551" ht="26.25" customHeight="1"/>
    <row r="40552" ht="26.25" customHeight="1"/>
    <row r="40553" ht="26.25" customHeight="1"/>
    <row r="40554" ht="26.25" customHeight="1"/>
    <row r="40555" ht="26.25" customHeight="1"/>
    <row r="40556" ht="26.25" customHeight="1"/>
    <row r="40557" ht="26.25" customHeight="1"/>
    <row r="40558" ht="26.25" customHeight="1"/>
    <row r="40559" ht="26.25" customHeight="1"/>
    <row r="40560" ht="26.25" customHeight="1"/>
    <row r="40561" ht="26.25" customHeight="1"/>
    <row r="40562" ht="26.25" customHeight="1"/>
    <row r="40563" ht="26.25" customHeight="1"/>
    <row r="40564" ht="26.25" customHeight="1"/>
    <row r="40565" ht="26.25" customHeight="1"/>
    <row r="40566" ht="26.25" customHeight="1"/>
    <row r="40567" ht="26.25" customHeight="1"/>
    <row r="40568" ht="26.25" customHeight="1"/>
    <row r="40569" ht="26.25" customHeight="1"/>
    <row r="40570" ht="26.25" customHeight="1"/>
    <row r="40571" ht="26.25" customHeight="1"/>
    <row r="40572" ht="26.25" customHeight="1"/>
    <row r="40573" ht="26.25" customHeight="1"/>
    <row r="40574" ht="26.25" customHeight="1"/>
    <row r="40575" ht="26.25" customHeight="1"/>
    <row r="40576" ht="26.25" customHeight="1"/>
    <row r="40577" ht="26.25" customHeight="1"/>
    <row r="40578" ht="26.25" customHeight="1"/>
    <row r="40579" ht="26.25" customHeight="1"/>
    <row r="40580" ht="26.25" customHeight="1"/>
    <row r="40581" ht="26.25" customHeight="1"/>
    <row r="40582" ht="26.25" customHeight="1"/>
    <row r="40583" ht="26.25" customHeight="1"/>
    <row r="40584" ht="26.25" customHeight="1"/>
    <row r="40585" ht="26.25" customHeight="1"/>
    <row r="40586" ht="26.25" customHeight="1"/>
    <row r="40587" ht="26.25" customHeight="1"/>
    <row r="40588" ht="26.25" customHeight="1"/>
    <row r="40589" ht="26.25" customHeight="1"/>
    <row r="40590" ht="26.25" customHeight="1"/>
    <row r="40591" ht="26.25" customHeight="1"/>
    <row r="40592" ht="26.25" customHeight="1"/>
    <row r="40593" ht="26.25" customHeight="1"/>
    <row r="40594" ht="26.25" customHeight="1"/>
    <row r="40595" ht="26.25" customHeight="1"/>
    <row r="40596" ht="26.25" customHeight="1"/>
    <row r="40597" ht="26.25" customHeight="1"/>
    <row r="40598" ht="26.25" customHeight="1"/>
    <row r="40599" ht="26.25" customHeight="1"/>
    <row r="40600" ht="26.25" customHeight="1"/>
    <row r="40601" ht="26.25" customHeight="1"/>
    <row r="40602" ht="26.25" customHeight="1"/>
    <row r="40603" ht="26.25" customHeight="1"/>
    <row r="40604" ht="26.25" customHeight="1"/>
    <row r="40605" ht="26.25" customHeight="1"/>
    <row r="40606" ht="26.25" customHeight="1"/>
    <row r="40607" ht="26.25" customHeight="1"/>
    <row r="40608" ht="26.25" customHeight="1"/>
    <row r="40609" ht="26.25" customHeight="1"/>
    <row r="40610" ht="26.25" customHeight="1"/>
    <row r="40611" ht="26.25" customHeight="1"/>
    <row r="40612" ht="26.25" customHeight="1"/>
    <row r="40613" ht="26.25" customHeight="1"/>
    <row r="40614" ht="26.25" customHeight="1"/>
    <row r="40615" ht="26.25" customHeight="1"/>
    <row r="40616" ht="26.25" customHeight="1"/>
    <row r="40617" ht="26.25" customHeight="1"/>
    <row r="40618" ht="26.25" customHeight="1"/>
    <row r="40619" ht="26.25" customHeight="1"/>
    <row r="40620" ht="26.25" customHeight="1"/>
    <row r="40621" ht="26.25" customHeight="1"/>
    <row r="40622" ht="26.25" customHeight="1"/>
    <row r="40623" ht="26.25" customHeight="1"/>
    <row r="40624" ht="26.25" customHeight="1"/>
    <row r="40625" ht="26.25" customHeight="1"/>
    <row r="40626" ht="26.25" customHeight="1"/>
    <row r="40627" ht="26.25" customHeight="1"/>
    <row r="40628" ht="26.25" customHeight="1"/>
    <row r="40629" ht="26.25" customHeight="1"/>
    <row r="40630" ht="26.25" customHeight="1"/>
    <row r="40631" ht="26.25" customHeight="1"/>
    <row r="40632" ht="26.25" customHeight="1"/>
    <row r="40633" ht="26.25" customHeight="1"/>
    <row r="40634" ht="26.25" customHeight="1"/>
    <row r="40635" ht="26.25" customHeight="1"/>
    <row r="40636" ht="26.25" customHeight="1"/>
    <row r="40637" ht="26.25" customHeight="1"/>
    <row r="40638" ht="26.25" customHeight="1"/>
    <row r="40639" ht="26.25" customHeight="1"/>
    <row r="40640" ht="26.25" customHeight="1"/>
    <row r="40641" ht="26.25" customHeight="1"/>
    <row r="40642" ht="26.25" customHeight="1"/>
    <row r="40643" ht="26.25" customHeight="1"/>
    <row r="40644" ht="26.25" customHeight="1"/>
    <row r="40645" ht="26.25" customHeight="1"/>
    <row r="40646" ht="26.25" customHeight="1"/>
    <row r="40647" ht="26.25" customHeight="1"/>
    <row r="40648" ht="26.25" customHeight="1"/>
    <row r="40649" ht="26.25" customHeight="1"/>
    <row r="40650" ht="26.25" customHeight="1"/>
    <row r="40651" ht="26.25" customHeight="1"/>
    <row r="40652" ht="26.25" customHeight="1"/>
    <row r="40653" ht="26.25" customHeight="1"/>
    <row r="40654" ht="26.25" customHeight="1"/>
    <row r="40655" ht="26.25" customHeight="1"/>
    <row r="40656" ht="26.25" customHeight="1"/>
    <row r="40657" ht="26.25" customHeight="1"/>
    <row r="40658" ht="26.25" customHeight="1"/>
    <row r="40659" ht="26.25" customHeight="1"/>
    <row r="40660" ht="26.25" customHeight="1"/>
    <row r="40661" ht="26.25" customHeight="1"/>
    <row r="40662" ht="26.25" customHeight="1"/>
    <row r="40663" ht="26.25" customHeight="1"/>
    <row r="40664" ht="26.25" customHeight="1"/>
    <row r="40665" ht="26.25" customHeight="1"/>
    <row r="40666" ht="26.25" customHeight="1"/>
    <row r="40667" ht="26.25" customHeight="1"/>
    <row r="40668" ht="26.25" customHeight="1"/>
    <row r="40669" ht="26.25" customHeight="1"/>
    <row r="40670" ht="26.25" customHeight="1"/>
    <row r="40671" ht="26.25" customHeight="1"/>
    <row r="40672" ht="26.25" customHeight="1"/>
    <row r="40673" ht="26.25" customHeight="1"/>
    <row r="40674" ht="26.25" customHeight="1"/>
    <row r="40675" ht="26.25" customHeight="1"/>
    <row r="40676" ht="26.25" customHeight="1"/>
    <row r="40677" ht="26.25" customHeight="1"/>
    <row r="40678" ht="26.25" customHeight="1"/>
    <row r="40679" ht="26.25" customHeight="1"/>
    <row r="40680" ht="26.25" customHeight="1"/>
    <row r="40681" ht="26.25" customHeight="1"/>
    <row r="40682" ht="26.25" customHeight="1"/>
    <row r="40683" ht="26.25" customHeight="1"/>
    <row r="40684" ht="26.25" customHeight="1"/>
    <row r="40685" ht="26.25" customHeight="1"/>
    <row r="40686" ht="26.25" customHeight="1"/>
    <row r="40687" ht="26.25" customHeight="1"/>
    <row r="40688" ht="26.25" customHeight="1"/>
    <row r="40689" ht="26.25" customHeight="1"/>
    <row r="40690" ht="26.25" customHeight="1"/>
    <row r="40691" ht="26.25" customHeight="1"/>
    <row r="40692" ht="26.25" customHeight="1"/>
    <row r="40693" ht="26.25" customHeight="1"/>
    <row r="40694" ht="26.25" customHeight="1"/>
    <row r="40695" ht="26.25" customHeight="1"/>
    <row r="40696" ht="26.25" customHeight="1"/>
    <row r="40697" ht="26.25" customHeight="1"/>
    <row r="40698" ht="26.25" customHeight="1"/>
    <row r="40699" ht="26.25" customHeight="1"/>
    <row r="40700" ht="26.25" customHeight="1"/>
    <row r="40701" ht="26.25" customHeight="1"/>
    <row r="40702" ht="26.25" customHeight="1"/>
    <row r="40703" ht="26.25" customHeight="1"/>
    <row r="40704" ht="26.25" customHeight="1"/>
    <row r="40705" ht="26.25" customHeight="1"/>
    <row r="40706" ht="26.25" customHeight="1"/>
    <row r="40707" ht="26.25" customHeight="1"/>
    <row r="40708" ht="26.25" customHeight="1"/>
    <row r="40709" ht="26.25" customHeight="1"/>
    <row r="40710" ht="26.25" customHeight="1"/>
    <row r="40711" ht="26.25" customHeight="1"/>
    <row r="40712" ht="26.25" customHeight="1"/>
    <row r="40713" ht="26.25" customHeight="1"/>
    <row r="40714" ht="26.25" customHeight="1"/>
    <row r="40715" ht="26.25" customHeight="1"/>
    <row r="40716" ht="26.25" customHeight="1"/>
    <row r="40717" ht="26.25" customHeight="1"/>
    <row r="40718" ht="26.25" customHeight="1"/>
    <row r="40719" ht="26.25" customHeight="1"/>
    <row r="40720" ht="26.25" customHeight="1"/>
    <row r="40721" ht="26.25" customHeight="1"/>
    <row r="40722" ht="26.25" customHeight="1"/>
    <row r="40723" ht="26.25" customHeight="1"/>
    <row r="40724" ht="26.25" customHeight="1"/>
    <row r="40725" ht="26.25" customHeight="1"/>
    <row r="40726" ht="26.25" customHeight="1"/>
    <row r="40727" ht="26.25" customHeight="1"/>
    <row r="40728" ht="26.25" customHeight="1"/>
    <row r="40729" ht="26.25" customHeight="1"/>
    <row r="40730" ht="26.25" customHeight="1"/>
    <row r="40731" ht="26.25" customHeight="1"/>
    <row r="40732" ht="26.25" customHeight="1"/>
    <row r="40733" ht="26.25" customHeight="1"/>
    <row r="40734" ht="26.25" customHeight="1"/>
    <row r="40735" ht="26.25" customHeight="1"/>
    <row r="40736" ht="26.25" customHeight="1"/>
    <row r="40737" ht="26.25" customHeight="1"/>
    <row r="40738" ht="26.25" customHeight="1"/>
    <row r="40739" ht="26.25" customHeight="1"/>
    <row r="40740" ht="26.25" customHeight="1"/>
    <row r="40741" ht="26.25" customHeight="1"/>
    <row r="40742" ht="26.25" customHeight="1"/>
    <row r="40743" ht="26.25" customHeight="1"/>
    <row r="40744" ht="26.25" customHeight="1"/>
    <row r="40745" ht="26.25" customHeight="1"/>
    <row r="40746" ht="26.25" customHeight="1"/>
    <row r="40747" ht="26.25" customHeight="1"/>
    <row r="40748" ht="26.25" customHeight="1"/>
    <row r="40749" ht="26.25" customHeight="1"/>
    <row r="40750" ht="26.25" customHeight="1"/>
    <row r="40751" ht="26.25" customHeight="1"/>
    <row r="40752" ht="26.25" customHeight="1"/>
    <row r="40753" ht="26.25" customHeight="1"/>
    <row r="40754" ht="26.25" customHeight="1"/>
    <row r="40755" ht="26.25" customHeight="1"/>
    <row r="40756" ht="26.25" customHeight="1"/>
    <row r="40757" ht="26.25" customHeight="1"/>
    <row r="40758" ht="26.25" customHeight="1"/>
    <row r="40759" ht="26.25" customHeight="1"/>
    <row r="40760" ht="26.25" customHeight="1"/>
    <row r="40761" ht="26.25" customHeight="1"/>
    <row r="40762" ht="26.25" customHeight="1"/>
    <row r="40763" ht="26.25" customHeight="1"/>
    <row r="40764" ht="26.25" customHeight="1"/>
    <row r="40765" ht="26.25" customHeight="1"/>
    <row r="40766" ht="26.25" customHeight="1"/>
    <row r="40767" ht="26.25" customHeight="1"/>
    <row r="40768" ht="26.25" customHeight="1"/>
    <row r="40769" ht="26.25" customHeight="1"/>
    <row r="40770" ht="26.25" customHeight="1"/>
    <row r="40771" ht="26.25" customHeight="1"/>
    <row r="40772" ht="26.25" customHeight="1"/>
    <row r="40773" ht="26.25" customHeight="1"/>
    <row r="40774" ht="26.25" customHeight="1"/>
    <row r="40775" ht="26.25" customHeight="1"/>
    <row r="40776" ht="26.25" customHeight="1"/>
    <row r="40777" ht="26.25" customHeight="1"/>
    <row r="40778" ht="26.25" customHeight="1"/>
    <row r="40779" ht="26.25" customHeight="1"/>
    <row r="40780" ht="26.25" customHeight="1"/>
    <row r="40781" ht="26.25" customHeight="1"/>
    <row r="40782" ht="26.25" customHeight="1"/>
    <row r="40783" ht="26.25" customHeight="1"/>
    <row r="40784" ht="26.25" customHeight="1"/>
    <row r="40785" ht="26.25" customHeight="1"/>
    <row r="40786" ht="26.25" customHeight="1"/>
    <row r="40787" ht="26.25" customHeight="1"/>
    <row r="40788" ht="26.25" customHeight="1"/>
    <row r="40789" ht="26.25" customHeight="1"/>
    <row r="40790" ht="26.25" customHeight="1"/>
    <row r="40791" ht="26.25" customHeight="1"/>
    <row r="40792" ht="26.25" customHeight="1"/>
    <row r="40793" ht="26.25" customHeight="1"/>
    <row r="40794" ht="26.25" customHeight="1"/>
    <row r="40795" ht="26.25" customHeight="1"/>
    <row r="40796" ht="26.25" customHeight="1"/>
    <row r="40797" ht="26.25" customHeight="1"/>
    <row r="40798" ht="26.25" customHeight="1"/>
    <row r="40799" ht="26.25" customHeight="1"/>
    <row r="40800" ht="26.25" customHeight="1"/>
    <row r="40801" ht="26.25" customHeight="1"/>
    <row r="40802" ht="26.25" customHeight="1"/>
    <row r="40803" ht="26.25" customHeight="1"/>
    <row r="40804" ht="26.25" customHeight="1"/>
    <row r="40805" ht="26.25" customHeight="1"/>
    <row r="40806" ht="26.25" customHeight="1"/>
    <row r="40807" ht="26.25" customHeight="1"/>
    <row r="40808" ht="26.25" customHeight="1"/>
    <row r="40809" ht="26.25" customHeight="1"/>
    <row r="40810" ht="26.25" customHeight="1"/>
    <row r="40811" ht="26.25" customHeight="1"/>
    <row r="40812" ht="26.25" customHeight="1"/>
    <row r="40813" ht="26.25" customHeight="1"/>
    <row r="40814" ht="26.25" customHeight="1"/>
    <row r="40815" ht="26.25" customHeight="1"/>
    <row r="40816" ht="26.25" customHeight="1"/>
    <row r="40817" ht="26.25" customHeight="1"/>
    <row r="40818" ht="26.25" customHeight="1"/>
    <row r="40819" ht="26.25" customHeight="1"/>
    <row r="40820" ht="26.25" customHeight="1"/>
    <row r="40821" ht="26.25" customHeight="1"/>
    <row r="40822" ht="26.25" customHeight="1"/>
    <row r="40823" ht="26.25" customHeight="1"/>
    <row r="40824" ht="26.25" customHeight="1"/>
    <row r="40825" ht="26.25" customHeight="1"/>
    <row r="40826" ht="26.25" customHeight="1"/>
    <row r="40827" ht="26.25" customHeight="1"/>
    <row r="40828" ht="26.25" customHeight="1"/>
    <row r="40829" ht="26.25" customHeight="1"/>
    <row r="40830" ht="26.25" customHeight="1"/>
    <row r="40831" ht="26.25" customHeight="1"/>
    <row r="40832" ht="26.25" customHeight="1"/>
    <row r="40833" ht="26.25" customHeight="1"/>
    <row r="40834" ht="26.25" customHeight="1"/>
    <row r="40835" ht="26.25" customHeight="1"/>
    <row r="40836" ht="26.25" customHeight="1"/>
    <row r="40837" ht="26.25" customHeight="1"/>
    <row r="40838" ht="26.25" customHeight="1"/>
    <row r="40839" ht="26.25" customHeight="1"/>
    <row r="40840" ht="26.25" customHeight="1"/>
    <row r="40841" ht="26.25" customHeight="1"/>
    <row r="40842" ht="26.25" customHeight="1"/>
    <row r="40843" ht="26.25" customHeight="1"/>
    <row r="40844" ht="26.25" customHeight="1"/>
    <row r="40845" ht="26.25" customHeight="1"/>
    <row r="40846" ht="26.25" customHeight="1"/>
    <row r="40847" ht="26.25" customHeight="1"/>
    <row r="40848" ht="26.25" customHeight="1"/>
    <row r="40849" ht="26.25" customHeight="1"/>
    <row r="40850" ht="26.25" customHeight="1"/>
    <row r="40851" ht="26.25" customHeight="1"/>
    <row r="40852" ht="26.25" customHeight="1"/>
    <row r="40853" ht="26.25" customHeight="1"/>
    <row r="40854" ht="26.25" customHeight="1"/>
    <row r="40855" ht="26.25" customHeight="1"/>
    <row r="40856" ht="26.25" customHeight="1"/>
    <row r="40857" ht="26.25" customHeight="1"/>
    <row r="40858" ht="26.25" customHeight="1"/>
    <row r="40859" ht="26.25" customHeight="1"/>
    <row r="40860" ht="26.25" customHeight="1"/>
    <row r="40861" ht="26.25" customHeight="1"/>
    <row r="40862" ht="26.25" customHeight="1"/>
    <row r="40863" ht="26.25" customHeight="1"/>
    <row r="40864" ht="26.25" customHeight="1"/>
    <row r="40865" ht="26.25" customHeight="1"/>
    <row r="40866" ht="26.25" customHeight="1"/>
    <row r="40867" ht="26.25" customHeight="1"/>
    <row r="40868" ht="26.25" customHeight="1"/>
    <row r="40869" ht="26.25" customHeight="1"/>
    <row r="40870" ht="26.25" customHeight="1"/>
    <row r="40871" ht="26.25" customHeight="1"/>
    <row r="40872" ht="26.25" customHeight="1"/>
    <row r="40873" ht="26.25" customHeight="1"/>
    <row r="40874" ht="26.25" customHeight="1"/>
    <row r="40875" ht="26.25" customHeight="1"/>
    <row r="40876" ht="26.25" customHeight="1"/>
    <row r="40877" ht="26.25" customHeight="1"/>
    <row r="40878" ht="26.25" customHeight="1"/>
    <row r="40879" ht="26.25" customHeight="1"/>
    <row r="40880" ht="26.25" customHeight="1"/>
    <row r="40881" ht="26.25" customHeight="1"/>
    <row r="40882" ht="26.25" customHeight="1"/>
    <row r="40883" ht="26.25" customHeight="1"/>
    <row r="40884" ht="26.25" customHeight="1"/>
    <row r="40885" ht="26.25" customHeight="1"/>
    <row r="40886" ht="26.25" customHeight="1"/>
    <row r="40887" ht="26.25" customHeight="1"/>
    <row r="40888" ht="26.25" customHeight="1"/>
    <row r="40889" ht="26.25" customHeight="1"/>
    <row r="40890" ht="26.25" customHeight="1"/>
    <row r="40891" ht="26.25" customHeight="1"/>
    <row r="40892" ht="26.25" customHeight="1"/>
    <row r="40893" ht="26.25" customHeight="1"/>
    <row r="40894" ht="26.25" customHeight="1"/>
    <row r="40895" ht="26.25" customHeight="1"/>
    <row r="40896" ht="26.25" customHeight="1"/>
    <row r="40897" ht="26.25" customHeight="1"/>
    <row r="40898" ht="26.25" customHeight="1"/>
    <row r="40899" ht="26.25" customHeight="1"/>
    <row r="40900" ht="26.25" customHeight="1"/>
    <row r="40901" ht="26.25" customHeight="1"/>
    <row r="40902" ht="26.25" customHeight="1"/>
    <row r="40903" ht="26.25" customHeight="1"/>
    <row r="40904" ht="26.25" customHeight="1"/>
    <row r="40905" ht="26.25" customHeight="1"/>
    <row r="40906" ht="26.25" customHeight="1"/>
    <row r="40907" ht="26.25" customHeight="1"/>
    <row r="40908" ht="26.25" customHeight="1"/>
    <row r="40909" ht="26.25" customHeight="1"/>
    <row r="40910" ht="26.25" customHeight="1"/>
    <row r="40911" ht="26.25" customHeight="1"/>
    <row r="40912" ht="26.25" customHeight="1"/>
    <row r="40913" ht="26.25" customHeight="1"/>
    <row r="40914" ht="26.25" customHeight="1"/>
    <row r="40915" ht="26.25" customHeight="1"/>
    <row r="40916" ht="26.25" customHeight="1"/>
    <row r="40917" ht="26.25" customHeight="1"/>
    <row r="40918" ht="26.25" customHeight="1"/>
    <row r="40919" ht="26.25" customHeight="1"/>
    <row r="40920" ht="26.25" customHeight="1"/>
    <row r="40921" ht="26.25" customHeight="1"/>
    <row r="40922" ht="26.25" customHeight="1"/>
    <row r="40923" ht="26.25" customHeight="1"/>
    <row r="40924" ht="26.25" customHeight="1"/>
    <row r="40925" ht="26.25" customHeight="1"/>
    <row r="40926" ht="26.25" customHeight="1"/>
    <row r="40927" ht="26.25" customHeight="1"/>
    <row r="40928" ht="26.25" customHeight="1"/>
    <row r="40929" ht="26.25" customHeight="1"/>
    <row r="40930" ht="26.25" customHeight="1"/>
    <row r="40931" ht="26.25" customHeight="1"/>
    <row r="40932" ht="26.25" customHeight="1"/>
    <row r="40933" ht="26.25" customHeight="1"/>
    <row r="40934" ht="26.25" customHeight="1"/>
    <row r="40935" ht="26.25" customHeight="1"/>
    <row r="40936" ht="26.25" customHeight="1"/>
    <row r="40937" ht="26.25" customHeight="1"/>
    <row r="40938" ht="26.25" customHeight="1"/>
    <row r="40939" ht="26.25" customHeight="1"/>
    <row r="40940" ht="26.25" customHeight="1"/>
    <row r="40941" ht="26.25" customHeight="1"/>
    <row r="40942" ht="26.25" customHeight="1"/>
    <row r="40943" ht="26.25" customHeight="1"/>
    <row r="40944" ht="26.25" customHeight="1"/>
    <row r="40945" ht="26.25" customHeight="1"/>
    <row r="40946" ht="26.25" customHeight="1"/>
    <row r="40947" ht="26.25" customHeight="1"/>
    <row r="40948" ht="26.25" customHeight="1"/>
    <row r="40949" ht="26.25" customHeight="1"/>
    <row r="40950" ht="26.25" customHeight="1"/>
    <row r="40951" ht="26.25" customHeight="1"/>
    <row r="40952" ht="26.25" customHeight="1"/>
    <row r="40953" ht="26.25" customHeight="1"/>
    <row r="40954" ht="26.25" customHeight="1"/>
    <row r="40955" ht="26.25" customHeight="1"/>
    <row r="40956" ht="26.25" customHeight="1"/>
    <row r="40957" ht="26.25" customHeight="1"/>
    <row r="40958" ht="26.25" customHeight="1"/>
    <row r="40959" ht="26.25" customHeight="1"/>
    <row r="40960" ht="26.25" customHeight="1"/>
    <row r="40961" ht="26.25" customHeight="1"/>
    <row r="40962" ht="26.25" customHeight="1"/>
    <row r="40963" ht="26.25" customHeight="1"/>
    <row r="40964" ht="26.25" customHeight="1"/>
    <row r="40965" ht="26.25" customHeight="1"/>
    <row r="40966" ht="26.25" customHeight="1"/>
    <row r="40967" ht="26.25" customHeight="1"/>
    <row r="40968" ht="26.25" customHeight="1"/>
    <row r="40969" ht="26.25" customHeight="1"/>
    <row r="40970" ht="26.25" customHeight="1"/>
    <row r="40971" ht="26.25" customHeight="1"/>
    <row r="40972" ht="26.25" customHeight="1"/>
    <row r="40973" ht="26.25" customHeight="1"/>
    <row r="40974" ht="26.25" customHeight="1"/>
    <row r="40975" ht="26.25" customHeight="1"/>
    <row r="40976" ht="26.25" customHeight="1"/>
    <row r="40977" ht="26.25" customHeight="1"/>
    <row r="40978" ht="26.25" customHeight="1"/>
    <row r="40979" ht="26.25" customHeight="1"/>
    <row r="40980" ht="26.25" customHeight="1"/>
    <row r="40981" ht="26.25" customHeight="1"/>
    <row r="40982" ht="26.25" customHeight="1"/>
    <row r="40983" ht="26.25" customHeight="1"/>
    <row r="40984" ht="26.25" customHeight="1"/>
    <row r="40985" ht="26.25" customHeight="1"/>
    <row r="40986" ht="26.25" customHeight="1"/>
    <row r="40987" ht="26.25" customHeight="1"/>
    <row r="40988" ht="26.25" customHeight="1"/>
    <row r="40989" ht="26.25" customHeight="1"/>
    <row r="40990" ht="26.25" customHeight="1"/>
    <row r="40991" ht="26.25" customHeight="1"/>
    <row r="40992" ht="26.25" customHeight="1"/>
    <row r="40993" ht="26.25" customHeight="1"/>
    <row r="40994" ht="26.25" customHeight="1"/>
    <row r="40995" ht="26.25" customHeight="1"/>
    <row r="40996" ht="26.25" customHeight="1"/>
    <row r="40997" ht="26.25" customHeight="1"/>
    <row r="40998" ht="26.25" customHeight="1"/>
    <row r="40999" ht="26.25" customHeight="1"/>
    <row r="41000" ht="26.25" customHeight="1"/>
    <row r="41001" ht="26.25" customHeight="1"/>
    <row r="41002" ht="26.25" customHeight="1"/>
    <row r="41003" ht="26.25" customHeight="1"/>
    <row r="41004" ht="26.25" customHeight="1"/>
    <row r="41005" ht="26.25" customHeight="1"/>
    <row r="41006" ht="26.25" customHeight="1"/>
    <row r="41007" ht="26.25" customHeight="1"/>
    <row r="41008" ht="26.25" customHeight="1"/>
    <row r="41009" ht="26.25" customHeight="1"/>
    <row r="41010" ht="26.25" customHeight="1"/>
    <row r="41011" ht="26.25" customHeight="1"/>
    <row r="41012" ht="26.25" customHeight="1"/>
    <row r="41013" ht="26.25" customHeight="1"/>
    <row r="41014" ht="26.25" customHeight="1"/>
    <row r="41015" ht="26.25" customHeight="1"/>
    <row r="41016" ht="26.25" customHeight="1"/>
    <row r="41017" ht="26.25" customHeight="1"/>
    <row r="41018" ht="26.25" customHeight="1"/>
    <row r="41019" ht="26.25" customHeight="1"/>
    <row r="41020" ht="26.25" customHeight="1"/>
    <row r="41021" ht="26.25" customHeight="1"/>
    <row r="41022" ht="26.25" customHeight="1"/>
    <row r="41023" ht="26.25" customHeight="1"/>
    <row r="41024" ht="26.25" customHeight="1"/>
    <row r="41025" ht="26.25" customHeight="1"/>
    <row r="41026" ht="26.25" customHeight="1"/>
    <row r="41027" ht="26.25" customHeight="1"/>
    <row r="41028" ht="26.25" customHeight="1"/>
    <row r="41029" ht="26.25" customHeight="1"/>
    <row r="41030" ht="26.25" customHeight="1"/>
    <row r="41031" ht="26.25" customHeight="1"/>
    <row r="41032" ht="26.25" customHeight="1"/>
    <row r="41033" ht="26.25" customHeight="1"/>
    <row r="41034" ht="26.25" customHeight="1"/>
    <row r="41035" ht="26.25" customHeight="1"/>
    <row r="41036" ht="26.25" customHeight="1"/>
    <row r="41037" ht="26.25" customHeight="1"/>
    <row r="41038" ht="26.25" customHeight="1"/>
    <row r="41039" ht="26.25" customHeight="1"/>
    <row r="41040" ht="26.25" customHeight="1"/>
    <row r="41041" ht="26.25" customHeight="1"/>
    <row r="41042" ht="26.25" customHeight="1"/>
    <row r="41043" ht="26.25" customHeight="1"/>
    <row r="41044" ht="26.25" customHeight="1"/>
    <row r="41045" ht="26.25" customHeight="1"/>
    <row r="41046" ht="26.25" customHeight="1"/>
    <row r="41047" ht="26.25" customHeight="1"/>
    <row r="41048" ht="26.25" customHeight="1"/>
    <row r="41049" ht="26.25" customHeight="1"/>
    <row r="41050" ht="26.25" customHeight="1"/>
    <row r="41051" ht="26.25" customHeight="1"/>
    <row r="41052" ht="26.25" customHeight="1"/>
    <row r="41053" ht="26.25" customHeight="1"/>
    <row r="41054" ht="26.25" customHeight="1"/>
    <row r="41055" ht="26.25" customHeight="1"/>
    <row r="41056" ht="26.25" customHeight="1"/>
    <row r="41057" ht="26.25" customHeight="1"/>
    <row r="41058" ht="26.25" customHeight="1"/>
    <row r="41059" ht="26.25" customHeight="1"/>
    <row r="41060" ht="26.25" customHeight="1"/>
    <row r="41061" ht="26.25" customHeight="1"/>
    <row r="41062" ht="26.25" customHeight="1"/>
    <row r="41063" ht="26.25" customHeight="1"/>
    <row r="41064" ht="26.25" customHeight="1"/>
    <row r="41065" ht="26.25" customHeight="1"/>
    <row r="41066" ht="26.25" customHeight="1"/>
    <row r="41067" ht="26.25" customHeight="1"/>
    <row r="41068" ht="26.25" customHeight="1"/>
    <row r="41069" ht="26.25" customHeight="1"/>
    <row r="41070" ht="26.25" customHeight="1"/>
    <row r="41071" ht="26.25" customHeight="1"/>
    <row r="41072" ht="26.25" customHeight="1"/>
    <row r="41073" ht="26.25" customHeight="1"/>
    <row r="41074" ht="26.25" customHeight="1"/>
    <row r="41075" ht="26.25" customHeight="1"/>
    <row r="41076" ht="26.25" customHeight="1"/>
    <row r="41077" ht="26.25" customHeight="1"/>
    <row r="41078" ht="26.25" customHeight="1"/>
    <row r="41079" ht="26.25" customHeight="1"/>
    <row r="41080" ht="26.25" customHeight="1"/>
    <row r="41081" ht="26.25" customHeight="1"/>
    <row r="41082" ht="26.25" customHeight="1"/>
    <row r="41083" ht="26.25" customHeight="1"/>
    <row r="41084" ht="26.25" customHeight="1"/>
    <row r="41085" ht="26.25" customHeight="1"/>
    <row r="41086" ht="26.25" customHeight="1"/>
    <row r="41087" ht="26.25" customHeight="1"/>
    <row r="41088" ht="26.25" customHeight="1"/>
    <row r="41089" ht="26.25" customHeight="1"/>
    <row r="41090" ht="26.25" customHeight="1"/>
    <row r="41091" ht="26.25" customHeight="1"/>
    <row r="41092" ht="26.25" customHeight="1"/>
    <row r="41093" ht="26.25" customHeight="1"/>
    <row r="41094" ht="26.25" customHeight="1"/>
    <row r="41095" ht="26.25" customHeight="1"/>
    <row r="41096" ht="26.25" customHeight="1"/>
    <row r="41097" ht="26.25" customHeight="1"/>
    <row r="41098" ht="26.25" customHeight="1"/>
    <row r="41099" ht="26.25" customHeight="1"/>
    <row r="41100" ht="26.25" customHeight="1"/>
    <row r="41101" ht="26.25" customHeight="1"/>
    <row r="41102" ht="26.25" customHeight="1"/>
    <row r="41103" ht="26.25" customHeight="1"/>
    <row r="41104" ht="26.25" customHeight="1"/>
    <row r="41105" ht="26.25" customHeight="1"/>
    <row r="41106" ht="26.25" customHeight="1"/>
    <row r="41107" ht="26.25" customHeight="1"/>
    <row r="41108" ht="26.25" customHeight="1"/>
    <row r="41109" ht="26.25" customHeight="1"/>
    <row r="41110" ht="26.25" customHeight="1"/>
    <row r="41111" ht="26.25" customHeight="1"/>
    <row r="41112" ht="26.25" customHeight="1"/>
    <row r="41113" ht="26.25" customHeight="1"/>
    <row r="41114" ht="26.25" customHeight="1"/>
    <row r="41115" ht="26.25" customHeight="1"/>
    <row r="41116" ht="26.25" customHeight="1"/>
    <row r="41117" ht="26.25" customHeight="1"/>
    <row r="41118" ht="26.25" customHeight="1"/>
    <row r="41119" ht="26.25" customHeight="1"/>
    <row r="41120" ht="26.25" customHeight="1"/>
    <row r="41121" ht="26.25" customHeight="1"/>
    <row r="41122" ht="26.25" customHeight="1"/>
    <row r="41123" ht="26.25" customHeight="1"/>
    <row r="41124" ht="26.25" customHeight="1"/>
    <row r="41125" ht="26.25" customHeight="1"/>
    <row r="41126" ht="26.25" customHeight="1"/>
    <row r="41127" ht="26.25" customHeight="1"/>
    <row r="41128" ht="26.25" customHeight="1"/>
    <row r="41129" ht="26.25" customHeight="1"/>
    <row r="41130" ht="26.25" customHeight="1"/>
    <row r="41131" ht="26.25" customHeight="1"/>
    <row r="41132" ht="26.25" customHeight="1"/>
    <row r="41133" ht="26.25" customHeight="1"/>
    <row r="41134" ht="26.25" customHeight="1"/>
    <row r="41135" ht="26.25" customHeight="1"/>
    <row r="41136" ht="26.25" customHeight="1"/>
    <row r="41137" ht="26.25" customHeight="1"/>
    <row r="41138" ht="26.25" customHeight="1"/>
    <row r="41139" ht="26.25" customHeight="1"/>
    <row r="41140" ht="26.25" customHeight="1"/>
    <row r="41141" ht="26.25" customHeight="1"/>
    <row r="41142" ht="26.25" customHeight="1"/>
    <row r="41143" ht="26.25" customHeight="1"/>
    <row r="41144" ht="26.25" customHeight="1"/>
    <row r="41145" ht="26.25" customHeight="1"/>
    <row r="41146" ht="26.25" customHeight="1"/>
    <row r="41147" ht="26.25" customHeight="1"/>
    <row r="41148" ht="26.25" customHeight="1"/>
    <row r="41149" ht="26.25" customHeight="1"/>
    <row r="41150" ht="26.25" customHeight="1"/>
    <row r="41151" ht="26.25" customHeight="1"/>
    <row r="41152" ht="26.25" customHeight="1"/>
    <row r="41153" ht="26.25" customHeight="1"/>
    <row r="41154" ht="26.25" customHeight="1"/>
    <row r="41155" ht="26.25" customHeight="1"/>
    <row r="41156" ht="26.25" customHeight="1"/>
    <row r="41157" ht="26.25" customHeight="1"/>
    <row r="41158" ht="26.25" customHeight="1"/>
    <row r="41159" ht="26.25" customHeight="1"/>
    <row r="41160" ht="26.25" customHeight="1"/>
    <row r="41161" ht="26.25" customHeight="1"/>
    <row r="41162" ht="26.25" customHeight="1"/>
    <row r="41163" ht="26.25" customHeight="1"/>
    <row r="41164" ht="26.25" customHeight="1"/>
    <row r="41165" ht="26.25" customHeight="1"/>
    <row r="41166" ht="26.25" customHeight="1"/>
    <row r="41167" ht="26.25" customHeight="1"/>
    <row r="41168" ht="26.25" customHeight="1"/>
    <row r="41169" ht="26.25" customHeight="1"/>
    <row r="41170" ht="26.25" customHeight="1"/>
    <row r="41171" ht="26.25" customHeight="1"/>
    <row r="41172" ht="26.25" customHeight="1"/>
    <row r="41173" ht="26.25" customHeight="1"/>
    <row r="41174" ht="26.25" customHeight="1"/>
    <row r="41175" ht="26.25" customHeight="1"/>
    <row r="41176" ht="26.25" customHeight="1"/>
    <row r="41177" ht="26.25" customHeight="1"/>
    <row r="41178" ht="26.25" customHeight="1"/>
    <row r="41179" ht="26.25" customHeight="1"/>
    <row r="41180" ht="26.25" customHeight="1"/>
    <row r="41181" ht="26.25" customHeight="1"/>
    <row r="41182" ht="26.25" customHeight="1"/>
    <row r="41183" ht="26.25" customHeight="1"/>
    <row r="41184" ht="26.25" customHeight="1"/>
    <row r="41185" ht="26.25" customHeight="1"/>
    <row r="41186" ht="26.25" customHeight="1"/>
    <row r="41187" ht="26.25" customHeight="1"/>
    <row r="41188" ht="26.25" customHeight="1"/>
    <row r="41189" ht="26.25" customHeight="1"/>
    <row r="41190" ht="26.25" customHeight="1"/>
    <row r="41191" ht="26.25" customHeight="1"/>
    <row r="41192" ht="26.25" customHeight="1"/>
    <row r="41193" ht="26.25" customHeight="1"/>
    <row r="41194" ht="26.25" customHeight="1"/>
    <row r="41195" ht="26.25" customHeight="1"/>
    <row r="41196" ht="26.25" customHeight="1"/>
    <row r="41197" ht="26.25" customHeight="1"/>
    <row r="41198" ht="26.25" customHeight="1"/>
    <row r="41199" ht="26.25" customHeight="1"/>
    <row r="41200" ht="26.25" customHeight="1"/>
    <row r="41201" ht="26.25" customHeight="1"/>
    <row r="41202" ht="26.25" customHeight="1"/>
    <row r="41203" ht="26.25" customHeight="1"/>
    <row r="41204" ht="26.25" customHeight="1"/>
    <row r="41205" ht="26.25" customHeight="1"/>
    <row r="41206" ht="26.25" customHeight="1"/>
    <row r="41207" ht="26.25" customHeight="1"/>
    <row r="41208" ht="26.25" customHeight="1"/>
    <row r="41209" ht="26.25" customHeight="1"/>
    <row r="41210" ht="26.25" customHeight="1"/>
    <row r="41211" ht="26.25" customHeight="1"/>
    <row r="41212" ht="26.25" customHeight="1"/>
    <row r="41213" ht="26.25" customHeight="1"/>
    <row r="41214" ht="26.25" customHeight="1"/>
    <row r="41215" ht="26.25" customHeight="1"/>
    <row r="41216" ht="26.25" customHeight="1"/>
    <row r="41217" ht="26.25" customHeight="1"/>
    <row r="41218" ht="26.25" customHeight="1"/>
    <row r="41219" ht="26.25" customHeight="1"/>
    <row r="41220" ht="26.25" customHeight="1"/>
    <row r="41221" ht="26.25" customHeight="1"/>
    <row r="41222" ht="26.25" customHeight="1"/>
    <row r="41223" ht="26.25" customHeight="1"/>
    <row r="41224" ht="26.25" customHeight="1"/>
    <row r="41225" ht="26.25" customHeight="1"/>
    <row r="41226" ht="26.25" customHeight="1"/>
    <row r="41227" ht="26.25" customHeight="1"/>
    <row r="41228" ht="26.25" customHeight="1"/>
    <row r="41229" ht="26.25" customHeight="1"/>
    <row r="41230" ht="26.25" customHeight="1"/>
    <row r="41231" ht="26.25" customHeight="1"/>
    <row r="41232" ht="26.25" customHeight="1"/>
    <row r="41233" ht="26.25" customHeight="1"/>
    <row r="41234" ht="26.25" customHeight="1"/>
    <row r="41235" ht="26.25" customHeight="1"/>
    <row r="41236" ht="26.25" customHeight="1"/>
    <row r="41237" ht="26.25" customHeight="1"/>
    <row r="41238" ht="26.25" customHeight="1"/>
    <row r="41239" ht="26.25" customHeight="1"/>
    <row r="41240" ht="26.25" customHeight="1"/>
    <row r="41241" ht="26.25" customHeight="1"/>
    <row r="41242" ht="26.25" customHeight="1"/>
    <row r="41243" ht="26.25" customHeight="1"/>
    <row r="41244" ht="26.25" customHeight="1"/>
    <row r="41245" ht="26.25" customHeight="1"/>
    <row r="41246" ht="26.25" customHeight="1"/>
    <row r="41247" ht="26.25" customHeight="1"/>
    <row r="41248" ht="26.25" customHeight="1"/>
    <row r="41249" ht="26.25" customHeight="1"/>
    <row r="41250" ht="26.25" customHeight="1"/>
    <row r="41251" ht="26.25" customHeight="1"/>
    <row r="41252" ht="26.25" customHeight="1"/>
    <row r="41253" ht="26.25" customHeight="1"/>
    <row r="41254" ht="26.25" customHeight="1"/>
    <row r="41255" ht="26.25" customHeight="1"/>
    <row r="41256" ht="26.25" customHeight="1"/>
    <row r="41257" ht="26.25" customHeight="1"/>
    <row r="41258" ht="26.25" customHeight="1"/>
    <row r="41259" ht="26.25" customHeight="1"/>
    <row r="41260" ht="26.25" customHeight="1"/>
    <row r="41261" ht="26.25" customHeight="1"/>
    <row r="41262" ht="26.25" customHeight="1"/>
    <row r="41263" ht="26.25" customHeight="1"/>
    <row r="41264" ht="26.25" customHeight="1"/>
    <row r="41265" ht="26.25" customHeight="1"/>
    <row r="41266" ht="26.25" customHeight="1"/>
    <row r="41267" ht="26.25" customHeight="1"/>
    <row r="41268" ht="26.25" customHeight="1"/>
    <row r="41269" ht="26.25" customHeight="1"/>
    <row r="41270" ht="26.25" customHeight="1"/>
    <row r="41271" ht="26.25" customHeight="1"/>
    <row r="41272" ht="26.25" customHeight="1"/>
    <row r="41273" ht="26.25" customHeight="1"/>
    <row r="41274" ht="26.25" customHeight="1"/>
    <row r="41275" ht="26.25" customHeight="1"/>
    <row r="41276" ht="26.25" customHeight="1"/>
    <row r="41277" ht="26.25" customHeight="1"/>
    <row r="41278" ht="26.25" customHeight="1"/>
    <row r="41279" ht="26.25" customHeight="1"/>
    <row r="41280" ht="26.25" customHeight="1"/>
    <row r="41281" ht="26.25" customHeight="1"/>
    <row r="41282" ht="26.25" customHeight="1"/>
    <row r="41283" ht="26.25" customHeight="1"/>
    <row r="41284" ht="26.25" customHeight="1"/>
    <row r="41285" ht="26.25" customHeight="1"/>
    <row r="41286" ht="26.25" customHeight="1"/>
    <row r="41287" ht="26.25" customHeight="1"/>
    <row r="41288" ht="26.25" customHeight="1"/>
    <row r="41289" ht="26.25" customHeight="1"/>
    <row r="41290" ht="26.25" customHeight="1"/>
    <row r="41291" ht="26.25" customHeight="1"/>
    <row r="41292" ht="26.25" customHeight="1"/>
    <row r="41293" ht="26.25" customHeight="1"/>
    <row r="41294" ht="26.25" customHeight="1"/>
    <row r="41295" ht="26.25" customHeight="1"/>
    <row r="41296" ht="26.25" customHeight="1"/>
    <row r="41297" ht="26.25" customHeight="1"/>
    <row r="41298" ht="26.25" customHeight="1"/>
    <row r="41299" ht="26.25" customHeight="1"/>
    <row r="41300" ht="26.25" customHeight="1"/>
    <row r="41301" ht="26.25" customHeight="1"/>
    <row r="41302" ht="26.25" customHeight="1"/>
    <row r="41303" ht="26.25" customHeight="1"/>
    <row r="41304" ht="26.25" customHeight="1"/>
    <row r="41305" ht="26.25" customHeight="1"/>
    <row r="41306" ht="26.25" customHeight="1"/>
    <row r="41307" ht="26.25" customHeight="1"/>
    <row r="41308" ht="26.25" customHeight="1"/>
    <row r="41309" ht="26.25" customHeight="1"/>
    <row r="41310" ht="26.25" customHeight="1"/>
    <row r="41311" ht="26.25" customHeight="1"/>
    <row r="41312" ht="26.25" customHeight="1"/>
    <row r="41313" ht="26.25" customHeight="1"/>
    <row r="41314" ht="26.25" customHeight="1"/>
    <row r="41315" ht="26.25" customHeight="1"/>
    <row r="41316" ht="26.25" customHeight="1"/>
    <row r="41317" ht="26.25" customHeight="1"/>
    <row r="41318" ht="26.25" customHeight="1"/>
    <row r="41319" ht="26.25" customHeight="1"/>
    <row r="41320" ht="26.25" customHeight="1"/>
    <row r="41321" ht="26.25" customHeight="1"/>
    <row r="41322" ht="26.25" customHeight="1"/>
    <row r="41323" ht="26.25" customHeight="1"/>
    <row r="41324" ht="26.25" customHeight="1"/>
    <row r="41325" ht="26.25" customHeight="1"/>
    <row r="41326" ht="26.25" customHeight="1"/>
    <row r="41327" ht="26.25" customHeight="1"/>
    <row r="41328" ht="26.25" customHeight="1"/>
    <row r="41329" ht="26.25" customHeight="1"/>
    <row r="41330" ht="26.25" customHeight="1"/>
    <row r="41331" ht="26.25" customHeight="1"/>
    <row r="41332" ht="26.25" customHeight="1"/>
    <row r="41333" ht="26.25" customHeight="1"/>
    <row r="41334" ht="26.25" customHeight="1"/>
    <row r="41335" ht="26.25" customHeight="1"/>
    <row r="41336" ht="26.25" customHeight="1"/>
    <row r="41337" ht="26.25" customHeight="1"/>
    <row r="41338" ht="26.25" customHeight="1"/>
    <row r="41339" ht="26.25" customHeight="1"/>
    <row r="41340" ht="26.25" customHeight="1"/>
    <row r="41341" ht="26.25" customHeight="1"/>
    <row r="41342" ht="26.25" customHeight="1"/>
    <row r="41343" ht="26.25" customHeight="1"/>
    <row r="41344" ht="26.25" customHeight="1"/>
    <row r="41345" ht="26.25" customHeight="1"/>
    <row r="41346" ht="26.25" customHeight="1"/>
    <row r="41347" ht="26.25" customHeight="1"/>
    <row r="41348" ht="26.25" customHeight="1"/>
    <row r="41349" ht="26.25" customHeight="1"/>
    <row r="41350" ht="26.25" customHeight="1"/>
    <row r="41351" ht="26.25" customHeight="1"/>
    <row r="41352" ht="26.25" customHeight="1"/>
    <row r="41353" ht="26.25" customHeight="1"/>
    <row r="41354" ht="26.25" customHeight="1"/>
    <row r="41355" ht="26.25" customHeight="1"/>
    <row r="41356" ht="26.25" customHeight="1"/>
    <row r="41357" ht="26.25" customHeight="1"/>
    <row r="41358" ht="26.25" customHeight="1"/>
    <row r="41359" ht="26.25" customHeight="1"/>
    <row r="41360" ht="26.25" customHeight="1"/>
    <row r="41361" ht="26.25" customHeight="1"/>
    <row r="41362" ht="26.25" customHeight="1"/>
    <row r="41363" ht="26.25" customHeight="1"/>
    <row r="41364" ht="26.25" customHeight="1"/>
    <row r="41365" ht="26.25" customHeight="1"/>
    <row r="41366" ht="26.25" customHeight="1"/>
    <row r="41367" ht="26.25" customHeight="1"/>
    <row r="41368" ht="26.25" customHeight="1"/>
    <row r="41369" ht="26.25" customHeight="1"/>
    <row r="41370" ht="26.25" customHeight="1"/>
    <row r="41371" ht="26.25" customHeight="1"/>
    <row r="41372" ht="26.25" customHeight="1"/>
    <row r="41373" ht="26.25" customHeight="1"/>
    <row r="41374" ht="26.25" customHeight="1"/>
    <row r="41375" ht="26.25" customHeight="1"/>
    <row r="41376" ht="26.25" customHeight="1"/>
    <row r="41377" ht="26.25" customHeight="1"/>
    <row r="41378" ht="26.25" customHeight="1"/>
    <row r="41379" ht="26.25" customHeight="1"/>
    <row r="41380" ht="26.25" customHeight="1"/>
    <row r="41381" ht="26.25" customHeight="1"/>
    <row r="41382" ht="26.25" customHeight="1"/>
    <row r="41383" ht="26.25" customHeight="1"/>
    <row r="41384" ht="26.25" customHeight="1"/>
    <row r="41385" ht="26.25" customHeight="1"/>
    <row r="41386" ht="26.25" customHeight="1"/>
    <row r="41387" ht="26.25" customHeight="1"/>
    <row r="41388" ht="26.25" customHeight="1"/>
    <row r="41389" ht="26.25" customHeight="1"/>
    <row r="41390" ht="26.25" customHeight="1"/>
    <row r="41391" ht="26.25" customHeight="1"/>
    <row r="41392" ht="26.25" customHeight="1"/>
    <row r="41393" ht="26.25" customHeight="1"/>
    <row r="41394" ht="26.25" customHeight="1"/>
    <row r="41395" ht="26.25" customHeight="1"/>
    <row r="41396" ht="26.25" customHeight="1"/>
    <row r="41397" ht="26.25" customHeight="1"/>
    <row r="41398" ht="26.25" customHeight="1"/>
    <row r="41399" ht="26.25" customHeight="1"/>
    <row r="41400" ht="26.25" customHeight="1"/>
    <row r="41401" ht="26.25" customHeight="1"/>
    <row r="41402" ht="26.25" customHeight="1"/>
    <row r="41403" ht="26.25" customHeight="1"/>
    <row r="41404" ht="26.25" customHeight="1"/>
    <row r="41405" ht="26.25" customHeight="1"/>
    <row r="41406" ht="26.25" customHeight="1"/>
    <row r="41407" ht="26.25" customHeight="1"/>
    <row r="41408" ht="26.25" customHeight="1"/>
    <row r="41409" ht="26.25" customHeight="1"/>
    <row r="41410" ht="26.25" customHeight="1"/>
    <row r="41411" ht="26.25" customHeight="1"/>
    <row r="41412" ht="26.25" customHeight="1"/>
    <row r="41413" ht="26.25" customHeight="1"/>
    <row r="41414" ht="26.25" customHeight="1"/>
    <row r="41415" ht="26.25" customHeight="1"/>
    <row r="41416" ht="26.25" customHeight="1"/>
    <row r="41417" ht="26.25" customHeight="1"/>
    <row r="41418" ht="26.25" customHeight="1"/>
    <row r="41419" ht="26.25" customHeight="1"/>
    <row r="41420" ht="26.25" customHeight="1"/>
    <row r="41421" ht="26.25" customHeight="1"/>
    <row r="41422" ht="26.25" customHeight="1"/>
    <row r="41423" ht="26.25" customHeight="1"/>
    <row r="41424" ht="26.25" customHeight="1"/>
    <row r="41425" ht="26.25" customHeight="1"/>
    <row r="41426" ht="26.25" customHeight="1"/>
    <row r="41427" ht="26.25" customHeight="1"/>
    <row r="41428" ht="26.25" customHeight="1"/>
    <row r="41429" ht="26.25" customHeight="1"/>
    <row r="41430" ht="26.25" customHeight="1"/>
    <row r="41431" ht="26.25" customHeight="1"/>
    <row r="41432" ht="26.25" customHeight="1"/>
    <row r="41433" ht="26.25" customHeight="1"/>
    <row r="41434" ht="26.25" customHeight="1"/>
    <row r="41435" ht="26.25" customHeight="1"/>
    <row r="41436" ht="26.25" customHeight="1"/>
    <row r="41437" ht="26.25" customHeight="1"/>
    <row r="41438" ht="26.25" customHeight="1"/>
    <row r="41439" ht="26.25" customHeight="1"/>
    <row r="41440" ht="26.25" customHeight="1"/>
    <row r="41441" ht="26.25" customHeight="1"/>
    <row r="41442" ht="26.25" customHeight="1"/>
    <row r="41443" ht="26.25" customHeight="1"/>
    <row r="41444" ht="26.25" customHeight="1"/>
    <row r="41445" ht="26.25" customHeight="1"/>
    <row r="41446" ht="26.25" customHeight="1"/>
    <row r="41447" ht="26.25" customHeight="1"/>
    <row r="41448" ht="26.25" customHeight="1"/>
    <row r="41449" ht="26.25" customHeight="1"/>
    <row r="41450" ht="26.25" customHeight="1"/>
    <row r="41451" ht="26.25" customHeight="1"/>
    <row r="41452" ht="26.25" customHeight="1"/>
    <row r="41453" ht="26.25" customHeight="1"/>
    <row r="41454" ht="26.25" customHeight="1"/>
    <row r="41455" ht="26.25" customHeight="1"/>
    <row r="41456" ht="26.25" customHeight="1"/>
    <row r="41457" ht="26.25" customHeight="1"/>
    <row r="41458" ht="26.25" customHeight="1"/>
    <row r="41459" ht="26.25" customHeight="1"/>
    <row r="41460" ht="26.25" customHeight="1"/>
    <row r="41461" ht="26.25" customHeight="1"/>
    <row r="41462" ht="26.25" customHeight="1"/>
    <row r="41463" ht="26.25" customHeight="1"/>
    <row r="41464" ht="26.25" customHeight="1"/>
    <row r="41465" ht="26.25" customHeight="1"/>
    <row r="41466" ht="26.25" customHeight="1"/>
    <row r="41467" ht="26.25" customHeight="1"/>
    <row r="41468" ht="26.25" customHeight="1"/>
    <row r="41469" ht="26.25" customHeight="1"/>
    <row r="41470" ht="26.25" customHeight="1"/>
    <row r="41471" ht="26.25" customHeight="1"/>
    <row r="41472" ht="26.25" customHeight="1"/>
    <row r="41473" ht="26.25" customHeight="1"/>
    <row r="41474" ht="26.25" customHeight="1"/>
    <row r="41475" ht="26.25" customHeight="1"/>
    <row r="41476" ht="26.25" customHeight="1"/>
    <row r="41477" ht="26.25" customHeight="1"/>
    <row r="41478" ht="26.25" customHeight="1"/>
    <row r="41479" ht="26.25" customHeight="1"/>
    <row r="41480" ht="26.25" customHeight="1"/>
    <row r="41481" ht="26.25" customHeight="1"/>
    <row r="41482" ht="26.25" customHeight="1"/>
    <row r="41483" ht="26.25" customHeight="1"/>
    <row r="41484" ht="26.25" customHeight="1"/>
    <row r="41485" ht="26.25" customHeight="1"/>
    <row r="41486" ht="26.25" customHeight="1"/>
    <row r="41487" ht="26.25" customHeight="1"/>
    <row r="41488" ht="26.25" customHeight="1"/>
    <row r="41489" ht="26.25" customHeight="1"/>
    <row r="41490" ht="26.25" customHeight="1"/>
    <row r="41491" ht="26.25" customHeight="1"/>
    <row r="41492" ht="26.25" customHeight="1"/>
    <row r="41493" ht="26.25" customHeight="1"/>
    <row r="41494" ht="26.25" customHeight="1"/>
    <row r="41495" ht="26.25" customHeight="1"/>
    <row r="41496" ht="26.25" customHeight="1"/>
    <row r="41497" ht="26.25" customHeight="1"/>
    <row r="41498" ht="26.25" customHeight="1"/>
    <row r="41499" ht="26.25" customHeight="1"/>
    <row r="41500" ht="26.25" customHeight="1"/>
    <row r="41501" ht="26.25" customHeight="1"/>
    <row r="41502" ht="26.25" customHeight="1"/>
    <row r="41503" ht="26.25" customHeight="1"/>
    <row r="41504" ht="26.25" customHeight="1"/>
    <row r="41505" ht="26.25" customHeight="1"/>
    <row r="41506" ht="26.25" customHeight="1"/>
    <row r="41507" ht="26.25" customHeight="1"/>
    <row r="41508" ht="26.25" customHeight="1"/>
    <row r="41509" ht="26.25" customHeight="1"/>
    <row r="41510" ht="26.25" customHeight="1"/>
    <row r="41511" ht="26.25" customHeight="1"/>
    <row r="41512" ht="26.25" customHeight="1"/>
    <row r="41513" ht="26.25" customHeight="1"/>
    <row r="41514" ht="26.25" customHeight="1"/>
    <row r="41515" ht="26.25" customHeight="1"/>
    <row r="41516" ht="26.25" customHeight="1"/>
    <row r="41517" ht="26.25" customHeight="1"/>
    <row r="41518" ht="26.25" customHeight="1"/>
    <row r="41519" ht="26.25" customHeight="1"/>
    <row r="41520" ht="26.25" customHeight="1"/>
    <row r="41521" ht="26.25" customHeight="1"/>
    <row r="41522" ht="26.25" customHeight="1"/>
    <row r="41523" ht="26.25" customHeight="1"/>
    <row r="41524" ht="26.25" customHeight="1"/>
    <row r="41525" ht="26.25" customHeight="1"/>
    <row r="41526" ht="26.25" customHeight="1"/>
    <row r="41527" ht="26.25" customHeight="1"/>
    <row r="41528" ht="26.25" customHeight="1"/>
    <row r="41529" ht="26.25" customHeight="1"/>
    <row r="41530" ht="26.25" customHeight="1"/>
    <row r="41531" ht="26.25" customHeight="1"/>
    <row r="41532" ht="26.25" customHeight="1"/>
    <row r="41533" ht="26.25" customHeight="1"/>
    <row r="41534" ht="26.25" customHeight="1"/>
    <row r="41535" ht="26.25" customHeight="1"/>
    <row r="41536" ht="26.25" customHeight="1"/>
    <row r="41537" ht="26.25" customHeight="1"/>
    <row r="41538" ht="26.25" customHeight="1"/>
    <row r="41539" ht="26.25" customHeight="1"/>
    <row r="41540" ht="26.25" customHeight="1"/>
    <row r="41541" ht="26.25" customHeight="1"/>
    <row r="41542" ht="26.25" customHeight="1"/>
    <row r="41543" ht="26.25" customHeight="1"/>
    <row r="41544" ht="26.25" customHeight="1"/>
    <row r="41545" ht="26.25" customHeight="1"/>
    <row r="41546" ht="26.25" customHeight="1"/>
    <row r="41547" ht="26.25" customHeight="1"/>
    <row r="41548" ht="26.25" customHeight="1"/>
    <row r="41549" ht="26.25" customHeight="1"/>
    <row r="41550" ht="26.25" customHeight="1"/>
    <row r="41551" ht="26.25" customHeight="1"/>
    <row r="41552" ht="26.25" customHeight="1"/>
    <row r="41553" ht="26.25" customHeight="1"/>
    <row r="41554" ht="26.25" customHeight="1"/>
    <row r="41555" ht="26.25" customHeight="1"/>
    <row r="41556" ht="26.25" customHeight="1"/>
    <row r="41557" ht="26.25" customHeight="1"/>
    <row r="41558" ht="26.25" customHeight="1"/>
    <row r="41559" ht="26.25" customHeight="1"/>
    <row r="41560" ht="26.25" customHeight="1"/>
    <row r="41561" ht="26.25" customHeight="1"/>
    <row r="41562" ht="26.25" customHeight="1"/>
    <row r="41563" ht="26.25" customHeight="1"/>
    <row r="41564" ht="26.25" customHeight="1"/>
    <row r="41565" ht="26.25" customHeight="1"/>
    <row r="41566" ht="26.25" customHeight="1"/>
    <row r="41567" ht="26.25" customHeight="1"/>
    <row r="41568" ht="26.25" customHeight="1"/>
    <row r="41569" ht="26.25" customHeight="1"/>
    <row r="41570" ht="26.25" customHeight="1"/>
    <row r="41571" ht="26.25" customHeight="1"/>
    <row r="41572" ht="26.25" customHeight="1"/>
    <row r="41573" ht="26.25" customHeight="1"/>
    <row r="41574" ht="26.25" customHeight="1"/>
    <row r="41575" ht="26.25" customHeight="1"/>
    <row r="41576" ht="26.25" customHeight="1"/>
    <row r="41577" ht="26.25" customHeight="1"/>
    <row r="41578" ht="26.25" customHeight="1"/>
    <row r="41579" ht="26.25" customHeight="1"/>
    <row r="41580" ht="26.25" customHeight="1"/>
    <row r="41581" ht="26.25" customHeight="1"/>
    <row r="41582" ht="26.25" customHeight="1"/>
    <row r="41583" ht="26.25" customHeight="1"/>
    <row r="41584" ht="26.25" customHeight="1"/>
    <row r="41585" ht="26.25" customHeight="1"/>
    <row r="41586" ht="26.25" customHeight="1"/>
    <row r="41587" ht="26.25" customHeight="1"/>
    <row r="41588" ht="26.25" customHeight="1"/>
    <row r="41589" ht="26.25" customHeight="1"/>
    <row r="41590" ht="26.25" customHeight="1"/>
    <row r="41591" ht="26.25" customHeight="1"/>
    <row r="41592" ht="26.25" customHeight="1"/>
    <row r="41593" ht="26.25" customHeight="1"/>
    <row r="41594" ht="26.25" customHeight="1"/>
    <row r="41595" ht="26.25" customHeight="1"/>
    <row r="41596" ht="26.25" customHeight="1"/>
    <row r="41597" ht="26.25" customHeight="1"/>
    <row r="41598" ht="26.25" customHeight="1"/>
    <row r="41599" ht="26.25" customHeight="1"/>
    <row r="41600" ht="26.25" customHeight="1"/>
    <row r="41601" ht="26.25" customHeight="1"/>
    <row r="41602" ht="26.25" customHeight="1"/>
    <row r="41603" ht="26.25" customHeight="1"/>
    <row r="41604" ht="26.25" customHeight="1"/>
    <row r="41605" ht="26.25" customHeight="1"/>
    <row r="41606" ht="26.25" customHeight="1"/>
    <row r="41607" ht="26.25" customHeight="1"/>
    <row r="41608" ht="26.25" customHeight="1"/>
    <row r="41609" ht="26.25" customHeight="1"/>
    <row r="41610" ht="26.25" customHeight="1"/>
    <row r="41611" ht="26.25" customHeight="1"/>
    <row r="41612" ht="26.25" customHeight="1"/>
    <row r="41613" ht="26.25" customHeight="1"/>
    <row r="41614" ht="26.25" customHeight="1"/>
    <row r="41615" ht="26.25" customHeight="1"/>
    <row r="41616" ht="26.25" customHeight="1"/>
    <row r="41617" ht="26.25" customHeight="1"/>
    <row r="41618" ht="26.25" customHeight="1"/>
    <row r="41619" ht="26.25" customHeight="1"/>
    <row r="41620" ht="26.25" customHeight="1"/>
    <row r="41621" ht="26.25" customHeight="1"/>
    <row r="41622" ht="26.25" customHeight="1"/>
    <row r="41623" ht="26.25" customHeight="1"/>
    <row r="41624" ht="26.25" customHeight="1"/>
    <row r="41625" ht="26.25" customHeight="1"/>
    <row r="41626" ht="26.25" customHeight="1"/>
    <row r="41627" ht="26.25" customHeight="1"/>
    <row r="41628" ht="26.25" customHeight="1"/>
    <row r="41629" ht="26.25" customHeight="1"/>
    <row r="41630" ht="26.25" customHeight="1"/>
    <row r="41631" ht="26.25" customHeight="1"/>
    <row r="41632" ht="26.25" customHeight="1"/>
    <row r="41633" ht="26.25" customHeight="1"/>
    <row r="41634" ht="26.25" customHeight="1"/>
    <row r="41635" ht="26.25" customHeight="1"/>
    <row r="41636" ht="26.25" customHeight="1"/>
    <row r="41637" ht="26.25" customHeight="1"/>
    <row r="41638" ht="26.25" customHeight="1"/>
    <row r="41639" ht="26.25" customHeight="1"/>
    <row r="41640" ht="26.25" customHeight="1"/>
    <row r="41641" ht="26.25" customHeight="1"/>
    <row r="41642" ht="26.25" customHeight="1"/>
    <row r="41643" ht="26.25" customHeight="1"/>
    <row r="41644" ht="26.25" customHeight="1"/>
    <row r="41645" ht="26.25" customHeight="1"/>
    <row r="41646" ht="26.25" customHeight="1"/>
    <row r="41647" ht="26.25" customHeight="1"/>
    <row r="41648" ht="26.25" customHeight="1"/>
    <row r="41649" ht="26.25" customHeight="1"/>
    <row r="41650" ht="26.25" customHeight="1"/>
    <row r="41651" ht="26.25" customHeight="1"/>
    <row r="41652" ht="26.25" customHeight="1"/>
    <row r="41653" ht="26.25" customHeight="1"/>
    <row r="41654" ht="26.25" customHeight="1"/>
    <row r="41655" ht="26.25" customHeight="1"/>
    <row r="41656" ht="26.25" customHeight="1"/>
    <row r="41657" ht="26.25" customHeight="1"/>
    <row r="41658" ht="26.25" customHeight="1"/>
    <row r="41659" ht="26.25" customHeight="1"/>
    <row r="41660" ht="26.25" customHeight="1"/>
    <row r="41661" ht="26.25" customHeight="1"/>
    <row r="41662" ht="26.25" customHeight="1"/>
    <row r="41663" ht="26.25" customHeight="1"/>
    <row r="41664" ht="26.25" customHeight="1"/>
    <row r="41665" ht="26.25" customHeight="1"/>
    <row r="41666" ht="26.25" customHeight="1"/>
    <row r="41667" ht="26.25" customHeight="1"/>
    <row r="41668" ht="26.25" customHeight="1"/>
    <row r="41669" ht="26.25" customHeight="1"/>
    <row r="41670" ht="26.25" customHeight="1"/>
    <row r="41671" ht="26.25" customHeight="1"/>
    <row r="41672" ht="26.25" customHeight="1"/>
    <row r="41673" ht="26.25" customHeight="1"/>
    <row r="41674" ht="26.25" customHeight="1"/>
    <row r="41675" ht="26.25" customHeight="1"/>
    <row r="41676" ht="26.25" customHeight="1"/>
    <row r="41677" ht="26.25" customHeight="1"/>
    <row r="41678" ht="26.25" customHeight="1"/>
    <row r="41679" ht="26.25" customHeight="1"/>
    <row r="41680" ht="26.25" customHeight="1"/>
    <row r="41681" ht="26.25" customHeight="1"/>
    <row r="41682" ht="26.25" customHeight="1"/>
    <row r="41683" ht="26.25" customHeight="1"/>
    <row r="41684" ht="26.25" customHeight="1"/>
    <row r="41685" ht="26.25" customHeight="1"/>
    <row r="41686" ht="26.25" customHeight="1"/>
    <row r="41687" ht="26.25" customHeight="1"/>
    <row r="41688" ht="26.25" customHeight="1"/>
    <row r="41689" ht="26.25" customHeight="1"/>
    <row r="41690" ht="26.25" customHeight="1"/>
    <row r="41691" ht="26.25" customHeight="1"/>
    <row r="41692" ht="26.25" customHeight="1"/>
    <row r="41693" ht="26.25" customHeight="1"/>
    <row r="41694" ht="26.25" customHeight="1"/>
    <row r="41695" ht="26.25" customHeight="1"/>
    <row r="41696" ht="26.25" customHeight="1"/>
    <row r="41697" ht="26.25" customHeight="1"/>
    <row r="41698" ht="26.25" customHeight="1"/>
    <row r="41699" ht="26.25" customHeight="1"/>
    <row r="41700" ht="26.25" customHeight="1"/>
    <row r="41701" ht="26.25" customHeight="1"/>
    <row r="41702" ht="26.25" customHeight="1"/>
    <row r="41703" ht="26.25" customHeight="1"/>
    <row r="41704" ht="26.25" customHeight="1"/>
    <row r="41705" ht="26.25" customHeight="1"/>
    <row r="41706" ht="26.25" customHeight="1"/>
    <row r="41707" ht="26.25" customHeight="1"/>
    <row r="41708" ht="26.25" customHeight="1"/>
    <row r="41709" ht="26.25" customHeight="1"/>
    <row r="41710" ht="26.25" customHeight="1"/>
    <row r="41711" ht="26.25" customHeight="1"/>
    <row r="41712" ht="26.25" customHeight="1"/>
    <row r="41713" ht="26.25" customHeight="1"/>
    <row r="41714" ht="26.25" customHeight="1"/>
    <row r="41715" ht="26.25" customHeight="1"/>
    <row r="41716" ht="26.25" customHeight="1"/>
    <row r="41717" ht="26.25" customHeight="1"/>
    <row r="41718" ht="26.25" customHeight="1"/>
    <row r="41719" ht="26.25" customHeight="1"/>
    <row r="41720" ht="26.25" customHeight="1"/>
    <row r="41721" ht="26.25" customHeight="1"/>
    <row r="41722" ht="26.25" customHeight="1"/>
    <row r="41723" ht="26.25" customHeight="1"/>
    <row r="41724" ht="26.25" customHeight="1"/>
    <row r="41725" ht="26.25" customHeight="1"/>
    <row r="41726" ht="26.25" customHeight="1"/>
    <row r="41727" ht="26.25" customHeight="1"/>
    <row r="41728" ht="26.25" customHeight="1"/>
    <row r="41729" ht="26.25" customHeight="1"/>
    <row r="41730" ht="26.25" customHeight="1"/>
    <row r="41731" ht="26.25" customHeight="1"/>
    <row r="41732" ht="26.25" customHeight="1"/>
    <row r="41733" ht="26.25" customHeight="1"/>
    <row r="41734" ht="26.25" customHeight="1"/>
    <row r="41735" ht="26.25" customHeight="1"/>
    <row r="41736" ht="26.25" customHeight="1"/>
    <row r="41737" ht="26.25" customHeight="1"/>
    <row r="41738" ht="26.25" customHeight="1"/>
    <row r="41739" ht="26.25" customHeight="1"/>
    <row r="41740" ht="26.25" customHeight="1"/>
    <row r="41741" ht="26.25" customHeight="1"/>
    <row r="41742" ht="26.25" customHeight="1"/>
    <row r="41743" ht="26.25" customHeight="1"/>
    <row r="41744" ht="26.25" customHeight="1"/>
    <row r="41745" ht="26.25" customHeight="1"/>
    <row r="41746" ht="26.25" customHeight="1"/>
    <row r="41747" ht="26.25" customHeight="1"/>
    <row r="41748" ht="26.25" customHeight="1"/>
    <row r="41749" ht="26.25" customHeight="1"/>
    <row r="41750" ht="26.25" customHeight="1"/>
    <row r="41751" ht="26.25" customHeight="1"/>
    <row r="41752" ht="26.25" customHeight="1"/>
    <row r="41753" ht="26.25" customHeight="1"/>
    <row r="41754" ht="26.25" customHeight="1"/>
    <row r="41755" ht="26.25" customHeight="1"/>
    <row r="41756" ht="26.25" customHeight="1"/>
    <row r="41757" ht="26.25" customHeight="1"/>
    <row r="41758" ht="26.25" customHeight="1"/>
    <row r="41759" ht="26.25" customHeight="1"/>
    <row r="41760" ht="26.25" customHeight="1"/>
    <row r="41761" ht="26.25" customHeight="1"/>
    <row r="41762" ht="26.25" customHeight="1"/>
    <row r="41763" ht="26.25" customHeight="1"/>
    <row r="41764" ht="26.25" customHeight="1"/>
    <row r="41765" ht="26.25" customHeight="1"/>
    <row r="41766" ht="26.25" customHeight="1"/>
    <row r="41767" ht="26.25" customHeight="1"/>
    <row r="41768" ht="26.25" customHeight="1"/>
    <row r="41769" ht="26.25" customHeight="1"/>
    <row r="41770" ht="26.25" customHeight="1"/>
    <row r="41771" ht="26.25" customHeight="1"/>
    <row r="41772" ht="26.25" customHeight="1"/>
    <row r="41773" ht="26.25" customHeight="1"/>
    <row r="41774" ht="26.25" customHeight="1"/>
    <row r="41775" ht="26.25" customHeight="1"/>
    <row r="41776" ht="26.25" customHeight="1"/>
    <row r="41777" ht="26.25" customHeight="1"/>
    <row r="41778" ht="26.25" customHeight="1"/>
    <row r="41779" ht="26.25" customHeight="1"/>
    <row r="41780" ht="26.25" customHeight="1"/>
    <row r="41781" ht="26.25" customHeight="1"/>
    <row r="41782" ht="26.25" customHeight="1"/>
    <row r="41783" ht="26.25" customHeight="1"/>
    <row r="41784" ht="26.25" customHeight="1"/>
    <row r="41785" ht="26.25" customHeight="1"/>
    <row r="41786" ht="26.25" customHeight="1"/>
    <row r="41787" ht="26.25" customHeight="1"/>
    <row r="41788" ht="26.25" customHeight="1"/>
    <row r="41789" ht="26.25" customHeight="1"/>
    <row r="41790" ht="26.25" customHeight="1"/>
    <row r="41791" ht="26.25" customHeight="1"/>
    <row r="41792" ht="26.25" customHeight="1"/>
    <row r="41793" ht="26.25" customHeight="1"/>
    <row r="41794" ht="26.25" customHeight="1"/>
    <row r="41795" ht="26.25" customHeight="1"/>
    <row r="41796" ht="26.25" customHeight="1"/>
    <row r="41797" ht="26.25" customHeight="1"/>
    <row r="41798" ht="26.25" customHeight="1"/>
    <row r="41799" ht="26.25" customHeight="1"/>
    <row r="41800" ht="26.25" customHeight="1"/>
    <row r="41801" ht="26.25" customHeight="1"/>
    <row r="41802" ht="26.25" customHeight="1"/>
    <row r="41803" ht="26.25" customHeight="1"/>
    <row r="41804" ht="26.25" customHeight="1"/>
    <row r="41805" ht="26.25" customHeight="1"/>
    <row r="41806" ht="26.25" customHeight="1"/>
    <row r="41807" ht="26.25" customHeight="1"/>
    <row r="41808" ht="26.25" customHeight="1"/>
    <row r="41809" ht="26.25" customHeight="1"/>
    <row r="41810" ht="26.25" customHeight="1"/>
    <row r="41811" ht="26.25" customHeight="1"/>
    <row r="41812" ht="26.25" customHeight="1"/>
    <row r="41813" ht="26.25" customHeight="1"/>
    <row r="41814" ht="26.25" customHeight="1"/>
    <row r="41815" ht="26.25" customHeight="1"/>
    <row r="41816" ht="26.25" customHeight="1"/>
    <row r="41817" ht="26.25" customHeight="1"/>
    <row r="41818" ht="26.25" customHeight="1"/>
    <row r="41819" ht="26.25" customHeight="1"/>
    <row r="41820" ht="26.25" customHeight="1"/>
    <row r="41821" ht="26.25" customHeight="1"/>
    <row r="41822" ht="26.25" customHeight="1"/>
    <row r="41823" ht="26.25" customHeight="1"/>
    <row r="41824" ht="26.25" customHeight="1"/>
    <row r="41825" ht="26.25" customHeight="1"/>
    <row r="41826" ht="26.25" customHeight="1"/>
    <row r="41827" ht="26.25" customHeight="1"/>
    <row r="41828" ht="26.25" customHeight="1"/>
    <row r="41829" ht="26.25" customHeight="1"/>
    <row r="41830" ht="26.25" customHeight="1"/>
    <row r="41831" ht="26.25" customHeight="1"/>
    <row r="41832" ht="26.25" customHeight="1"/>
    <row r="41833" ht="26.25" customHeight="1"/>
    <row r="41834" ht="26.25" customHeight="1"/>
    <row r="41835" ht="26.25" customHeight="1"/>
    <row r="41836" ht="26.25" customHeight="1"/>
    <row r="41837" ht="26.25" customHeight="1"/>
    <row r="41838" ht="26.25" customHeight="1"/>
    <row r="41839" ht="26.25" customHeight="1"/>
    <row r="41840" ht="26.25" customHeight="1"/>
    <row r="41841" ht="26.25" customHeight="1"/>
    <row r="41842" ht="26.25" customHeight="1"/>
    <row r="41843" ht="26.25" customHeight="1"/>
    <row r="41844" ht="26.25" customHeight="1"/>
    <row r="41845" ht="26.25" customHeight="1"/>
    <row r="41846" ht="26.25" customHeight="1"/>
    <row r="41847" ht="26.25" customHeight="1"/>
    <row r="41848" ht="26.25" customHeight="1"/>
    <row r="41849" ht="26.25" customHeight="1"/>
    <row r="41850" ht="26.25" customHeight="1"/>
    <row r="41851" ht="26.25" customHeight="1"/>
    <row r="41852" ht="26.25" customHeight="1"/>
    <row r="41853" ht="26.25" customHeight="1"/>
    <row r="41854" ht="26.25" customHeight="1"/>
    <row r="41855" ht="26.25" customHeight="1"/>
    <row r="41856" ht="26.25" customHeight="1"/>
    <row r="41857" ht="26.25" customHeight="1"/>
    <row r="41858" ht="26.25" customHeight="1"/>
    <row r="41859" ht="26.25" customHeight="1"/>
    <row r="41860" ht="26.25" customHeight="1"/>
    <row r="41861" ht="26.25" customHeight="1"/>
    <row r="41862" ht="26.25" customHeight="1"/>
    <row r="41863" ht="26.25" customHeight="1"/>
    <row r="41864" ht="26.25" customHeight="1"/>
    <row r="41865" ht="26.25" customHeight="1"/>
    <row r="41866" ht="26.25" customHeight="1"/>
    <row r="41867" ht="26.25" customHeight="1"/>
    <row r="41868" ht="26.25" customHeight="1"/>
    <row r="41869" ht="26.25" customHeight="1"/>
    <row r="41870" ht="26.25" customHeight="1"/>
    <row r="41871" ht="26.25" customHeight="1"/>
    <row r="41872" ht="26.25" customHeight="1"/>
    <row r="41873" ht="26.25" customHeight="1"/>
    <row r="41874" ht="26.25" customHeight="1"/>
    <row r="41875" ht="26.25" customHeight="1"/>
    <row r="41876" ht="26.25" customHeight="1"/>
    <row r="41877" ht="26.25" customHeight="1"/>
    <row r="41878" ht="26.25" customHeight="1"/>
    <row r="41879" ht="26.25" customHeight="1"/>
    <row r="41880" ht="26.25" customHeight="1"/>
    <row r="41881" ht="26.25" customHeight="1"/>
    <row r="41882" ht="26.25" customHeight="1"/>
    <row r="41883" ht="26.25" customHeight="1"/>
    <row r="41884" ht="26.25" customHeight="1"/>
    <row r="41885" ht="26.25" customHeight="1"/>
    <row r="41886" ht="26.25" customHeight="1"/>
    <row r="41887" ht="26.25" customHeight="1"/>
    <row r="41888" ht="26.25" customHeight="1"/>
    <row r="41889" ht="26.25" customHeight="1"/>
    <row r="41890" ht="26.25" customHeight="1"/>
    <row r="41891" ht="26.25" customHeight="1"/>
    <row r="41892" ht="26.25" customHeight="1"/>
    <row r="41893" ht="26.25" customHeight="1"/>
    <row r="41894" ht="26.25" customHeight="1"/>
    <row r="41895" ht="26.25" customHeight="1"/>
    <row r="41896" ht="26.25" customHeight="1"/>
    <row r="41897" ht="26.25" customHeight="1"/>
    <row r="41898" ht="26.25" customHeight="1"/>
    <row r="41899" ht="26.25" customHeight="1"/>
    <row r="41900" ht="26.25" customHeight="1"/>
    <row r="41901" ht="26.25" customHeight="1"/>
    <row r="41902" ht="26.25" customHeight="1"/>
    <row r="41903" ht="26.25" customHeight="1"/>
    <row r="41904" ht="26.25" customHeight="1"/>
    <row r="41905" ht="26.25" customHeight="1"/>
    <row r="41906" ht="26.25" customHeight="1"/>
    <row r="41907" ht="26.25" customHeight="1"/>
    <row r="41908" ht="26.25" customHeight="1"/>
    <row r="41909" ht="26.25" customHeight="1"/>
    <row r="41910" ht="26.25" customHeight="1"/>
    <row r="41911" ht="26.25" customHeight="1"/>
    <row r="41912" ht="26.25" customHeight="1"/>
    <row r="41913" ht="26.25" customHeight="1"/>
    <row r="41914" ht="26.25" customHeight="1"/>
    <row r="41915" ht="26.25" customHeight="1"/>
    <row r="41916" ht="26.25" customHeight="1"/>
    <row r="41917" ht="26.25" customHeight="1"/>
    <row r="41918" ht="26.25" customHeight="1"/>
    <row r="41919" ht="26.25" customHeight="1"/>
    <row r="41920" ht="26.25" customHeight="1"/>
    <row r="41921" ht="26.25" customHeight="1"/>
    <row r="41922" ht="26.25" customHeight="1"/>
    <row r="41923" ht="26.25" customHeight="1"/>
    <row r="41924" ht="26.25" customHeight="1"/>
    <row r="41925" ht="26.25" customHeight="1"/>
    <row r="41926" ht="26.25" customHeight="1"/>
    <row r="41927" ht="26.25" customHeight="1"/>
    <row r="41928" ht="26.25" customHeight="1"/>
    <row r="41929" ht="26.25" customHeight="1"/>
    <row r="41930" ht="26.25" customHeight="1"/>
    <row r="41931" ht="26.25" customHeight="1"/>
    <row r="41932" ht="26.25" customHeight="1"/>
    <row r="41933" ht="26.25" customHeight="1"/>
    <row r="41934" ht="26.25" customHeight="1"/>
    <row r="41935" ht="26.25" customHeight="1"/>
    <row r="41936" ht="26.25" customHeight="1"/>
    <row r="41937" ht="26.25" customHeight="1"/>
    <row r="41938" ht="26.25" customHeight="1"/>
    <row r="41939" ht="26.25" customHeight="1"/>
    <row r="41940" ht="26.25" customHeight="1"/>
    <row r="41941" ht="26.25" customHeight="1"/>
    <row r="41942" ht="26.25" customHeight="1"/>
    <row r="41943" ht="26.25" customHeight="1"/>
    <row r="41944" ht="26.25" customHeight="1"/>
    <row r="41945" ht="26.25" customHeight="1"/>
    <row r="41946" ht="26.25" customHeight="1"/>
    <row r="41947" ht="26.25" customHeight="1"/>
    <row r="41948" ht="26.25" customHeight="1"/>
    <row r="41949" ht="26.25" customHeight="1"/>
    <row r="41950" ht="26.25" customHeight="1"/>
    <row r="41951" ht="26.25" customHeight="1"/>
    <row r="41952" ht="26.25" customHeight="1"/>
    <row r="41953" ht="26.25" customHeight="1"/>
    <row r="41954" ht="26.25" customHeight="1"/>
    <row r="41955" ht="26.25" customHeight="1"/>
    <row r="41956" ht="26.25" customHeight="1"/>
    <row r="41957" ht="26.25" customHeight="1"/>
    <row r="41958" ht="26.25" customHeight="1"/>
    <row r="41959" ht="26.25" customHeight="1"/>
    <row r="41960" ht="26.25" customHeight="1"/>
    <row r="41961" ht="26.25" customHeight="1"/>
    <row r="41962" ht="26.25" customHeight="1"/>
    <row r="41963" ht="26.25" customHeight="1"/>
    <row r="41964" ht="26.25" customHeight="1"/>
    <row r="41965" ht="26.25" customHeight="1"/>
    <row r="41966" ht="26.25" customHeight="1"/>
    <row r="41967" ht="26.25" customHeight="1"/>
    <row r="41968" ht="26.25" customHeight="1"/>
    <row r="41969" ht="26.25" customHeight="1"/>
    <row r="41970" ht="26.25" customHeight="1"/>
    <row r="41971" ht="26.25" customHeight="1"/>
    <row r="41972" ht="26.25" customHeight="1"/>
    <row r="41973" ht="26.25" customHeight="1"/>
    <row r="41974" ht="26.25" customHeight="1"/>
    <row r="41975" ht="26.25" customHeight="1"/>
    <row r="41976" ht="26.25" customHeight="1"/>
    <row r="41977" ht="26.25" customHeight="1"/>
    <row r="41978" ht="26.25" customHeight="1"/>
    <row r="41979" ht="26.25" customHeight="1"/>
    <row r="41980" ht="26.25" customHeight="1"/>
    <row r="41981" ht="26.25" customHeight="1"/>
    <row r="41982" ht="26.25" customHeight="1"/>
    <row r="41983" ht="26.25" customHeight="1"/>
    <row r="41984" ht="26.25" customHeight="1"/>
    <row r="41985" ht="26.25" customHeight="1"/>
    <row r="41986" ht="26.25" customHeight="1"/>
    <row r="41987" ht="26.25" customHeight="1"/>
    <row r="41988" ht="26.25" customHeight="1"/>
    <row r="41989" ht="26.25" customHeight="1"/>
    <row r="41990" ht="26.25" customHeight="1"/>
    <row r="41991" ht="26.25" customHeight="1"/>
    <row r="41992" ht="26.25" customHeight="1"/>
    <row r="41993" ht="26.25" customHeight="1"/>
    <row r="41994" ht="26.25" customHeight="1"/>
    <row r="41995" ht="26.25" customHeight="1"/>
    <row r="41996" ht="26.25" customHeight="1"/>
    <row r="41997" ht="26.25" customHeight="1"/>
    <row r="41998" ht="26.25" customHeight="1"/>
    <row r="41999" ht="26.25" customHeight="1"/>
    <row r="42000" ht="26.25" customHeight="1"/>
    <row r="42001" ht="26.25" customHeight="1"/>
    <row r="42002" ht="26.25" customHeight="1"/>
    <row r="42003" ht="26.25" customHeight="1"/>
    <row r="42004" ht="26.25" customHeight="1"/>
    <row r="42005" ht="26.25" customHeight="1"/>
    <row r="42006" ht="26.25" customHeight="1"/>
    <row r="42007" ht="26.25" customHeight="1"/>
    <row r="42008" ht="26.25" customHeight="1"/>
    <row r="42009" ht="26.25" customHeight="1"/>
    <row r="42010" ht="26.25" customHeight="1"/>
    <row r="42011" ht="26.25" customHeight="1"/>
    <row r="42012" ht="26.25" customHeight="1"/>
    <row r="42013" ht="26.25" customHeight="1"/>
    <row r="42014" ht="26.25" customHeight="1"/>
    <row r="42015" ht="26.25" customHeight="1"/>
    <row r="42016" ht="26.25" customHeight="1"/>
    <row r="42017" ht="26.25" customHeight="1"/>
    <row r="42018" ht="26.25" customHeight="1"/>
    <row r="42019" ht="26.25" customHeight="1"/>
    <row r="42020" ht="26.25" customHeight="1"/>
    <row r="42021" ht="26.25" customHeight="1"/>
    <row r="42022" ht="26.25" customHeight="1"/>
    <row r="42023" ht="26.25" customHeight="1"/>
    <row r="42024" ht="26.25" customHeight="1"/>
    <row r="42025" ht="26.25" customHeight="1"/>
    <row r="42026" ht="26.25" customHeight="1"/>
    <row r="42027" ht="26.25" customHeight="1"/>
    <row r="42028" ht="26.25" customHeight="1"/>
    <row r="42029" ht="26.25" customHeight="1"/>
    <row r="42030" ht="26.25" customHeight="1"/>
    <row r="42031" ht="26.25" customHeight="1"/>
    <row r="42032" ht="26.25" customHeight="1"/>
    <row r="42033" ht="26.25" customHeight="1"/>
    <row r="42034" ht="26.25" customHeight="1"/>
    <row r="42035" ht="26.25" customHeight="1"/>
    <row r="42036" ht="26.25" customHeight="1"/>
    <row r="42037" ht="26.25" customHeight="1"/>
    <row r="42038" ht="26.25" customHeight="1"/>
    <row r="42039" ht="26.25" customHeight="1"/>
    <row r="42040" ht="26.25" customHeight="1"/>
    <row r="42041" ht="26.25" customHeight="1"/>
    <row r="42042" ht="26.25" customHeight="1"/>
    <row r="42043" ht="26.25" customHeight="1"/>
    <row r="42044" ht="26.25" customHeight="1"/>
    <row r="42045" ht="26.25" customHeight="1"/>
    <row r="42046" ht="26.25" customHeight="1"/>
    <row r="42047" ht="26.25" customHeight="1"/>
    <row r="42048" ht="26.25" customHeight="1"/>
    <row r="42049" ht="26.25" customHeight="1"/>
    <row r="42050" ht="26.25" customHeight="1"/>
    <row r="42051" ht="26.25" customHeight="1"/>
    <row r="42052" ht="26.25" customHeight="1"/>
    <row r="42053" ht="26.25" customHeight="1"/>
    <row r="42054" ht="26.25" customHeight="1"/>
    <row r="42055" ht="26.25" customHeight="1"/>
    <row r="42056" ht="26.25" customHeight="1"/>
    <row r="42057" ht="26.25" customHeight="1"/>
    <row r="42058" ht="26.25" customHeight="1"/>
    <row r="42059" ht="26.25" customHeight="1"/>
    <row r="42060" ht="26.25" customHeight="1"/>
    <row r="42061" ht="26.25" customHeight="1"/>
    <row r="42062" ht="26.25" customHeight="1"/>
    <row r="42063" ht="26.25" customHeight="1"/>
    <row r="42064" ht="26.25" customHeight="1"/>
    <row r="42065" ht="26.25" customHeight="1"/>
    <row r="42066" ht="26.25" customHeight="1"/>
    <row r="42067" ht="26.25" customHeight="1"/>
    <row r="42068" ht="26.25" customHeight="1"/>
    <row r="42069" ht="26.25" customHeight="1"/>
    <row r="42070" ht="26.25" customHeight="1"/>
    <row r="42071" ht="26.25" customHeight="1"/>
    <row r="42072" ht="26.25" customHeight="1"/>
    <row r="42073" ht="26.25" customHeight="1"/>
    <row r="42074" ht="26.25" customHeight="1"/>
    <row r="42075" ht="26.25" customHeight="1"/>
    <row r="42076" ht="26.25" customHeight="1"/>
    <row r="42077" ht="26.25" customHeight="1"/>
    <row r="42078" ht="26.25" customHeight="1"/>
    <row r="42079" ht="26.25" customHeight="1"/>
    <row r="42080" ht="26.25" customHeight="1"/>
    <row r="42081" ht="26.25" customHeight="1"/>
    <row r="42082" ht="26.25" customHeight="1"/>
    <row r="42083" ht="26.25" customHeight="1"/>
    <row r="42084" ht="26.25" customHeight="1"/>
    <row r="42085" ht="26.25" customHeight="1"/>
    <row r="42086" ht="26.25" customHeight="1"/>
    <row r="42087" ht="26.25" customHeight="1"/>
    <row r="42088" ht="26.25" customHeight="1"/>
    <row r="42089" ht="26.25" customHeight="1"/>
    <row r="42090" ht="26.25" customHeight="1"/>
    <row r="42091" ht="26.25" customHeight="1"/>
    <row r="42092" ht="26.25" customHeight="1"/>
    <row r="42093" ht="26.25" customHeight="1"/>
    <row r="42094" ht="26.25" customHeight="1"/>
    <row r="42095" ht="26.25" customHeight="1"/>
    <row r="42096" ht="26.25" customHeight="1"/>
    <row r="42097" ht="26.25" customHeight="1"/>
    <row r="42098" ht="26.25" customHeight="1"/>
    <row r="42099" ht="26.25" customHeight="1"/>
    <row r="42100" ht="26.25" customHeight="1"/>
    <row r="42101" ht="26.25" customHeight="1"/>
    <row r="42102" ht="26.25" customHeight="1"/>
    <row r="42103" ht="26.25" customHeight="1"/>
    <row r="42104" ht="26.25" customHeight="1"/>
    <row r="42105" ht="26.25" customHeight="1"/>
    <row r="42106" ht="26.25" customHeight="1"/>
    <row r="42107" ht="26.25" customHeight="1"/>
    <row r="42108" ht="26.25" customHeight="1"/>
    <row r="42109" ht="26.25" customHeight="1"/>
    <row r="42110" ht="26.25" customHeight="1"/>
    <row r="42111" ht="26.25" customHeight="1"/>
    <row r="42112" ht="26.25" customHeight="1"/>
    <row r="42113" ht="26.25" customHeight="1"/>
    <row r="42114" ht="26.25" customHeight="1"/>
    <row r="42115" ht="26.25" customHeight="1"/>
    <row r="42116" ht="26.25" customHeight="1"/>
    <row r="42117" ht="26.25" customHeight="1"/>
    <row r="42118" ht="26.25" customHeight="1"/>
    <row r="42119" ht="26.25" customHeight="1"/>
    <row r="42120" ht="26.25" customHeight="1"/>
    <row r="42121" ht="26.25" customHeight="1"/>
    <row r="42122" ht="26.25" customHeight="1"/>
    <row r="42123" ht="26.25" customHeight="1"/>
    <row r="42124" ht="26.25" customHeight="1"/>
    <row r="42125" ht="26.25" customHeight="1"/>
    <row r="42126" ht="26.25" customHeight="1"/>
    <row r="42127" ht="26.25" customHeight="1"/>
    <row r="42128" ht="26.25" customHeight="1"/>
    <row r="42129" ht="26.25" customHeight="1"/>
    <row r="42130" ht="26.25" customHeight="1"/>
    <row r="42131" ht="26.25" customHeight="1"/>
    <row r="42132" ht="26.25" customHeight="1"/>
    <row r="42133" ht="26.25" customHeight="1"/>
    <row r="42134" ht="26.25" customHeight="1"/>
    <row r="42135" ht="26.25" customHeight="1"/>
    <row r="42136" ht="26.25" customHeight="1"/>
    <row r="42137" ht="26.25" customHeight="1"/>
    <row r="42138" ht="26.25" customHeight="1"/>
    <row r="42139" ht="26.25" customHeight="1"/>
    <row r="42140" ht="26.25" customHeight="1"/>
    <row r="42141" ht="26.25" customHeight="1"/>
    <row r="42142" ht="26.25" customHeight="1"/>
    <row r="42143" ht="26.25" customHeight="1"/>
    <row r="42144" ht="26.25" customHeight="1"/>
    <row r="42145" ht="26.25" customHeight="1"/>
    <row r="42146" ht="26.25" customHeight="1"/>
    <row r="42147" ht="26.25" customHeight="1"/>
    <row r="42148" ht="26.25" customHeight="1"/>
    <row r="42149" ht="26.25" customHeight="1"/>
    <row r="42150" ht="26.25" customHeight="1"/>
    <row r="42151" ht="26.25" customHeight="1"/>
    <row r="42152" ht="26.25" customHeight="1"/>
    <row r="42153" ht="26.25" customHeight="1"/>
    <row r="42154" ht="26.25" customHeight="1"/>
    <row r="42155" ht="26.25" customHeight="1"/>
    <row r="42156" ht="26.25" customHeight="1"/>
    <row r="42157" ht="26.25" customHeight="1"/>
    <row r="42158" ht="26.25" customHeight="1"/>
    <row r="42159" ht="26.25" customHeight="1"/>
    <row r="42160" ht="26.25" customHeight="1"/>
    <row r="42161" ht="26.25" customHeight="1"/>
    <row r="42162" ht="26.25" customHeight="1"/>
    <row r="42163" ht="26.25" customHeight="1"/>
    <row r="42164" ht="26.25" customHeight="1"/>
    <row r="42165" ht="26.25" customHeight="1"/>
    <row r="42166" ht="26.25" customHeight="1"/>
    <row r="42167" ht="26.25" customHeight="1"/>
    <row r="42168" ht="26.25" customHeight="1"/>
    <row r="42169" ht="26.25" customHeight="1"/>
    <row r="42170" ht="26.25" customHeight="1"/>
    <row r="42171" ht="26.25" customHeight="1"/>
    <row r="42172" ht="26.25" customHeight="1"/>
    <row r="42173" ht="26.25" customHeight="1"/>
    <row r="42174" ht="26.25" customHeight="1"/>
    <row r="42175" ht="26.25" customHeight="1"/>
    <row r="42176" ht="26.25" customHeight="1"/>
    <row r="42177" ht="26.25" customHeight="1"/>
    <row r="42178" ht="26.25" customHeight="1"/>
    <row r="42179" ht="26.25" customHeight="1"/>
    <row r="42180" ht="26.25" customHeight="1"/>
    <row r="42181" ht="26.25" customHeight="1"/>
    <row r="42182" ht="26.25" customHeight="1"/>
    <row r="42183" ht="26.25" customHeight="1"/>
    <row r="42184" ht="26.25" customHeight="1"/>
    <row r="42185" ht="26.25" customHeight="1"/>
    <row r="42186" ht="26.25" customHeight="1"/>
    <row r="42187" ht="26.25" customHeight="1"/>
    <row r="42188" ht="26.25" customHeight="1"/>
    <row r="42189" ht="26.25" customHeight="1"/>
    <row r="42190" ht="26.25" customHeight="1"/>
    <row r="42191" ht="26.25" customHeight="1"/>
    <row r="42192" ht="26.25" customHeight="1"/>
    <row r="42193" ht="26.25" customHeight="1"/>
    <row r="42194" ht="26.25" customHeight="1"/>
    <row r="42195" ht="26.25" customHeight="1"/>
    <row r="42196" ht="26.25" customHeight="1"/>
    <row r="42197" ht="26.25" customHeight="1"/>
    <row r="42198" ht="26.25" customHeight="1"/>
    <row r="42199" ht="26.25" customHeight="1"/>
    <row r="42200" ht="26.25" customHeight="1"/>
    <row r="42201" ht="26.25" customHeight="1"/>
    <row r="42202" ht="26.25" customHeight="1"/>
    <row r="42203" ht="26.25" customHeight="1"/>
    <row r="42204" ht="26.25" customHeight="1"/>
    <row r="42205" ht="26.25" customHeight="1"/>
    <row r="42206" ht="26.25" customHeight="1"/>
    <row r="42207" ht="26.25" customHeight="1"/>
    <row r="42208" ht="26.25" customHeight="1"/>
    <row r="42209" ht="26.25" customHeight="1"/>
    <row r="42210" ht="26.25" customHeight="1"/>
    <row r="42211" ht="26.25" customHeight="1"/>
    <row r="42212" ht="26.25" customHeight="1"/>
    <row r="42213" ht="26.25" customHeight="1"/>
    <row r="42214" ht="26.25" customHeight="1"/>
    <row r="42215" ht="26.25" customHeight="1"/>
    <row r="42216" ht="26.25" customHeight="1"/>
    <row r="42217" ht="26.25" customHeight="1"/>
    <row r="42218" ht="26.25" customHeight="1"/>
    <row r="42219" ht="26.25" customHeight="1"/>
    <row r="42220" ht="26.25" customHeight="1"/>
    <row r="42221" ht="26.25" customHeight="1"/>
    <row r="42222" ht="26.25" customHeight="1"/>
    <row r="42223" ht="26.25" customHeight="1"/>
    <row r="42224" ht="26.25" customHeight="1"/>
    <row r="42225" ht="26.25" customHeight="1"/>
    <row r="42226" ht="26.25" customHeight="1"/>
    <row r="42227" ht="26.25" customHeight="1"/>
    <row r="42228" ht="26.25" customHeight="1"/>
    <row r="42229" ht="26.25" customHeight="1"/>
    <row r="42230" ht="26.25" customHeight="1"/>
    <row r="42231" ht="26.25" customHeight="1"/>
    <row r="42232" ht="26.25" customHeight="1"/>
    <row r="42233" ht="26.25" customHeight="1"/>
    <row r="42234" ht="26.25" customHeight="1"/>
    <row r="42235" ht="26.25" customHeight="1"/>
    <row r="42236" ht="26.25" customHeight="1"/>
    <row r="42237" ht="26.25" customHeight="1"/>
    <row r="42238" ht="26.25" customHeight="1"/>
    <row r="42239" ht="26.25" customHeight="1"/>
    <row r="42240" ht="26.25" customHeight="1"/>
    <row r="42241" ht="26.25" customHeight="1"/>
    <row r="42242" ht="26.25" customHeight="1"/>
    <row r="42243" ht="26.25" customHeight="1"/>
    <row r="42244" ht="26.25" customHeight="1"/>
    <row r="42245" ht="26.25" customHeight="1"/>
    <row r="42246" ht="26.25" customHeight="1"/>
    <row r="42247" ht="26.25" customHeight="1"/>
    <row r="42248" ht="26.25" customHeight="1"/>
    <row r="42249" ht="26.25" customHeight="1"/>
    <row r="42250" ht="26.25" customHeight="1"/>
    <row r="42251" ht="26.25" customHeight="1"/>
    <row r="42252" ht="26.25" customHeight="1"/>
    <row r="42253" ht="26.25" customHeight="1"/>
    <row r="42254" ht="26.25" customHeight="1"/>
    <row r="42255" ht="26.25" customHeight="1"/>
    <row r="42256" ht="26.25" customHeight="1"/>
    <row r="42257" ht="26.25" customHeight="1"/>
    <row r="42258" ht="26.25" customHeight="1"/>
    <row r="42259" ht="26.25" customHeight="1"/>
    <row r="42260" ht="26.25" customHeight="1"/>
    <row r="42261" ht="26.25" customHeight="1"/>
    <row r="42262" ht="26.25" customHeight="1"/>
    <row r="42263" ht="26.25" customHeight="1"/>
    <row r="42264" ht="26.25" customHeight="1"/>
    <row r="42265" ht="26.25" customHeight="1"/>
    <row r="42266" ht="26.25" customHeight="1"/>
    <row r="42267" ht="26.25" customHeight="1"/>
    <row r="42268" ht="26.25" customHeight="1"/>
    <row r="42269" ht="26.25" customHeight="1"/>
    <row r="42270" ht="26.25" customHeight="1"/>
    <row r="42271" ht="26.25" customHeight="1"/>
    <row r="42272" ht="26.25" customHeight="1"/>
    <row r="42273" ht="26.25" customHeight="1"/>
    <row r="42274" ht="26.25" customHeight="1"/>
    <row r="42275" ht="26.25" customHeight="1"/>
    <row r="42276" ht="26.25" customHeight="1"/>
    <row r="42277" ht="26.25" customHeight="1"/>
    <row r="42278" ht="26.25" customHeight="1"/>
    <row r="42279" ht="26.25" customHeight="1"/>
    <row r="42280" ht="26.25" customHeight="1"/>
    <row r="42281" ht="26.25" customHeight="1"/>
    <row r="42282" ht="26.25" customHeight="1"/>
    <row r="42283" ht="26.25" customHeight="1"/>
    <row r="42284" ht="26.25" customHeight="1"/>
    <row r="42285" ht="26.25" customHeight="1"/>
    <row r="42286" ht="26.25" customHeight="1"/>
    <row r="42287" ht="26.25" customHeight="1"/>
    <row r="42288" ht="26.25" customHeight="1"/>
    <row r="42289" ht="26.25" customHeight="1"/>
    <row r="42290" ht="26.25" customHeight="1"/>
    <row r="42291" ht="26.25" customHeight="1"/>
    <row r="42292" ht="26.25" customHeight="1"/>
    <row r="42293" ht="26.25" customHeight="1"/>
    <row r="42294" ht="26.25" customHeight="1"/>
    <row r="42295" ht="26.25" customHeight="1"/>
    <row r="42296" ht="26.25" customHeight="1"/>
    <row r="42297" ht="26.25" customHeight="1"/>
    <row r="42298" ht="26.25" customHeight="1"/>
    <row r="42299" ht="26.25" customHeight="1"/>
    <row r="42300" ht="26.25" customHeight="1"/>
    <row r="42301" ht="26.25" customHeight="1"/>
    <row r="42302" ht="26.25" customHeight="1"/>
    <row r="42303" ht="26.25" customHeight="1"/>
    <row r="42304" ht="26.25" customHeight="1"/>
    <row r="42305" ht="26.25" customHeight="1"/>
    <row r="42306" ht="26.25" customHeight="1"/>
    <row r="42307" ht="26.25" customHeight="1"/>
    <row r="42308" ht="26.25" customHeight="1"/>
    <row r="42309" ht="26.25" customHeight="1"/>
    <row r="42310" ht="26.25" customHeight="1"/>
    <row r="42311" ht="26.25" customHeight="1"/>
    <row r="42312" ht="26.25" customHeight="1"/>
    <row r="42313" ht="26.25" customHeight="1"/>
    <row r="42314" ht="26.25" customHeight="1"/>
    <row r="42315" ht="26.25" customHeight="1"/>
    <row r="42316" ht="26.25" customHeight="1"/>
    <row r="42317" ht="26.25" customHeight="1"/>
    <row r="42318" ht="26.25" customHeight="1"/>
    <row r="42319" ht="26.25" customHeight="1"/>
    <row r="42320" ht="26.25" customHeight="1"/>
    <row r="42321" ht="26.25" customHeight="1"/>
    <row r="42322" ht="26.25" customHeight="1"/>
    <row r="42323" ht="26.25" customHeight="1"/>
    <row r="42324" ht="26.25" customHeight="1"/>
    <row r="42325" ht="26.25" customHeight="1"/>
    <row r="42326" ht="26.25" customHeight="1"/>
    <row r="42327" ht="26.25" customHeight="1"/>
    <row r="42328" ht="26.25" customHeight="1"/>
    <row r="42329" ht="26.25" customHeight="1"/>
    <row r="42330" ht="26.25" customHeight="1"/>
    <row r="42331" ht="26.25" customHeight="1"/>
    <row r="42332" ht="26.25" customHeight="1"/>
    <row r="42333" ht="26.25" customHeight="1"/>
    <row r="42334" ht="26.25" customHeight="1"/>
    <row r="42335" ht="26.25" customHeight="1"/>
    <row r="42336" ht="26.25" customHeight="1"/>
    <row r="42337" ht="26.25" customHeight="1"/>
    <row r="42338" ht="26.25" customHeight="1"/>
    <row r="42339" ht="26.25" customHeight="1"/>
    <row r="42340" ht="26.25" customHeight="1"/>
    <row r="42341" ht="26.25" customHeight="1"/>
    <row r="42342" ht="26.25" customHeight="1"/>
    <row r="42343" ht="26.25" customHeight="1"/>
    <row r="42344" ht="26.25" customHeight="1"/>
    <row r="42345" ht="26.25" customHeight="1"/>
    <row r="42346" ht="26.25" customHeight="1"/>
    <row r="42347" ht="26.25" customHeight="1"/>
    <row r="42348" ht="26.25" customHeight="1"/>
    <row r="42349" ht="26.25" customHeight="1"/>
    <row r="42350" ht="26.25" customHeight="1"/>
    <row r="42351" ht="26.25" customHeight="1"/>
    <row r="42352" ht="26.25" customHeight="1"/>
    <row r="42353" ht="26.25" customHeight="1"/>
    <row r="42354" ht="26.25" customHeight="1"/>
    <row r="42355" ht="26.25" customHeight="1"/>
    <row r="42356" ht="26.25" customHeight="1"/>
    <row r="42357" ht="26.25" customHeight="1"/>
    <row r="42358" ht="26.25" customHeight="1"/>
    <row r="42359" ht="26.25" customHeight="1"/>
    <row r="42360" ht="26.25" customHeight="1"/>
    <row r="42361" ht="26.25" customHeight="1"/>
    <row r="42362" ht="26.25" customHeight="1"/>
    <row r="42363" ht="26.25" customHeight="1"/>
    <row r="42364" ht="26.25" customHeight="1"/>
    <row r="42365" ht="26.25" customHeight="1"/>
    <row r="42366" ht="26.25" customHeight="1"/>
    <row r="42367" ht="26.25" customHeight="1"/>
    <row r="42368" ht="26.25" customHeight="1"/>
    <row r="42369" ht="26.25" customHeight="1"/>
    <row r="42370" ht="26.25" customHeight="1"/>
    <row r="42371" ht="26.25" customHeight="1"/>
    <row r="42372" ht="26.25" customHeight="1"/>
    <row r="42373" ht="26.25" customHeight="1"/>
    <row r="42374" ht="26.25" customHeight="1"/>
    <row r="42375" ht="26.25" customHeight="1"/>
    <row r="42376" ht="26.25" customHeight="1"/>
    <row r="42377" ht="26.25" customHeight="1"/>
    <row r="42378" ht="26.25" customHeight="1"/>
    <row r="42379" ht="26.25" customHeight="1"/>
    <row r="42380" ht="26.25" customHeight="1"/>
    <row r="42381" ht="26.25" customHeight="1"/>
    <row r="42382" ht="26.25" customHeight="1"/>
    <row r="42383" ht="26.25" customHeight="1"/>
    <row r="42384" ht="26.25" customHeight="1"/>
    <row r="42385" ht="26.25" customHeight="1"/>
    <row r="42386" ht="26.25" customHeight="1"/>
    <row r="42387" ht="26.25" customHeight="1"/>
    <row r="42388" ht="26.25" customHeight="1"/>
    <row r="42389" ht="26.25" customHeight="1"/>
    <row r="42390" ht="26.25" customHeight="1"/>
    <row r="42391" ht="26.25" customHeight="1"/>
    <row r="42392" ht="26.25" customHeight="1"/>
    <row r="42393" ht="26.25" customHeight="1"/>
    <row r="42394" ht="26.25" customHeight="1"/>
    <row r="42395" ht="26.25" customHeight="1"/>
    <row r="42396" ht="26.25" customHeight="1"/>
    <row r="42397" ht="26.25" customHeight="1"/>
    <row r="42398" ht="26.25" customHeight="1"/>
    <row r="42399" ht="26.25" customHeight="1"/>
    <row r="42400" ht="26.25" customHeight="1"/>
    <row r="42401" ht="26.25" customHeight="1"/>
    <row r="42402" ht="26.25" customHeight="1"/>
    <row r="42403" ht="26.25" customHeight="1"/>
    <row r="42404" ht="26.25" customHeight="1"/>
    <row r="42405" ht="26.25" customHeight="1"/>
    <row r="42406" ht="26.25" customHeight="1"/>
    <row r="42407" ht="26.25" customHeight="1"/>
    <row r="42408" ht="26.25" customHeight="1"/>
    <row r="42409" ht="26.25" customHeight="1"/>
    <row r="42410" ht="26.25" customHeight="1"/>
    <row r="42411" ht="26.25" customHeight="1"/>
    <row r="42412" ht="26.25" customHeight="1"/>
    <row r="42413" ht="26.25" customHeight="1"/>
    <row r="42414" ht="26.25" customHeight="1"/>
    <row r="42415" ht="26.25" customHeight="1"/>
    <row r="42416" ht="26.25" customHeight="1"/>
    <row r="42417" ht="26.25" customHeight="1"/>
    <row r="42418" ht="26.25" customHeight="1"/>
    <row r="42419" ht="26.25" customHeight="1"/>
    <row r="42420" ht="26.25" customHeight="1"/>
    <row r="42421" ht="26.25" customHeight="1"/>
    <row r="42422" ht="26.25" customHeight="1"/>
    <row r="42423" ht="26.25" customHeight="1"/>
    <row r="42424" ht="26.25" customHeight="1"/>
    <row r="42425" ht="26.25" customHeight="1"/>
    <row r="42426" ht="26.25" customHeight="1"/>
    <row r="42427" ht="26.25" customHeight="1"/>
    <row r="42428" ht="26.25" customHeight="1"/>
    <row r="42429" ht="26.25" customHeight="1"/>
    <row r="42430" ht="26.25" customHeight="1"/>
    <row r="42431" ht="26.25" customHeight="1"/>
    <row r="42432" ht="26.25" customHeight="1"/>
    <row r="42433" ht="26.25" customHeight="1"/>
    <row r="42434" ht="26.25" customHeight="1"/>
    <row r="42435" ht="26.25" customHeight="1"/>
    <row r="42436" ht="26.25" customHeight="1"/>
    <row r="42437" ht="26.25" customHeight="1"/>
    <row r="42438" ht="26.25" customHeight="1"/>
    <row r="42439" ht="26.25" customHeight="1"/>
    <row r="42440" ht="26.25" customHeight="1"/>
    <row r="42441" ht="26.25" customHeight="1"/>
    <row r="42442" ht="26.25" customHeight="1"/>
    <row r="42443" ht="26.25" customHeight="1"/>
    <row r="42444" ht="26.25" customHeight="1"/>
    <row r="42445" ht="26.25" customHeight="1"/>
    <row r="42446" ht="26.25" customHeight="1"/>
    <row r="42447" ht="26.25" customHeight="1"/>
    <row r="42448" ht="26.25" customHeight="1"/>
    <row r="42449" ht="26.25" customHeight="1"/>
    <row r="42450" ht="26.25" customHeight="1"/>
    <row r="42451" ht="26.25" customHeight="1"/>
    <row r="42452" ht="26.25" customHeight="1"/>
    <row r="42453" ht="26.25" customHeight="1"/>
    <row r="42454" ht="26.25" customHeight="1"/>
    <row r="42455" ht="26.25" customHeight="1"/>
    <row r="42456" ht="26.25" customHeight="1"/>
    <row r="42457" ht="26.25" customHeight="1"/>
    <row r="42458" ht="26.25" customHeight="1"/>
    <row r="42459" ht="26.25" customHeight="1"/>
    <row r="42460" ht="26.25" customHeight="1"/>
    <row r="42461" ht="26.25" customHeight="1"/>
    <row r="42462" ht="26.25" customHeight="1"/>
    <row r="42463" ht="26.25" customHeight="1"/>
    <row r="42464" ht="26.25" customHeight="1"/>
    <row r="42465" ht="26.25" customHeight="1"/>
    <row r="42466" ht="26.25" customHeight="1"/>
    <row r="42467" ht="26.25" customHeight="1"/>
    <row r="42468" ht="26.25" customHeight="1"/>
    <row r="42469" ht="26.25" customHeight="1"/>
    <row r="42470" ht="26.25" customHeight="1"/>
    <row r="42471" ht="26.25" customHeight="1"/>
    <row r="42472" ht="26.25" customHeight="1"/>
    <row r="42473" ht="26.25" customHeight="1"/>
    <row r="42474" ht="26.25" customHeight="1"/>
    <row r="42475" ht="26.25" customHeight="1"/>
    <row r="42476" ht="26.25" customHeight="1"/>
    <row r="42477" ht="26.25" customHeight="1"/>
    <row r="42478" ht="26.25" customHeight="1"/>
    <row r="42479" ht="26.25" customHeight="1"/>
    <row r="42480" ht="26.25" customHeight="1"/>
    <row r="42481" ht="26.25" customHeight="1"/>
    <row r="42482" ht="26.25" customHeight="1"/>
    <row r="42483" ht="26.25" customHeight="1"/>
    <row r="42484" ht="26.25" customHeight="1"/>
    <row r="42485" ht="26.25" customHeight="1"/>
    <row r="42486" ht="26.25" customHeight="1"/>
    <row r="42487" ht="26.25" customHeight="1"/>
    <row r="42488" ht="26.25" customHeight="1"/>
    <row r="42489" ht="26.25" customHeight="1"/>
    <row r="42490" ht="26.25" customHeight="1"/>
    <row r="42491" ht="26.25" customHeight="1"/>
    <row r="42492" ht="26.25" customHeight="1"/>
    <row r="42493" ht="26.25" customHeight="1"/>
    <row r="42494" ht="26.25" customHeight="1"/>
    <row r="42495" ht="26.25" customHeight="1"/>
    <row r="42496" ht="26.25" customHeight="1"/>
    <row r="42497" ht="26.25" customHeight="1"/>
    <row r="42498" ht="26.25" customHeight="1"/>
    <row r="42499" ht="26.25" customHeight="1"/>
    <row r="42500" ht="26.25" customHeight="1"/>
    <row r="42501" ht="26.25" customHeight="1"/>
    <row r="42502" ht="26.25" customHeight="1"/>
    <row r="42503" ht="26.25" customHeight="1"/>
    <row r="42504" ht="26.25" customHeight="1"/>
    <row r="42505" ht="26.25" customHeight="1"/>
    <row r="42506" ht="26.25" customHeight="1"/>
    <row r="42507" ht="26.25" customHeight="1"/>
    <row r="42508" ht="26.25" customHeight="1"/>
    <row r="42509" ht="26.25" customHeight="1"/>
    <row r="42510" ht="26.25" customHeight="1"/>
    <row r="42511" ht="26.25" customHeight="1"/>
    <row r="42512" ht="26.25" customHeight="1"/>
    <row r="42513" ht="26.25" customHeight="1"/>
    <row r="42514" ht="26.25" customHeight="1"/>
    <row r="42515" ht="26.25" customHeight="1"/>
    <row r="42516" ht="26.25" customHeight="1"/>
    <row r="42517" ht="26.25" customHeight="1"/>
    <row r="42518" ht="26.25" customHeight="1"/>
    <row r="42519" ht="26.25" customHeight="1"/>
    <row r="42520" ht="26.25" customHeight="1"/>
    <row r="42521" ht="26.25" customHeight="1"/>
    <row r="42522" ht="26.25" customHeight="1"/>
    <row r="42523" ht="26.25" customHeight="1"/>
    <row r="42524" ht="26.25" customHeight="1"/>
    <row r="42525" ht="26.25" customHeight="1"/>
    <row r="42526" ht="26.25" customHeight="1"/>
    <row r="42527" ht="26.25" customHeight="1"/>
    <row r="42528" ht="26.25" customHeight="1"/>
    <row r="42529" ht="26.25" customHeight="1"/>
    <row r="42530" ht="26.25" customHeight="1"/>
    <row r="42531" ht="26.25" customHeight="1"/>
    <row r="42532" ht="26.25" customHeight="1"/>
    <row r="42533" ht="26.25" customHeight="1"/>
    <row r="42534" ht="26.25" customHeight="1"/>
    <row r="42535" ht="26.25" customHeight="1"/>
    <row r="42536" ht="26.25" customHeight="1"/>
    <row r="42537" ht="26.25" customHeight="1"/>
    <row r="42538" ht="26.25" customHeight="1"/>
    <row r="42539" ht="26.25" customHeight="1"/>
    <row r="42540" ht="26.25" customHeight="1"/>
    <row r="42541" ht="26.25" customHeight="1"/>
    <row r="42542" ht="26.25" customHeight="1"/>
    <row r="42543" ht="26.25" customHeight="1"/>
    <row r="42544" ht="26.25" customHeight="1"/>
    <row r="42545" ht="26.25" customHeight="1"/>
    <row r="42546" ht="26.25" customHeight="1"/>
    <row r="42547" ht="26.25" customHeight="1"/>
    <row r="42548" ht="26.25" customHeight="1"/>
    <row r="42549" ht="26.25" customHeight="1"/>
    <row r="42550" ht="26.25" customHeight="1"/>
    <row r="42551" ht="26.25" customHeight="1"/>
    <row r="42552" ht="26.25" customHeight="1"/>
    <row r="42553" ht="26.25" customHeight="1"/>
    <row r="42554" ht="26.25" customHeight="1"/>
    <row r="42555" ht="26.25" customHeight="1"/>
    <row r="42556" ht="26.25" customHeight="1"/>
    <row r="42557" ht="26.25" customHeight="1"/>
    <row r="42558" ht="26.25" customHeight="1"/>
    <row r="42559" ht="26.25" customHeight="1"/>
    <row r="42560" ht="26.25" customHeight="1"/>
    <row r="42561" ht="26.25" customHeight="1"/>
    <row r="42562" ht="26.25" customHeight="1"/>
    <row r="42563" ht="26.25" customHeight="1"/>
    <row r="42564" ht="26.25" customHeight="1"/>
    <row r="42565" ht="26.25" customHeight="1"/>
    <row r="42566" ht="26.25" customHeight="1"/>
    <row r="42567" ht="26.25" customHeight="1"/>
    <row r="42568" ht="26.25" customHeight="1"/>
    <row r="42569" ht="26.25" customHeight="1"/>
    <row r="42570" ht="26.25" customHeight="1"/>
    <row r="42571" ht="26.25" customHeight="1"/>
    <row r="42572" ht="26.25" customHeight="1"/>
    <row r="42573" ht="26.25" customHeight="1"/>
    <row r="42574" ht="26.25" customHeight="1"/>
    <row r="42575" ht="26.25" customHeight="1"/>
    <row r="42576" ht="26.25" customHeight="1"/>
    <row r="42577" ht="26.25" customHeight="1"/>
    <row r="42578" ht="26.25" customHeight="1"/>
    <row r="42579" ht="26.25" customHeight="1"/>
    <row r="42580" ht="26.25" customHeight="1"/>
    <row r="42581" ht="26.25" customHeight="1"/>
    <row r="42582" ht="26.25" customHeight="1"/>
    <row r="42583" ht="26.25" customHeight="1"/>
    <row r="42584" ht="26.25" customHeight="1"/>
    <row r="42585" ht="26.25" customHeight="1"/>
    <row r="42586" ht="26.25" customHeight="1"/>
    <row r="42587" ht="26.25" customHeight="1"/>
    <row r="42588" ht="26.25" customHeight="1"/>
    <row r="42589" ht="26.25" customHeight="1"/>
    <row r="42590" ht="26.25" customHeight="1"/>
    <row r="42591" ht="26.25" customHeight="1"/>
    <row r="42592" ht="26.25" customHeight="1"/>
    <row r="42593" ht="26.25" customHeight="1"/>
    <row r="42594" ht="26.25" customHeight="1"/>
    <row r="42595" ht="26.25" customHeight="1"/>
    <row r="42596" ht="26.25" customHeight="1"/>
    <row r="42597" ht="26.25" customHeight="1"/>
    <row r="42598" ht="26.25" customHeight="1"/>
    <row r="42599" ht="26.25" customHeight="1"/>
    <row r="42600" ht="26.25" customHeight="1"/>
    <row r="42601" ht="26.25" customHeight="1"/>
    <row r="42602" ht="26.25" customHeight="1"/>
    <row r="42603" ht="26.25" customHeight="1"/>
    <row r="42604" ht="26.25" customHeight="1"/>
    <row r="42605" ht="26.25" customHeight="1"/>
    <row r="42606" ht="26.25" customHeight="1"/>
    <row r="42607" ht="26.25" customHeight="1"/>
    <row r="42608" ht="26.25" customHeight="1"/>
    <row r="42609" ht="26.25" customHeight="1"/>
    <row r="42610" ht="26.25" customHeight="1"/>
    <row r="42611" ht="26.25" customHeight="1"/>
    <row r="42612" ht="26.25" customHeight="1"/>
    <row r="42613" ht="26.25" customHeight="1"/>
    <row r="42614" ht="26.25" customHeight="1"/>
    <row r="42615" ht="26.25" customHeight="1"/>
    <row r="42616" ht="26.25" customHeight="1"/>
    <row r="42617" ht="26.25" customHeight="1"/>
    <row r="42618" ht="26.25" customHeight="1"/>
    <row r="42619" ht="26.25" customHeight="1"/>
    <row r="42620" ht="26.25" customHeight="1"/>
    <row r="42621" ht="26.25" customHeight="1"/>
    <row r="42622" ht="26.25" customHeight="1"/>
    <row r="42623" ht="26.25" customHeight="1"/>
    <row r="42624" ht="26.25" customHeight="1"/>
    <row r="42625" ht="26.25" customHeight="1"/>
    <row r="42626" ht="26.25" customHeight="1"/>
    <row r="42627" ht="26.25" customHeight="1"/>
    <row r="42628" ht="26.25" customHeight="1"/>
    <row r="42629" ht="26.25" customHeight="1"/>
    <row r="42630" ht="26.25" customHeight="1"/>
    <row r="42631" ht="26.25" customHeight="1"/>
    <row r="42632" ht="26.25" customHeight="1"/>
    <row r="42633" ht="26.25" customHeight="1"/>
    <row r="42634" ht="26.25" customHeight="1"/>
    <row r="42635" ht="26.25" customHeight="1"/>
    <row r="42636" ht="26.25" customHeight="1"/>
    <row r="42637" ht="26.25" customHeight="1"/>
    <row r="42638" ht="26.25" customHeight="1"/>
    <row r="42639" ht="26.25" customHeight="1"/>
    <row r="42640" ht="26.25" customHeight="1"/>
    <row r="42641" ht="26.25" customHeight="1"/>
    <row r="42642" ht="26.25" customHeight="1"/>
    <row r="42643" ht="26.25" customHeight="1"/>
    <row r="42644" ht="26.25" customHeight="1"/>
    <row r="42645" ht="26.25" customHeight="1"/>
    <row r="42646" ht="26.25" customHeight="1"/>
    <row r="42647" ht="26.25" customHeight="1"/>
    <row r="42648" ht="26.25" customHeight="1"/>
    <row r="42649" ht="26.25" customHeight="1"/>
    <row r="42650" ht="26.25" customHeight="1"/>
    <row r="42651" ht="26.25" customHeight="1"/>
    <row r="42652" ht="26.25" customHeight="1"/>
    <row r="42653" ht="26.25" customHeight="1"/>
    <row r="42654" ht="26.25" customHeight="1"/>
    <row r="42655" ht="26.25" customHeight="1"/>
    <row r="42656" ht="26.25" customHeight="1"/>
    <row r="42657" ht="26.25" customHeight="1"/>
    <row r="42658" ht="26.25" customHeight="1"/>
    <row r="42659" ht="26.25" customHeight="1"/>
    <row r="42660" ht="26.25" customHeight="1"/>
    <row r="42661" ht="26.25" customHeight="1"/>
    <row r="42662" ht="26.25" customHeight="1"/>
    <row r="42663" ht="26.25" customHeight="1"/>
    <row r="42664" ht="26.25" customHeight="1"/>
    <row r="42665" ht="26.25" customHeight="1"/>
    <row r="42666" ht="26.25" customHeight="1"/>
    <row r="42667" ht="26.25" customHeight="1"/>
    <row r="42668" ht="26.25" customHeight="1"/>
    <row r="42669" ht="26.25" customHeight="1"/>
    <row r="42670" ht="26.25" customHeight="1"/>
    <row r="42671" ht="26.25" customHeight="1"/>
    <row r="42672" ht="26.25" customHeight="1"/>
    <row r="42673" ht="26.25" customHeight="1"/>
    <row r="42674" ht="26.25" customHeight="1"/>
    <row r="42675" ht="26.25" customHeight="1"/>
    <row r="42676" ht="26.25" customHeight="1"/>
    <row r="42677" ht="26.25" customHeight="1"/>
    <row r="42678" ht="26.25" customHeight="1"/>
    <row r="42679" ht="26.25" customHeight="1"/>
    <row r="42680" ht="26.25" customHeight="1"/>
    <row r="42681" ht="26.25" customHeight="1"/>
    <row r="42682" ht="26.25" customHeight="1"/>
    <row r="42683" ht="26.25" customHeight="1"/>
    <row r="42684" ht="26.25" customHeight="1"/>
    <row r="42685" ht="26.25" customHeight="1"/>
    <row r="42686" ht="26.25" customHeight="1"/>
    <row r="42687" ht="26.25" customHeight="1"/>
    <row r="42688" ht="26.25" customHeight="1"/>
    <row r="42689" ht="26.25" customHeight="1"/>
    <row r="42690" ht="26.25" customHeight="1"/>
    <row r="42691" ht="26.25" customHeight="1"/>
    <row r="42692" ht="26.25" customHeight="1"/>
    <row r="42693" ht="26.25" customHeight="1"/>
    <row r="42694" ht="26.25" customHeight="1"/>
    <row r="42695" ht="26.25" customHeight="1"/>
    <row r="42696" ht="26.25" customHeight="1"/>
    <row r="42697" ht="26.25" customHeight="1"/>
    <row r="42698" ht="26.25" customHeight="1"/>
    <row r="42699" ht="26.25" customHeight="1"/>
    <row r="42700" ht="26.25" customHeight="1"/>
    <row r="42701" ht="26.25" customHeight="1"/>
    <row r="42702" ht="26.25" customHeight="1"/>
    <row r="42703" ht="26.25" customHeight="1"/>
    <row r="42704" ht="26.25" customHeight="1"/>
    <row r="42705" ht="26.25" customHeight="1"/>
    <row r="42706" ht="26.25" customHeight="1"/>
    <row r="42707" ht="26.25" customHeight="1"/>
    <row r="42708" ht="26.25" customHeight="1"/>
    <row r="42709" ht="26.25" customHeight="1"/>
    <row r="42710" ht="26.25" customHeight="1"/>
    <row r="42711" ht="26.25" customHeight="1"/>
    <row r="42712" ht="26.25" customHeight="1"/>
    <row r="42713" ht="26.25" customHeight="1"/>
    <row r="42714" ht="26.25" customHeight="1"/>
    <row r="42715" ht="26.25" customHeight="1"/>
    <row r="42716" ht="26.25" customHeight="1"/>
    <row r="42717" ht="26.25" customHeight="1"/>
    <row r="42718" ht="26.25" customHeight="1"/>
    <row r="42719" ht="26.25" customHeight="1"/>
    <row r="42720" ht="26.25" customHeight="1"/>
    <row r="42721" ht="26.25" customHeight="1"/>
    <row r="42722" ht="26.25" customHeight="1"/>
    <row r="42723" ht="26.25" customHeight="1"/>
    <row r="42724" ht="26.25" customHeight="1"/>
    <row r="42725" ht="26.25" customHeight="1"/>
    <row r="42726" ht="26.25" customHeight="1"/>
    <row r="42727" ht="26.25" customHeight="1"/>
    <row r="42728" ht="26.25" customHeight="1"/>
    <row r="42729" ht="26.25" customHeight="1"/>
    <row r="42730" ht="26.25" customHeight="1"/>
    <row r="42731" ht="26.25" customHeight="1"/>
    <row r="42732" ht="26.25" customHeight="1"/>
    <row r="42733" ht="26.25" customHeight="1"/>
    <row r="42734" ht="26.25" customHeight="1"/>
    <row r="42735" ht="26.25" customHeight="1"/>
    <row r="42736" ht="26.25" customHeight="1"/>
    <row r="42737" ht="26.25" customHeight="1"/>
    <row r="42738" ht="26.25" customHeight="1"/>
    <row r="42739" ht="26.25" customHeight="1"/>
    <row r="42740" ht="26.25" customHeight="1"/>
    <row r="42741" ht="26.25" customHeight="1"/>
    <row r="42742" ht="26.25" customHeight="1"/>
    <row r="42743" ht="26.25" customHeight="1"/>
    <row r="42744" ht="26.25" customHeight="1"/>
    <row r="42745" ht="26.25" customHeight="1"/>
    <row r="42746" ht="26.25" customHeight="1"/>
    <row r="42747" ht="26.25" customHeight="1"/>
    <row r="42748" ht="26.25" customHeight="1"/>
    <row r="42749" ht="26.25" customHeight="1"/>
    <row r="42750" ht="26.25" customHeight="1"/>
    <row r="42751" ht="26.25" customHeight="1"/>
    <row r="42752" ht="26.25" customHeight="1"/>
    <row r="42753" ht="26.25" customHeight="1"/>
    <row r="42754" ht="26.25" customHeight="1"/>
    <row r="42755" ht="26.25" customHeight="1"/>
    <row r="42756" ht="26.25" customHeight="1"/>
    <row r="42757" ht="26.25" customHeight="1"/>
    <row r="42758" ht="26.25" customHeight="1"/>
    <row r="42759" ht="26.25" customHeight="1"/>
    <row r="42760" ht="26.25" customHeight="1"/>
    <row r="42761" ht="26.25" customHeight="1"/>
    <row r="42762" ht="26.25" customHeight="1"/>
    <row r="42763" ht="26.25" customHeight="1"/>
    <row r="42764" ht="26.25" customHeight="1"/>
    <row r="42765" ht="26.25" customHeight="1"/>
    <row r="42766" ht="26.25" customHeight="1"/>
    <row r="42767" ht="26.25" customHeight="1"/>
    <row r="42768" ht="26.25" customHeight="1"/>
    <row r="42769" ht="26.25" customHeight="1"/>
    <row r="42770" ht="26.25" customHeight="1"/>
    <row r="42771" ht="26.25" customHeight="1"/>
    <row r="42772" ht="26.25" customHeight="1"/>
    <row r="42773" ht="26.25" customHeight="1"/>
    <row r="42774" ht="26.25" customHeight="1"/>
    <row r="42775" ht="26.25" customHeight="1"/>
    <row r="42776" ht="26.25" customHeight="1"/>
    <row r="42777" ht="26.25" customHeight="1"/>
    <row r="42778" ht="26.25" customHeight="1"/>
    <row r="42779" ht="26.25" customHeight="1"/>
    <row r="42780" ht="26.25" customHeight="1"/>
    <row r="42781" ht="26.25" customHeight="1"/>
    <row r="42782" ht="26.25" customHeight="1"/>
    <row r="42783" ht="26.25" customHeight="1"/>
    <row r="42784" ht="26.25" customHeight="1"/>
    <row r="42785" ht="26.25" customHeight="1"/>
    <row r="42786" ht="26.25" customHeight="1"/>
    <row r="42787" ht="26.25" customHeight="1"/>
    <row r="42788" ht="26.25" customHeight="1"/>
    <row r="42789" ht="26.25" customHeight="1"/>
    <row r="42790" ht="26.25" customHeight="1"/>
    <row r="42791" ht="26.25" customHeight="1"/>
    <row r="42792" ht="26.25" customHeight="1"/>
    <row r="42793" ht="26.25" customHeight="1"/>
    <row r="42794" ht="26.25" customHeight="1"/>
    <row r="42795" ht="26.25" customHeight="1"/>
    <row r="42796" ht="26.25" customHeight="1"/>
    <row r="42797" ht="26.25" customHeight="1"/>
    <row r="42798" ht="26.25" customHeight="1"/>
    <row r="42799" ht="26.25" customHeight="1"/>
    <row r="42800" ht="26.25" customHeight="1"/>
    <row r="42801" ht="26.25" customHeight="1"/>
    <row r="42802" ht="26.25" customHeight="1"/>
    <row r="42803" ht="26.25" customHeight="1"/>
    <row r="42804" ht="26.25" customHeight="1"/>
    <row r="42805" ht="26.25" customHeight="1"/>
    <row r="42806" ht="26.25" customHeight="1"/>
    <row r="42807" ht="26.25" customHeight="1"/>
    <row r="42808" ht="26.25" customHeight="1"/>
    <row r="42809" ht="26.25" customHeight="1"/>
    <row r="42810" ht="26.25" customHeight="1"/>
    <row r="42811" ht="26.25" customHeight="1"/>
    <row r="42812" ht="26.25" customHeight="1"/>
    <row r="42813" ht="26.25" customHeight="1"/>
    <row r="42814" ht="26.25" customHeight="1"/>
    <row r="42815" ht="26.25" customHeight="1"/>
    <row r="42816" ht="26.25" customHeight="1"/>
    <row r="42817" ht="26.25" customHeight="1"/>
    <row r="42818" ht="26.25" customHeight="1"/>
    <row r="42819" ht="26.25" customHeight="1"/>
    <row r="42820" ht="26.25" customHeight="1"/>
    <row r="42821" ht="26.25" customHeight="1"/>
    <row r="42822" ht="26.25" customHeight="1"/>
    <row r="42823" ht="26.25" customHeight="1"/>
    <row r="42824" ht="26.25" customHeight="1"/>
    <row r="42825" ht="26.25" customHeight="1"/>
    <row r="42826" ht="26.25" customHeight="1"/>
    <row r="42827" ht="26.25" customHeight="1"/>
    <row r="42828" ht="26.25" customHeight="1"/>
    <row r="42829" ht="26.25" customHeight="1"/>
    <row r="42830" ht="26.25" customHeight="1"/>
    <row r="42831" ht="26.25" customHeight="1"/>
    <row r="42832" ht="26.25" customHeight="1"/>
    <row r="42833" ht="26.25" customHeight="1"/>
    <row r="42834" ht="26.25" customHeight="1"/>
    <row r="42835" ht="26.25" customHeight="1"/>
    <row r="42836" ht="26.25" customHeight="1"/>
    <row r="42837" ht="26.25" customHeight="1"/>
    <row r="42838" ht="26.25" customHeight="1"/>
    <row r="42839" ht="26.25" customHeight="1"/>
    <row r="42840" ht="26.25" customHeight="1"/>
    <row r="42841" ht="26.25" customHeight="1"/>
    <row r="42842" ht="26.25" customHeight="1"/>
    <row r="42843" ht="26.25" customHeight="1"/>
    <row r="42844" ht="26.25" customHeight="1"/>
    <row r="42845" ht="26.25" customHeight="1"/>
    <row r="42846" ht="26.25" customHeight="1"/>
    <row r="42847" ht="26.25" customHeight="1"/>
    <row r="42848" ht="26.25" customHeight="1"/>
    <row r="42849" ht="26.25" customHeight="1"/>
    <row r="42850" ht="26.25" customHeight="1"/>
    <row r="42851" ht="26.25" customHeight="1"/>
    <row r="42852" ht="26.25" customHeight="1"/>
    <row r="42853" ht="26.25" customHeight="1"/>
    <row r="42854" ht="26.25" customHeight="1"/>
    <row r="42855" ht="26.25" customHeight="1"/>
    <row r="42856" ht="26.25" customHeight="1"/>
    <row r="42857" ht="26.25" customHeight="1"/>
    <row r="42858" ht="26.25" customHeight="1"/>
    <row r="42859" ht="26.25" customHeight="1"/>
    <row r="42860" ht="26.25" customHeight="1"/>
    <row r="42861" ht="26.25" customHeight="1"/>
    <row r="42862" ht="26.25" customHeight="1"/>
    <row r="42863" ht="26.25" customHeight="1"/>
    <row r="42864" ht="26.25" customHeight="1"/>
    <row r="42865" ht="26.25" customHeight="1"/>
    <row r="42866" ht="26.25" customHeight="1"/>
    <row r="42867" ht="26.25" customHeight="1"/>
    <row r="42868" ht="26.25" customHeight="1"/>
    <row r="42869" ht="26.25" customHeight="1"/>
    <row r="42870" ht="26.25" customHeight="1"/>
    <row r="42871" ht="26.25" customHeight="1"/>
    <row r="42872" ht="26.25" customHeight="1"/>
    <row r="42873" ht="26.25" customHeight="1"/>
    <row r="42874" ht="26.25" customHeight="1"/>
    <row r="42875" ht="26.25" customHeight="1"/>
    <row r="42876" ht="26.25" customHeight="1"/>
    <row r="42877" ht="26.25" customHeight="1"/>
    <row r="42878" ht="26.25" customHeight="1"/>
    <row r="42879" ht="26.25" customHeight="1"/>
    <row r="42880" ht="26.25" customHeight="1"/>
    <row r="42881" ht="26.25" customHeight="1"/>
    <row r="42882" ht="26.25" customHeight="1"/>
    <row r="42883" ht="26.25" customHeight="1"/>
    <row r="42884" ht="26.25" customHeight="1"/>
    <row r="42885" ht="26.25" customHeight="1"/>
    <row r="42886" ht="26.25" customHeight="1"/>
    <row r="42887" ht="26.25" customHeight="1"/>
    <row r="42888" ht="26.25" customHeight="1"/>
    <row r="42889" ht="26.25" customHeight="1"/>
    <row r="42890" ht="26.25" customHeight="1"/>
    <row r="42891" ht="26.25" customHeight="1"/>
    <row r="42892" ht="26.25" customHeight="1"/>
    <row r="42893" ht="26.25" customHeight="1"/>
    <row r="42894" ht="26.25" customHeight="1"/>
    <row r="42895" ht="26.25" customHeight="1"/>
    <row r="42896" ht="26.25" customHeight="1"/>
    <row r="42897" ht="26.25" customHeight="1"/>
    <row r="42898" ht="26.25" customHeight="1"/>
    <row r="42899" ht="26.25" customHeight="1"/>
    <row r="42900" ht="26.25" customHeight="1"/>
    <row r="42901" ht="26.25" customHeight="1"/>
    <row r="42902" ht="26.25" customHeight="1"/>
    <row r="42903" ht="26.25" customHeight="1"/>
    <row r="42904" ht="26.25" customHeight="1"/>
    <row r="42905" ht="26.25" customHeight="1"/>
    <row r="42906" ht="26.25" customHeight="1"/>
    <row r="42907" ht="26.25" customHeight="1"/>
    <row r="42908" ht="26.25" customHeight="1"/>
    <row r="42909" ht="26.25" customHeight="1"/>
    <row r="42910" ht="26.25" customHeight="1"/>
    <row r="42911" ht="26.25" customHeight="1"/>
    <row r="42912" ht="26.25" customHeight="1"/>
    <row r="42913" ht="26.25" customHeight="1"/>
    <row r="42914" ht="26.25" customHeight="1"/>
    <row r="42915" ht="26.25" customHeight="1"/>
    <row r="42916" ht="26.25" customHeight="1"/>
    <row r="42917" ht="26.25" customHeight="1"/>
    <row r="42918" ht="26.25" customHeight="1"/>
    <row r="42919" ht="26.25" customHeight="1"/>
    <row r="42920" ht="26.25" customHeight="1"/>
    <row r="42921" ht="26.25" customHeight="1"/>
    <row r="42922" ht="26.25" customHeight="1"/>
    <row r="42923" ht="26.25" customHeight="1"/>
    <row r="42924" ht="26.25" customHeight="1"/>
    <row r="42925" ht="26.25" customHeight="1"/>
    <row r="42926" ht="26.25" customHeight="1"/>
    <row r="42927" ht="26.25" customHeight="1"/>
    <row r="42928" ht="26.25" customHeight="1"/>
    <row r="42929" ht="26.25" customHeight="1"/>
    <row r="42930" ht="26.25" customHeight="1"/>
    <row r="42931" ht="26.25" customHeight="1"/>
    <row r="42932" ht="26.25" customHeight="1"/>
    <row r="42933" ht="26.25" customHeight="1"/>
    <row r="42934" ht="26.25" customHeight="1"/>
    <row r="42935" ht="26.25" customHeight="1"/>
    <row r="42936" ht="26.25" customHeight="1"/>
    <row r="42937" ht="26.25" customHeight="1"/>
    <row r="42938" ht="26.25" customHeight="1"/>
    <row r="42939" ht="26.25" customHeight="1"/>
    <row r="42940" ht="26.25" customHeight="1"/>
    <row r="42941" ht="26.25" customHeight="1"/>
    <row r="42942" ht="26.25" customHeight="1"/>
    <row r="42943" ht="26.25" customHeight="1"/>
    <row r="42944" ht="26.25" customHeight="1"/>
    <row r="42945" ht="26.25" customHeight="1"/>
    <row r="42946" ht="26.25" customHeight="1"/>
    <row r="42947" ht="26.25" customHeight="1"/>
    <row r="42948" ht="26.25" customHeight="1"/>
    <row r="42949" ht="26.25" customHeight="1"/>
    <row r="42950" ht="26.25" customHeight="1"/>
    <row r="42951" ht="26.25" customHeight="1"/>
    <row r="42952" ht="26.25" customHeight="1"/>
    <row r="42953" ht="26.25" customHeight="1"/>
    <row r="42954" ht="26.25" customHeight="1"/>
    <row r="42955" ht="26.25" customHeight="1"/>
    <row r="42956" ht="26.25" customHeight="1"/>
    <row r="42957" ht="26.25" customHeight="1"/>
    <row r="42958" ht="26.25" customHeight="1"/>
    <row r="42959" ht="26.25" customHeight="1"/>
    <row r="42960" ht="26.25" customHeight="1"/>
    <row r="42961" ht="26.25" customHeight="1"/>
    <row r="42962" ht="26.25" customHeight="1"/>
    <row r="42963" ht="26.25" customHeight="1"/>
    <row r="42964" ht="26.25" customHeight="1"/>
    <row r="42965" ht="26.25" customHeight="1"/>
    <row r="42966" ht="26.25" customHeight="1"/>
    <row r="42967" ht="26.25" customHeight="1"/>
    <row r="42968" ht="26.25" customHeight="1"/>
    <row r="42969" ht="26.25" customHeight="1"/>
    <row r="42970" ht="26.25" customHeight="1"/>
    <row r="42971" ht="26.25" customHeight="1"/>
    <row r="42972" ht="26.25" customHeight="1"/>
    <row r="42973" ht="26.25" customHeight="1"/>
    <row r="42974" ht="26.25" customHeight="1"/>
    <row r="42975" ht="26.25" customHeight="1"/>
    <row r="42976" ht="26.25" customHeight="1"/>
    <row r="42977" ht="26.25" customHeight="1"/>
    <row r="42978" ht="26.25" customHeight="1"/>
    <row r="42979" ht="26.25" customHeight="1"/>
    <row r="42980" ht="26.25" customHeight="1"/>
    <row r="42981" ht="26.25" customHeight="1"/>
    <row r="42982" ht="26.25" customHeight="1"/>
    <row r="42983" ht="26.25" customHeight="1"/>
    <row r="42984" ht="26.25" customHeight="1"/>
    <row r="42985" ht="26.25" customHeight="1"/>
    <row r="42986" ht="26.25" customHeight="1"/>
    <row r="42987" ht="26.25" customHeight="1"/>
    <row r="42988" ht="26.25" customHeight="1"/>
    <row r="42989" ht="26.25" customHeight="1"/>
    <row r="42990" ht="26.25" customHeight="1"/>
    <row r="42991" ht="26.25" customHeight="1"/>
    <row r="42992" ht="26.25" customHeight="1"/>
    <row r="42993" ht="26.25" customHeight="1"/>
    <row r="42994" ht="26.25" customHeight="1"/>
    <row r="42995" ht="26.25" customHeight="1"/>
    <row r="42996" ht="26.25" customHeight="1"/>
    <row r="42997" ht="26.25" customHeight="1"/>
    <row r="42998" ht="26.25" customHeight="1"/>
    <row r="42999" ht="26.25" customHeight="1"/>
    <row r="43000" ht="26.25" customHeight="1"/>
    <row r="43001" ht="26.25" customHeight="1"/>
    <row r="43002" ht="26.25" customHeight="1"/>
    <row r="43003" ht="26.25" customHeight="1"/>
    <row r="43004" ht="26.25" customHeight="1"/>
    <row r="43005" ht="26.25" customHeight="1"/>
    <row r="43006" ht="26.25" customHeight="1"/>
    <row r="43007" ht="26.25" customHeight="1"/>
    <row r="43008" ht="26.25" customHeight="1"/>
    <row r="43009" ht="26.25" customHeight="1"/>
    <row r="43010" ht="26.25" customHeight="1"/>
    <row r="43011" ht="26.25" customHeight="1"/>
    <row r="43012" ht="26.25" customHeight="1"/>
    <row r="43013" ht="26.25" customHeight="1"/>
    <row r="43014" ht="26.25" customHeight="1"/>
    <row r="43015" ht="26.25" customHeight="1"/>
    <row r="43016" ht="26.25" customHeight="1"/>
    <row r="43017" ht="26.25" customHeight="1"/>
    <row r="43018" ht="26.25" customHeight="1"/>
    <row r="43019" ht="26.25" customHeight="1"/>
    <row r="43020" ht="26.25" customHeight="1"/>
    <row r="43021" ht="26.25" customHeight="1"/>
    <row r="43022" ht="26.25" customHeight="1"/>
    <row r="43023" ht="26.25" customHeight="1"/>
    <row r="43024" ht="26.25" customHeight="1"/>
    <row r="43025" ht="26.25" customHeight="1"/>
    <row r="43026" ht="26.25" customHeight="1"/>
    <row r="43027" ht="26.25" customHeight="1"/>
    <row r="43028" ht="26.25" customHeight="1"/>
    <row r="43029" ht="26.25" customHeight="1"/>
    <row r="43030" ht="26.25" customHeight="1"/>
    <row r="43031" ht="26.25" customHeight="1"/>
    <row r="43032" ht="26.25" customHeight="1"/>
    <row r="43033" ht="26.25" customHeight="1"/>
    <row r="43034" ht="26.25" customHeight="1"/>
    <row r="43035" ht="26.25" customHeight="1"/>
    <row r="43036" ht="26.25" customHeight="1"/>
    <row r="43037" ht="26.25" customHeight="1"/>
    <row r="43038" ht="26.25" customHeight="1"/>
    <row r="43039" ht="26.25" customHeight="1"/>
    <row r="43040" ht="26.25" customHeight="1"/>
    <row r="43041" ht="26.25" customHeight="1"/>
    <row r="43042" ht="26.25" customHeight="1"/>
    <row r="43043" ht="26.25" customHeight="1"/>
    <row r="43044" ht="26.25" customHeight="1"/>
    <row r="43045" ht="26.25" customHeight="1"/>
    <row r="43046" ht="26.25" customHeight="1"/>
    <row r="43047" ht="26.25" customHeight="1"/>
    <row r="43048" ht="26.25" customHeight="1"/>
    <row r="43049" ht="26.25" customHeight="1"/>
    <row r="43050" ht="26.25" customHeight="1"/>
    <row r="43051" ht="26.25" customHeight="1"/>
    <row r="43052" ht="26.25" customHeight="1"/>
    <row r="43053" ht="26.25" customHeight="1"/>
    <row r="43054" ht="26.25" customHeight="1"/>
    <row r="43055" ht="26.25" customHeight="1"/>
    <row r="43056" ht="26.25" customHeight="1"/>
    <row r="43057" ht="26.25" customHeight="1"/>
    <row r="43058" ht="26.25" customHeight="1"/>
    <row r="43059" ht="26.25" customHeight="1"/>
    <row r="43060" ht="26.25" customHeight="1"/>
    <row r="43061" ht="26.25" customHeight="1"/>
    <row r="43062" ht="26.25" customHeight="1"/>
    <row r="43063" ht="26.25" customHeight="1"/>
    <row r="43064" ht="26.25" customHeight="1"/>
    <row r="43065" ht="26.25" customHeight="1"/>
    <row r="43066" ht="26.25" customHeight="1"/>
    <row r="43067" ht="26.25" customHeight="1"/>
    <row r="43068" ht="26.25" customHeight="1"/>
    <row r="43069" ht="26.25" customHeight="1"/>
    <row r="43070" ht="26.25" customHeight="1"/>
    <row r="43071" ht="26.25" customHeight="1"/>
    <row r="43072" ht="26.25" customHeight="1"/>
    <row r="43073" ht="26.25" customHeight="1"/>
    <row r="43074" ht="26.25" customHeight="1"/>
    <row r="43075" ht="26.25" customHeight="1"/>
    <row r="43076" ht="26.25" customHeight="1"/>
    <row r="43077" ht="26.25" customHeight="1"/>
    <row r="43078" ht="26.25" customHeight="1"/>
    <row r="43079" ht="26.25" customHeight="1"/>
    <row r="43080" ht="26.25" customHeight="1"/>
    <row r="43081" ht="26.25" customHeight="1"/>
    <row r="43082" ht="26.25" customHeight="1"/>
    <row r="43083" ht="26.25" customHeight="1"/>
    <row r="43084" ht="26.25" customHeight="1"/>
    <row r="43085" ht="26.25" customHeight="1"/>
    <row r="43086" ht="26.25" customHeight="1"/>
    <row r="43087" ht="26.25" customHeight="1"/>
    <row r="43088" ht="26.25" customHeight="1"/>
    <row r="43089" ht="26.25" customHeight="1"/>
    <row r="43090" ht="26.25" customHeight="1"/>
    <row r="43091" ht="26.25" customHeight="1"/>
    <row r="43092" ht="26.25" customHeight="1"/>
    <row r="43093" ht="26.25" customHeight="1"/>
    <row r="43094" ht="26.25" customHeight="1"/>
    <row r="43095" ht="26.25" customHeight="1"/>
    <row r="43096" ht="26.25" customHeight="1"/>
    <row r="43097" ht="26.25" customHeight="1"/>
    <row r="43098" ht="26.25" customHeight="1"/>
    <row r="43099" ht="26.25" customHeight="1"/>
    <row r="43100" ht="26.25" customHeight="1"/>
    <row r="43101" ht="26.25" customHeight="1"/>
    <row r="43102" ht="26.25" customHeight="1"/>
    <row r="43103" ht="26.25" customHeight="1"/>
    <row r="43104" ht="26.25" customHeight="1"/>
    <row r="43105" ht="26.25" customHeight="1"/>
    <row r="43106" ht="26.25" customHeight="1"/>
    <row r="43107" ht="26.25" customHeight="1"/>
    <row r="43108" ht="26.25" customHeight="1"/>
    <row r="43109" ht="26.25" customHeight="1"/>
    <row r="43110" ht="26.25" customHeight="1"/>
    <row r="43111" ht="26.25" customHeight="1"/>
    <row r="43112" ht="26.25" customHeight="1"/>
    <row r="43113" ht="26.25" customHeight="1"/>
    <row r="43114" ht="26.25" customHeight="1"/>
    <row r="43115" ht="26.25" customHeight="1"/>
    <row r="43116" ht="26.25" customHeight="1"/>
    <row r="43117" ht="26.25" customHeight="1"/>
    <row r="43118" ht="26.25" customHeight="1"/>
    <row r="43119" ht="26.25" customHeight="1"/>
    <row r="43120" ht="26.25" customHeight="1"/>
    <row r="43121" ht="26.25" customHeight="1"/>
    <row r="43122" ht="26.25" customHeight="1"/>
    <row r="43123" ht="26.25" customHeight="1"/>
    <row r="43124" ht="26.25" customHeight="1"/>
    <row r="43125" ht="26.25" customHeight="1"/>
    <row r="43126" ht="26.25" customHeight="1"/>
    <row r="43127" ht="26.25" customHeight="1"/>
    <row r="43128" ht="26.25" customHeight="1"/>
    <row r="43129" ht="26.25" customHeight="1"/>
    <row r="43130" ht="26.25" customHeight="1"/>
    <row r="43131" ht="26.25" customHeight="1"/>
    <row r="43132" ht="26.25" customHeight="1"/>
    <row r="43133" ht="26.25" customHeight="1"/>
    <row r="43134" ht="26.25" customHeight="1"/>
    <row r="43135" ht="26.25" customHeight="1"/>
    <row r="43136" ht="26.25" customHeight="1"/>
    <row r="43137" ht="26.25" customHeight="1"/>
    <row r="43138" ht="26.25" customHeight="1"/>
    <row r="43139" ht="26.25" customHeight="1"/>
    <row r="43140" ht="26.25" customHeight="1"/>
    <row r="43141" ht="26.25" customHeight="1"/>
    <row r="43142" ht="26.25" customHeight="1"/>
    <row r="43143" ht="26.25" customHeight="1"/>
    <row r="43144" ht="26.25" customHeight="1"/>
    <row r="43145" ht="26.25" customHeight="1"/>
    <row r="43146" ht="26.25" customHeight="1"/>
    <row r="43147" ht="26.25" customHeight="1"/>
    <row r="43148" ht="26.25" customHeight="1"/>
    <row r="43149" ht="26.25" customHeight="1"/>
    <row r="43150" ht="26.25" customHeight="1"/>
    <row r="43151" ht="26.25" customHeight="1"/>
    <row r="43152" ht="26.25" customHeight="1"/>
    <row r="43153" ht="26.25" customHeight="1"/>
    <row r="43154" ht="26.25" customHeight="1"/>
    <row r="43155" ht="26.25" customHeight="1"/>
    <row r="43156" ht="26.25" customHeight="1"/>
    <row r="43157" ht="26.25" customHeight="1"/>
    <row r="43158" ht="26.25" customHeight="1"/>
    <row r="43159" ht="26.25" customHeight="1"/>
    <row r="43160" ht="26.25" customHeight="1"/>
    <row r="43161" ht="26.25" customHeight="1"/>
    <row r="43162" ht="26.25" customHeight="1"/>
    <row r="43163" ht="26.25" customHeight="1"/>
    <row r="43164" ht="26.25" customHeight="1"/>
    <row r="43165" ht="26.25" customHeight="1"/>
    <row r="43166" ht="26.25" customHeight="1"/>
    <row r="43167" ht="26.25" customHeight="1"/>
    <row r="43168" ht="26.25" customHeight="1"/>
    <row r="43169" ht="26.25" customHeight="1"/>
    <row r="43170" ht="26.25" customHeight="1"/>
    <row r="43171" ht="26.25" customHeight="1"/>
    <row r="43172" ht="26.25" customHeight="1"/>
    <row r="43173" ht="26.25" customHeight="1"/>
    <row r="43174" ht="26.25" customHeight="1"/>
    <row r="43175" ht="26.25" customHeight="1"/>
    <row r="43176" ht="26.25" customHeight="1"/>
    <row r="43177" ht="26.25" customHeight="1"/>
    <row r="43178" ht="26.25" customHeight="1"/>
    <row r="43179" ht="26.25" customHeight="1"/>
    <row r="43180" ht="26.25" customHeight="1"/>
    <row r="43181" ht="26.25" customHeight="1"/>
    <row r="43182" ht="26.25" customHeight="1"/>
    <row r="43183" ht="26.25" customHeight="1"/>
    <row r="43184" ht="26.25" customHeight="1"/>
    <row r="43185" ht="26.25" customHeight="1"/>
    <row r="43186" ht="26.25" customHeight="1"/>
    <row r="43187" ht="26.25" customHeight="1"/>
    <row r="43188" ht="26.25" customHeight="1"/>
    <row r="43189" ht="26.25" customHeight="1"/>
    <row r="43190" ht="26.25" customHeight="1"/>
    <row r="43191" ht="26.25" customHeight="1"/>
    <row r="43192" ht="26.25" customHeight="1"/>
    <row r="43193" ht="26.25" customHeight="1"/>
    <row r="43194" ht="26.25" customHeight="1"/>
    <row r="43195" ht="26.25" customHeight="1"/>
    <row r="43196" ht="26.25" customHeight="1"/>
    <row r="43197" ht="26.25" customHeight="1"/>
    <row r="43198" ht="26.25" customHeight="1"/>
    <row r="43199" ht="26.25" customHeight="1"/>
    <row r="43200" ht="26.25" customHeight="1"/>
    <row r="43201" ht="26.25" customHeight="1"/>
    <row r="43202" ht="26.25" customHeight="1"/>
    <row r="43203" ht="26.25" customHeight="1"/>
    <row r="43204" ht="26.25" customHeight="1"/>
    <row r="43205" ht="26.25" customHeight="1"/>
    <row r="43206" ht="26.25" customHeight="1"/>
    <row r="43207" ht="26.25" customHeight="1"/>
    <row r="43208" ht="26.25" customHeight="1"/>
    <row r="43209" ht="26.25" customHeight="1"/>
    <row r="43210" ht="26.25" customHeight="1"/>
    <row r="43211" ht="26.25" customHeight="1"/>
    <row r="43212" ht="26.25" customHeight="1"/>
    <row r="43213" ht="26.25" customHeight="1"/>
    <row r="43214" ht="26.25" customHeight="1"/>
    <row r="43215" ht="26.25" customHeight="1"/>
    <row r="43216" ht="26.25" customHeight="1"/>
    <row r="43217" ht="26.25" customHeight="1"/>
    <row r="43218" ht="26.25" customHeight="1"/>
    <row r="43219" ht="26.25" customHeight="1"/>
    <row r="43220" ht="26.25" customHeight="1"/>
    <row r="43221" ht="26.25" customHeight="1"/>
    <row r="43222" ht="26.25" customHeight="1"/>
    <row r="43223" ht="26.25" customHeight="1"/>
    <row r="43224" ht="26.25" customHeight="1"/>
    <row r="43225" ht="26.25" customHeight="1"/>
    <row r="43226" ht="26.25" customHeight="1"/>
    <row r="43227" ht="26.25" customHeight="1"/>
    <row r="43228" ht="26.25" customHeight="1"/>
    <row r="43229" ht="26.25" customHeight="1"/>
    <row r="43230" ht="26.25" customHeight="1"/>
    <row r="43231" ht="26.25" customHeight="1"/>
    <row r="43232" ht="26.25" customHeight="1"/>
    <row r="43233" ht="26.25" customHeight="1"/>
    <row r="43234" ht="26.25" customHeight="1"/>
    <row r="43235" ht="26.25" customHeight="1"/>
    <row r="43236" ht="26.25" customHeight="1"/>
    <row r="43237" ht="26.25" customHeight="1"/>
    <row r="43238" ht="26.25" customHeight="1"/>
    <row r="43239" ht="26.25" customHeight="1"/>
    <row r="43240" ht="26.25" customHeight="1"/>
    <row r="43241" ht="26.25" customHeight="1"/>
    <row r="43242" ht="26.25" customHeight="1"/>
    <row r="43243" ht="26.25" customHeight="1"/>
    <row r="43244" ht="26.25" customHeight="1"/>
    <row r="43245" ht="26.25" customHeight="1"/>
    <row r="43246" ht="26.25" customHeight="1"/>
    <row r="43247" ht="26.25" customHeight="1"/>
    <row r="43248" ht="26.25" customHeight="1"/>
    <row r="43249" ht="26.25" customHeight="1"/>
    <row r="43250" ht="26.25" customHeight="1"/>
    <row r="43251" ht="26.25" customHeight="1"/>
    <row r="43252" ht="26.25" customHeight="1"/>
    <row r="43253" ht="26.25" customHeight="1"/>
    <row r="43254" ht="26.25" customHeight="1"/>
    <row r="43255" ht="26.25" customHeight="1"/>
    <row r="43256" ht="26.25" customHeight="1"/>
    <row r="43257" ht="26.25" customHeight="1"/>
    <row r="43258" ht="26.25" customHeight="1"/>
    <row r="43259" ht="26.25" customHeight="1"/>
    <row r="43260" ht="26.25" customHeight="1"/>
    <row r="43261" ht="26.25" customHeight="1"/>
    <row r="43262" ht="26.25" customHeight="1"/>
    <row r="43263" ht="26.25" customHeight="1"/>
    <row r="43264" ht="26.25" customHeight="1"/>
    <row r="43265" ht="26.25" customHeight="1"/>
    <row r="43266" ht="26.25" customHeight="1"/>
    <row r="43267" ht="26.25" customHeight="1"/>
    <row r="43268" ht="26.25" customHeight="1"/>
    <row r="43269" ht="26.25" customHeight="1"/>
    <row r="43270" ht="26.25" customHeight="1"/>
    <row r="43271" ht="26.25" customHeight="1"/>
    <row r="43272" ht="26.25" customHeight="1"/>
    <row r="43273" ht="26.25" customHeight="1"/>
    <row r="43274" ht="26.25" customHeight="1"/>
    <row r="43275" ht="26.25" customHeight="1"/>
    <row r="43276" ht="26.25" customHeight="1"/>
    <row r="43277" ht="26.25" customHeight="1"/>
    <row r="43278" ht="26.25" customHeight="1"/>
    <row r="43279" ht="26.25" customHeight="1"/>
    <row r="43280" ht="26.25" customHeight="1"/>
    <row r="43281" ht="26.25" customHeight="1"/>
    <row r="43282" ht="26.25" customHeight="1"/>
    <row r="43283" ht="26.25" customHeight="1"/>
    <row r="43284" ht="26.25" customHeight="1"/>
    <row r="43285" ht="26.25" customHeight="1"/>
    <row r="43286" ht="26.25" customHeight="1"/>
    <row r="43287" ht="26.25" customHeight="1"/>
    <row r="43288" ht="26.25" customHeight="1"/>
    <row r="43289" ht="26.25" customHeight="1"/>
    <row r="43290" ht="26.25" customHeight="1"/>
    <row r="43291" ht="26.25" customHeight="1"/>
    <row r="43292" ht="26.25" customHeight="1"/>
    <row r="43293" ht="26.25" customHeight="1"/>
    <row r="43294" ht="26.25" customHeight="1"/>
    <row r="43295" ht="26.25" customHeight="1"/>
    <row r="43296" ht="26.25" customHeight="1"/>
    <row r="43297" ht="26.25" customHeight="1"/>
    <row r="43298" ht="26.25" customHeight="1"/>
    <row r="43299" ht="26.25" customHeight="1"/>
    <row r="43300" ht="26.25" customHeight="1"/>
    <row r="43301" ht="26.25" customHeight="1"/>
    <row r="43302" ht="26.25" customHeight="1"/>
    <row r="43303" ht="26.25" customHeight="1"/>
    <row r="43304" ht="26.25" customHeight="1"/>
    <row r="43305" ht="26.25" customHeight="1"/>
    <row r="43306" ht="26.25" customHeight="1"/>
    <row r="43307" ht="26.25" customHeight="1"/>
    <row r="43308" ht="26.25" customHeight="1"/>
    <row r="43309" ht="26.25" customHeight="1"/>
    <row r="43310" ht="26.25" customHeight="1"/>
    <row r="43311" ht="26.25" customHeight="1"/>
    <row r="43312" ht="26.25" customHeight="1"/>
    <row r="43313" ht="26.25" customHeight="1"/>
    <row r="43314" ht="26.25" customHeight="1"/>
    <row r="43315" ht="26.25" customHeight="1"/>
    <row r="43316" ht="26.25" customHeight="1"/>
    <row r="43317" ht="26.25" customHeight="1"/>
    <row r="43318" ht="26.25" customHeight="1"/>
    <row r="43319" ht="26.25" customHeight="1"/>
    <row r="43320" ht="26.25" customHeight="1"/>
    <row r="43321" ht="26.25" customHeight="1"/>
    <row r="43322" ht="26.25" customHeight="1"/>
    <row r="43323" ht="26.25" customHeight="1"/>
    <row r="43324" ht="26.25" customHeight="1"/>
    <row r="43325" ht="26.25" customHeight="1"/>
    <row r="43326" ht="26.25" customHeight="1"/>
    <row r="43327" ht="26.25" customHeight="1"/>
    <row r="43328" ht="26.25" customHeight="1"/>
    <row r="43329" ht="26.25" customHeight="1"/>
    <row r="43330" ht="26.25" customHeight="1"/>
    <row r="43331" ht="26.25" customHeight="1"/>
    <row r="43332" ht="26.25" customHeight="1"/>
    <row r="43333" ht="26.25" customHeight="1"/>
    <row r="43334" ht="26.25" customHeight="1"/>
    <row r="43335" ht="26.25" customHeight="1"/>
    <row r="43336" ht="26.25" customHeight="1"/>
    <row r="43337" ht="26.25" customHeight="1"/>
    <row r="43338" ht="26.25" customHeight="1"/>
    <row r="43339" ht="26.25" customHeight="1"/>
    <row r="43340" ht="26.25" customHeight="1"/>
    <row r="43341" ht="26.25" customHeight="1"/>
    <row r="43342" ht="26.25" customHeight="1"/>
    <row r="43343" ht="26.25" customHeight="1"/>
    <row r="43344" ht="26.25" customHeight="1"/>
    <row r="43345" ht="26.25" customHeight="1"/>
    <row r="43346" ht="26.25" customHeight="1"/>
    <row r="43347" ht="26.25" customHeight="1"/>
    <row r="43348" ht="26.25" customHeight="1"/>
    <row r="43349" ht="26.25" customHeight="1"/>
    <row r="43350" ht="26.25" customHeight="1"/>
    <row r="43351" ht="26.25" customHeight="1"/>
    <row r="43352" ht="26.25" customHeight="1"/>
    <row r="43353" ht="26.25" customHeight="1"/>
    <row r="43354" ht="26.25" customHeight="1"/>
    <row r="43355" ht="26.25" customHeight="1"/>
    <row r="43356" ht="26.25" customHeight="1"/>
    <row r="43357" ht="26.25" customHeight="1"/>
    <row r="43358" ht="26.25" customHeight="1"/>
    <row r="43359" ht="26.25" customHeight="1"/>
    <row r="43360" ht="26.25" customHeight="1"/>
    <row r="43361" ht="26.25" customHeight="1"/>
    <row r="43362" ht="26.25" customHeight="1"/>
    <row r="43363" ht="26.25" customHeight="1"/>
    <row r="43364" ht="26.25" customHeight="1"/>
    <row r="43365" ht="26.25" customHeight="1"/>
    <row r="43366" ht="26.25" customHeight="1"/>
    <row r="43367" ht="26.25" customHeight="1"/>
    <row r="43368" ht="26.25" customHeight="1"/>
    <row r="43369" ht="26.25" customHeight="1"/>
    <row r="43370" ht="26.25" customHeight="1"/>
    <row r="43371" ht="26.25" customHeight="1"/>
    <row r="43372" ht="26.25" customHeight="1"/>
    <row r="43373" ht="26.25" customHeight="1"/>
    <row r="43374" ht="26.25" customHeight="1"/>
    <row r="43375" ht="26.25" customHeight="1"/>
    <row r="43376" ht="26.25" customHeight="1"/>
    <row r="43377" ht="26.25" customHeight="1"/>
    <row r="43378" ht="26.25" customHeight="1"/>
    <row r="43379" ht="26.25" customHeight="1"/>
    <row r="43380" ht="26.25" customHeight="1"/>
    <row r="43381" ht="26.25" customHeight="1"/>
    <row r="43382" ht="26.25" customHeight="1"/>
    <row r="43383" ht="26.25" customHeight="1"/>
    <row r="43384" ht="26.25" customHeight="1"/>
    <row r="43385" ht="26.25" customHeight="1"/>
    <row r="43386" ht="26.25" customHeight="1"/>
    <row r="43387" ht="26.25" customHeight="1"/>
    <row r="43388" ht="26.25" customHeight="1"/>
    <row r="43389" ht="26.25" customHeight="1"/>
    <row r="43390" ht="26.25" customHeight="1"/>
    <row r="43391" ht="26.25" customHeight="1"/>
    <row r="43392" ht="26.25" customHeight="1"/>
    <row r="43393" ht="26.25" customHeight="1"/>
    <row r="43394" ht="26.25" customHeight="1"/>
    <row r="43395" ht="26.25" customHeight="1"/>
    <row r="43396" ht="26.25" customHeight="1"/>
    <row r="43397" ht="26.25" customHeight="1"/>
    <row r="43398" ht="26.25" customHeight="1"/>
    <row r="43399" ht="26.25" customHeight="1"/>
    <row r="43400" ht="26.25" customHeight="1"/>
    <row r="43401" ht="26.25" customHeight="1"/>
    <row r="43402" ht="26.25" customHeight="1"/>
    <row r="43403" ht="26.25" customHeight="1"/>
    <row r="43404" ht="26.25" customHeight="1"/>
    <row r="43405" ht="26.25" customHeight="1"/>
    <row r="43406" ht="26.25" customHeight="1"/>
    <row r="43407" ht="26.25" customHeight="1"/>
    <row r="43408" ht="26.25" customHeight="1"/>
    <row r="43409" ht="26.25" customHeight="1"/>
    <row r="43410" ht="26.25" customHeight="1"/>
    <row r="43411" ht="26.25" customHeight="1"/>
    <row r="43412" ht="26.25" customHeight="1"/>
    <row r="43413" ht="26.25" customHeight="1"/>
    <row r="43414" ht="26.25" customHeight="1"/>
    <row r="43415" ht="26.25" customHeight="1"/>
    <row r="43416" ht="26.25" customHeight="1"/>
    <row r="43417" ht="26.25" customHeight="1"/>
    <row r="43418" ht="26.25" customHeight="1"/>
    <row r="43419" ht="26.25" customHeight="1"/>
    <row r="43420" ht="26.25" customHeight="1"/>
    <row r="43421" ht="26.25" customHeight="1"/>
    <row r="43422" ht="26.25" customHeight="1"/>
    <row r="43423" ht="26.25" customHeight="1"/>
    <row r="43424" ht="26.25" customHeight="1"/>
    <row r="43425" ht="26.25" customHeight="1"/>
    <row r="43426" ht="26.25" customHeight="1"/>
    <row r="43427" ht="26.25" customHeight="1"/>
    <row r="43428" ht="26.25" customHeight="1"/>
    <row r="43429" ht="26.25" customHeight="1"/>
    <row r="43430" ht="26.25" customHeight="1"/>
    <row r="43431" ht="26.25" customHeight="1"/>
    <row r="43432" ht="26.25" customHeight="1"/>
    <row r="43433" ht="26.25" customHeight="1"/>
    <row r="43434" ht="26.25" customHeight="1"/>
    <row r="43435" ht="26.25" customHeight="1"/>
    <row r="43436" ht="26.25" customHeight="1"/>
    <row r="43437" ht="26.25" customHeight="1"/>
    <row r="43438" ht="26.25" customHeight="1"/>
    <row r="43439" ht="26.25" customHeight="1"/>
    <row r="43440" ht="26.25" customHeight="1"/>
    <row r="43441" ht="26.25" customHeight="1"/>
    <row r="43442" ht="26.25" customHeight="1"/>
    <row r="43443" ht="26.25" customHeight="1"/>
    <row r="43444" ht="26.25" customHeight="1"/>
    <row r="43445" ht="26.25" customHeight="1"/>
    <row r="43446" ht="26.25" customHeight="1"/>
    <row r="43447" ht="26.25" customHeight="1"/>
    <row r="43448" ht="26.25" customHeight="1"/>
    <row r="43449" ht="26.25" customHeight="1"/>
    <row r="43450" ht="26.25" customHeight="1"/>
    <row r="43451" ht="26.25" customHeight="1"/>
    <row r="43452" ht="26.25" customHeight="1"/>
    <row r="43453" ht="26.25" customHeight="1"/>
    <row r="43454" ht="26.25" customHeight="1"/>
    <row r="43455" ht="26.25" customHeight="1"/>
    <row r="43456" ht="26.25" customHeight="1"/>
    <row r="43457" ht="26.25" customHeight="1"/>
    <row r="43458" ht="26.25" customHeight="1"/>
    <row r="43459" ht="26.25" customHeight="1"/>
    <row r="43460" ht="26.25" customHeight="1"/>
    <row r="43461" ht="26.25" customHeight="1"/>
    <row r="43462" ht="26.25" customHeight="1"/>
    <row r="43463" ht="26.25" customHeight="1"/>
    <row r="43464" ht="26.25" customHeight="1"/>
    <row r="43465" ht="26.25" customHeight="1"/>
    <row r="43466" ht="26.25" customHeight="1"/>
    <row r="43467" ht="26.25" customHeight="1"/>
    <row r="43468" ht="26.25" customHeight="1"/>
    <row r="43469" ht="26.25" customHeight="1"/>
    <row r="43470" ht="26.25" customHeight="1"/>
    <row r="43471" ht="26.25" customHeight="1"/>
    <row r="43472" ht="26.25" customHeight="1"/>
    <row r="43473" ht="26.25" customHeight="1"/>
    <row r="43474" ht="26.25" customHeight="1"/>
    <row r="43475" ht="26.25" customHeight="1"/>
    <row r="43476" ht="26.25" customHeight="1"/>
    <row r="43477" ht="26.25" customHeight="1"/>
    <row r="43478" ht="26.25" customHeight="1"/>
    <row r="43479" ht="26.25" customHeight="1"/>
    <row r="43480" ht="26.25" customHeight="1"/>
    <row r="43481" ht="26.25" customHeight="1"/>
    <row r="43482" ht="26.25" customHeight="1"/>
    <row r="43483" ht="26.25" customHeight="1"/>
    <row r="43484" ht="26.25" customHeight="1"/>
    <row r="43485" ht="26.25" customHeight="1"/>
    <row r="43486" ht="26.25" customHeight="1"/>
    <row r="43487" ht="26.25" customHeight="1"/>
    <row r="43488" ht="26.25" customHeight="1"/>
    <row r="43489" ht="26.25" customHeight="1"/>
    <row r="43490" ht="26.25" customHeight="1"/>
    <row r="43491" ht="26.25" customHeight="1"/>
    <row r="43492" ht="26.25" customHeight="1"/>
    <row r="43493" ht="26.25" customHeight="1"/>
    <row r="43494" ht="26.25" customHeight="1"/>
    <row r="43495" ht="26.25" customHeight="1"/>
    <row r="43496" ht="26.25" customHeight="1"/>
    <row r="43497" ht="26.25" customHeight="1"/>
    <row r="43498" ht="26.25" customHeight="1"/>
    <row r="43499" ht="26.25" customHeight="1"/>
    <row r="43500" ht="26.25" customHeight="1"/>
    <row r="43501" ht="26.25" customHeight="1"/>
    <row r="43502" ht="26.25" customHeight="1"/>
    <row r="43503" ht="26.25" customHeight="1"/>
    <row r="43504" ht="26.25" customHeight="1"/>
    <row r="43505" ht="26.25" customHeight="1"/>
    <row r="43506" ht="26.25" customHeight="1"/>
    <row r="43507" ht="26.25" customHeight="1"/>
    <row r="43508" ht="26.25" customHeight="1"/>
    <row r="43509" ht="26.25" customHeight="1"/>
    <row r="43510" ht="26.25" customHeight="1"/>
    <row r="43511" ht="26.25" customHeight="1"/>
    <row r="43512" ht="26.25" customHeight="1"/>
    <row r="43513" ht="26.25" customHeight="1"/>
    <row r="43514" ht="26.25" customHeight="1"/>
    <row r="43515" ht="26.25" customHeight="1"/>
    <row r="43516" ht="26.25" customHeight="1"/>
    <row r="43517" ht="26.25" customHeight="1"/>
    <row r="43518" ht="26.25" customHeight="1"/>
    <row r="43519" ht="26.25" customHeight="1"/>
    <row r="43520" ht="26.25" customHeight="1"/>
    <row r="43521" ht="26.25" customHeight="1"/>
    <row r="43522" ht="26.25" customHeight="1"/>
    <row r="43523" ht="26.25" customHeight="1"/>
    <row r="43524" ht="26.25" customHeight="1"/>
    <row r="43525" ht="26.25" customHeight="1"/>
    <row r="43526" ht="26.25" customHeight="1"/>
    <row r="43527" ht="26.25" customHeight="1"/>
    <row r="43528" ht="26.25" customHeight="1"/>
    <row r="43529" ht="26.25" customHeight="1"/>
    <row r="43530" ht="26.25" customHeight="1"/>
    <row r="43531" ht="26.25" customHeight="1"/>
    <row r="43532" ht="26.25" customHeight="1"/>
    <row r="43533" ht="26.25" customHeight="1"/>
    <row r="43534" ht="26.25" customHeight="1"/>
    <row r="43535" ht="26.25" customHeight="1"/>
    <row r="43536" ht="26.25" customHeight="1"/>
    <row r="43537" ht="26.25" customHeight="1"/>
    <row r="43538" ht="26.25" customHeight="1"/>
    <row r="43539" ht="26.25" customHeight="1"/>
    <row r="43540" ht="26.25" customHeight="1"/>
    <row r="43541" ht="26.25" customHeight="1"/>
    <row r="43542" ht="26.25" customHeight="1"/>
    <row r="43543" ht="26.25" customHeight="1"/>
    <row r="43544" ht="26.25" customHeight="1"/>
    <row r="43545" ht="26.25" customHeight="1"/>
    <row r="43546" ht="26.25" customHeight="1"/>
    <row r="43547" ht="26.25" customHeight="1"/>
    <row r="43548" ht="26.25" customHeight="1"/>
    <row r="43549" ht="26.25" customHeight="1"/>
    <row r="43550" ht="26.25" customHeight="1"/>
    <row r="43551" ht="26.25" customHeight="1"/>
    <row r="43552" ht="26.25" customHeight="1"/>
    <row r="43553" ht="26.25" customHeight="1"/>
    <row r="43554" ht="26.25" customHeight="1"/>
    <row r="43555" ht="26.25" customHeight="1"/>
    <row r="43556" ht="26.25" customHeight="1"/>
    <row r="43557" ht="26.25" customHeight="1"/>
    <row r="43558" ht="26.25" customHeight="1"/>
    <row r="43559" ht="26.25" customHeight="1"/>
    <row r="43560" ht="26.25" customHeight="1"/>
    <row r="43561" ht="26.25" customHeight="1"/>
    <row r="43562" ht="26.25" customHeight="1"/>
    <row r="43563" ht="26.25" customHeight="1"/>
    <row r="43564" ht="26.25" customHeight="1"/>
    <row r="43565" ht="26.25" customHeight="1"/>
    <row r="43566" ht="26.25" customHeight="1"/>
    <row r="43567" ht="26.25" customHeight="1"/>
    <row r="43568" ht="26.25" customHeight="1"/>
    <row r="43569" ht="26.25" customHeight="1"/>
    <row r="43570" ht="26.25" customHeight="1"/>
    <row r="43571" ht="26.25" customHeight="1"/>
    <row r="43572" ht="26.25" customHeight="1"/>
    <row r="43573" ht="26.25" customHeight="1"/>
    <row r="43574" ht="26.25" customHeight="1"/>
    <row r="43575" ht="26.25" customHeight="1"/>
    <row r="43576" ht="26.25" customHeight="1"/>
    <row r="43577" ht="26.25" customHeight="1"/>
    <row r="43578" ht="26.25" customHeight="1"/>
    <row r="43579" ht="26.25" customHeight="1"/>
    <row r="43580" ht="26.25" customHeight="1"/>
    <row r="43581" ht="26.25" customHeight="1"/>
    <row r="43582" ht="26.25" customHeight="1"/>
    <row r="43583" ht="26.25" customHeight="1"/>
    <row r="43584" ht="26.25" customHeight="1"/>
    <row r="43585" ht="26.25" customHeight="1"/>
    <row r="43586" ht="26.25" customHeight="1"/>
    <row r="43587" ht="26.25" customHeight="1"/>
    <row r="43588" ht="26.25" customHeight="1"/>
    <row r="43589" ht="26.25" customHeight="1"/>
    <row r="43590" ht="26.25" customHeight="1"/>
    <row r="43591" ht="26.25" customHeight="1"/>
    <row r="43592" ht="26.25" customHeight="1"/>
    <row r="43593" ht="26.25" customHeight="1"/>
    <row r="43594" ht="26.25" customHeight="1"/>
    <row r="43595" ht="26.25" customHeight="1"/>
    <row r="43596" ht="26.25" customHeight="1"/>
    <row r="43597" ht="26.25" customHeight="1"/>
    <row r="43598" ht="26.25" customHeight="1"/>
    <row r="43599" ht="26.25" customHeight="1"/>
    <row r="43600" ht="26.25" customHeight="1"/>
    <row r="43601" ht="26.25" customHeight="1"/>
    <row r="43602" ht="26.25" customHeight="1"/>
    <row r="43603" ht="26.25" customHeight="1"/>
    <row r="43604" ht="26.25" customHeight="1"/>
    <row r="43605" ht="26.25" customHeight="1"/>
    <row r="43606" ht="26.25" customHeight="1"/>
    <row r="43607" ht="26.25" customHeight="1"/>
    <row r="43608" ht="26.25" customHeight="1"/>
    <row r="43609" ht="26.25" customHeight="1"/>
    <row r="43610" ht="26.25" customHeight="1"/>
    <row r="43611" ht="26.25" customHeight="1"/>
    <row r="43612" ht="26.25" customHeight="1"/>
    <row r="43613" ht="26.25" customHeight="1"/>
    <row r="43614" ht="26.25" customHeight="1"/>
    <row r="43615" ht="26.25" customHeight="1"/>
    <row r="43616" ht="26.25" customHeight="1"/>
    <row r="43617" ht="26.25" customHeight="1"/>
    <row r="43618" ht="26.25" customHeight="1"/>
    <row r="43619" ht="26.25" customHeight="1"/>
    <row r="43620" ht="26.25" customHeight="1"/>
    <row r="43621" ht="26.25" customHeight="1"/>
    <row r="43622" ht="26.25" customHeight="1"/>
    <row r="43623" ht="26.25" customHeight="1"/>
    <row r="43624" ht="26.25" customHeight="1"/>
    <row r="43625" ht="26.25" customHeight="1"/>
    <row r="43626" ht="26.25" customHeight="1"/>
    <row r="43627" ht="26.25" customHeight="1"/>
    <row r="43628" ht="26.25" customHeight="1"/>
    <row r="43629" ht="26.25" customHeight="1"/>
    <row r="43630" ht="26.25" customHeight="1"/>
    <row r="43631" ht="26.25" customHeight="1"/>
    <row r="43632" ht="26.25" customHeight="1"/>
    <row r="43633" ht="26.25" customHeight="1"/>
    <row r="43634" ht="26.25" customHeight="1"/>
    <row r="43635" ht="26.25" customHeight="1"/>
    <row r="43636" ht="26.25" customHeight="1"/>
    <row r="43637" ht="26.25" customHeight="1"/>
    <row r="43638" ht="26.25" customHeight="1"/>
    <row r="43639" ht="26.25" customHeight="1"/>
    <row r="43640" ht="26.25" customHeight="1"/>
    <row r="43641" ht="26.25" customHeight="1"/>
    <row r="43642" ht="26.25" customHeight="1"/>
    <row r="43643" ht="26.25" customHeight="1"/>
    <row r="43644" ht="26.25" customHeight="1"/>
    <row r="43645" ht="26.25" customHeight="1"/>
    <row r="43646" ht="26.25" customHeight="1"/>
    <row r="43647" ht="26.25" customHeight="1"/>
    <row r="43648" ht="26.25" customHeight="1"/>
    <row r="43649" ht="26.25" customHeight="1"/>
    <row r="43650" ht="26.25" customHeight="1"/>
    <row r="43651" ht="26.25" customHeight="1"/>
    <row r="43652" ht="26.25" customHeight="1"/>
    <row r="43653" ht="26.25" customHeight="1"/>
    <row r="43654" ht="26.25" customHeight="1"/>
    <row r="43655" ht="26.25" customHeight="1"/>
    <row r="43656" ht="26.25" customHeight="1"/>
    <row r="43657" ht="26.25" customHeight="1"/>
    <row r="43658" ht="26.25" customHeight="1"/>
    <row r="43659" ht="26.25" customHeight="1"/>
    <row r="43660" ht="26.25" customHeight="1"/>
    <row r="43661" ht="26.25" customHeight="1"/>
    <row r="43662" ht="26.25" customHeight="1"/>
    <row r="43663" ht="26.25" customHeight="1"/>
    <row r="43664" ht="26.25" customHeight="1"/>
    <row r="43665" ht="26.25" customHeight="1"/>
    <row r="43666" ht="26.25" customHeight="1"/>
    <row r="43667" ht="26.25" customHeight="1"/>
    <row r="43668" ht="26.25" customHeight="1"/>
    <row r="43669" ht="26.25" customHeight="1"/>
    <row r="43670" ht="26.25" customHeight="1"/>
    <row r="43671" ht="26.25" customHeight="1"/>
    <row r="43672" ht="26.25" customHeight="1"/>
    <row r="43673" ht="26.25" customHeight="1"/>
    <row r="43674" ht="26.25" customHeight="1"/>
    <row r="43675" ht="26.25" customHeight="1"/>
    <row r="43676" ht="26.25" customHeight="1"/>
    <row r="43677" ht="26.25" customHeight="1"/>
    <row r="43678" ht="26.25" customHeight="1"/>
    <row r="43679" ht="26.25" customHeight="1"/>
    <row r="43680" ht="26.25" customHeight="1"/>
    <row r="43681" ht="26.25" customHeight="1"/>
    <row r="43682" ht="26.25" customHeight="1"/>
    <row r="43683" ht="26.25" customHeight="1"/>
    <row r="43684" ht="26.25" customHeight="1"/>
    <row r="43685" ht="26.25" customHeight="1"/>
    <row r="43686" ht="26.25" customHeight="1"/>
    <row r="43687" ht="26.25" customHeight="1"/>
    <row r="43688" ht="26.25" customHeight="1"/>
    <row r="43689" ht="26.25" customHeight="1"/>
    <row r="43690" ht="26.25" customHeight="1"/>
    <row r="43691" ht="26.25" customHeight="1"/>
    <row r="43692" ht="26.25" customHeight="1"/>
    <row r="43693" ht="26.25" customHeight="1"/>
    <row r="43694" ht="26.25" customHeight="1"/>
    <row r="43695" ht="26.25" customHeight="1"/>
    <row r="43696" ht="26.25" customHeight="1"/>
    <row r="43697" ht="26.25" customHeight="1"/>
    <row r="43698" ht="26.25" customHeight="1"/>
    <row r="43699" ht="26.25" customHeight="1"/>
    <row r="43700" ht="26.25" customHeight="1"/>
    <row r="43701" ht="26.25" customHeight="1"/>
    <row r="43702" ht="26.25" customHeight="1"/>
    <row r="43703" ht="26.25" customHeight="1"/>
    <row r="43704" ht="26.25" customHeight="1"/>
    <row r="43705" ht="26.25" customHeight="1"/>
    <row r="43706" ht="26.25" customHeight="1"/>
    <row r="43707" ht="26.25" customHeight="1"/>
    <row r="43708" ht="26.25" customHeight="1"/>
    <row r="43709" ht="26.25" customHeight="1"/>
    <row r="43710" ht="26.25" customHeight="1"/>
    <row r="43711" ht="26.25" customHeight="1"/>
    <row r="43712" ht="26.25" customHeight="1"/>
    <row r="43713" ht="26.25" customHeight="1"/>
    <row r="43714" ht="26.25" customHeight="1"/>
    <row r="43715" ht="26.25" customHeight="1"/>
    <row r="43716" ht="26.25" customHeight="1"/>
    <row r="43717" ht="26.25" customHeight="1"/>
    <row r="43718" ht="26.25" customHeight="1"/>
    <row r="43719" ht="26.25" customHeight="1"/>
    <row r="43720" ht="26.25" customHeight="1"/>
    <row r="43721" ht="26.25" customHeight="1"/>
    <row r="43722" ht="26.25" customHeight="1"/>
    <row r="43723" ht="26.25" customHeight="1"/>
    <row r="43724" ht="26.25" customHeight="1"/>
    <row r="43725" ht="26.25" customHeight="1"/>
    <row r="43726" ht="26.25" customHeight="1"/>
    <row r="43727" ht="26.25" customHeight="1"/>
    <row r="43728" ht="26.25" customHeight="1"/>
    <row r="43729" ht="26.25" customHeight="1"/>
    <row r="43730" ht="26.25" customHeight="1"/>
    <row r="43731" ht="26.25" customHeight="1"/>
    <row r="43732" ht="26.25" customHeight="1"/>
    <row r="43733" ht="26.25" customHeight="1"/>
    <row r="43734" ht="26.25" customHeight="1"/>
    <row r="43735" ht="26.25" customHeight="1"/>
    <row r="43736" ht="26.25" customHeight="1"/>
    <row r="43737" ht="26.25" customHeight="1"/>
    <row r="43738" ht="26.25" customHeight="1"/>
    <row r="43739" ht="26.25" customHeight="1"/>
    <row r="43740" ht="26.25" customHeight="1"/>
    <row r="43741" ht="26.25" customHeight="1"/>
    <row r="43742" ht="26.25" customHeight="1"/>
    <row r="43743" ht="26.25" customHeight="1"/>
    <row r="43744" ht="26.25" customHeight="1"/>
    <row r="43745" ht="26.25" customHeight="1"/>
    <row r="43746" ht="26.25" customHeight="1"/>
    <row r="43747" ht="26.25" customHeight="1"/>
    <row r="43748" ht="26.25" customHeight="1"/>
    <row r="43749" ht="26.25" customHeight="1"/>
    <row r="43750" ht="26.25" customHeight="1"/>
    <row r="43751" ht="26.25" customHeight="1"/>
    <row r="43752" ht="26.25" customHeight="1"/>
    <row r="43753" ht="26.25" customHeight="1"/>
    <row r="43754" ht="26.25" customHeight="1"/>
    <row r="43755" ht="26.25" customHeight="1"/>
    <row r="43756" ht="26.25" customHeight="1"/>
    <row r="43757" ht="26.25" customHeight="1"/>
    <row r="43758" ht="26.25" customHeight="1"/>
    <row r="43759" ht="26.25" customHeight="1"/>
    <row r="43760" ht="26.25" customHeight="1"/>
    <row r="43761" ht="26.25" customHeight="1"/>
    <row r="43762" ht="26.25" customHeight="1"/>
    <row r="43763" ht="26.25" customHeight="1"/>
    <row r="43764" ht="26.25" customHeight="1"/>
    <row r="43765" ht="26.25" customHeight="1"/>
    <row r="43766" ht="26.25" customHeight="1"/>
    <row r="43767" ht="26.25" customHeight="1"/>
    <row r="43768" ht="26.25" customHeight="1"/>
    <row r="43769" ht="26.25" customHeight="1"/>
    <row r="43770" ht="26.25" customHeight="1"/>
    <row r="43771" ht="26.25" customHeight="1"/>
    <row r="43772" ht="26.25" customHeight="1"/>
    <row r="43773" ht="26.25" customHeight="1"/>
    <row r="43774" ht="26.25" customHeight="1"/>
    <row r="43775" ht="26.25" customHeight="1"/>
    <row r="43776" ht="26.25" customHeight="1"/>
    <row r="43777" ht="26.25" customHeight="1"/>
    <row r="43778" ht="26.25" customHeight="1"/>
    <row r="43779" ht="26.25" customHeight="1"/>
    <row r="43780" ht="26.25" customHeight="1"/>
    <row r="43781" ht="26.25" customHeight="1"/>
    <row r="43782" ht="26.25" customHeight="1"/>
    <row r="43783" ht="26.25" customHeight="1"/>
    <row r="43784" ht="26.25" customHeight="1"/>
    <row r="43785" ht="26.25" customHeight="1"/>
    <row r="43786" ht="26.25" customHeight="1"/>
    <row r="43787" ht="26.25" customHeight="1"/>
    <row r="43788" ht="26.25" customHeight="1"/>
    <row r="43789" ht="26.25" customHeight="1"/>
    <row r="43790" ht="26.25" customHeight="1"/>
    <row r="43791" ht="26.25" customHeight="1"/>
    <row r="43792" ht="26.25" customHeight="1"/>
    <row r="43793" ht="26.25" customHeight="1"/>
    <row r="43794" ht="26.25" customHeight="1"/>
    <row r="43795" ht="26.25" customHeight="1"/>
    <row r="43796" ht="26.25" customHeight="1"/>
    <row r="43797" ht="26.25" customHeight="1"/>
    <row r="43798" ht="26.25" customHeight="1"/>
    <row r="43799" ht="26.25" customHeight="1"/>
    <row r="43800" ht="26.25" customHeight="1"/>
    <row r="43801" ht="26.25" customHeight="1"/>
    <row r="43802" ht="26.25" customHeight="1"/>
    <row r="43803" ht="26.25" customHeight="1"/>
    <row r="43804" ht="26.25" customHeight="1"/>
    <row r="43805" ht="26.25" customHeight="1"/>
    <row r="43806" ht="26.25" customHeight="1"/>
    <row r="43807" ht="26.25" customHeight="1"/>
    <row r="43808" ht="26.25" customHeight="1"/>
    <row r="43809" ht="26.25" customHeight="1"/>
    <row r="43810" ht="26.25" customHeight="1"/>
    <row r="43811" ht="26.25" customHeight="1"/>
    <row r="43812" ht="26.25" customHeight="1"/>
    <row r="43813" ht="26.25" customHeight="1"/>
    <row r="43814" ht="26.25" customHeight="1"/>
    <row r="43815" ht="26.25" customHeight="1"/>
    <row r="43816" ht="26.25" customHeight="1"/>
    <row r="43817" ht="26.25" customHeight="1"/>
    <row r="43818" ht="26.25" customHeight="1"/>
    <row r="43819" ht="26.25" customHeight="1"/>
    <row r="43820" ht="26.25" customHeight="1"/>
    <row r="43821" ht="26.25" customHeight="1"/>
    <row r="43822" ht="26.25" customHeight="1"/>
    <row r="43823" ht="26.25" customHeight="1"/>
    <row r="43824" ht="26.25" customHeight="1"/>
    <row r="43825" ht="26.25" customHeight="1"/>
    <row r="43826" ht="26.25" customHeight="1"/>
    <row r="43827" ht="26.25" customHeight="1"/>
    <row r="43828" ht="26.25" customHeight="1"/>
    <row r="43829" ht="26.25" customHeight="1"/>
    <row r="43830" ht="26.25" customHeight="1"/>
    <row r="43831" ht="26.25" customHeight="1"/>
    <row r="43832" ht="26.25" customHeight="1"/>
    <row r="43833" ht="26.25" customHeight="1"/>
    <row r="43834" ht="26.25" customHeight="1"/>
    <row r="43835" ht="26.25" customHeight="1"/>
    <row r="43836" ht="26.25" customHeight="1"/>
    <row r="43837" ht="26.25" customHeight="1"/>
    <row r="43838" ht="26.25" customHeight="1"/>
    <row r="43839" ht="26.25" customHeight="1"/>
    <row r="43840" ht="26.25" customHeight="1"/>
    <row r="43841" ht="26.25" customHeight="1"/>
    <row r="43842" ht="26.25" customHeight="1"/>
    <row r="43843" ht="26.25" customHeight="1"/>
    <row r="43844" ht="26.25" customHeight="1"/>
    <row r="43845" ht="26.25" customHeight="1"/>
    <row r="43846" ht="26.25" customHeight="1"/>
    <row r="43847" ht="26.25" customHeight="1"/>
    <row r="43848" ht="26.25" customHeight="1"/>
    <row r="43849" ht="26.25" customHeight="1"/>
    <row r="43850" ht="26.25" customHeight="1"/>
    <row r="43851" ht="26.25" customHeight="1"/>
    <row r="43852" ht="26.25" customHeight="1"/>
    <row r="43853" ht="26.25" customHeight="1"/>
    <row r="43854" ht="26.25" customHeight="1"/>
    <row r="43855" ht="26.25" customHeight="1"/>
    <row r="43856" ht="26.25" customHeight="1"/>
    <row r="43857" ht="26.25" customHeight="1"/>
    <row r="43858" ht="26.25" customHeight="1"/>
    <row r="43859" ht="26.25" customHeight="1"/>
    <row r="43860" ht="26.25" customHeight="1"/>
    <row r="43861" ht="26.25" customHeight="1"/>
    <row r="43862" ht="26.25" customHeight="1"/>
    <row r="43863" ht="26.25" customHeight="1"/>
    <row r="43864" ht="26.25" customHeight="1"/>
    <row r="43865" ht="26.25" customHeight="1"/>
    <row r="43866" ht="26.25" customHeight="1"/>
    <row r="43867" ht="26.25" customHeight="1"/>
    <row r="43868" ht="26.25" customHeight="1"/>
    <row r="43869" ht="26.25" customHeight="1"/>
    <row r="43870" ht="26.25" customHeight="1"/>
    <row r="43871" ht="26.25" customHeight="1"/>
    <row r="43872" ht="26.25" customHeight="1"/>
    <row r="43873" ht="26.25" customHeight="1"/>
    <row r="43874" ht="26.25" customHeight="1"/>
    <row r="43875" ht="26.25" customHeight="1"/>
    <row r="43876" ht="26.25" customHeight="1"/>
    <row r="43877" ht="26.25" customHeight="1"/>
    <row r="43878" ht="26.25" customHeight="1"/>
    <row r="43879" ht="26.25" customHeight="1"/>
    <row r="43880" ht="26.25" customHeight="1"/>
    <row r="43881" ht="26.25" customHeight="1"/>
    <row r="43882" ht="26.25" customHeight="1"/>
    <row r="43883" ht="26.25" customHeight="1"/>
    <row r="43884" ht="26.25" customHeight="1"/>
    <row r="43885" ht="26.25" customHeight="1"/>
    <row r="43886" ht="26.25" customHeight="1"/>
    <row r="43887" ht="26.25" customHeight="1"/>
    <row r="43888" ht="26.25" customHeight="1"/>
    <row r="43889" ht="26.25" customHeight="1"/>
    <row r="43890" ht="26.25" customHeight="1"/>
    <row r="43891" ht="26.25" customHeight="1"/>
    <row r="43892" ht="26.25" customHeight="1"/>
    <row r="43893" ht="26.25" customHeight="1"/>
    <row r="43894" ht="26.25" customHeight="1"/>
    <row r="43895" ht="26.25" customHeight="1"/>
    <row r="43896" ht="26.25" customHeight="1"/>
    <row r="43897" ht="26.25" customHeight="1"/>
    <row r="43898" ht="26.25" customHeight="1"/>
    <row r="43899" ht="26.25" customHeight="1"/>
    <row r="43900" ht="26.25" customHeight="1"/>
    <row r="43901" ht="26.25" customHeight="1"/>
    <row r="43902" ht="26.25" customHeight="1"/>
    <row r="43903" ht="26.25" customHeight="1"/>
    <row r="43904" ht="26.25" customHeight="1"/>
    <row r="43905" ht="26.25" customHeight="1"/>
    <row r="43906" ht="26.25" customHeight="1"/>
    <row r="43907" ht="26.25" customHeight="1"/>
    <row r="43908" ht="26.25" customHeight="1"/>
    <row r="43909" ht="26.25" customHeight="1"/>
    <row r="43910" ht="26.25" customHeight="1"/>
    <row r="43911" ht="26.25" customHeight="1"/>
    <row r="43912" ht="26.25" customHeight="1"/>
    <row r="43913" ht="26.25" customHeight="1"/>
    <row r="43914" ht="26.25" customHeight="1"/>
    <row r="43915" ht="26.25" customHeight="1"/>
    <row r="43916" ht="26.25" customHeight="1"/>
    <row r="43917" ht="26.25" customHeight="1"/>
    <row r="43918" ht="26.25" customHeight="1"/>
    <row r="43919" ht="26.25" customHeight="1"/>
    <row r="43920" ht="26.25" customHeight="1"/>
    <row r="43921" ht="26.25" customHeight="1"/>
    <row r="43922" ht="26.25" customHeight="1"/>
    <row r="43923" ht="26.25" customHeight="1"/>
    <row r="43924" ht="26.25" customHeight="1"/>
    <row r="43925" ht="26.25" customHeight="1"/>
    <row r="43926" ht="26.25" customHeight="1"/>
    <row r="43927" ht="26.25" customHeight="1"/>
    <row r="43928" ht="26.25" customHeight="1"/>
    <row r="43929" ht="26.25" customHeight="1"/>
    <row r="43930" ht="26.25" customHeight="1"/>
    <row r="43931" ht="26.25" customHeight="1"/>
    <row r="43932" ht="26.25" customHeight="1"/>
    <row r="43933" ht="26.25" customHeight="1"/>
    <row r="43934" ht="26.25" customHeight="1"/>
    <row r="43935" ht="26.25" customHeight="1"/>
    <row r="43936" ht="26.25" customHeight="1"/>
    <row r="43937" ht="26.25" customHeight="1"/>
    <row r="43938" ht="26.25" customHeight="1"/>
    <row r="43939" ht="26.25" customHeight="1"/>
    <row r="43940" ht="26.25" customHeight="1"/>
    <row r="43941" ht="26.25" customHeight="1"/>
    <row r="43942" ht="26.25" customHeight="1"/>
    <row r="43943" ht="26.25" customHeight="1"/>
    <row r="43944" ht="26.25" customHeight="1"/>
    <row r="43945" ht="26.25" customHeight="1"/>
    <row r="43946" ht="26.25" customHeight="1"/>
    <row r="43947" ht="26.25" customHeight="1"/>
    <row r="43948" ht="26.25" customHeight="1"/>
    <row r="43949" ht="26.25" customHeight="1"/>
    <row r="43950" ht="26.25" customHeight="1"/>
    <row r="43951" ht="26.25" customHeight="1"/>
    <row r="43952" ht="26.25" customHeight="1"/>
    <row r="43953" ht="26.25" customHeight="1"/>
    <row r="43954" ht="26.25" customHeight="1"/>
    <row r="43955" ht="26.25" customHeight="1"/>
    <row r="43956" ht="26.25" customHeight="1"/>
    <row r="43957" ht="26.25" customHeight="1"/>
    <row r="43958" ht="26.25" customHeight="1"/>
    <row r="43959" ht="26.25" customHeight="1"/>
    <row r="43960" ht="26.25" customHeight="1"/>
    <row r="43961" ht="26.25" customHeight="1"/>
    <row r="43962" ht="26.25" customHeight="1"/>
    <row r="43963" ht="26.25" customHeight="1"/>
    <row r="43964" ht="26.25" customHeight="1"/>
    <row r="43965" ht="26.25" customHeight="1"/>
    <row r="43966" ht="26.25" customHeight="1"/>
    <row r="43967" ht="26.25" customHeight="1"/>
    <row r="43968" ht="26.25" customHeight="1"/>
    <row r="43969" ht="26.25" customHeight="1"/>
    <row r="43970" ht="26.25" customHeight="1"/>
    <row r="43971" ht="26.25" customHeight="1"/>
    <row r="43972" ht="26.25" customHeight="1"/>
    <row r="43973" ht="26.25" customHeight="1"/>
    <row r="43974" ht="26.25" customHeight="1"/>
    <row r="43975" ht="26.25" customHeight="1"/>
    <row r="43976" ht="26.25" customHeight="1"/>
    <row r="43977" ht="26.25" customHeight="1"/>
    <row r="43978" ht="26.25" customHeight="1"/>
    <row r="43979" ht="26.25" customHeight="1"/>
    <row r="43980" ht="26.25" customHeight="1"/>
    <row r="43981" ht="26.25" customHeight="1"/>
    <row r="43982" ht="26.25" customHeight="1"/>
    <row r="43983" ht="26.25" customHeight="1"/>
    <row r="43984" ht="26.25" customHeight="1"/>
    <row r="43985" ht="26.25" customHeight="1"/>
    <row r="43986" ht="26.25" customHeight="1"/>
    <row r="43987" ht="26.25" customHeight="1"/>
    <row r="43988" ht="26.25" customHeight="1"/>
    <row r="43989" ht="26.25" customHeight="1"/>
    <row r="43990" ht="26.25" customHeight="1"/>
    <row r="43991" ht="26.25" customHeight="1"/>
    <row r="43992" ht="26.25" customHeight="1"/>
    <row r="43993" ht="26.25" customHeight="1"/>
    <row r="43994" ht="26.25" customHeight="1"/>
    <row r="43995" ht="26.25" customHeight="1"/>
    <row r="43996" ht="26.25" customHeight="1"/>
    <row r="43997" ht="26.25" customHeight="1"/>
    <row r="43998" ht="26.25" customHeight="1"/>
    <row r="43999" ht="26.25" customHeight="1"/>
    <row r="44000" ht="26.25" customHeight="1"/>
    <row r="44001" ht="26.25" customHeight="1"/>
    <row r="44002" ht="26.25" customHeight="1"/>
    <row r="44003" ht="26.25" customHeight="1"/>
    <row r="44004" ht="26.25" customHeight="1"/>
    <row r="44005" ht="26.25" customHeight="1"/>
    <row r="44006" ht="26.25" customHeight="1"/>
    <row r="44007" ht="26.25" customHeight="1"/>
    <row r="44008" ht="26.25" customHeight="1"/>
    <row r="44009" ht="26.25" customHeight="1"/>
    <row r="44010" ht="26.25" customHeight="1"/>
    <row r="44011" ht="26.25" customHeight="1"/>
    <row r="44012" ht="26.25" customHeight="1"/>
    <row r="44013" ht="26.25" customHeight="1"/>
    <row r="44014" ht="26.25" customHeight="1"/>
    <row r="44015" ht="26.25" customHeight="1"/>
    <row r="44016" ht="26.25" customHeight="1"/>
    <row r="44017" ht="26.25" customHeight="1"/>
    <row r="44018" ht="26.25" customHeight="1"/>
    <row r="44019" ht="26.25" customHeight="1"/>
    <row r="44020" ht="26.25" customHeight="1"/>
    <row r="44021" ht="26.25" customHeight="1"/>
    <row r="44022" ht="26.25" customHeight="1"/>
    <row r="44023" ht="26.25" customHeight="1"/>
    <row r="44024" ht="26.25" customHeight="1"/>
    <row r="44025" ht="26.25" customHeight="1"/>
    <row r="44026" ht="26.25" customHeight="1"/>
    <row r="44027" ht="26.25" customHeight="1"/>
    <row r="44028" ht="26.25" customHeight="1"/>
    <row r="44029" ht="26.25" customHeight="1"/>
    <row r="44030" ht="26.25" customHeight="1"/>
    <row r="44031" ht="26.25" customHeight="1"/>
    <row r="44032" ht="26.25" customHeight="1"/>
    <row r="44033" ht="26.25" customHeight="1"/>
    <row r="44034" ht="26.25" customHeight="1"/>
    <row r="44035" ht="26.25" customHeight="1"/>
    <row r="44036" ht="26.25" customHeight="1"/>
    <row r="44037" ht="26.25" customHeight="1"/>
    <row r="44038" ht="26.25" customHeight="1"/>
    <row r="44039" ht="26.25" customHeight="1"/>
    <row r="44040" ht="26.25" customHeight="1"/>
    <row r="44041" ht="26.25" customHeight="1"/>
    <row r="44042" ht="26.25" customHeight="1"/>
    <row r="44043" ht="26.25" customHeight="1"/>
    <row r="44044" ht="26.25" customHeight="1"/>
    <row r="44045" ht="26.25" customHeight="1"/>
    <row r="44046" ht="26.25" customHeight="1"/>
    <row r="44047" ht="26.25" customHeight="1"/>
    <row r="44048" ht="26.25" customHeight="1"/>
    <row r="44049" ht="26.25" customHeight="1"/>
    <row r="44050" ht="26.25" customHeight="1"/>
    <row r="44051" ht="26.25" customHeight="1"/>
    <row r="44052" ht="26.25" customHeight="1"/>
    <row r="44053" ht="26.25" customHeight="1"/>
    <row r="44054" ht="26.25" customHeight="1"/>
    <row r="44055" ht="26.25" customHeight="1"/>
    <row r="44056" ht="26.25" customHeight="1"/>
    <row r="44057" ht="26.25" customHeight="1"/>
    <row r="44058" ht="26.25" customHeight="1"/>
    <row r="44059" ht="26.25" customHeight="1"/>
    <row r="44060" ht="26.25" customHeight="1"/>
    <row r="44061" ht="26.25" customHeight="1"/>
    <row r="44062" ht="26.25" customHeight="1"/>
    <row r="44063" ht="26.25" customHeight="1"/>
    <row r="44064" ht="26.25" customHeight="1"/>
    <row r="44065" ht="26.25" customHeight="1"/>
    <row r="44066" ht="26.25" customHeight="1"/>
    <row r="44067" ht="26.25" customHeight="1"/>
    <row r="44068" ht="26.25" customHeight="1"/>
    <row r="44069" ht="26.25" customHeight="1"/>
    <row r="44070" ht="26.25" customHeight="1"/>
    <row r="44071" ht="26.25" customHeight="1"/>
    <row r="44072" ht="26.25" customHeight="1"/>
    <row r="44073" ht="26.25" customHeight="1"/>
    <row r="44074" ht="26.25" customHeight="1"/>
    <row r="44075" ht="26.25" customHeight="1"/>
    <row r="44076" ht="26.25" customHeight="1"/>
    <row r="44077" ht="26.25" customHeight="1"/>
    <row r="44078" ht="26.25" customHeight="1"/>
    <row r="44079" ht="26.25" customHeight="1"/>
    <row r="44080" ht="26.25" customHeight="1"/>
    <row r="44081" ht="26.25" customHeight="1"/>
    <row r="44082" ht="26.25" customHeight="1"/>
    <row r="44083" ht="26.25" customHeight="1"/>
    <row r="44084" ht="26.25" customHeight="1"/>
    <row r="44085" ht="26.25" customHeight="1"/>
    <row r="44086" ht="26.25" customHeight="1"/>
    <row r="44087" ht="26.25" customHeight="1"/>
    <row r="44088" ht="26.25" customHeight="1"/>
    <row r="44089" ht="26.25" customHeight="1"/>
    <row r="44090" ht="26.25" customHeight="1"/>
    <row r="44091" ht="26.25" customHeight="1"/>
    <row r="44092" ht="26.25" customHeight="1"/>
    <row r="44093" ht="26.25" customHeight="1"/>
    <row r="44094" ht="26.25" customHeight="1"/>
    <row r="44095" ht="26.25" customHeight="1"/>
    <row r="44096" ht="26.25" customHeight="1"/>
    <row r="44097" ht="26.25" customHeight="1"/>
    <row r="44098" ht="26.25" customHeight="1"/>
    <row r="44099" ht="26.25" customHeight="1"/>
    <row r="44100" ht="26.25" customHeight="1"/>
    <row r="44101" ht="26.25" customHeight="1"/>
    <row r="44102" ht="26.25" customHeight="1"/>
    <row r="44103" ht="26.25" customHeight="1"/>
    <row r="44104" ht="26.25" customHeight="1"/>
    <row r="44105" ht="26.25" customHeight="1"/>
    <row r="44106" ht="26.25" customHeight="1"/>
    <row r="44107" ht="26.25" customHeight="1"/>
    <row r="44108" ht="26.25" customHeight="1"/>
    <row r="44109" ht="26.25" customHeight="1"/>
    <row r="44110" ht="26.25" customHeight="1"/>
    <row r="44111" ht="26.25" customHeight="1"/>
    <row r="44112" ht="26.25" customHeight="1"/>
    <row r="44113" ht="26.25" customHeight="1"/>
    <row r="44114" ht="26.25" customHeight="1"/>
    <row r="44115" ht="26.25" customHeight="1"/>
    <row r="44116" ht="26.25" customHeight="1"/>
    <row r="44117" ht="26.25" customHeight="1"/>
    <row r="44118" ht="26.25" customHeight="1"/>
    <row r="44119" ht="26.25" customHeight="1"/>
    <row r="44120" ht="26.25" customHeight="1"/>
    <row r="44121" ht="26.25" customHeight="1"/>
    <row r="44122" ht="26.25" customHeight="1"/>
    <row r="44123" ht="26.25" customHeight="1"/>
    <row r="44124" ht="26.25" customHeight="1"/>
    <row r="44125" ht="26.25" customHeight="1"/>
    <row r="44126" ht="26.25" customHeight="1"/>
    <row r="44127" ht="26.25" customHeight="1"/>
    <row r="44128" ht="26.25" customHeight="1"/>
    <row r="44129" ht="26.25" customHeight="1"/>
    <row r="44130" ht="26.25" customHeight="1"/>
    <row r="44131" ht="26.25" customHeight="1"/>
    <row r="44132" ht="26.25" customHeight="1"/>
    <row r="44133" ht="26.25" customHeight="1"/>
    <row r="44134" ht="26.25" customHeight="1"/>
    <row r="44135" ht="26.25" customHeight="1"/>
    <row r="44136" ht="26.25" customHeight="1"/>
    <row r="44137" ht="26.25" customHeight="1"/>
    <row r="44138" ht="26.25" customHeight="1"/>
    <row r="44139" ht="26.25" customHeight="1"/>
    <row r="44140" ht="26.25" customHeight="1"/>
    <row r="44141" ht="26.25" customHeight="1"/>
    <row r="44142" ht="26.25" customHeight="1"/>
    <row r="44143" ht="26.25" customHeight="1"/>
    <row r="44144" ht="26.25" customHeight="1"/>
    <row r="44145" ht="26.25" customHeight="1"/>
    <row r="44146" ht="26.25" customHeight="1"/>
    <row r="44147" ht="26.25" customHeight="1"/>
    <row r="44148" ht="26.25" customHeight="1"/>
    <row r="44149" ht="26.25" customHeight="1"/>
    <row r="44150" ht="26.25" customHeight="1"/>
    <row r="44151" ht="26.25" customHeight="1"/>
    <row r="44152" ht="26.25" customHeight="1"/>
    <row r="44153" ht="26.25" customHeight="1"/>
    <row r="44154" ht="26.25" customHeight="1"/>
    <row r="44155" ht="26.25" customHeight="1"/>
    <row r="44156" ht="26.25" customHeight="1"/>
    <row r="44157" ht="26.25" customHeight="1"/>
    <row r="44158" ht="26.25" customHeight="1"/>
    <row r="44159" ht="26.25" customHeight="1"/>
    <row r="44160" ht="26.25" customHeight="1"/>
    <row r="44161" ht="26.25" customHeight="1"/>
    <row r="44162" ht="26.25" customHeight="1"/>
    <row r="44163" ht="26.25" customHeight="1"/>
    <row r="44164" ht="26.25" customHeight="1"/>
    <row r="44165" ht="26.25" customHeight="1"/>
    <row r="44166" ht="26.25" customHeight="1"/>
    <row r="44167" ht="26.25" customHeight="1"/>
    <row r="44168" ht="26.25" customHeight="1"/>
    <row r="44169" ht="26.25" customHeight="1"/>
    <row r="44170" ht="26.25" customHeight="1"/>
    <row r="44171" ht="26.25" customHeight="1"/>
    <row r="44172" ht="26.25" customHeight="1"/>
    <row r="44173" ht="26.25" customHeight="1"/>
    <row r="44174" ht="26.25" customHeight="1"/>
    <row r="44175" ht="26.25" customHeight="1"/>
    <row r="44176" ht="26.25" customHeight="1"/>
    <row r="44177" ht="26.25" customHeight="1"/>
    <row r="44178" ht="26.25" customHeight="1"/>
    <row r="44179" ht="26.25" customHeight="1"/>
    <row r="44180" ht="26.25" customHeight="1"/>
    <row r="44181" ht="26.25" customHeight="1"/>
    <row r="44182" ht="26.25" customHeight="1"/>
    <row r="44183" ht="26.25" customHeight="1"/>
    <row r="44184" ht="26.25" customHeight="1"/>
    <row r="44185" ht="26.25" customHeight="1"/>
    <row r="44186" ht="26.25" customHeight="1"/>
    <row r="44187" ht="26.25" customHeight="1"/>
    <row r="44188" ht="26.25" customHeight="1"/>
    <row r="44189" ht="26.25" customHeight="1"/>
    <row r="44190" ht="26.25" customHeight="1"/>
    <row r="44191" ht="26.25" customHeight="1"/>
    <row r="44192" ht="26.25" customHeight="1"/>
    <row r="44193" ht="26.25" customHeight="1"/>
    <row r="44194" ht="26.25" customHeight="1"/>
    <row r="44195" ht="26.25" customHeight="1"/>
    <row r="44196" ht="26.25" customHeight="1"/>
    <row r="44197" ht="26.25" customHeight="1"/>
    <row r="44198" ht="26.25" customHeight="1"/>
    <row r="44199" ht="26.25" customHeight="1"/>
    <row r="44200" ht="26.25" customHeight="1"/>
    <row r="44201" ht="26.25" customHeight="1"/>
    <row r="44202" ht="26.25" customHeight="1"/>
    <row r="44203" ht="26.25" customHeight="1"/>
    <row r="44204" ht="26.25" customHeight="1"/>
    <row r="44205" ht="26.25" customHeight="1"/>
    <row r="44206" ht="26.25" customHeight="1"/>
    <row r="44207" ht="26.25" customHeight="1"/>
    <row r="44208" ht="26.25" customHeight="1"/>
    <row r="44209" ht="26.25" customHeight="1"/>
    <row r="44210" ht="26.25" customHeight="1"/>
    <row r="44211" ht="26.25" customHeight="1"/>
    <row r="44212" ht="26.25" customHeight="1"/>
    <row r="44213" ht="26.25" customHeight="1"/>
    <row r="44214" ht="26.25" customHeight="1"/>
    <row r="44215" ht="26.25" customHeight="1"/>
    <row r="44216" ht="26.25" customHeight="1"/>
    <row r="44217" ht="26.25" customHeight="1"/>
    <row r="44218" ht="26.25" customHeight="1"/>
    <row r="44219" ht="26.25" customHeight="1"/>
    <row r="44220" ht="26.25" customHeight="1"/>
    <row r="44221" ht="26.25" customHeight="1"/>
    <row r="44222" ht="26.25" customHeight="1"/>
    <row r="44223" ht="26.25" customHeight="1"/>
    <row r="44224" ht="26.25" customHeight="1"/>
    <row r="44225" ht="26.25" customHeight="1"/>
    <row r="44226" ht="26.25" customHeight="1"/>
    <row r="44227" ht="26.25" customHeight="1"/>
    <row r="44228" ht="26.25" customHeight="1"/>
    <row r="44229" ht="26.25" customHeight="1"/>
    <row r="44230" ht="26.25" customHeight="1"/>
    <row r="44231" ht="26.25" customHeight="1"/>
    <row r="44232" ht="26.25" customHeight="1"/>
    <row r="44233" ht="26.25" customHeight="1"/>
    <row r="44234" ht="26.25" customHeight="1"/>
    <row r="44235" ht="26.25" customHeight="1"/>
    <row r="44236" ht="26.25" customHeight="1"/>
    <row r="44237" ht="26.25" customHeight="1"/>
    <row r="44238" ht="26.25" customHeight="1"/>
    <row r="44239" ht="26.25" customHeight="1"/>
    <row r="44240" ht="26.25" customHeight="1"/>
    <row r="44241" ht="26.25" customHeight="1"/>
    <row r="44242" ht="26.25" customHeight="1"/>
    <row r="44243" ht="26.25" customHeight="1"/>
    <row r="44244" ht="26.25" customHeight="1"/>
    <row r="44245" ht="26.25" customHeight="1"/>
    <row r="44246" ht="26.25" customHeight="1"/>
    <row r="44247" ht="26.25" customHeight="1"/>
    <row r="44248" ht="26.25" customHeight="1"/>
    <row r="44249" ht="26.25" customHeight="1"/>
    <row r="44250" ht="26.25" customHeight="1"/>
    <row r="44251" ht="26.25" customHeight="1"/>
    <row r="44252" ht="26.25" customHeight="1"/>
    <row r="44253" ht="26.25" customHeight="1"/>
    <row r="44254" ht="26.25" customHeight="1"/>
    <row r="44255" ht="26.25" customHeight="1"/>
    <row r="44256" ht="26.25" customHeight="1"/>
    <row r="44257" ht="26.25" customHeight="1"/>
    <row r="44258" ht="26.25" customHeight="1"/>
    <row r="44259" ht="26.25" customHeight="1"/>
    <row r="44260" ht="26.25" customHeight="1"/>
    <row r="44261" ht="26.25" customHeight="1"/>
    <row r="44262" ht="26.25" customHeight="1"/>
    <row r="44263" ht="26.25" customHeight="1"/>
    <row r="44264" ht="26.25" customHeight="1"/>
    <row r="44265" ht="26.25" customHeight="1"/>
    <row r="44266" ht="26.25" customHeight="1"/>
    <row r="44267" ht="26.25" customHeight="1"/>
    <row r="44268" ht="26.25" customHeight="1"/>
    <row r="44269" ht="26.25" customHeight="1"/>
    <row r="44270" ht="26.25" customHeight="1"/>
    <row r="44271" ht="26.25" customHeight="1"/>
    <row r="44272" ht="26.25" customHeight="1"/>
    <row r="44273" ht="26.25" customHeight="1"/>
    <row r="44274" ht="26.25" customHeight="1"/>
    <row r="44275" ht="26.25" customHeight="1"/>
    <row r="44276" ht="26.25" customHeight="1"/>
    <row r="44277" ht="26.25" customHeight="1"/>
    <row r="44278" ht="26.25" customHeight="1"/>
    <row r="44279" ht="26.25" customHeight="1"/>
    <row r="44280" ht="26.25" customHeight="1"/>
    <row r="44281" ht="26.25" customHeight="1"/>
    <row r="44282" ht="26.25" customHeight="1"/>
    <row r="44283" ht="26.25" customHeight="1"/>
    <row r="44284" ht="26.25" customHeight="1"/>
    <row r="44285" ht="26.25" customHeight="1"/>
    <row r="44286" ht="26.25" customHeight="1"/>
    <row r="44287" ht="26.25" customHeight="1"/>
    <row r="44288" ht="26.25" customHeight="1"/>
    <row r="44289" ht="26.25" customHeight="1"/>
    <row r="44290" ht="26.25" customHeight="1"/>
    <row r="44291" ht="26.25" customHeight="1"/>
    <row r="44292" ht="26.25" customHeight="1"/>
    <row r="44293" ht="26.25" customHeight="1"/>
    <row r="44294" ht="26.25" customHeight="1"/>
    <row r="44295" ht="26.25" customHeight="1"/>
    <row r="44296" ht="26.25" customHeight="1"/>
    <row r="44297" ht="26.25" customHeight="1"/>
    <row r="44298" ht="26.25" customHeight="1"/>
    <row r="44299" ht="26.25" customHeight="1"/>
    <row r="44300" ht="26.25" customHeight="1"/>
    <row r="44301" ht="26.25" customHeight="1"/>
    <row r="44302" ht="26.25" customHeight="1"/>
    <row r="44303" ht="26.25" customHeight="1"/>
    <row r="44304" ht="26.25" customHeight="1"/>
    <row r="44305" ht="26.25" customHeight="1"/>
    <row r="44306" ht="26.25" customHeight="1"/>
    <row r="44307" ht="26.25" customHeight="1"/>
    <row r="44308" ht="26.25" customHeight="1"/>
    <row r="44309" ht="26.25" customHeight="1"/>
    <row r="44310" ht="26.25" customHeight="1"/>
    <row r="44311" ht="26.25" customHeight="1"/>
    <row r="44312" ht="26.25" customHeight="1"/>
    <row r="44313" ht="26.25" customHeight="1"/>
    <row r="44314" ht="26.25" customHeight="1"/>
    <row r="44315" ht="26.25" customHeight="1"/>
    <row r="44316" ht="26.25" customHeight="1"/>
    <row r="44317" ht="26.25" customHeight="1"/>
    <row r="44318" ht="26.25" customHeight="1"/>
    <row r="44319" ht="26.25" customHeight="1"/>
    <row r="44320" ht="26.25" customHeight="1"/>
    <row r="44321" ht="26.25" customHeight="1"/>
    <row r="44322" ht="26.25" customHeight="1"/>
    <row r="44323" ht="26.25" customHeight="1"/>
    <row r="44324" ht="26.25" customHeight="1"/>
    <row r="44325" ht="26.25" customHeight="1"/>
    <row r="44326" ht="26.25" customHeight="1"/>
    <row r="44327" ht="26.25" customHeight="1"/>
    <row r="44328" ht="26.25" customHeight="1"/>
    <row r="44329" ht="26.25" customHeight="1"/>
    <row r="44330" ht="26.25" customHeight="1"/>
    <row r="44331" ht="26.25" customHeight="1"/>
    <row r="44332" ht="26.25" customHeight="1"/>
    <row r="44333" ht="26.25" customHeight="1"/>
    <row r="44334" ht="26.25" customHeight="1"/>
    <row r="44335" ht="26.25" customHeight="1"/>
    <row r="44336" ht="26.25" customHeight="1"/>
    <row r="44337" ht="26.25" customHeight="1"/>
    <row r="44338" ht="26.25" customHeight="1"/>
    <row r="44339" ht="26.25" customHeight="1"/>
    <row r="44340" ht="26.25" customHeight="1"/>
    <row r="44341" ht="26.25" customHeight="1"/>
    <row r="44342" ht="26.25" customHeight="1"/>
    <row r="44343" ht="26.25" customHeight="1"/>
    <row r="44344" ht="26.25" customHeight="1"/>
    <row r="44345" ht="26.25" customHeight="1"/>
    <row r="44346" ht="26.25" customHeight="1"/>
    <row r="44347" ht="26.25" customHeight="1"/>
    <row r="44348" ht="26.25" customHeight="1"/>
    <row r="44349" ht="26.25" customHeight="1"/>
    <row r="44350" ht="26.25" customHeight="1"/>
    <row r="44351" ht="26.25" customHeight="1"/>
    <row r="44352" ht="26.25" customHeight="1"/>
    <row r="44353" ht="26.25" customHeight="1"/>
    <row r="44354" ht="26.25" customHeight="1"/>
    <row r="44355" ht="26.25" customHeight="1"/>
    <row r="44356" ht="26.25" customHeight="1"/>
    <row r="44357" ht="26.25" customHeight="1"/>
    <row r="44358" ht="26.25" customHeight="1"/>
    <row r="44359" ht="26.25" customHeight="1"/>
    <row r="44360" ht="26.25" customHeight="1"/>
    <row r="44361" ht="26.25" customHeight="1"/>
    <row r="44362" ht="26.25" customHeight="1"/>
    <row r="44363" ht="26.25" customHeight="1"/>
    <row r="44364" ht="26.25" customHeight="1"/>
    <row r="44365" ht="26.25" customHeight="1"/>
    <row r="44366" ht="26.25" customHeight="1"/>
    <row r="44367" ht="26.25" customHeight="1"/>
    <row r="44368" ht="26.25" customHeight="1"/>
    <row r="44369" ht="26.25" customHeight="1"/>
    <row r="44370" ht="26.25" customHeight="1"/>
    <row r="44371" ht="26.25" customHeight="1"/>
    <row r="44372" ht="26.25" customHeight="1"/>
    <row r="44373" ht="26.25" customHeight="1"/>
    <row r="44374" ht="26.25" customHeight="1"/>
    <row r="44375" ht="26.25" customHeight="1"/>
    <row r="44376" ht="26.25" customHeight="1"/>
    <row r="44377" ht="26.25" customHeight="1"/>
    <row r="44378" ht="26.25" customHeight="1"/>
    <row r="44379" ht="26.25" customHeight="1"/>
    <row r="44380" ht="26.25" customHeight="1"/>
    <row r="44381" ht="26.25" customHeight="1"/>
    <row r="44382" ht="26.25" customHeight="1"/>
    <row r="44383" ht="26.25" customHeight="1"/>
    <row r="44384" ht="26.25" customHeight="1"/>
    <row r="44385" ht="26.25" customHeight="1"/>
    <row r="44386" ht="26.25" customHeight="1"/>
    <row r="44387" ht="26.25" customHeight="1"/>
    <row r="44388" ht="26.25" customHeight="1"/>
    <row r="44389" ht="26.25" customHeight="1"/>
    <row r="44390" ht="26.25" customHeight="1"/>
    <row r="44391" ht="26.25" customHeight="1"/>
    <row r="44392" ht="26.25" customHeight="1"/>
    <row r="44393" ht="26.25" customHeight="1"/>
    <row r="44394" ht="26.25" customHeight="1"/>
    <row r="44395" ht="26.25" customHeight="1"/>
    <row r="44396" ht="26.25" customHeight="1"/>
    <row r="44397" ht="26.25" customHeight="1"/>
    <row r="44398" ht="26.25" customHeight="1"/>
    <row r="44399" ht="26.25" customHeight="1"/>
    <row r="44400" ht="26.25" customHeight="1"/>
    <row r="44401" ht="26.25" customHeight="1"/>
    <row r="44402" ht="26.25" customHeight="1"/>
    <row r="44403" ht="26.25" customHeight="1"/>
    <row r="44404" ht="26.25" customHeight="1"/>
    <row r="44405" ht="26.25" customHeight="1"/>
    <row r="44406" ht="26.25" customHeight="1"/>
    <row r="44407" ht="26.25" customHeight="1"/>
    <row r="44408" ht="26.25" customHeight="1"/>
    <row r="44409" ht="26.25" customHeight="1"/>
    <row r="44410" ht="26.25" customHeight="1"/>
    <row r="44411" ht="26.25" customHeight="1"/>
    <row r="44412" ht="26.25" customHeight="1"/>
    <row r="44413" ht="26.25" customHeight="1"/>
    <row r="44414" ht="26.25" customHeight="1"/>
    <row r="44415" ht="26.25" customHeight="1"/>
    <row r="44416" ht="26.25" customHeight="1"/>
    <row r="44417" ht="26.25" customHeight="1"/>
    <row r="44418" ht="26.25" customHeight="1"/>
    <row r="44419" ht="26.25" customHeight="1"/>
    <row r="44420" ht="26.25" customHeight="1"/>
    <row r="44421" ht="26.25" customHeight="1"/>
    <row r="44422" ht="26.25" customHeight="1"/>
    <row r="44423" ht="26.25" customHeight="1"/>
    <row r="44424" ht="26.25" customHeight="1"/>
    <row r="44425" ht="26.25" customHeight="1"/>
    <row r="44426" ht="26.25" customHeight="1"/>
    <row r="44427" ht="26.25" customHeight="1"/>
    <row r="44428" ht="26.25" customHeight="1"/>
    <row r="44429" ht="26.25" customHeight="1"/>
    <row r="44430" ht="26.25" customHeight="1"/>
    <row r="44431" ht="26.25" customHeight="1"/>
    <row r="44432" ht="26.25" customHeight="1"/>
    <row r="44433" ht="26.25" customHeight="1"/>
    <row r="44434" ht="26.25" customHeight="1"/>
    <row r="44435" ht="26.25" customHeight="1"/>
    <row r="44436" ht="26.25" customHeight="1"/>
    <row r="44437" ht="26.25" customHeight="1"/>
    <row r="44438" ht="26.25" customHeight="1"/>
    <row r="44439" ht="26.25" customHeight="1"/>
    <row r="44440" ht="26.25" customHeight="1"/>
    <row r="44441" ht="26.25" customHeight="1"/>
    <row r="44442" ht="26.25" customHeight="1"/>
    <row r="44443" ht="26.25" customHeight="1"/>
    <row r="44444" ht="26.25" customHeight="1"/>
    <row r="44445" ht="26.25" customHeight="1"/>
    <row r="44446" ht="26.25" customHeight="1"/>
    <row r="44447" ht="26.25" customHeight="1"/>
    <row r="44448" ht="26.25" customHeight="1"/>
    <row r="44449" ht="26.25" customHeight="1"/>
    <row r="44450" ht="26.25" customHeight="1"/>
    <row r="44451" ht="26.25" customHeight="1"/>
    <row r="44452" ht="26.25" customHeight="1"/>
    <row r="44453" ht="26.25" customHeight="1"/>
    <row r="44454" ht="26.25" customHeight="1"/>
    <row r="44455" ht="26.25" customHeight="1"/>
    <row r="44456" ht="26.25" customHeight="1"/>
    <row r="44457" ht="26.25" customHeight="1"/>
    <row r="44458" ht="26.25" customHeight="1"/>
    <row r="44459" ht="26.25" customHeight="1"/>
    <row r="44460" ht="26.25" customHeight="1"/>
    <row r="44461" ht="26.25" customHeight="1"/>
    <row r="44462" ht="26.25" customHeight="1"/>
    <row r="44463" ht="26.25" customHeight="1"/>
    <row r="44464" ht="26.25" customHeight="1"/>
    <row r="44465" ht="26.25" customHeight="1"/>
    <row r="44466" ht="26.25" customHeight="1"/>
    <row r="44467" ht="26.25" customHeight="1"/>
    <row r="44468" ht="26.25" customHeight="1"/>
    <row r="44469" ht="26.25" customHeight="1"/>
    <row r="44470" ht="26.25" customHeight="1"/>
    <row r="44471" ht="26.25" customHeight="1"/>
    <row r="44472" ht="26.25" customHeight="1"/>
    <row r="44473" ht="26.25" customHeight="1"/>
    <row r="44474" ht="26.25" customHeight="1"/>
    <row r="44475" ht="26.25" customHeight="1"/>
    <row r="44476" ht="26.25" customHeight="1"/>
    <row r="44477" ht="26.25" customHeight="1"/>
    <row r="44478" ht="26.25" customHeight="1"/>
    <row r="44479" ht="26.25" customHeight="1"/>
    <row r="44480" ht="26.25" customHeight="1"/>
    <row r="44481" ht="26.25" customHeight="1"/>
    <row r="44482" ht="26.25" customHeight="1"/>
    <row r="44483" ht="26.25" customHeight="1"/>
    <row r="44484" ht="26.25" customHeight="1"/>
    <row r="44485" ht="26.25" customHeight="1"/>
    <row r="44486" ht="26.25" customHeight="1"/>
    <row r="44487" ht="26.25" customHeight="1"/>
    <row r="44488" ht="26.25" customHeight="1"/>
    <row r="44489" ht="26.25" customHeight="1"/>
    <row r="44490" ht="26.25" customHeight="1"/>
    <row r="44491" ht="26.25" customHeight="1"/>
    <row r="44492" ht="26.25" customHeight="1"/>
    <row r="44493" ht="26.25" customHeight="1"/>
    <row r="44494" ht="26.25" customHeight="1"/>
    <row r="44495" ht="26.25" customHeight="1"/>
    <row r="44496" ht="26.25" customHeight="1"/>
    <row r="44497" ht="26.25" customHeight="1"/>
    <row r="44498" ht="26.25" customHeight="1"/>
    <row r="44499" ht="26.25" customHeight="1"/>
    <row r="44500" ht="26.25" customHeight="1"/>
    <row r="44501" ht="26.25" customHeight="1"/>
    <row r="44502" ht="26.25" customHeight="1"/>
    <row r="44503" ht="26.25" customHeight="1"/>
    <row r="44504" ht="26.25" customHeight="1"/>
    <row r="44505" ht="26.25" customHeight="1"/>
    <row r="44506" ht="26.25" customHeight="1"/>
    <row r="44507" ht="26.25" customHeight="1"/>
    <row r="44508" ht="26.25" customHeight="1"/>
    <row r="44509" ht="26.25" customHeight="1"/>
    <row r="44510" ht="26.25" customHeight="1"/>
    <row r="44511" ht="26.25" customHeight="1"/>
    <row r="44512" ht="26.25" customHeight="1"/>
    <row r="44513" ht="26.25" customHeight="1"/>
    <row r="44514" ht="26.25" customHeight="1"/>
    <row r="44515" ht="26.25" customHeight="1"/>
    <row r="44516" ht="26.25" customHeight="1"/>
    <row r="44517" ht="26.25" customHeight="1"/>
    <row r="44518" ht="26.25" customHeight="1"/>
    <row r="44519" ht="26.25" customHeight="1"/>
    <row r="44520" ht="26.25" customHeight="1"/>
    <row r="44521" ht="26.25" customHeight="1"/>
    <row r="44522" ht="26.25" customHeight="1"/>
    <row r="44523" ht="26.25" customHeight="1"/>
    <row r="44524" ht="26.25" customHeight="1"/>
    <row r="44525" ht="26.25" customHeight="1"/>
    <row r="44526" ht="26.25" customHeight="1"/>
    <row r="44527" ht="26.25" customHeight="1"/>
    <row r="44528" ht="26.25" customHeight="1"/>
    <row r="44529" ht="26.25" customHeight="1"/>
    <row r="44530" ht="26.25" customHeight="1"/>
    <row r="44531" ht="26.25" customHeight="1"/>
    <row r="44532" ht="26.25" customHeight="1"/>
    <row r="44533" ht="26.25" customHeight="1"/>
    <row r="44534" ht="26.25" customHeight="1"/>
    <row r="44535" ht="26.25" customHeight="1"/>
    <row r="44536" ht="26.25" customHeight="1"/>
    <row r="44537" ht="26.25" customHeight="1"/>
    <row r="44538" ht="26.25" customHeight="1"/>
    <row r="44539" ht="26.25" customHeight="1"/>
    <row r="44540" ht="26.25" customHeight="1"/>
    <row r="44541" ht="26.25" customHeight="1"/>
    <row r="44542" ht="26.25" customHeight="1"/>
    <row r="44543" ht="26.25" customHeight="1"/>
    <row r="44544" ht="26.25" customHeight="1"/>
    <row r="44545" ht="26.25" customHeight="1"/>
    <row r="44546" ht="26.25" customHeight="1"/>
    <row r="44547" ht="26.25" customHeight="1"/>
    <row r="44548" ht="26.25" customHeight="1"/>
    <row r="44549" ht="26.25" customHeight="1"/>
    <row r="44550" ht="26.25" customHeight="1"/>
    <row r="44551" ht="26.25" customHeight="1"/>
    <row r="44552" ht="26.25" customHeight="1"/>
    <row r="44553" ht="26.25" customHeight="1"/>
    <row r="44554" ht="26.25" customHeight="1"/>
    <row r="44555" ht="26.25" customHeight="1"/>
    <row r="44556" ht="26.25" customHeight="1"/>
    <row r="44557" ht="26.25" customHeight="1"/>
    <row r="44558" ht="26.25" customHeight="1"/>
    <row r="44559" ht="26.25" customHeight="1"/>
    <row r="44560" ht="26.25" customHeight="1"/>
    <row r="44561" ht="26.25" customHeight="1"/>
    <row r="44562" ht="26.25" customHeight="1"/>
    <row r="44563" ht="26.25" customHeight="1"/>
    <row r="44564" ht="26.25" customHeight="1"/>
    <row r="44565" ht="26.25" customHeight="1"/>
    <row r="44566" ht="26.25" customHeight="1"/>
    <row r="44567" ht="26.25" customHeight="1"/>
    <row r="44568" ht="26.25" customHeight="1"/>
    <row r="44569" ht="26.25" customHeight="1"/>
    <row r="44570" ht="26.25" customHeight="1"/>
    <row r="44571" ht="26.25" customHeight="1"/>
    <row r="44572" ht="26.25" customHeight="1"/>
    <row r="44573" ht="26.25" customHeight="1"/>
    <row r="44574" ht="26.25" customHeight="1"/>
    <row r="44575" ht="26.25" customHeight="1"/>
    <row r="44576" ht="26.25" customHeight="1"/>
    <row r="44577" ht="26.25" customHeight="1"/>
    <row r="44578" ht="26.25" customHeight="1"/>
    <row r="44579" ht="26.25" customHeight="1"/>
    <row r="44580" ht="26.25" customHeight="1"/>
    <row r="44581" ht="26.25" customHeight="1"/>
    <row r="44582" ht="26.25" customHeight="1"/>
    <row r="44583" ht="26.25" customHeight="1"/>
    <row r="44584" ht="26.25" customHeight="1"/>
    <row r="44585" ht="26.25" customHeight="1"/>
    <row r="44586" ht="26.25" customHeight="1"/>
    <row r="44587" ht="26.25" customHeight="1"/>
    <row r="44588" ht="26.25" customHeight="1"/>
    <row r="44589" ht="26.25" customHeight="1"/>
    <row r="44590" ht="26.25" customHeight="1"/>
    <row r="44591" ht="26.25" customHeight="1"/>
    <row r="44592" ht="26.25" customHeight="1"/>
    <row r="44593" ht="26.25" customHeight="1"/>
    <row r="44594" ht="26.25" customHeight="1"/>
    <row r="44595" ht="26.25" customHeight="1"/>
    <row r="44596" ht="26.25" customHeight="1"/>
    <row r="44597" ht="26.25" customHeight="1"/>
    <row r="44598" ht="26.25" customHeight="1"/>
    <row r="44599" ht="26.25" customHeight="1"/>
    <row r="44600" ht="26.25" customHeight="1"/>
    <row r="44601" ht="26.25" customHeight="1"/>
    <row r="44602" ht="26.25" customHeight="1"/>
    <row r="44603" ht="26.25" customHeight="1"/>
    <row r="44604" ht="26.25" customHeight="1"/>
    <row r="44605" ht="26.25" customHeight="1"/>
    <row r="44606" ht="26.25" customHeight="1"/>
    <row r="44607" ht="26.25" customHeight="1"/>
    <row r="44608" ht="26.25" customHeight="1"/>
    <row r="44609" ht="26.25" customHeight="1"/>
    <row r="44610" ht="26.25" customHeight="1"/>
    <row r="44611" ht="26.25" customHeight="1"/>
    <row r="44612" ht="26.25" customHeight="1"/>
    <row r="44613" ht="26.25" customHeight="1"/>
    <row r="44614" ht="26.25" customHeight="1"/>
    <row r="44615" ht="26.25" customHeight="1"/>
    <row r="44616" ht="26.25" customHeight="1"/>
    <row r="44617" ht="26.25" customHeight="1"/>
    <row r="44618" ht="26.25" customHeight="1"/>
    <row r="44619" ht="26.25" customHeight="1"/>
    <row r="44620" ht="26.25" customHeight="1"/>
    <row r="44621" ht="26.25" customHeight="1"/>
    <row r="44622" ht="26.25" customHeight="1"/>
    <row r="44623" ht="26.25" customHeight="1"/>
    <row r="44624" ht="26.25" customHeight="1"/>
    <row r="44625" ht="26.25" customHeight="1"/>
    <row r="44626" ht="26.25" customHeight="1"/>
    <row r="44627" ht="26.25" customHeight="1"/>
    <row r="44628" ht="26.25" customHeight="1"/>
    <row r="44629" ht="26.25" customHeight="1"/>
    <row r="44630" ht="26.25" customHeight="1"/>
    <row r="44631" ht="26.25" customHeight="1"/>
    <row r="44632" ht="26.25" customHeight="1"/>
    <row r="44633" ht="26.25" customHeight="1"/>
    <row r="44634" ht="26.25" customHeight="1"/>
    <row r="44635" ht="26.25" customHeight="1"/>
    <row r="44636" ht="26.25" customHeight="1"/>
    <row r="44637" ht="26.25" customHeight="1"/>
    <row r="44638" ht="26.25" customHeight="1"/>
    <row r="44639" ht="26.25" customHeight="1"/>
    <row r="44640" ht="26.25" customHeight="1"/>
    <row r="44641" ht="26.25" customHeight="1"/>
    <row r="44642" ht="26.25" customHeight="1"/>
    <row r="44643" ht="26.25" customHeight="1"/>
    <row r="44644" ht="26.25" customHeight="1"/>
    <row r="44645" ht="26.25" customHeight="1"/>
    <row r="44646" ht="26.25" customHeight="1"/>
    <row r="44647" ht="26.25" customHeight="1"/>
    <row r="44648" ht="26.25" customHeight="1"/>
    <row r="44649" ht="26.25" customHeight="1"/>
    <row r="44650" ht="26.25" customHeight="1"/>
    <row r="44651" ht="26.25" customHeight="1"/>
    <row r="44652" ht="26.25" customHeight="1"/>
    <row r="44653" ht="26.25" customHeight="1"/>
    <row r="44654" ht="26.25" customHeight="1"/>
    <row r="44655" ht="26.25" customHeight="1"/>
    <row r="44656" ht="26.25" customHeight="1"/>
    <row r="44657" ht="26.25" customHeight="1"/>
    <row r="44658" ht="26.25" customHeight="1"/>
    <row r="44659" ht="26.25" customHeight="1"/>
    <row r="44660" ht="26.25" customHeight="1"/>
    <row r="44661" ht="26.25" customHeight="1"/>
    <row r="44662" ht="26.25" customHeight="1"/>
    <row r="44663" ht="26.25" customHeight="1"/>
    <row r="44664" ht="26.25" customHeight="1"/>
    <row r="44665" ht="26.25" customHeight="1"/>
    <row r="44666" ht="26.25" customHeight="1"/>
    <row r="44667" ht="26.25" customHeight="1"/>
    <row r="44668" ht="26.25" customHeight="1"/>
    <row r="44669" ht="26.25" customHeight="1"/>
    <row r="44670" ht="26.25" customHeight="1"/>
    <row r="44671" ht="26.25" customHeight="1"/>
    <row r="44672" ht="26.25" customHeight="1"/>
    <row r="44673" ht="26.25" customHeight="1"/>
    <row r="44674" ht="26.25" customHeight="1"/>
    <row r="44675" ht="26.25" customHeight="1"/>
    <row r="44676" ht="26.25" customHeight="1"/>
    <row r="44677" ht="26.25" customHeight="1"/>
    <row r="44678" ht="26.25" customHeight="1"/>
    <row r="44679" ht="26.25" customHeight="1"/>
    <row r="44680" ht="26.25" customHeight="1"/>
    <row r="44681" ht="26.25" customHeight="1"/>
    <row r="44682" ht="26.25" customHeight="1"/>
    <row r="44683" ht="26.25" customHeight="1"/>
    <row r="44684" ht="26.25" customHeight="1"/>
    <row r="44685" ht="26.25" customHeight="1"/>
    <row r="44686" ht="26.25" customHeight="1"/>
    <row r="44687" ht="26.25" customHeight="1"/>
    <row r="44688" ht="26.25" customHeight="1"/>
    <row r="44689" ht="26.25" customHeight="1"/>
    <row r="44690" ht="26.25" customHeight="1"/>
    <row r="44691" ht="26.25" customHeight="1"/>
    <row r="44692" ht="26.25" customHeight="1"/>
    <row r="44693" ht="26.25" customHeight="1"/>
    <row r="44694" ht="26.25" customHeight="1"/>
    <row r="44695" ht="26.25" customHeight="1"/>
    <row r="44696" ht="26.25" customHeight="1"/>
    <row r="44697" ht="26.25" customHeight="1"/>
    <row r="44698" ht="26.25" customHeight="1"/>
    <row r="44699" ht="26.25" customHeight="1"/>
    <row r="44700" ht="26.25" customHeight="1"/>
    <row r="44701" ht="26.25" customHeight="1"/>
    <row r="44702" ht="26.25" customHeight="1"/>
    <row r="44703" ht="26.25" customHeight="1"/>
    <row r="44704" ht="26.25" customHeight="1"/>
    <row r="44705" ht="26.25" customHeight="1"/>
    <row r="44706" ht="26.25" customHeight="1"/>
    <row r="44707" ht="26.25" customHeight="1"/>
    <row r="44708" ht="26.25" customHeight="1"/>
    <row r="44709" ht="26.25" customHeight="1"/>
    <row r="44710" ht="26.25" customHeight="1"/>
    <row r="44711" ht="26.25" customHeight="1"/>
    <row r="44712" ht="26.25" customHeight="1"/>
    <row r="44713" ht="26.25" customHeight="1"/>
    <row r="44714" ht="26.25" customHeight="1"/>
    <row r="44715" ht="26.25" customHeight="1"/>
    <row r="44716" ht="26.25" customHeight="1"/>
    <row r="44717" ht="26.25" customHeight="1"/>
    <row r="44718" ht="26.25" customHeight="1"/>
    <row r="44719" ht="26.25" customHeight="1"/>
    <row r="44720" ht="26.25" customHeight="1"/>
    <row r="44721" ht="26.25" customHeight="1"/>
    <row r="44722" ht="26.25" customHeight="1"/>
    <row r="44723" ht="26.25" customHeight="1"/>
    <row r="44724" ht="26.25" customHeight="1"/>
    <row r="44725" ht="26.25" customHeight="1"/>
    <row r="44726" ht="26.25" customHeight="1"/>
    <row r="44727" ht="26.25" customHeight="1"/>
    <row r="44728" ht="26.25" customHeight="1"/>
    <row r="44729" ht="26.25" customHeight="1"/>
    <row r="44730" ht="26.25" customHeight="1"/>
    <row r="44731" ht="26.25" customHeight="1"/>
    <row r="44732" ht="26.25" customHeight="1"/>
    <row r="44733" ht="26.25" customHeight="1"/>
    <row r="44734" ht="26.25" customHeight="1"/>
    <row r="44735" ht="26.25" customHeight="1"/>
    <row r="44736" ht="26.25" customHeight="1"/>
    <row r="44737" ht="26.25" customHeight="1"/>
    <row r="44738" ht="26.25" customHeight="1"/>
    <row r="44739" ht="26.25" customHeight="1"/>
    <row r="44740" ht="26.25" customHeight="1"/>
    <row r="44741" ht="26.25" customHeight="1"/>
    <row r="44742" ht="26.25" customHeight="1"/>
    <row r="44743" ht="26.25" customHeight="1"/>
    <row r="44744" ht="26.25" customHeight="1"/>
    <row r="44745" ht="26.25" customHeight="1"/>
    <row r="44746" ht="26.25" customHeight="1"/>
    <row r="44747" ht="26.25" customHeight="1"/>
    <row r="44748" ht="26.25" customHeight="1"/>
    <row r="44749" ht="26.25" customHeight="1"/>
    <row r="44750" ht="26.25" customHeight="1"/>
    <row r="44751" ht="26.25" customHeight="1"/>
    <row r="44752" ht="26.25" customHeight="1"/>
    <row r="44753" ht="26.25" customHeight="1"/>
    <row r="44754" ht="26.25" customHeight="1"/>
    <row r="44755" ht="26.25" customHeight="1"/>
    <row r="44756" ht="26.25" customHeight="1"/>
    <row r="44757" ht="26.25" customHeight="1"/>
    <row r="44758" ht="26.25" customHeight="1"/>
    <row r="44759" ht="26.25" customHeight="1"/>
    <row r="44760" ht="26.25" customHeight="1"/>
    <row r="44761" ht="26.25" customHeight="1"/>
    <row r="44762" ht="26.25" customHeight="1"/>
    <row r="44763" ht="26.25" customHeight="1"/>
    <row r="44764" ht="26.25" customHeight="1"/>
    <row r="44765" ht="26.25" customHeight="1"/>
    <row r="44766" ht="26.25" customHeight="1"/>
    <row r="44767" ht="26.25" customHeight="1"/>
    <row r="44768" ht="26.25" customHeight="1"/>
    <row r="44769" ht="26.25" customHeight="1"/>
    <row r="44770" ht="26.25" customHeight="1"/>
    <row r="44771" ht="26.25" customHeight="1"/>
    <row r="44772" ht="26.25" customHeight="1"/>
    <row r="44773" ht="26.25" customHeight="1"/>
    <row r="44774" ht="26.25" customHeight="1"/>
    <row r="44775" ht="26.25" customHeight="1"/>
    <row r="44776" ht="26.25" customHeight="1"/>
    <row r="44777" ht="26.25" customHeight="1"/>
    <row r="44778" ht="26.25" customHeight="1"/>
    <row r="44779" ht="26.25" customHeight="1"/>
    <row r="44780" ht="26.25" customHeight="1"/>
    <row r="44781" ht="26.25" customHeight="1"/>
    <row r="44782" ht="26.25" customHeight="1"/>
    <row r="44783" ht="26.25" customHeight="1"/>
    <row r="44784" ht="26.25" customHeight="1"/>
    <row r="44785" ht="26.25" customHeight="1"/>
    <row r="44786" ht="26.25" customHeight="1"/>
    <row r="44787" ht="26.25" customHeight="1"/>
    <row r="44788" ht="26.25" customHeight="1"/>
    <row r="44789" ht="26.25" customHeight="1"/>
    <row r="44790" ht="26.25" customHeight="1"/>
    <row r="44791" ht="26.25" customHeight="1"/>
    <row r="44792" ht="26.25" customHeight="1"/>
    <row r="44793" ht="26.25" customHeight="1"/>
    <row r="44794" ht="26.25" customHeight="1"/>
    <row r="44795" ht="26.25" customHeight="1"/>
    <row r="44796" ht="26.25" customHeight="1"/>
    <row r="44797" ht="26.25" customHeight="1"/>
    <row r="44798" ht="26.25" customHeight="1"/>
    <row r="44799" ht="26.25" customHeight="1"/>
    <row r="44800" ht="26.25" customHeight="1"/>
    <row r="44801" ht="26.25" customHeight="1"/>
    <row r="44802" ht="26.25" customHeight="1"/>
    <row r="44803" ht="26.25" customHeight="1"/>
    <row r="44804" ht="26.25" customHeight="1"/>
    <row r="44805" ht="26.25" customHeight="1"/>
    <row r="44806" ht="26.25" customHeight="1"/>
    <row r="44807" ht="26.25" customHeight="1"/>
    <row r="44808" ht="26.25" customHeight="1"/>
    <row r="44809" ht="26.25" customHeight="1"/>
    <row r="44810" ht="26.25" customHeight="1"/>
    <row r="44811" ht="26.25" customHeight="1"/>
    <row r="44812" ht="26.25" customHeight="1"/>
    <row r="44813" ht="26.25" customHeight="1"/>
    <row r="44814" ht="26.25" customHeight="1"/>
    <row r="44815" ht="26.25" customHeight="1"/>
    <row r="44816" ht="26.25" customHeight="1"/>
    <row r="44817" ht="26.25" customHeight="1"/>
    <row r="44818" ht="26.25" customHeight="1"/>
    <row r="44819" ht="26.25" customHeight="1"/>
    <row r="44820" ht="26.25" customHeight="1"/>
    <row r="44821" ht="26.25" customHeight="1"/>
    <row r="44822" ht="26.25" customHeight="1"/>
    <row r="44823" ht="26.25" customHeight="1"/>
    <row r="44824" ht="26.25" customHeight="1"/>
    <row r="44825" ht="26.25" customHeight="1"/>
    <row r="44826" ht="26.25" customHeight="1"/>
    <row r="44827" ht="26.25" customHeight="1"/>
    <row r="44828" ht="26.25" customHeight="1"/>
    <row r="44829" ht="26.25" customHeight="1"/>
    <row r="44830" ht="26.25" customHeight="1"/>
    <row r="44831" ht="26.25" customHeight="1"/>
    <row r="44832" ht="26.25" customHeight="1"/>
    <row r="44833" ht="26.25" customHeight="1"/>
    <row r="44834" ht="26.25" customHeight="1"/>
    <row r="44835" ht="26.25" customHeight="1"/>
    <row r="44836" ht="26.25" customHeight="1"/>
    <row r="44837" ht="26.25" customHeight="1"/>
    <row r="44838" ht="26.25" customHeight="1"/>
    <row r="44839" ht="26.25" customHeight="1"/>
    <row r="44840" ht="26.25" customHeight="1"/>
    <row r="44841" ht="26.25" customHeight="1"/>
    <row r="44842" ht="26.25" customHeight="1"/>
    <row r="44843" ht="26.25" customHeight="1"/>
    <row r="44844" ht="26.25" customHeight="1"/>
    <row r="44845" ht="26.25" customHeight="1"/>
    <row r="44846" ht="26.25" customHeight="1"/>
    <row r="44847" ht="26.25" customHeight="1"/>
    <row r="44848" ht="26.25" customHeight="1"/>
    <row r="44849" ht="26.25" customHeight="1"/>
    <row r="44850" ht="26.25" customHeight="1"/>
    <row r="44851" ht="26.25" customHeight="1"/>
    <row r="44852" ht="26.25" customHeight="1"/>
    <row r="44853" ht="26.25" customHeight="1"/>
    <row r="44854" ht="26.25" customHeight="1"/>
    <row r="44855" ht="26.25" customHeight="1"/>
    <row r="44856" ht="26.25" customHeight="1"/>
    <row r="44857" ht="26.25" customHeight="1"/>
    <row r="44858" ht="26.25" customHeight="1"/>
    <row r="44859" ht="26.25" customHeight="1"/>
    <row r="44860" ht="26.25" customHeight="1"/>
    <row r="44861" ht="26.25" customHeight="1"/>
    <row r="44862" ht="26.25" customHeight="1"/>
    <row r="44863" ht="26.25" customHeight="1"/>
    <row r="44864" ht="26.25" customHeight="1"/>
    <row r="44865" ht="26.25" customHeight="1"/>
    <row r="44866" ht="26.25" customHeight="1"/>
    <row r="44867" ht="26.25" customHeight="1"/>
    <row r="44868" ht="26.25" customHeight="1"/>
    <row r="44869" ht="26.25" customHeight="1"/>
    <row r="44870" ht="26.25" customHeight="1"/>
    <row r="44871" ht="26.25" customHeight="1"/>
    <row r="44872" ht="26.25" customHeight="1"/>
    <row r="44873" ht="26.25" customHeight="1"/>
    <row r="44874" ht="26.25" customHeight="1"/>
    <row r="44875" ht="26.25" customHeight="1"/>
    <row r="44876" ht="26.25" customHeight="1"/>
    <row r="44877" ht="26.25" customHeight="1"/>
    <row r="44878" ht="26.25" customHeight="1"/>
    <row r="44879" ht="26.25" customHeight="1"/>
    <row r="44880" ht="26.25" customHeight="1"/>
    <row r="44881" ht="26.25" customHeight="1"/>
    <row r="44882" ht="26.25" customHeight="1"/>
    <row r="44883" ht="26.25" customHeight="1"/>
    <row r="44884" ht="26.25" customHeight="1"/>
    <row r="44885" ht="26.25" customHeight="1"/>
    <row r="44886" ht="26.25" customHeight="1"/>
    <row r="44887" ht="26.25" customHeight="1"/>
    <row r="44888" ht="26.25" customHeight="1"/>
    <row r="44889" ht="26.25" customHeight="1"/>
    <row r="44890" ht="26.25" customHeight="1"/>
    <row r="44891" ht="26.25" customHeight="1"/>
    <row r="44892" ht="26.25" customHeight="1"/>
    <row r="44893" ht="26.25" customHeight="1"/>
    <row r="44894" ht="26.25" customHeight="1"/>
    <row r="44895" ht="26.25" customHeight="1"/>
    <row r="44896" ht="26.25" customHeight="1"/>
    <row r="44897" ht="26.25" customHeight="1"/>
    <row r="44898" ht="26.25" customHeight="1"/>
    <row r="44899" ht="26.25" customHeight="1"/>
    <row r="44900" ht="26.25" customHeight="1"/>
    <row r="44901" ht="26.25" customHeight="1"/>
    <row r="44902" ht="26.25" customHeight="1"/>
    <row r="44903" ht="26.25" customHeight="1"/>
    <row r="44904" ht="26.25" customHeight="1"/>
    <row r="44905" ht="26.25" customHeight="1"/>
    <row r="44906" ht="26.25" customHeight="1"/>
    <row r="44907" ht="26.25" customHeight="1"/>
    <row r="44908" ht="26.25" customHeight="1"/>
    <row r="44909" ht="26.25" customHeight="1"/>
    <row r="44910" ht="26.25" customHeight="1"/>
    <row r="44911" ht="26.25" customHeight="1"/>
    <row r="44912" ht="26.25" customHeight="1"/>
    <row r="44913" ht="26.25" customHeight="1"/>
    <row r="44914" ht="26.25" customHeight="1"/>
    <row r="44915" ht="26.25" customHeight="1"/>
    <row r="44916" ht="26.25" customHeight="1"/>
    <row r="44917" ht="26.25" customHeight="1"/>
    <row r="44918" ht="26.25" customHeight="1"/>
    <row r="44919" ht="26.25" customHeight="1"/>
    <row r="44920" ht="26.25" customHeight="1"/>
    <row r="44921" ht="26.25" customHeight="1"/>
    <row r="44922" ht="26.25" customHeight="1"/>
    <row r="44923" ht="26.25" customHeight="1"/>
    <row r="44924" ht="26.25" customHeight="1"/>
    <row r="44925" ht="26.25" customHeight="1"/>
    <row r="44926" ht="26.25" customHeight="1"/>
    <row r="44927" ht="26.25" customHeight="1"/>
    <row r="44928" ht="26.25" customHeight="1"/>
    <row r="44929" ht="26.25" customHeight="1"/>
    <row r="44930" ht="26.25" customHeight="1"/>
    <row r="44931" ht="26.25" customHeight="1"/>
    <row r="44932" ht="26.25" customHeight="1"/>
    <row r="44933" ht="26.25" customHeight="1"/>
    <row r="44934" ht="26.25" customHeight="1"/>
    <row r="44935" ht="26.25" customHeight="1"/>
    <row r="44936" ht="26.25" customHeight="1"/>
    <row r="44937" ht="26.25" customHeight="1"/>
    <row r="44938" ht="26.25" customHeight="1"/>
    <row r="44939" ht="26.25" customHeight="1"/>
    <row r="44940" ht="26.25" customHeight="1"/>
    <row r="44941" ht="26.25" customHeight="1"/>
    <row r="44942" ht="26.25" customHeight="1"/>
    <row r="44943" ht="26.25" customHeight="1"/>
    <row r="44944" ht="26.25" customHeight="1"/>
    <row r="44945" ht="26.25" customHeight="1"/>
    <row r="44946" ht="26.25" customHeight="1"/>
    <row r="44947" ht="26.25" customHeight="1"/>
    <row r="44948" ht="26.25" customHeight="1"/>
    <row r="44949" ht="26.25" customHeight="1"/>
    <row r="44950" ht="26.25" customHeight="1"/>
    <row r="44951" ht="26.25" customHeight="1"/>
    <row r="44952" ht="26.25" customHeight="1"/>
    <row r="44953" ht="26.25" customHeight="1"/>
    <row r="44954" ht="26.25" customHeight="1"/>
    <row r="44955" ht="26.25" customHeight="1"/>
    <row r="44956" ht="26.25" customHeight="1"/>
    <row r="44957" ht="26.25" customHeight="1"/>
    <row r="44958" ht="26.25" customHeight="1"/>
    <row r="44959" ht="26.25" customHeight="1"/>
    <row r="44960" ht="26.25" customHeight="1"/>
    <row r="44961" ht="26.25" customHeight="1"/>
    <row r="44962" ht="26.25" customHeight="1"/>
    <row r="44963" ht="26.25" customHeight="1"/>
    <row r="44964" ht="26.25" customHeight="1"/>
    <row r="44965" ht="26.25" customHeight="1"/>
    <row r="44966" ht="26.25" customHeight="1"/>
    <row r="44967" ht="26.25" customHeight="1"/>
    <row r="44968" ht="26.25" customHeight="1"/>
    <row r="44969" ht="26.25" customHeight="1"/>
    <row r="44970" ht="26.25" customHeight="1"/>
    <row r="44971" ht="26.25" customHeight="1"/>
    <row r="44972" ht="26.25" customHeight="1"/>
    <row r="44973" ht="26.25" customHeight="1"/>
    <row r="44974" ht="26.25" customHeight="1"/>
    <row r="44975" ht="26.25" customHeight="1"/>
    <row r="44976" ht="26.25" customHeight="1"/>
    <row r="44977" ht="26.25" customHeight="1"/>
    <row r="44978" ht="26.25" customHeight="1"/>
    <row r="44979" ht="26.25" customHeight="1"/>
    <row r="44980" ht="26.25" customHeight="1"/>
    <row r="44981" ht="26.25" customHeight="1"/>
    <row r="44982" ht="26.25" customHeight="1"/>
    <row r="44983" ht="26.25" customHeight="1"/>
    <row r="44984" ht="26.25" customHeight="1"/>
    <row r="44985" ht="26.25" customHeight="1"/>
    <row r="44986" ht="26.25" customHeight="1"/>
    <row r="44987" ht="26.25" customHeight="1"/>
    <row r="44988" ht="26.25" customHeight="1"/>
    <row r="44989" ht="26.25" customHeight="1"/>
    <row r="44990" ht="26.25" customHeight="1"/>
    <row r="44991" ht="26.25" customHeight="1"/>
    <row r="44992" ht="26.25" customHeight="1"/>
    <row r="44993" ht="26.25" customHeight="1"/>
    <row r="44994" ht="26.25" customHeight="1"/>
    <row r="44995" ht="26.25" customHeight="1"/>
    <row r="44996" ht="26.25" customHeight="1"/>
    <row r="44997" ht="26.25" customHeight="1"/>
    <row r="44998" ht="26.25" customHeight="1"/>
    <row r="44999" ht="26.25" customHeight="1"/>
    <row r="45000" ht="26.25" customHeight="1"/>
    <row r="45001" ht="26.25" customHeight="1"/>
    <row r="45002" ht="26.25" customHeight="1"/>
    <row r="45003" ht="26.25" customHeight="1"/>
    <row r="45004" ht="26.25" customHeight="1"/>
    <row r="45005" ht="26.25" customHeight="1"/>
    <row r="45006" ht="26.25" customHeight="1"/>
    <row r="45007" ht="26.25" customHeight="1"/>
    <row r="45008" ht="26.25" customHeight="1"/>
    <row r="45009" ht="26.25" customHeight="1"/>
    <row r="45010" ht="26.25" customHeight="1"/>
    <row r="45011" ht="26.25" customHeight="1"/>
    <row r="45012" ht="26.25" customHeight="1"/>
    <row r="45013" ht="26.25" customHeight="1"/>
    <row r="45014" ht="26.25" customHeight="1"/>
    <row r="45015" ht="26.25" customHeight="1"/>
    <row r="45016" ht="26.25" customHeight="1"/>
    <row r="45017" ht="26.25" customHeight="1"/>
    <row r="45018" ht="26.25" customHeight="1"/>
    <row r="45019" ht="26.25" customHeight="1"/>
    <row r="45020" ht="26.25" customHeight="1"/>
    <row r="45021" ht="26.25" customHeight="1"/>
    <row r="45022" ht="26.25" customHeight="1"/>
    <row r="45023" ht="26.25" customHeight="1"/>
    <row r="45024" ht="26.25" customHeight="1"/>
    <row r="45025" ht="26.25" customHeight="1"/>
    <row r="45026" ht="26.25" customHeight="1"/>
    <row r="45027" ht="26.25" customHeight="1"/>
    <row r="45028" ht="26.25" customHeight="1"/>
    <row r="45029" ht="26.25" customHeight="1"/>
    <row r="45030" ht="26.25" customHeight="1"/>
    <row r="45031" ht="26.25" customHeight="1"/>
    <row r="45032" ht="26.25" customHeight="1"/>
    <row r="45033" ht="26.25" customHeight="1"/>
    <row r="45034" ht="26.25" customHeight="1"/>
    <row r="45035" ht="26.25" customHeight="1"/>
    <row r="45036" ht="26.25" customHeight="1"/>
    <row r="45037" ht="26.25" customHeight="1"/>
    <row r="45038" ht="26.25" customHeight="1"/>
    <row r="45039" ht="26.25" customHeight="1"/>
    <row r="45040" ht="26.25" customHeight="1"/>
    <row r="45041" ht="26.25" customHeight="1"/>
    <row r="45042" ht="26.25" customHeight="1"/>
    <row r="45043" ht="26.25" customHeight="1"/>
    <row r="45044" ht="26.25" customHeight="1"/>
    <row r="45045" ht="26.25" customHeight="1"/>
    <row r="45046" ht="26.25" customHeight="1"/>
    <row r="45047" ht="26.25" customHeight="1"/>
    <row r="45048" ht="26.25" customHeight="1"/>
    <row r="45049" ht="26.25" customHeight="1"/>
    <row r="45050" ht="26.25" customHeight="1"/>
    <row r="45051" ht="26.25" customHeight="1"/>
    <row r="45052" ht="26.25" customHeight="1"/>
    <row r="45053" ht="26.25" customHeight="1"/>
    <row r="45054" ht="26.25" customHeight="1"/>
    <row r="45055" ht="26.25" customHeight="1"/>
    <row r="45056" ht="26.25" customHeight="1"/>
    <row r="45057" ht="26.25" customHeight="1"/>
    <row r="45058" ht="26.25" customHeight="1"/>
    <row r="45059" ht="26.25" customHeight="1"/>
    <row r="45060" ht="26.25" customHeight="1"/>
    <row r="45061" ht="26.25" customHeight="1"/>
    <row r="45062" ht="26.25" customHeight="1"/>
    <row r="45063" ht="26.25" customHeight="1"/>
    <row r="45064" ht="26.25" customHeight="1"/>
    <row r="45065" ht="26.25" customHeight="1"/>
    <row r="45066" ht="26.25" customHeight="1"/>
    <row r="45067" ht="26.25" customHeight="1"/>
    <row r="45068" ht="26.25" customHeight="1"/>
    <row r="45069" ht="26.25" customHeight="1"/>
    <row r="45070" ht="26.25" customHeight="1"/>
    <row r="45071" ht="26.25" customHeight="1"/>
    <row r="45072" ht="26.25" customHeight="1"/>
    <row r="45073" ht="26.25" customHeight="1"/>
    <row r="45074" ht="26.25" customHeight="1"/>
    <row r="45075" ht="26.25" customHeight="1"/>
    <row r="45076" ht="26.25" customHeight="1"/>
    <row r="45077" ht="26.25" customHeight="1"/>
    <row r="45078" ht="26.25" customHeight="1"/>
    <row r="45079" ht="26.25" customHeight="1"/>
    <row r="45080" ht="26.25" customHeight="1"/>
    <row r="45081" ht="26.25" customHeight="1"/>
    <row r="45082" ht="26.25" customHeight="1"/>
    <row r="45083" ht="26.25" customHeight="1"/>
    <row r="45084" ht="26.25" customHeight="1"/>
    <row r="45085" ht="26.25" customHeight="1"/>
    <row r="45086" ht="26.25" customHeight="1"/>
    <row r="45087" ht="26.25" customHeight="1"/>
    <row r="45088" ht="26.25" customHeight="1"/>
    <row r="45089" ht="26.25" customHeight="1"/>
    <row r="45090" ht="26.25" customHeight="1"/>
    <row r="45091" ht="26.25" customHeight="1"/>
    <row r="45092" ht="26.25" customHeight="1"/>
    <row r="45093" ht="26.25" customHeight="1"/>
    <row r="45094" ht="26.25" customHeight="1"/>
    <row r="45095" ht="26.25" customHeight="1"/>
    <row r="45096" ht="26.25" customHeight="1"/>
    <row r="45097" ht="26.25" customHeight="1"/>
    <row r="45098" ht="26.25" customHeight="1"/>
    <row r="45099" ht="26.25" customHeight="1"/>
    <row r="45100" ht="26.25" customHeight="1"/>
    <row r="45101" ht="26.25" customHeight="1"/>
    <row r="45102" ht="26.25" customHeight="1"/>
    <row r="45103" ht="26.25" customHeight="1"/>
    <row r="45104" ht="26.25" customHeight="1"/>
    <row r="45105" ht="26.25" customHeight="1"/>
    <row r="45106" ht="26.25" customHeight="1"/>
    <row r="45107" ht="26.25" customHeight="1"/>
    <row r="45108" ht="26.25" customHeight="1"/>
    <row r="45109" ht="26.25" customHeight="1"/>
    <row r="45110" ht="26.25" customHeight="1"/>
    <row r="45111" ht="26.25" customHeight="1"/>
    <row r="45112" ht="26.25" customHeight="1"/>
    <row r="45113" ht="26.25" customHeight="1"/>
    <row r="45114" ht="26.25" customHeight="1"/>
    <row r="45115" ht="26.25" customHeight="1"/>
    <row r="45116" ht="26.25" customHeight="1"/>
    <row r="45117" ht="26.25" customHeight="1"/>
    <row r="45118" ht="26.25" customHeight="1"/>
    <row r="45119" ht="26.25" customHeight="1"/>
    <row r="45120" ht="26.25" customHeight="1"/>
    <row r="45121" ht="26.25" customHeight="1"/>
    <row r="45122" ht="26.25" customHeight="1"/>
    <row r="45123" ht="26.25" customHeight="1"/>
    <row r="45124" ht="26.25" customHeight="1"/>
    <row r="45125" ht="26.25" customHeight="1"/>
    <row r="45126" ht="26.25" customHeight="1"/>
    <row r="45127" ht="26.25" customHeight="1"/>
    <row r="45128" ht="26.25" customHeight="1"/>
    <row r="45129" ht="26.25" customHeight="1"/>
    <row r="45130" ht="26.25" customHeight="1"/>
    <row r="45131" ht="26.25" customHeight="1"/>
    <row r="45132" ht="26.25" customHeight="1"/>
    <row r="45133" ht="26.25" customHeight="1"/>
    <row r="45134" ht="26.25" customHeight="1"/>
    <row r="45135" ht="26.25" customHeight="1"/>
    <row r="45136" ht="26.25" customHeight="1"/>
    <row r="45137" ht="26.25" customHeight="1"/>
    <row r="45138" ht="26.25" customHeight="1"/>
    <row r="45139" ht="26.25" customHeight="1"/>
    <row r="45140" ht="26.25" customHeight="1"/>
    <row r="45141" ht="26.25" customHeight="1"/>
    <row r="45142" ht="26.25" customHeight="1"/>
    <row r="45143" ht="26.25" customHeight="1"/>
    <row r="45144" ht="26.25" customHeight="1"/>
    <row r="45145" ht="26.25" customHeight="1"/>
    <row r="45146" ht="26.25" customHeight="1"/>
    <row r="45147" ht="26.25" customHeight="1"/>
    <row r="45148" ht="26.25" customHeight="1"/>
    <row r="45149" ht="26.25" customHeight="1"/>
    <row r="45150" ht="26.25" customHeight="1"/>
    <row r="45151" ht="26.25" customHeight="1"/>
    <row r="45152" ht="26.25" customHeight="1"/>
    <row r="45153" ht="26.25" customHeight="1"/>
    <row r="45154" ht="26.25" customHeight="1"/>
    <row r="45155" ht="26.25" customHeight="1"/>
    <row r="45156" ht="26.25" customHeight="1"/>
    <row r="45157" ht="26.25" customHeight="1"/>
    <row r="45158" ht="26.25" customHeight="1"/>
    <row r="45159" ht="26.25" customHeight="1"/>
    <row r="45160" ht="26.25" customHeight="1"/>
    <row r="45161" ht="26.25" customHeight="1"/>
    <row r="45162" ht="26.25" customHeight="1"/>
    <row r="45163" ht="26.25" customHeight="1"/>
    <row r="45164" ht="26.25" customHeight="1"/>
    <row r="45165" ht="26.25" customHeight="1"/>
    <row r="45166" ht="26.25" customHeight="1"/>
    <row r="45167" ht="26.25" customHeight="1"/>
    <row r="45168" ht="26.25" customHeight="1"/>
    <row r="45169" ht="26.25" customHeight="1"/>
    <row r="45170" ht="26.25" customHeight="1"/>
    <row r="45171" ht="26.25" customHeight="1"/>
    <row r="45172" ht="26.25" customHeight="1"/>
    <row r="45173" ht="26.25" customHeight="1"/>
    <row r="45174" ht="26.25" customHeight="1"/>
    <row r="45175" ht="26.25" customHeight="1"/>
    <row r="45176" ht="26.25" customHeight="1"/>
    <row r="45177" ht="26.25" customHeight="1"/>
    <row r="45178" ht="26.25" customHeight="1"/>
    <row r="45179" ht="26.25" customHeight="1"/>
    <row r="45180" ht="26.25" customHeight="1"/>
    <row r="45181" ht="26.25" customHeight="1"/>
    <row r="45182" ht="26.25" customHeight="1"/>
    <row r="45183" ht="26.25" customHeight="1"/>
    <row r="45184" ht="26.25" customHeight="1"/>
    <row r="45185" ht="26.25" customHeight="1"/>
    <row r="45186" ht="26.25" customHeight="1"/>
    <row r="45187" ht="26.25" customHeight="1"/>
    <row r="45188" ht="26.25" customHeight="1"/>
    <row r="45189" ht="26.25" customHeight="1"/>
    <row r="45190" ht="26.25" customHeight="1"/>
    <row r="45191" ht="26.25" customHeight="1"/>
    <row r="45192" ht="26.25" customHeight="1"/>
    <row r="45193" ht="26.25" customHeight="1"/>
    <row r="45194" ht="26.25" customHeight="1"/>
    <row r="45195" ht="26.25" customHeight="1"/>
    <row r="45196" ht="26.25" customHeight="1"/>
    <row r="45197" ht="26.25" customHeight="1"/>
    <row r="45198" ht="26.25" customHeight="1"/>
    <row r="45199" ht="26.25" customHeight="1"/>
    <row r="45200" ht="26.25" customHeight="1"/>
    <row r="45201" ht="26.25" customHeight="1"/>
    <row r="45202" ht="26.25" customHeight="1"/>
    <row r="45203" ht="26.25" customHeight="1"/>
    <row r="45204" ht="26.25" customHeight="1"/>
    <row r="45205" ht="26.25" customHeight="1"/>
    <row r="45206" ht="26.25" customHeight="1"/>
    <row r="45207" ht="26.25" customHeight="1"/>
    <row r="45208" ht="26.25" customHeight="1"/>
    <row r="45209" ht="26.25" customHeight="1"/>
    <row r="45210" ht="26.25" customHeight="1"/>
    <row r="45211" ht="26.25" customHeight="1"/>
    <row r="45212" ht="26.25" customHeight="1"/>
    <row r="45213" ht="26.25" customHeight="1"/>
    <row r="45214" ht="26.25" customHeight="1"/>
    <row r="45215" ht="26.25" customHeight="1"/>
    <row r="45216" ht="26.25" customHeight="1"/>
    <row r="45217" ht="26.25" customHeight="1"/>
    <row r="45218" ht="26.25" customHeight="1"/>
    <row r="45219" ht="26.25" customHeight="1"/>
    <row r="45220" ht="26.25" customHeight="1"/>
    <row r="45221" ht="26.25" customHeight="1"/>
    <row r="45222" ht="26.25" customHeight="1"/>
    <row r="45223" ht="26.25" customHeight="1"/>
    <row r="45224" ht="26.25" customHeight="1"/>
    <row r="45225" ht="26.25" customHeight="1"/>
    <row r="45226" ht="26.25" customHeight="1"/>
    <row r="45227" ht="26.25" customHeight="1"/>
    <row r="45228" ht="26.25" customHeight="1"/>
    <row r="45229" ht="26.25" customHeight="1"/>
    <row r="45230" ht="26.25" customHeight="1"/>
    <row r="45231" ht="26.25" customHeight="1"/>
    <row r="45232" ht="26.25" customHeight="1"/>
    <row r="45233" ht="26.25" customHeight="1"/>
    <row r="45234" ht="26.25" customHeight="1"/>
    <row r="45235" ht="26.25" customHeight="1"/>
    <row r="45236" ht="26.25" customHeight="1"/>
    <row r="45237" ht="26.25" customHeight="1"/>
    <row r="45238" ht="26.25" customHeight="1"/>
    <row r="45239" ht="26.25" customHeight="1"/>
    <row r="45240" ht="26.25" customHeight="1"/>
    <row r="45241" ht="26.25" customHeight="1"/>
    <row r="45242" ht="26.25" customHeight="1"/>
    <row r="45243" ht="26.25" customHeight="1"/>
    <row r="45244" ht="26.25" customHeight="1"/>
    <row r="45245" ht="26.25" customHeight="1"/>
    <row r="45246" ht="26.25" customHeight="1"/>
    <row r="45247" ht="26.25" customHeight="1"/>
    <row r="45248" ht="26.25" customHeight="1"/>
    <row r="45249" ht="26.25" customHeight="1"/>
    <row r="45250" ht="26.25" customHeight="1"/>
    <row r="45251" ht="26.25" customHeight="1"/>
    <row r="45252" ht="26.25" customHeight="1"/>
    <row r="45253" ht="26.25" customHeight="1"/>
    <row r="45254" ht="26.25" customHeight="1"/>
    <row r="45255" ht="26.25" customHeight="1"/>
    <row r="45256" ht="26.25" customHeight="1"/>
    <row r="45257" ht="26.25" customHeight="1"/>
    <row r="45258" ht="26.25" customHeight="1"/>
    <row r="45259" ht="26.25" customHeight="1"/>
    <row r="45260" ht="26.25" customHeight="1"/>
    <row r="45261" ht="26.25" customHeight="1"/>
    <row r="45262" ht="26.25" customHeight="1"/>
    <row r="45263" ht="26.25" customHeight="1"/>
    <row r="45264" ht="26.25" customHeight="1"/>
    <row r="45265" ht="26.25" customHeight="1"/>
    <row r="45266" ht="26.25" customHeight="1"/>
    <row r="45267" ht="26.25" customHeight="1"/>
    <row r="45268" ht="26.25" customHeight="1"/>
    <row r="45269" ht="26.25" customHeight="1"/>
    <row r="45270" ht="26.25" customHeight="1"/>
    <row r="45271" ht="26.25" customHeight="1"/>
    <row r="45272" ht="26.25" customHeight="1"/>
    <row r="45273" ht="26.25" customHeight="1"/>
    <row r="45274" ht="26.25" customHeight="1"/>
    <row r="45275" ht="26.25" customHeight="1"/>
    <row r="45276" ht="26.25" customHeight="1"/>
    <row r="45277" ht="26.25" customHeight="1"/>
    <row r="45278" ht="26.25" customHeight="1"/>
    <row r="45279" ht="26.25" customHeight="1"/>
    <row r="45280" ht="26.25" customHeight="1"/>
    <row r="45281" ht="26.25" customHeight="1"/>
    <row r="45282" ht="26.25" customHeight="1"/>
    <row r="45283" ht="26.25" customHeight="1"/>
    <row r="45284" ht="26.25" customHeight="1"/>
    <row r="45285" ht="26.25" customHeight="1"/>
    <row r="45286" ht="26.25" customHeight="1"/>
    <row r="45287" ht="26.25" customHeight="1"/>
    <row r="45288" ht="26.25" customHeight="1"/>
    <row r="45289" ht="26.25" customHeight="1"/>
    <row r="45290" ht="26.25" customHeight="1"/>
    <row r="45291" ht="26.25" customHeight="1"/>
    <row r="45292" ht="26.25" customHeight="1"/>
    <row r="45293" ht="26.25" customHeight="1"/>
    <row r="45294" ht="26.25" customHeight="1"/>
    <row r="45295" ht="26.25" customHeight="1"/>
    <row r="45296" ht="26.25" customHeight="1"/>
    <row r="45297" ht="26.25" customHeight="1"/>
    <row r="45298" ht="26.25" customHeight="1"/>
    <row r="45299" ht="26.25" customHeight="1"/>
    <row r="45300" ht="26.25" customHeight="1"/>
    <row r="45301" ht="26.25" customHeight="1"/>
    <row r="45302" ht="26.25" customHeight="1"/>
    <row r="45303" ht="26.25" customHeight="1"/>
    <row r="45304" ht="26.25" customHeight="1"/>
    <row r="45305" ht="26.25" customHeight="1"/>
    <row r="45306" ht="26.25" customHeight="1"/>
    <row r="45307" ht="26.25" customHeight="1"/>
    <row r="45308" ht="26.25" customHeight="1"/>
    <row r="45309" ht="26.25" customHeight="1"/>
    <row r="45310" ht="26.25" customHeight="1"/>
    <row r="45311" ht="26.25" customHeight="1"/>
    <row r="45312" ht="26.25" customHeight="1"/>
    <row r="45313" ht="26.25" customHeight="1"/>
    <row r="45314" ht="26.25" customHeight="1"/>
    <row r="45315" ht="26.25" customHeight="1"/>
    <row r="45316" ht="26.25" customHeight="1"/>
    <row r="45317" ht="26.25" customHeight="1"/>
    <row r="45318" ht="26.25" customHeight="1"/>
    <row r="45319" ht="26.25" customHeight="1"/>
    <row r="45320" ht="26.25" customHeight="1"/>
    <row r="45321" ht="26.25" customHeight="1"/>
    <row r="45322" ht="26.25" customHeight="1"/>
    <row r="45323" ht="26.25" customHeight="1"/>
    <row r="45324" ht="26.25" customHeight="1"/>
    <row r="45325" ht="26.25" customHeight="1"/>
    <row r="45326" ht="26.25" customHeight="1"/>
    <row r="45327" ht="26.25" customHeight="1"/>
    <row r="45328" ht="26.25" customHeight="1"/>
    <row r="45329" ht="26.25" customHeight="1"/>
    <row r="45330" ht="26.25" customHeight="1"/>
    <row r="45331" ht="26.25" customHeight="1"/>
    <row r="45332" ht="26.25" customHeight="1"/>
    <row r="45333" ht="26.25" customHeight="1"/>
    <row r="45334" ht="26.25" customHeight="1"/>
    <row r="45335" ht="26.25" customHeight="1"/>
    <row r="45336" ht="26.25" customHeight="1"/>
    <row r="45337" ht="26.25" customHeight="1"/>
    <row r="45338" ht="26.25" customHeight="1"/>
    <row r="45339" ht="26.25" customHeight="1"/>
    <row r="45340" ht="26.25" customHeight="1"/>
    <row r="45341" ht="26.25" customHeight="1"/>
    <row r="45342" ht="26.25" customHeight="1"/>
    <row r="45343" ht="26.25" customHeight="1"/>
    <row r="45344" ht="26.25" customHeight="1"/>
    <row r="45345" ht="26.25" customHeight="1"/>
    <row r="45346" ht="26.25" customHeight="1"/>
    <row r="45347" ht="26.25" customHeight="1"/>
    <row r="45348" ht="26.25" customHeight="1"/>
    <row r="45349" ht="26.25" customHeight="1"/>
    <row r="45350" ht="26.25" customHeight="1"/>
    <row r="45351" ht="26.25" customHeight="1"/>
    <row r="45352" ht="26.25" customHeight="1"/>
    <row r="45353" ht="26.25" customHeight="1"/>
    <row r="45354" ht="26.25" customHeight="1"/>
    <row r="45355" ht="26.25" customHeight="1"/>
    <row r="45356" ht="26.25" customHeight="1"/>
    <row r="45357" ht="26.25" customHeight="1"/>
    <row r="45358" ht="26.25" customHeight="1"/>
    <row r="45359" ht="26.25" customHeight="1"/>
    <row r="45360" ht="26.25" customHeight="1"/>
    <row r="45361" ht="26.25" customHeight="1"/>
    <row r="45362" ht="26.25" customHeight="1"/>
    <row r="45363" ht="26.25" customHeight="1"/>
    <row r="45364" ht="26.25" customHeight="1"/>
    <row r="45365" ht="26.25" customHeight="1"/>
    <row r="45366" ht="26.25" customHeight="1"/>
    <row r="45367" ht="26.25" customHeight="1"/>
    <row r="45368" ht="26.25" customHeight="1"/>
    <row r="45369" ht="26.25" customHeight="1"/>
    <row r="45370" ht="26.25" customHeight="1"/>
    <row r="45371" ht="26.25" customHeight="1"/>
    <row r="45372" ht="26.25" customHeight="1"/>
    <row r="45373" ht="26.25" customHeight="1"/>
    <row r="45374" ht="26.25" customHeight="1"/>
    <row r="45375" ht="26.25" customHeight="1"/>
    <row r="45376" ht="26.25" customHeight="1"/>
    <row r="45377" ht="26.25" customHeight="1"/>
    <row r="45378" ht="26.25" customHeight="1"/>
    <row r="45379" ht="26.25" customHeight="1"/>
    <row r="45380" ht="26.25" customHeight="1"/>
    <row r="45381" ht="26.25" customHeight="1"/>
    <row r="45382" ht="26.25" customHeight="1"/>
    <row r="45383" ht="26.25" customHeight="1"/>
    <row r="45384" ht="26.25" customHeight="1"/>
    <row r="45385" ht="26.25" customHeight="1"/>
    <row r="45386" ht="26.25" customHeight="1"/>
    <row r="45387" ht="26.25" customHeight="1"/>
    <row r="45388" ht="26.25" customHeight="1"/>
    <row r="45389" ht="26.25" customHeight="1"/>
    <row r="45390" ht="26.25" customHeight="1"/>
    <row r="45391" ht="26.25" customHeight="1"/>
    <row r="45392" ht="26.25" customHeight="1"/>
    <row r="45393" ht="26.25" customHeight="1"/>
    <row r="45394" ht="26.25" customHeight="1"/>
    <row r="45395" ht="26.25" customHeight="1"/>
    <row r="45396" ht="26.25" customHeight="1"/>
    <row r="45397" ht="26.25" customHeight="1"/>
    <row r="45398" ht="26.25" customHeight="1"/>
    <row r="45399" ht="26.25" customHeight="1"/>
    <row r="45400" ht="26.25" customHeight="1"/>
    <row r="45401" ht="26.25" customHeight="1"/>
    <row r="45402" ht="26.25" customHeight="1"/>
    <row r="45403" ht="26.25" customHeight="1"/>
    <row r="45404" ht="26.25" customHeight="1"/>
    <row r="45405" ht="26.25" customHeight="1"/>
    <row r="45406" ht="26.25" customHeight="1"/>
    <row r="45407" ht="26.25" customHeight="1"/>
    <row r="45408" ht="26.25" customHeight="1"/>
    <row r="45409" ht="26.25" customHeight="1"/>
    <row r="45410" ht="26.25" customHeight="1"/>
    <row r="45411" ht="26.25" customHeight="1"/>
    <row r="45412" ht="26.25" customHeight="1"/>
    <row r="45413" ht="26.25" customHeight="1"/>
    <row r="45414" ht="26.25" customHeight="1"/>
    <row r="45415" ht="26.25" customHeight="1"/>
    <row r="45416" ht="26.25" customHeight="1"/>
    <row r="45417" ht="26.25" customHeight="1"/>
    <row r="45418" ht="26.25" customHeight="1"/>
    <row r="45419" ht="26.25" customHeight="1"/>
    <row r="45420" ht="26.25" customHeight="1"/>
    <row r="45421" ht="26.25" customHeight="1"/>
    <row r="45422" ht="26.25" customHeight="1"/>
    <row r="45423" ht="26.25" customHeight="1"/>
    <row r="45424" ht="26.25" customHeight="1"/>
    <row r="45425" ht="26.25" customHeight="1"/>
    <row r="45426" ht="26.25" customHeight="1"/>
    <row r="45427" ht="26.25" customHeight="1"/>
    <row r="45428" ht="26.25" customHeight="1"/>
    <row r="45429" ht="26.25" customHeight="1"/>
    <row r="45430" ht="26.25" customHeight="1"/>
    <row r="45431" ht="26.25" customHeight="1"/>
    <row r="45432" ht="26.25" customHeight="1"/>
    <row r="45433" ht="26.25" customHeight="1"/>
    <row r="45434" ht="26.25" customHeight="1"/>
    <row r="45435" ht="26.25" customHeight="1"/>
    <row r="45436" ht="26.25" customHeight="1"/>
    <row r="45437" ht="26.25" customHeight="1"/>
    <row r="45438" ht="26.25" customHeight="1"/>
    <row r="45439" ht="26.25" customHeight="1"/>
    <row r="45440" ht="26.25" customHeight="1"/>
    <row r="45441" ht="26.25" customHeight="1"/>
    <row r="45442" ht="26.25" customHeight="1"/>
    <row r="45443" ht="26.25" customHeight="1"/>
    <row r="45444" ht="26.25" customHeight="1"/>
    <row r="45445" ht="26.25" customHeight="1"/>
    <row r="45446" ht="26.25" customHeight="1"/>
    <row r="45447" ht="26.25" customHeight="1"/>
    <row r="45448" ht="26.25" customHeight="1"/>
    <row r="45449" ht="26.25" customHeight="1"/>
    <row r="45450" ht="26.25" customHeight="1"/>
    <row r="45451" ht="26.25" customHeight="1"/>
    <row r="45452" ht="26.25" customHeight="1"/>
    <row r="45453" ht="26.25" customHeight="1"/>
    <row r="45454" ht="26.25" customHeight="1"/>
    <row r="45455" ht="26.25" customHeight="1"/>
    <row r="45456" ht="26.25" customHeight="1"/>
    <row r="45457" ht="26.25" customHeight="1"/>
    <row r="45458" ht="26.25" customHeight="1"/>
    <row r="45459" ht="26.25" customHeight="1"/>
    <row r="45460" ht="26.25" customHeight="1"/>
    <row r="45461" ht="26.25" customHeight="1"/>
    <row r="45462" ht="26.25" customHeight="1"/>
    <row r="45463" ht="26.25" customHeight="1"/>
    <row r="45464" ht="26.25" customHeight="1"/>
    <row r="45465" ht="26.25" customHeight="1"/>
    <row r="45466" ht="26.25" customHeight="1"/>
    <row r="45467" ht="26.25" customHeight="1"/>
    <row r="45468" ht="26.25" customHeight="1"/>
    <row r="45469" ht="26.25" customHeight="1"/>
    <row r="45470" ht="26.25" customHeight="1"/>
    <row r="45471" ht="26.25" customHeight="1"/>
    <row r="45472" ht="26.25" customHeight="1"/>
    <row r="45473" ht="26.25" customHeight="1"/>
    <row r="45474" ht="26.25" customHeight="1"/>
    <row r="45475" ht="26.25" customHeight="1"/>
    <row r="45476" ht="26.25" customHeight="1"/>
    <row r="45477" ht="26.25" customHeight="1"/>
    <row r="45478" ht="26.25" customHeight="1"/>
    <row r="45479" ht="26.25" customHeight="1"/>
    <row r="45480" ht="26.25" customHeight="1"/>
    <row r="45481" ht="26.25" customHeight="1"/>
    <row r="45482" ht="26.25" customHeight="1"/>
    <row r="45483" ht="26.25" customHeight="1"/>
    <row r="45484" ht="26.25" customHeight="1"/>
    <row r="45485" ht="26.25" customHeight="1"/>
    <row r="45486" ht="26.25" customHeight="1"/>
    <row r="45487" ht="26.25" customHeight="1"/>
    <row r="45488" ht="26.25" customHeight="1"/>
    <row r="45489" ht="26.25" customHeight="1"/>
    <row r="45490" ht="26.25" customHeight="1"/>
    <row r="45491" ht="26.25" customHeight="1"/>
    <row r="45492" ht="26.25" customHeight="1"/>
    <row r="45493" ht="26.25" customHeight="1"/>
    <row r="45494" ht="26.25" customHeight="1"/>
    <row r="45495" ht="26.25" customHeight="1"/>
    <row r="45496" ht="26.25" customHeight="1"/>
    <row r="45497" ht="26.25" customHeight="1"/>
    <row r="45498" ht="26.25" customHeight="1"/>
    <row r="45499" ht="26.25" customHeight="1"/>
    <row r="45500" ht="26.25" customHeight="1"/>
    <row r="45501" ht="26.25" customHeight="1"/>
    <row r="45502" ht="26.25" customHeight="1"/>
    <row r="45503" ht="26.25" customHeight="1"/>
    <row r="45504" ht="26.25" customHeight="1"/>
    <row r="45505" ht="26.25" customHeight="1"/>
    <row r="45506" ht="26.25" customHeight="1"/>
    <row r="45507" ht="26.25" customHeight="1"/>
    <row r="45508" ht="26.25" customHeight="1"/>
    <row r="45509" ht="26.25" customHeight="1"/>
    <row r="45510" ht="26.25" customHeight="1"/>
    <row r="45511" ht="26.25" customHeight="1"/>
    <row r="45512" ht="26.25" customHeight="1"/>
    <row r="45513" ht="26.25" customHeight="1"/>
    <row r="45514" ht="26.25" customHeight="1"/>
    <row r="45515" ht="26.25" customHeight="1"/>
    <row r="45516" ht="26.25" customHeight="1"/>
    <row r="45517" ht="26.25" customHeight="1"/>
    <row r="45518" ht="26.25" customHeight="1"/>
    <row r="45519" ht="26.25" customHeight="1"/>
    <row r="45520" ht="26.25" customHeight="1"/>
    <row r="45521" ht="26.25" customHeight="1"/>
    <row r="45522" ht="26.25" customHeight="1"/>
    <row r="45523" ht="26.25" customHeight="1"/>
    <row r="45524" ht="26.25" customHeight="1"/>
    <row r="45525" ht="26.25" customHeight="1"/>
    <row r="45526" ht="26.25" customHeight="1"/>
    <row r="45527" ht="26.25" customHeight="1"/>
    <row r="45528" ht="26.25" customHeight="1"/>
    <row r="45529" ht="26.25" customHeight="1"/>
    <row r="45530" ht="26.25" customHeight="1"/>
    <row r="45531" ht="26.25" customHeight="1"/>
    <row r="45532" ht="26.25" customHeight="1"/>
    <row r="45533" ht="26.25" customHeight="1"/>
    <row r="45534" ht="26.25" customHeight="1"/>
    <row r="45535" ht="26.25" customHeight="1"/>
    <row r="45536" ht="26.25" customHeight="1"/>
    <row r="45537" ht="26.25" customHeight="1"/>
    <row r="45538" ht="26.25" customHeight="1"/>
    <row r="45539" ht="26.25" customHeight="1"/>
    <row r="45540" ht="26.25" customHeight="1"/>
    <row r="45541" ht="26.25" customHeight="1"/>
    <row r="45542" ht="26.25" customHeight="1"/>
    <row r="45543" ht="26.25" customHeight="1"/>
    <row r="45544" ht="26.25" customHeight="1"/>
    <row r="45545" ht="26.25" customHeight="1"/>
    <row r="45546" ht="26.25" customHeight="1"/>
    <row r="45547" ht="26.25" customHeight="1"/>
    <row r="45548" ht="26.25" customHeight="1"/>
    <row r="45549" ht="26.25" customHeight="1"/>
    <row r="45550" ht="26.25" customHeight="1"/>
    <row r="45551" ht="26.25" customHeight="1"/>
    <row r="45552" ht="26.25" customHeight="1"/>
    <row r="45553" ht="26.25" customHeight="1"/>
    <row r="45554" ht="26.25" customHeight="1"/>
    <row r="45555" ht="26.25" customHeight="1"/>
    <row r="45556" ht="26.25" customHeight="1"/>
    <row r="45557" ht="26.25" customHeight="1"/>
    <row r="45558" ht="26.25" customHeight="1"/>
    <row r="45559" ht="26.25" customHeight="1"/>
    <row r="45560" ht="26.25" customHeight="1"/>
    <row r="45561" ht="26.25" customHeight="1"/>
    <row r="45562" ht="26.25" customHeight="1"/>
    <row r="45563" ht="26.25" customHeight="1"/>
    <row r="45564" ht="26.25" customHeight="1"/>
    <row r="45565" ht="26.25" customHeight="1"/>
    <row r="45566" ht="26.25" customHeight="1"/>
    <row r="45567" ht="26.25" customHeight="1"/>
    <row r="45568" ht="26.25" customHeight="1"/>
    <row r="45569" ht="26.25" customHeight="1"/>
    <row r="45570" ht="26.25" customHeight="1"/>
    <row r="45571" ht="26.25" customHeight="1"/>
    <row r="45572" ht="26.25" customHeight="1"/>
    <row r="45573" ht="26.25" customHeight="1"/>
    <row r="45574" ht="26.25" customHeight="1"/>
    <row r="45575" ht="26.25" customHeight="1"/>
    <row r="45576" ht="26.25" customHeight="1"/>
    <row r="45577" ht="26.25" customHeight="1"/>
    <row r="45578" ht="26.25" customHeight="1"/>
    <row r="45579" ht="26.25" customHeight="1"/>
    <row r="45580" ht="26.25" customHeight="1"/>
    <row r="45581" ht="26.25" customHeight="1"/>
    <row r="45582" ht="26.25" customHeight="1"/>
    <row r="45583" ht="26.25" customHeight="1"/>
    <row r="45584" ht="26.25" customHeight="1"/>
    <row r="45585" ht="26.25" customHeight="1"/>
    <row r="45586" ht="26.25" customHeight="1"/>
    <row r="45587" ht="26.25" customHeight="1"/>
    <row r="45588" ht="26.25" customHeight="1"/>
    <row r="45589" ht="26.25" customHeight="1"/>
    <row r="45590" ht="26.25" customHeight="1"/>
    <row r="45591" ht="26.25" customHeight="1"/>
    <row r="45592" ht="26.25" customHeight="1"/>
    <row r="45593" ht="26.25" customHeight="1"/>
    <row r="45594" ht="26.25" customHeight="1"/>
    <row r="45595" ht="26.25" customHeight="1"/>
    <row r="45596" ht="26.25" customHeight="1"/>
    <row r="45597" ht="26.25" customHeight="1"/>
    <row r="45598" ht="26.25" customHeight="1"/>
    <row r="45599" ht="26.25" customHeight="1"/>
    <row r="45600" ht="26.25" customHeight="1"/>
    <row r="45601" ht="26.25" customHeight="1"/>
    <row r="45602" ht="26.25" customHeight="1"/>
    <row r="45603" ht="26.25" customHeight="1"/>
    <row r="45604" ht="26.25" customHeight="1"/>
    <row r="45605" ht="26.25" customHeight="1"/>
    <row r="45606" ht="26.25" customHeight="1"/>
    <row r="45607" ht="26.25" customHeight="1"/>
    <row r="45608" ht="26.25" customHeight="1"/>
    <row r="45609" ht="26.25" customHeight="1"/>
    <row r="45610" ht="26.25" customHeight="1"/>
    <row r="45611" ht="26.25" customHeight="1"/>
    <row r="45612" ht="26.25" customHeight="1"/>
    <row r="45613" ht="26.25" customHeight="1"/>
    <row r="45614" ht="26.25" customHeight="1"/>
    <row r="45615" ht="26.25" customHeight="1"/>
    <row r="45616" ht="26.25" customHeight="1"/>
    <row r="45617" ht="26.25" customHeight="1"/>
    <row r="45618" ht="26.25" customHeight="1"/>
    <row r="45619" ht="26.25" customHeight="1"/>
    <row r="45620" ht="26.25" customHeight="1"/>
    <row r="45621" ht="26.25" customHeight="1"/>
    <row r="45622" ht="26.25" customHeight="1"/>
    <row r="45623" ht="26.25" customHeight="1"/>
    <row r="45624" ht="26.25" customHeight="1"/>
    <row r="45625" ht="26.25" customHeight="1"/>
    <row r="45626" ht="26.25" customHeight="1"/>
    <row r="45627" ht="26.25" customHeight="1"/>
    <row r="45628" ht="26.25" customHeight="1"/>
    <row r="45629" ht="26.25" customHeight="1"/>
    <row r="45630" ht="26.25" customHeight="1"/>
    <row r="45631" ht="26.25" customHeight="1"/>
    <row r="45632" ht="26.25" customHeight="1"/>
    <row r="45633" ht="26.25" customHeight="1"/>
    <row r="45634" ht="26.25" customHeight="1"/>
    <row r="45635" ht="26.25" customHeight="1"/>
    <row r="45636" ht="26.25" customHeight="1"/>
    <row r="45637" ht="26.25" customHeight="1"/>
    <row r="45638" ht="26.25" customHeight="1"/>
    <row r="45639" ht="26.25" customHeight="1"/>
    <row r="45640" ht="26.25" customHeight="1"/>
    <row r="45641" ht="26.25" customHeight="1"/>
    <row r="45642" ht="26.25" customHeight="1"/>
    <row r="45643" ht="26.25" customHeight="1"/>
    <row r="45644" ht="26.25" customHeight="1"/>
    <row r="45645" ht="26.25" customHeight="1"/>
    <row r="45646" ht="26.25" customHeight="1"/>
    <row r="45647" ht="26.25" customHeight="1"/>
    <row r="45648" ht="26.25" customHeight="1"/>
    <row r="45649" ht="26.25" customHeight="1"/>
    <row r="45650" ht="26.25" customHeight="1"/>
    <row r="45651" ht="26.25" customHeight="1"/>
    <row r="45652" ht="26.25" customHeight="1"/>
    <row r="45653" ht="26.25" customHeight="1"/>
    <row r="45654" ht="26.25" customHeight="1"/>
    <row r="45655" ht="26.25" customHeight="1"/>
    <row r="45656" ht="26.25" customHeight="1"/>
    <row r="45657" ht="26.25" customHeight="1"/>
    <row r="45658" ht="26.25" customHeight="1"/>
    <row r="45659" ht="26.25" customHeight="1"/>
    <row r="45660" ht="26.25" customHeight="1"/>
    <row r="45661" ht="26.25" customHeight="1"/>
    <row r="45662" ht="26.25" customHeight="1"/>
    <row r="45663" ht="26.25" customHeight="1"/>
    <row r="45664" ht="26.25" customHeight="1"/>
    <row r="45665" ht="26.25" customHeight="1"/>
    <row r="45666" ht="26.25" customHeight="1"/>
    <row r="45667" ht="26.25" customHeight="1"/>
    <row r="45668" ht="26.25" customHeight="1"/>
    <row r="45669" ht="26.25" customHeight="1"/>
    <row r="45670" ht="26.25" customHeight="1"/>
    <row r="45671" ht="26.25" customHeight="1"/>
    <row r="45672" ht="26.25" customHeight="1"/>
    <row r="45673" ht="26.25" customHeight="1"/>
    <row r="45674" ht="26.25" customHeight="1"/>
    <row r="45675" ht="26.25" customHeight="1"/>
    <row r="45676" ht="26.25" customHeight="1"/>
    <row r="45677" ht="26.25" customHeight="1"/>
    <row r="45678" ht="26.25" customHeight="1"/>
    <row r="45679" ht="26.25" customHeight="1"/>
    <row r="45680" ht="26.25" customHeight="1"/>
    <row r="45681" ht="26.25" customHeight="1"/>
    <row r="45682" ht="26.25" customHeight="1"/>
    <row r="45683" ht="26.25" customHeight="1"/>
    <row r="45684" ht="26.25" customHeight="1"/>
    <row r="45685" ht="26.25" customHeight="1"/>
    <row r="45686" ht="26.25" customHeight="1"/>
    <row r="45687" ht="26.25" customHeight="1"/>
    <row r="45688" ht="26.25" customHeight="1"/>
    <row r="45689" ht="26.25" customHeight="1"/>
    <row r="45690" ht="26.25" customHeight="1"/>
    <row r="45691" ht="26.25" customHeight="1"/>
    <row r="45692" ht="26.25" customHeight="1"/>
    <row r="45693" ht="26.25" customHeight="1"/>
    <row r="45694" ht="26.25" customHeight="1"/>
    <row r="45695" ht="26.25" customHeight="1"/>
    <row r="45696" ht="26.25" customHeight="1"/>
    <row r="45697" ht="26.25" customHeight="1"/>
    <row r="45698" ht="26.25" customHeight="1"/>
    <row r="45699" ht="26.25" customHeight="1"/>
    <row r="45700" ht="26.25" customHeight="1"/>
    <row r="45701" ht="26.25" customHeight="1"/>
    <row r="45702" ht="26.25" customHeight="1"/>
    <row r="45703" ht="26.25" customHeight="1"/>
    <row r="45704" ht="26.25" customHeight="1"/>
    <row r="45705" ht="26.25" customHeight="1"/>
    <row r="45706" ht="26.25" customHeight="1"/>
    <row r="45707" ht="26.25" customHeight="1"/>
    <row r="45708" ht="26.25" customHeight="1"/>
    <row r="45709" ht="26.25" customHeight="1"/>
    <row r="45710" ht="26.25" customHeight="1"/>
    <row r="45711" ht="26.25" customHeight="1"/>
    <row r="45712" ht="26.25" customHeight="1"/>
    <row r="45713" ht="26.25" customHeight="1"/>
    <row r="45714" ht="26.25" customHeight="1"/>
    <row r="45715" ht="26.25" customHeight="1"/>
    <row r="45716" ht="26.25" customHeight="1"/>
    <row r="45717" ht="26.25" customHeight="1"/>
    <row r="45718" ht="26.25" customHeight="1"/>
    <row r="45719" ht="26.25" customHeight="1"/>
    <row r="45720" ht="26.25" customHeight="1"/>
    <row r="45721" ht="26.25" customHeight="1"/>
    <row r="45722" ht="26.25" customHeight="1"/>
    <row r="45723" ht="26.25" customHeight="1"/>
    <row r="45724" ht="26.25" customHeight="1"/>
    <row r="45725" ht="26.25" customHeight="1"/>
    <row r="45726" ht="26.25" customHeight="1"/>
    <row r="45727" ht="26.25" customHeight="1"/>
    <row r="45728" ht="26.25" customHeight="1"/>
    <row r="45729" ht="26.25" customHeight="1"/>
    <row r="45730" ht="26.25" customHeight="1"/>
    <row r="45731" ht="26.25" customHeight="1"/>
    <row r="45732" ht="26.25" customHeight="1"/>
    <row r="45733" ht="26.25" customHeight="1"/>
    <row r="45734" ht="26.25" customHeight="1"/>
    <row r="45735" ht="26.25" customHeight="1"/>
    <row r="45736" ht="26.25" customHeight="1"/>
    <row r="45737" ht="26.25" customHeight="1"/>
    <row r="45738" ht="26.25" customHeight="1"/>
    <row r="45739" ht="26.25" customHeight="1"/>
    <row r="45740" ht="26.25" customHeight="1"/>
    <row r="45741" ht="26.25" customHeight="1"/>
    <row r="45742" ht="26.25" customHeight="1"/>
    <row r="45743" ht="26.25" customHeight="1"/>
    <row r="45744" ht="26.25" customHeight="1"/>
    <row r="45745" ht="26.25" customHeight="1"/>
    <row r="45746" ht="26.25" customHeight="1"/>
    <row r="45747" ht="26.25" customHeight="1"/>
    <row r="45748" ht="26.25" customHeight="1"/>
    <row r="45749" ht="26.25" customHeight="1"/>
    <row r="45750" ht="26.25" customHeight="1"/>
    <row r="45751" ht="26.25" customHeight="1"/>
    <row r="45752" ht="26.25" customHeight="1"/>
    <row r="45753" ht="26.25" customHeight="1"/>
    <row r="45754" ht="26.25" customHeight="1"/>
    <row r="45755" ht="26.25" customHeight="1"/>
    <row r="45756" ht="26.25" customHeight="1"/>
    <row r="45757" ht="26.25" customHeight="1"/>
    <row r="45758" ht="26.25" customHeight="1"/>
    <row r="45759" ht="26.25" customHeight="1"/>
    <row r="45760" ht="26.25" customHeight="1"/>
    <row r="45761" ht="26.25" customHeight="1"/>
    <row r="45762" ht="26.25" customHeight="1"/>
    <row r="45763" ht="26.25" customHeight="1"/>
    <row r="45764" ht="26.25" customHeight="1"/>
    <row r="45765" ht="26.25" customHeight="1"/>
    <row r="45766" ht="26.25" customHeight="1"/>
    <row r="45767" ht="26.25" customHeight="1"/>
    <row r="45768" ht="26.25" customHeight="1"/>
    <row r="45769" ht="26.25" customHeight="1"/>
    <row r="45770" ht="26.25" customHeight="1"/>
    <row r="45771" ht="26.25" customHeight="1"/>
    <row r="45772" ht="26.25" customHeight="1"/>
    <row r="45773" ht="26.25" customHeight="1"/>
    <row r="45774" ht="26.25" customHeight="1"/>
    <row r="45775" ht="26.25" customHeight="1"/>
    <row r="45776" ht="26.25" customHeight="1"/>
    <row r="45777" ht="26.25" customHeight="1"/>
    <row r="45778" ht="26.25" customHeight="1"/>
    <row r="45779" ht="26.25" customHeight="1"/>
    <row r="45780" ht="26.25" customHeight="1"/>
    <row r="45781" ht="26.25" customHeight="1"/>
    <row r="45782" ht="26.25" customHeight="1"/>
    <row r="45783" ht="26.25" customHeight="1"/>
    <row r="45784" ht="26.25" customHeight="1"/>
    <row r="45785" ht="26.25" customHeight="1"/>
    <row r="45786" ht="26.25" customHeight="1"/>
    <row r="45787" ht="26.25" customHeight="1"/>
    <row r="45788" ht="26.25" customHeight="1"/>
    <row r="45789" ht="26.25" customHeight="1"/>
    <row r="45790" ht="26.25" customHeight="1"/>
    <row r="45791" ht="26.25" customHeight="1"/>
    <row r="45792" ht="26.25" customHeight="1"/>
    <row r="45793" ht="26.25" customHeight="1"/>
    <row r="45794" ht="26.25" customHeight="1"/>
    <row r="45795" ht="26.25" customHeight="1"/>
    <row r="45796" ht="26.25" customHeight="1"/>
    <row r="45797" ht="26.25" customHeight="1"/>
    <row r="45798" ht="26.25" customHeight="1"/>
    <row r="45799" ht="26.25" customHeight="1"/>
    <row r="45800" ht="26.25" customHeight="1"/>
    <row r="45801" ht="26.25" customHeight="1"/>
    <row r="45802" ht="26.25" customHeight="1"/>
    <row r="45803" ht="26.25" customHeight="1"/>
    <row r="45804" ht="26.25" customHeight="1"/>
    <row r="45805" ht="26.25" customHeight="1"/>
    <row r="45806" ht="26.25" customHeight="1"/>
    <row r="45807" ht="26.25" customHeight="1"/>
    <row r="45808" ht="26.25" customHeight="1"/>
    <row r="45809" ht="26.25" customHeight="1"/>
    <row r="45810" ht="26.25" customHeight="1"/>
    <row r="45811" ht="26.25" customHeight="1"/>
    <row r="45812" ht="26.25" customHeight="1"/>
    <row r="45813" ht="26.25" customHeight="1"/>
    <row r="45814" ht="26.25" customHeight="1"/>
    <row r="45815" ht="26.25" customHeight="1"/>
    <row r="45816" ht="26.25" customHeight="1"/>
    <row r="45817" ht="26.25" customHeight="1"/>
    <row r="45818" ht="26.25" customHeight="1"/>
    <row r="45819" ht="26.25" customHeight="1"/>
    <row r="45820" ht="26.25" customHeight="1"/>
    <row r="45821" ht="26.25" customHeight="1"/>
    <row r="45822" ht="26.25" customHeight="1"/>
    <row r="45823" ht="26.25" customHeight="1"/>
    <row r="45824" ht="26.25" customHeight="1"/>
    <row r="45825" ht="26.25" customHeight="1"/>
    <row r="45826" ht="26.25" customHeight="1"/>
    <row r="45827" ht="26.25" customHeight="1"/>
    <row r="45828" ht="26.25" customHeight="1"/>
    <row r="45829" ht="26.25" customHeight="1"/>
    <row r="45830" ht="26.25" customHeight="1"/>
    <row r="45831" ht="26.25" customHeight="1"/>
    <row r="45832" ht="26.25" customHeight="1"/>
    <row r="45833" ht="26.25" customHeight="1"/>
    <row r="45834" ht="26.25" customHeight="1"/>
    <row r="45835" ht="26.25" customHeight="1"/>
    <row r="45836" ht="26.25" customHeight="1"/>
    <row r="45837" ht="26.25" customHeight="1"/>
    <row r="45838" ht="26.25" customHeight="1"/>
    <row r="45839" ht="26.25" customHeight="1"/>
    <row r="45840" ht="26.25" customHeight="1"/>
    <row r="45841" ht="26.25" customHeight="1"/>
    <row r="45842" ht="26.25" customHeight="1"/>
    <row r="45843" ht="26.25" customHeight="1"/>
    <row r="45844" ht="26.25" customHeight="1"/>
    <row r="45845" ht="26.25" customHeight="1"/>
    <row r="45846" ht="26.25" customHeight="1"/>
    <row r="45847" ht="26.25" customHeight="1"/>
    <row r="45848" ht="26.25" customHeight="1"/>
    <row r="45849" ht="26.25" customHeight="1"/>
    <row r="45850" ht="26.25" customHeight="1"/>
    <row r="45851" ht="26.25" customHeight="1"/>
    <row r="45852" ht="26.25" customHeight="1"/>
    <row r="45853" ht="26.25" customHeight="1"/>
    <row r="45854" ht="26.25" customHeight="1"/>
    <row r="45855" ht="26.25" customHeight="1"/>
    <row r="45856" ht="26.25" customHeight="1"/>
    <row r="45857" ht="26.25" customHeight="1"/>
    <row r="45858" ht="26.25" customHeight="1"/>
    <row r="45859" ht="26.25" customHeight="1"/>
    <row r="45860" ht="26.25" customHeight="1"/>
    <row r="45861" ht="26.25" customHeight="1"/>
    <row r="45862" ht="26.25" customHeight="1"/>
    <row r="45863" ht="26.25" customHeight="1"/>
    <row r="45864" ht="26.25" customHeight="1"/>
    <row r="45865" ht="26.25" customHeight="1"/>
    <row r="45866" ht="26.25" customHeight="1"/>
    <row r="45867" ht="26.25" customHeight="1"/>
    <row r="45868" ht="26.25" customHeight="1"/>
    <row r="45869" ht="26.25" customHeight="1"/>
    <row r="45870" ht="26.25" customHeight="1"/>
    <row r="45871" ht="26.25" customHeight="1"/>
    <row r="45872" ht="26.25" customHeight="1"/>
    <row r="45873" ht="26.25" customHeight="1"/>
    <row r="45874" ht="26.25" customHeight="1"/>
    <row r="45875" ht="26.25" customHeight="1"/>
    <row r="45876" ht="26.25" customHeight="1"/>
    <row r="45877" ht="26.25" customHeight="1"/>
    <row r="45878" ht="26.25" customHeight="1"/>
    <row r="45879" ht="26.25" customHeight="1"/>
    <row r="45880" ht="26.25" customHeight="1"/>
    <row r="45881" ht="26.25" customHeight="1"/>
    <row r="45882" ht="26.25" customHeight="1"/>
    <row r="45883" ht="26.25" customHeight="1"/>
    <row r="45884" ht="26.25" customHeight="1"/>
    <row r="45885" ht="26.25" customHeight="1"/>
    <row r="45886" ht="26.25" customHeight="1"/>
    <row r="45887" ht="26.25" customHeight="1"/>
    <row r="45888" ht="26.25" customHeight="1"/>
    <row r="45889" ht="26.25" customHeight="1"/>
    <row r="45890" ht="26.25" customHeight="1"/>
    <row r="45891" ht="26.25" customHeight="1"/>
    <row r="45892" ht="26.25" customHeight="1"/>
    <row r="45893" ht="26.25" customHeight="1"/>
    <row r="45894" ht="26.25" customHeight="1"/>
    <row r="45895" ht="26.25" customHeight="1"/>
    <row r="45896" ht="26.25" customHeight="1"/>
    <row r="45897" ht="26.25" customHeight="1"/>
    <row r="45898" ht="26.25" customHeight="1"/>
    <row r="45899" ht="26.25" customHeight="1"/>
    <row r="45900" ht="26.25" customHeight="1"/>
    <row r="45901" ht="26.25" customHeight="1"/>
    <row r="45902" ht="26.25" customHeight="1"/>
    <row r="45903" ht="26.25" customHeight="1"/>
    <row r="45904" ht="26.25" customHeight="1"/>
    <row r="45905" ht="26.25" customHeight="1"/>
    <row r="45906" ht="26.25" customHeight="1"/>
    <row r="45907" ht="26.25" customHeight="1"/>
    <row r="45908" ht="26.25" customHeight="1"/>
    <row r="45909" ht="26.25" customHeight="1"/>
    <row r="45910" ht="26.25" customHeight="1"/>
    <row r="45911" ht="26.25" customHeight="1"/>
    <row r="45912" ht="26.25" customHeight="1"/>
    <row r="45913" ht="26.25" customHeight="1"/>
    <row r="45914" ht="26.25" customHeight="1"/>
    <row r="45915" ht="26.25" customHeight="1"/>
    <row r="45916" ht="26.25" customHeight="1"/>
    <row r="45917" ht="26.25" customHeight="1"/>
    <row r="45918" ht="26.25" customHeight="1"/>
    <row r="45919" ht="26.25" customHeight="1"/>
    <row r="45920" ht="26.25" customHeight="1"/>
    <row r="45921" ht="26.25" customHeight="1"/>
    <row r="45922" ht="26.25" customHeight="1"/>
    <row r="45923" ht="26.25" customHeight="1"/>
    <row r="45924" ht="26.25" customHeight="1"/>
    <row r="45925" ht="26.25" customHeight="1"/>
    <row r="45926" ht="26.25" customHeight="1"/>
    <row r="45927" ht="26.25" customHeight="1"/>
    <row r="45928" ht="26.25" customHeight="1"/>
    <row r="45929" ht="26.25" customHeight="1"/>
    <row r="45930" ht="26.25" customHeight="1"/>
    <row r="45931" ht="26.25" customHeight="1"/>
    <row r="45932" ht="26.25" customHeight="1"/>
    <row r="45933" ht="26.25" customHeight="1"/>
    <row r="45934" ht="26.25" customHeight="1"/>
    <row r="45935" ht="26.25" customHeight="1"/>
    <row r="45936" ht="26.25" customHeight="1"/>
    <row r="45937" ht="26.25" customHeight="1"/>
    <row r="45938" ht="26.25" customHeight="1"/>
    <row r="45939" ht="26.25" customHeight="1"/>
    <row r="45940" ht="26.25" customHeight="1"/>
    <row r="45941" ht="26.25" customHeight="1"/>
    <row r="45942" ht="26.25" customHeight="1"/>
    <row r="45943" ht="26.25" customHeight="1"/>
    <row r="45944" ht="26.25" customHeight="1"/>
    <row r="45945" ht="26.25" customHeight="1"/>
    <row r="45946" ht="26.25" customHeight="1"/>
    <row r="45947" ht="26.25" customHeight="1"/>
    <row r="45948" ht="26.25" customHeight="1"/>
    <row r="45949" ht="26.25" customHeight="1"/>
    <row r="45950" ht="26.25" customHeight="1"/>
    <row r="45951" ht="26.25" customHeight="1"/>
    <row r="45952" ht="26.25" customHeight="1"/>
    <row r="45953" ht="26.25" customHeight="1"/>
    <row r="45954" ht="26.25" customHeight="1"/>
    <row r="45955" ht="26.25" customHeight="1"/>
    <row r="45956" ht="26.25" customHeight="1"/>
    <row r="45957" ht="26.25" customHeight="1"/>
    <row r="45958" ht="26.25" customHeight="1"/>
    <row r="45959" ht="26.25" customHeight="1"/>
    <row r="45960" ht="26.25" customHeight="1"/>
    <row r="45961" ht="26.25" customHeight="1"/>
    <row r="45962" ht="26.25" customHeight="1"/>
    <row r="45963" ht="26.25" customHeight="1"/>
    <row r="45964" ht="26.25" customHeight="1"/>
    <row r="45965" ht="26.25" customHeight="1"/>
    <row r="45966" ht="26.25" customHeight="1"/>
    <row r="45967" ht="26.25" customHeight="1"/>
    <row r="45968" ht="26.25" customHeight="1"/>
    <row r="45969" ht="26.25" customHeight="1"/>
    <row r="45970" ht="26.25" customHeight="1"/>
    <row r="45971" ht="26.25" customHeight="1"/>
    <row r="45972" ht="26.25" customHeight="1"/>
    <row r="45973" ht="26.25" customHeight="1"/>
    <row r="45974" ht="26.25" customHeight="1"/>
    <row r="45975" ht="26.25" customHeight="1"/>
    <row r="45976" ht="26.25" customHeight="1"/>
    <row r="45977" ht="26.25" customHeight="1"/>
    <row r="45978" ht="26.25" customHeight="1"/>
    <row r="45979" ht="26.25" customHeight="1"/>
    <row r="45980" ht="26.25" customHeight="1"/>
    <row r="45981" ht="26.25" customHeight="1"/>
    <row r="45982" ht="26.25" customHeight="1"/>
    <row r="45983" ht="26.25" customHeight="1"/>
    <row r="45984" ht="26.25" customHeight="1"/>
    <row r="45985" ht="26.25" customHeight="1"/>
    <row r="45986" ht="26.25" customHeight="1"/>
    <row r="45987" ht="26.25" customHeight="1"/>
    <row r="45988" ht="26.25" customHeight="1"/>
    <row r="45989" ht="26.25" customHeight="1"/>
    <row r="45990" ht="26.25" customHeight="1"/>
    <row r="45991" ht="26.25" customHeight="1"/>
    <row r="45992" ht="26.25" customHeight="1"/>
    <row r="45993" ht="26.25" customHeight="1"/>
    <row r="45994" ht="26.25" customHeight="1"/>
    <row r="45995" ht="26.25" customHeight="1"/>
    <row r="45996" ht="26.25" customHeight="1"/>
    <row r="45997" ht="26.25" customHeight="1"/>
    <row r="45998" ht="26.25" customHeight="1"/>
    <row r="45999" ht="26.25" customHeight="1"/>
    <row r="46000" ht="26.25" customHeight="1"/>
    <row r="46001" ht="26.25" customHeight="1"/>
    <row r="46002" ht="26.25" customHeight="1"/>
    <row r="46003" ht="26.25" customHeight="1"/>
    <row r="46004" ht="26.25" customHeight="1"/>
    <row r="46005" ht="26.25" customHeight="1"/>
    <row r="46006" ht="26.25" customHeight="1"/>
    <row r="46007" ht="26.25" customHeight="1"/>
    <row r="46008" ht="26.25" customHeight="1"/>
    <row r="46009" ht="26.25" customHeight="1"/>
    <row r="46010" ht="26.25" customHeight="1"/>
    <row r="46011" ht="26.25" customHeight="1"/>
    <row r="46012" ht="26.25" customHeight="1"/>
    <row r="46013" ht="26.25" customHeight="1"/>
    <row r="46014" ht="26.25" customHeight="1"/>
    <row r="46015" ht="26.25" customHeight="1"/>
    <row r="46016" ht="26.25" customHeight="1"/>
    <row r="46017" ht="26.25" customHeight="1"/>
    <row r="46018" ht="26.25" customHeight="1"/>
    <row r="46019" ht="26.25" customHeight="1"/>
    <row r="46020" ht="26.25" customHeight="1"/>
    <row r="46021" ht="26.25" customHeight="1"/>
    <row r="46022" ht="26.25" customHeight="1"/>
    <row r="46023" ht="26.25" customHeight="1"/>
    <row r="46024" ht="26.25" customHeight="1"/>
    <row r="46025" ht="26.25" customHeight="1"/>
    <row r="46026" ht="26.25" customHeight="1"/>
    <row r="46027" ht="26.25" customHeight="1"/>
    <row r="46028" ht="26.25" customHeight="1"/>
    <row r="46029" ht="26.25" customHeight="1"/>
    <row r="46030" ht="26.25" customHeight="1"/>
    <row r="46031" ht="26.25" customHeight="1"/>
    <row r="46032" ht="26.25" customHeight="1"/>
    <row r="46033" ht="26.25" customHeight="1"/>
    <row r="46034" ht="26.25" customHeight="1"/>
    <row r="46035" ht="26.25" customHeight="1"/>
    <row r="46036" ht="26.25" customHeight="1"/>
    <row r="46037" ht="26.25" customHeight="1"/>
    <row r="46038" ht="26.25" customHeight="1"/>
    <row r="46039" ht="26.25" customHeight="1"/>
    <row r="46040" ht="26.25" customHeight="1"/>
    <row r="46041" ht="26.25" customHeight="1"/>
    <row r="46042" ht="26.25" customHeight="1"/>
    <row r="46043" ht="26.25" customHeight="1"/>
    <row r="46044" ht="26.25" customHeight="1"/>
    <row r="46045" ht="26.25" customHeight="1"/>
    <row r="46046" ht="26.25" customHeight="1"/>
    <row r="46047" ht="26.25" customHeight="1"/>
    <row r="46048" ht="26.25" customHeight="1"/>
    <row r="46049" ht="26.25" customHeight="1"/>
    <row r="46050" ht="26.25" customHeight="1"/>
    <row r="46051" ht="26.25" customHeight="1"/>
    <row r="46052" ht="26.25" customHeight="1"/>
    <row r="46053" ht="26.25" customHeight="1"/>
    <row r="46054" ht="26.25" customHeight="1"/>
    <row r="46055" ht="26.25" customHeight="1"/>
    <row r="46056" ht="26.25" customHeight="1"/>
    <row r="46057" ht="26.25" customHeight="1"/>
    <row r="46058" ht="26.25" customHeight="1"/>
    <row r="46059" ht="26.25" customHeight="1"/>
    <row r="46060" ht="26.25" customHeight="1"/>
    <row r="46061" ht="26.25" customHeight="1"/>
    <row r="46062" ht="26.25" customHeight="1"/>
    <row r="46063" ht="26.25" customHeight="1"/>
    <row r="46064" ht="26.25" customHeight="1"/>
    <row r="46065" ht="26.25" customHeight="1"/>
    <row r="46066" ht="26.25" customHeight="1"/>
    <row r="46067" ht="26.25" customHeight="1"/>
    <row r="46068" ht="26.25" customHeight="1"/>
    <row r="46069" ht="26.25" customHeight="1"/>
    <row r="46070" ht="26.25" customHeight="1"/>
    <row r="46071" ht="26.25" customHeight="1"/>
    <row r="46072" ht="26.25" customHeight="1"/>
    <row r="46073" ht="26.25" customHeight="1"/>
    <row r="46074" ht="26.25" customHeight="1"/>
    <row r="46075" ht="26.25" customHeight="1"/>
    <row r="46076" ht="26.25" customHeight="1"/>
    <row r="46077" ht="26.25" customHeight="1"/>
    <row r="46078" ht="26.25" customHeight="1"/>
    <row r="46079" ht="26.25" customHeight="1"/>
    <row r="46080" ht="26.25" customHeight="1"/>
    <row r="46081" ht="26.25" customHeight="1"/>
    <row r="46082" ht="26.25" customHeight="1"/>
    <row r="46083" ht="26.25" customHeight="1"/>
    <row r="46084" ht="26.25" customHeight="1"/>
    <row r="46085" ht="26.25" customHeight="1"/>
    <row r="46086" ht="26.25" customHeight="1"/>
    <row r="46087" ht="26.25" customHeight="1"/>
    <row r="46088" ht="26.25" customHeight="1"/>
    <row r="46089" ht="26.25" customHeight="1"/>
    <row r="46090" ht="26.25" customHeight="1"/>
    <row r="46091" ht="26.25" customHeight="1"/>
    <row r="46092" ht="26.25" customHeight="1"/>
    <row r="46093" ht="26.25" customHeight="1"/>
    <row r="46094" ht="26.25" customHeight="1"/>
    <row r="46095" ht="26.25" customHeight="1"/>
    <row r="46096" ht="26.25" customHeight="1"/>
    <row r="46097" ht="26.25" customHeight="1"/>
    <row r="46098" ht="26.25" customHeight="1"/>
    <row r="46099" ht="26.25" customHeight="1"/>
    <row r="46100" ht="26.25" customHeight="1"/>
    <row r="46101" ht="26.25" customHeight="1"/>
    <row r="46102" ht="26.25" customHeight="1"/>
    <row r="46103" ht="26.25" customHeight="1"/>
    <row r="46104" ht="26.25" customHeight="1"/>
    <row r="46105" ht="26.25" customHeight="1"/>
    <row r="46106" ht="26.25" customHeight="1"/>
    <row r="46107" ht="26.25" customHeight="1"/>
    <row r="46108" ht="26.25" customHeight="1"/>
    <row r="46109" ht="26.25" customHeight="1"/>
    <row r="46110" ht="26.25" customHeight="1"/>
    <row r="46111" ht="26.25" customHeight="1"/>
    <row r="46112" ht="26.25" customHeight="1"/>
    <row r="46113" ht="26.25" customHeight="1"/>
    <row r="46114" ht="26.25" customHeight="1"/>
    <row r="46115" ht="26.25" customHeight="1"/>
    <row r="46116" ht="26.25" customHeight="1"/>
    <row r="46117" ht="26.25" customHeight="1"/>
    <row r="46118" ht="26.25" customHeight="1"/>
    <row r="46119" ht="26.25" customHeight="1"/>
    <row r="46120" ht="26.25" customHeight="1"/>
    <row r="46121" ht="26.25" customHeight="1"/>
    <row r="46122" ht="26.25" customHeight="1"/>
    <row r="46123" ht="26.25" customHeight="1"/>
    <row r="46124" ht="26.25" customHeight="1"/>
    <row r="46125" ht="26.25" customHeight="1"/>
    <row r="46126" ht="26.25" customHeight="1"/>
    <row r="46127" ht="26.25" customHeight="1"/>
    <row r="46128" ht="26.25" customHeight="1"/>
    <row r="46129" ht="26.25" customHeight="1"/>
    <row r="46130" ht="26.25" customHeight="1"/>
    <row r="46131" ht="26.25" customHeight="1"/>
    <row r="46132" ht="26.25" customHeight="1"/>
    <row r="46133" ht="26.25" customHeight="1"/>
    <row r="46134" ht="26.25" customHeight="1"/>
    <row r="46135" ht="26.25" customHeight="1"/>
    <row r="46136" ht="26.25" customHeight="1"/>
    <row r="46137" ht="26.25" customHeight="1"/>
    <row r="46138" ht="26.25" customHeight="1"/>
    <row r="46139" ht="26.25" customHeight="1"/>
    <row r="46140" ht="26.25" customHeight="1"/>
    <row r="46141" ht="26.25" customHeight="1"/>
    <row r="46142" ht="26.25" customHeight="1"/>
    <row r="46143" ht="26.25" customHeight="1"/>
    <row r="46144" ht="26.25" customHeight="1"/>
    <row r="46145" ht="26.25" customHeight="1"/>
    <row r="46146" ht="26.25" customHeight="1"/>
    <row r="46147" ht="26.25" customHeight="1"/>
    <row r="46148" ht="26.25" customHeight="1"/>
    <row r="46149" ht="26.25" customHeight="1"/>
    <row r="46150" ht="26.25" customHeight="1"/>
    <row r="46151" ht="26.25" customHeight="1"/>
    <row r="46152" ht="26.25" customHeight="1"/>
    <row r="46153" ht="26.25" customHeight="1"/>
    <row r="46154" ht="26.25" customHeight="1"/>
    <row r="46155" ht="26.25" customHeight="1"/>
    <row r="46156" ht="26.25" customHeight="1"/>
    <row r="46157" ht="26.25" customHeight="1"/>
    <row r="46158" ht="26.25" customHeight="1"/>
    <row r="46159" ht="26.25" customHeight="1"/>
    <row r="46160" ht="26.25" customHeight="1"/>
    <row r="46161" ht="26.25" customHeight="1"/>
    <row r="46162" ht="26.25" customHeight="1"/>
    <row r="46163" ht="26.25" customHeight="1"/>
    <row r="46164" ht="26.25" customHeight="1"/>
    <row r="46165" ht="26.25" customHeight="1"/>
    <row r="46166" ht="26.25" customHeight="1"/>
    <row r="46167" ht="26.25" customHeight="1"/>
    <row r="46168" ht="26.25" customHeight="1"/>
    <row r="46169" ht="26.25" customHeight="1"/>
    <row r="46170" ht="26.25" customHeight="1"/>
    <row r="46171" ht="26.25" customHeight="1"/>
    <row r="46172" ht="26.25" customHeight="1"/>
    <row r="46173" ht="26.25" customHeight="1"/>
    <row r="46174" ht="26.25" customHeight="1"/>
    <row r="46175" ht="26.25" customHeight="1"/>
    <row r="46176" ht="26.25" customHeight="1"/>
    <row r="46177" ht="26.25" customHeight="1"/>
    <row r="46178" ht="26.25" customHeight="1"/>
    <row r="46179" ht="26.25" customHeight="1"/>
    <row r="46180" ht="26.25" customHeight="1"/>
    <row r="46181" ht="26.25" customHeight="1"/>
    <row r="46182" ht="26.25" customHeight="1"/>
    <row r="46183" ht="26.25" customHeight="1"/>
    <row r="46184" ht="26.25" customHeight="1"/>
    <row r="46185" ht="26.25" customHeight="1"/>
    <row r="46186" ht="26.25" customHeight="1"/>
    <row r="46187" ht="26.25" customHeight="1"/>
    <row r="46188" ht="26.25" customHeight="1"/>
    <row r="46189" ht="26.25" customHeight="1"/>
    <row r="46190" ht="26.25" customHeight="1"/>
    <row r="46191" ht="26.25" customHeight="1"/>
    <row r="46192" ht="26.25" customHeight="1"/>
    <row r="46193" ht="26.25" customHeight="1"/>
    <row r="46194" ht="26.25" customHeight="1"/>
    <row r="46195" ht="26.25" customHeight="1"/>
    <row r="46196" ht="26.25" customHeight="1"/>
    <row r="46197" ht="26.25" customHeight="1"/>
    <row r="46198" ht="26.25" customHeight="1"/>
    <row r="46199" ht="26.25" customHeight="1"/>
    <row r="46200" ht="26.25" customHeight="1"/>
    <row r="46201" ht="26.25" customHeight="1"/>
    <row r="46202" ht="26.25" customHeight="1"/>
    <row r="46203" ht="26.25" customHeight="1"/>
    <row r="46204" ht="26.25" customHeight="1"/>
    <row r="46205" ht="26.25" customHeight="1"/>
    <row r="46206" ht="26.25" customHeight="1"/>
    <row r="46207" ht="26.25" customHeight="1"/>
    <row r="46208" ht="26.25" customHeight="1"/>
    <row r="46209" ht="26.25" customHeight="1"/>
    <row r="46210" ht="26.25" customHeight="1"/>
    <row r="46211" ht="26.25" customHeight="1"/>
    <row r="46212" ht="26.25" customHeight="1"/>
    <row r="46213" ht="26.25" customHeight="1"/>
    <row r="46214" ht="26.25" customHeight="1"/>
    <row r="46215" ht="26.25" customHeight="1"/>
    <row r="46216" ht="26.25" customHeight="1"/>
    <row r="46217" ht="26.25" customHeight="1"/>
    <row r="46218" ht="26.25" customHeight="1"/>
    <row r="46219" ht="26.25" customHeight="1"/>
    <row r="46220" ht="26.25" customHeight="1"/>
    <row r="46221" ht="26.25" customHeight="1"/>
    <row r="46222" ht="26.25" customHeight="1"/>
    <row r="46223" ht="26.25" customHeight="1"/>
    <row r="46224" ht="26.25" customHeight="1"/>
    <row r="46225" ht="26.25" customHeight="1"/>
    <row r="46226" ht="26.25" customHeight="1"/>
    <row r="46227" ht="26.25" customHeight="1"/>
    <row r="46228" ht="26.25" customHeight="1"/>
    <row r="46229" ht="26.25" customHeight="1"/>
    <row r="46230" ht="26.25" customHeight="1"/>
    <row r="46231" ht="26.25" customHeight="1"/>
    <row r="46232" ht="26.25" customHeight="1"/>
    <row r="46233" ht="26.25" customHeight="1"/>
    <row r="46234" ht="26.25" customHeight="1"/>
    <row r="46235" ht="26.25" customHeight="1"/>
    <row r="46236" ht="26.25" customHeight="1"/>
    <row r="46237" ht="26.25" customHeight="1"/>
    <row r="46238" ht="26.25" customHeight="1"/>
    <row r="46239" ht="26.25" customHeight="1"/>
    <row r="46240" ht="26.25" customHeight="1"/>
    <row r="46241" ht="26.25" customHeight="1"/>
    <row r="46242" ht="26.25" customHeight="1"/>
    <row r="46243" ht="26.25" customHeight="1"/>
    <row r="46244" ht="26.25" customHeight="1"/>
    <row r="46245" ht="26.25" customHeight="1"/>
    <row r="46246" ht="26.25" customHeight="1"/>
    <row r="46247" ht="26.25" customHeight="1"/>
    <row r="46248" ht="26.25" customHeight="1"/>
    <row r="46249" ht="26.25" customHeight="1"/>
    <row r="46250" ht="26.25" customHeight="1"/>
    <row r="46251" ht="26.25" customHeight="1"/>
    <row r="46252" ht="26.25" customHeight="1"/>
    <row r="46253" ht="26.25" customHeight="1"/>
    <row r="46254" ht="26.25" customHeight="1"/>
    <row r="46255" ht="26.25" customHeight="1"/>
    <row r="46256" ht="26.25" customHeight="1"/>
    <row r="46257" ht="26.25" customHeight="1"/>
    <row r="46258" ht="26.25" customHeight="1"/>
    <row r="46259" ht="26.25" customHeight="1"/>
    <row r="46260" ht="26.25" customHeight="1"/>
    <row r="46261" ht="26.25" customHeight="1"/>
    <row r="46262" ht="26.25" customHeight="1"/>
    <row r="46263" ht="26.25" customHeight="1"/>
    <row r="46264" ht="26.25" customHeight="1"/>
    <row r="46265" ht="26.25" customHeight="1"/>
    <row r="46266" ht="26.25" customHeight="1"/>
    <row r="46267" ht="26.25" customHeight="1"/>
    <row r="46268" ht="26.25" customHeight="1"/>
    <row r="46269" ht="26.25" customHeight="1"/>
    <row r="46270" ht="26.25" customHeight="1"/>
    <row r="46271" ht="26.25" customHeight="1"/>
    <row r="46272" ht="26.25" customHeight="1"/>
    <row r="46273" ht="26.25" customHeight="1"/>
    <row r="46274" ht="26.25" customHeight="1"/>
    <row r="46275" ht="26.25" customHeight="1"/>
    <row r="46276" ht="26.25" customHeight="1"/>
    <row r="46277" ht="26.25" customHeight="1"/>
    <row r="46278" ht="26.25" customHeight="1"/>
    <row r="46279" ht="26.25" customHeight="1"/>
    <row r="46280" ht="26.25" customHeight="1"/>
    <row r="46281" ht="26.25" customHeight="1"/>
    <row r="46282" ht="26.25" customHeight="1"/>
    <row r="46283" ht="26.25" customHeight="1"/>
    <row r="46284" ht="26.25" customHeight="1"/>
    <row r="46285" ht="26.25" customHeight="1"/>
    <row r="46286" ht="26.25" customHeight="1"/>
    <row r="46287" ht="26.25" customHeight="1"/>
    <row r="46288" ht="26.25" customHeight="1"/>
    <row r="46289" ht="26.25" customHeight="1"/>
    <row r="46290" ht="26.25" customHeight="1"/>
    <row r="46291" ht="26.25" customHeight="1"/>
    <row r="46292" ht="26.25" customHeight="1"/>
    <row r="46293" ht="26.25" customHeight="1"/>
    <row r="46294" ht="26.25" customHeight="1"/>
    <row r="46295" ht="26.25" customHeight="1"/>
    <row r="46296" ht="26.25" customHeight="1"/>
    <row r="46297" ht="26.25" customHeight="1"/>
    <row r="46298" ht="26.25" customHeight="1"/>
    <row r="46299" ht="26.25" customHeight="1"/>
    <row r="46300" ht="26.25" customHeight="1"/>
    <row r="46301" ht="26.25" customHeight="1"/>
    <row r="46302" ht="26.25" customHeight="1"/>
    <row r="46303" ht="26.25" customHeight="1"/>
    <row r="46304" ht="26.25" customHeight="1"/>
    <row r="46305" ht="26.25" customHeight="1"/>
    <row r="46306" ht="26.25" customHeight="1"/>
    <row r="46307" ht="26.25" customHeight="1"/>
    <row r="46308" ht="26.25" customHeight="1"/>
    <row r="46309" ht="26.25" customHeight="1"/>
    <row r="46310" ht="26.25" customHeight="1"/>
    <row r="46311" ht="26.25" customHeight="1"/>
    <row r="46312" ht="26.25" customHeight="1"/>
    <row r="46313" ht="26.25" customHeight="1"/>
    <row r="46314" ht="26.25" customHeight="1"/>
    <row r="46315" ht="26.25" customHeight="1"/>
    <row r="46316" ht="26.25" customHeight="1"/>
    <row r="46317" ht="26.25" customHeight="1"/>
    <row r="46318" ht="26.25" customHeight="1"/>
    <row r="46319" ht="26.25" customHeight="1"/>
    <row r="46320" ht="26.25" customHeight="1"/>
    <row r="46321" ht="26.25" customHeight="1"/>
    <row r="46322" ht="26.25" customHeight="1"/>
    <row r="46323" ht="26.25" customHeight="1"/>
    <row r="46324" ht="26.25" customHeight="1"/>
    <row r="46325" ht="26.25" customHeight="1"/>
    <row r="46326" ht="26.25" customHeight="1"/>
    <row r="46327" ht="26.25" customHeight="1"/>
    <row r="46328" ht="26.25" customHeight="1"/>
    <row r="46329" ht="26.25" customHeight="1"/>
    <row r="46330" ht="26.25" customHeight="1"/>
    <row r="46331" ht="26.25" customHeight="1"/>
    <row r="46332" ht="26.25" customHeight="1"/>
    <row r="46333" ht="26.25" customHeight="1"/>
    <row r="46334" ht="26.25" customHeight="1"/>
    <row r="46335" ht="26.25" customHeight="1"/>
    <row r="46336" ht="26.25" customHeight="1"/>
    <row r="46337" ht="26.25" customHeight="1"/>
    <row r="46338" ht="26.25" customHeight="1"/>
    <row r="46339" ht="26.25" customHeight="1"/>
    <row r="46340" ht="26.25" customHeight="1"/>
    <row r="46341" ht="26.25" customHeight="1"/>
    <row r="46342" ht="26.25" customHeight="1"/>
    <row r="46343" ht="26.25" customHeight="1"/>
    <row r="46344" ht="26.25" customHeight="1"/>
    <row r="46345" ht="26.25" customHeight="1"/>
    <row r="46346" ht="26.25" customHeight="1"/>
    <row r="46347" ht="26.25" customHeight="1"/>
    <row r="46348" ht="26.25" customHeight="1"/>
    <row r="46349" ht="26.25" customHeight="1"/>
    <row r="46350" ht="26.25" customHeight="1"/>
    <row r="46351" ht="26.25" customHeight="1"/>
    <row r="46352" ht="26.25" customHeight="1"/>
    <row r="46353" ht="26.25" customHeight="1"/>
    <row r="46354" ht="26.25" customHeight="1"/>
    <row r="46355" ht="26.25" customHeight="1"/>
    <row r="46356" ht="26.25" customHeight="1"/>
    <row r="46357" ht="26.25" customHeight="1"/>
    <row r="46358" ht="26.25" customHeight="1"/>
    <row r="46359" ht="26.25" customHeight="1"/>
    <row r="46360" ht="26.25" customHeight="1"/>
    <row r="46361" ht="26.25" customHeight="1"/>
    <row r="46362" ht="26.25" customHeight="1"/>
    <row r="46363" ht="26.25" customHeight="1"/>
    <row r="46364" ht="26.25" customHeight="1"/>
    <row r="46365" ht="26.25" customHeight="1"/>
    <row r="46366" ht="26.25" customHeight="1"/>
    <row r="46367" ht="26.25" customHeight="1"/>
    <row r="46368" ht="26.25" customHeight="1"/>
    <row r="46369" ht="26.25" customHeight="1"/>
    <row r="46370" ht="26.25" customHeight="1"/>
    <row r="46371" ht="26.25" customHeight="1"/>
    <row r="46372" ht="26.25" customHeight="1"/>
    <row r="46373" ht="26.25" customHeight="1"/>
    <row r="46374" ht="26.25" customHeight="1"/>
    <row r="46375" ht="26.25" customHeight="1"/>
    <row r="46376" ht="26.25" customHeight="1"/>
    <row r="46377" ht="26.25" customHeight="1"/>
    <row r="46378" ht="26.25" customHeight="1"/>
    <row r="46379" ht="26.25" customHeight="1"/>
    <row r="46380" ht="26.25" customHeight="1"/>
    <row r="46381" ht="26.25" customHeight="1"/>
    <row r="46382" ht="26.25" customHeight="1"/>
    <row r="46383" ht="26.25" customHeight="1"/>
    <row r="46384" ht="26.25" customHeight="1"/>
    <row r="46385" ht="26.25" customHeight="1"/>
    <row r="46386" ht="26.25" customHeight="1"/>
    <row r="46387" ht="26.25" customHeight="1"/>
    <row r="46388" ht="26.25" customHeight="1"/>
    <row r="46389" ht="26.25" customHeight="1"/>
    <row r="46390" ht="26.25" customHeight="1"/>
    <row r="46391" ht="26.25" customHeight="1"/>
    <row r="46392" ht="26.25" customHeight="1"/>
    <row r="46393" ht="26.25" customHeight="1"/>
    <row r="46394" ht="26.25" customHeight="1"/>
    <row r="46395" ht="26.25" customHeight="1"/>
    <row r="46396" ht="26.25" customHeight="1"/>
    <row r="46397" ht="26.25" customHeight="1"/>
    <row r="46398" ht="26.25" customHeight="1"/>
    <row r="46399" ht="26.25" customHeight="1"/>
    <row r="46400" ht="26.25" customHeight="1"/>
    <row r="46401" ht="26.25" customHeight="1"/>
    <row r="46402" ht="26.25" customHeight="1"/>
    <row r="46403" ht="26.25" customHeight="1"/>
    <row r="46404" ht="26.25" customHeight="1"/>
    <row r="46405" ht="26.25" customHeight="1"/>
    <row r="46406" ht="26.25" customHeight="1"/>
    <row r="46407" ht="26.25" customHeight="1"/>
    <row r="46408" ht="26.25" customHeight="1"/>
    <row r="46409" ht="26.25" customHeight="1"/>
    <row r="46410" ht="26.25" customHeight="1"/>
    <row r="46411" ht="26.25" customHeight="1"/>
    <row r="46412" ht="26.25" customHeight="1"/>
    <row r="46413" ht="26.25" customHeight="1"/>
    <row r="46414" ht="26.25" customHeight="1"/>
    <row r="46415" ht="26.25" customHeight="1"/>
    <row r="46416" ht="26.25" customHeight="1"/>
    <row r="46417" ht="26.25" customHeight="1"/>
    <row r="46418" ht="26.25" customHeight="1"/>
    <row r="46419" ht="26.25" customHeight="1"/>
    <row r="46420" ht="26.25" customHeight="1"/>
    <row r="46421" ht="26.25" customHeight="1"/>
    <row r="46422" ht="26.25" customHeight="1"/>
    <row r="46423" ht="26.25" customHeight="1"/>
    <row r="46424" ht="26.25" customHeight="1"/>
    <row r="46425" ht="26.25" customHeight="1"/>
    <row r="46426" ht="26.25" customHeight="1"/>
    <row r="46427" ht="26.25" customHeight="1"/>
    <row r="46428" ht="26.25" customHeight="1"/>
    <row r="46429" ht="26.25" customHeight="1"/>
    <row r="46430" ht="26.25" customHeight="1"/>
    <row r="46431" ht="26.25" customHeight="1"/>
    <row r="46432" ht="26.25" customHeight="1"/>
    <row r="46433" ht="26.25" customHeight="1"/>
    <row r="46434" ht="26.25" customHeight="1"/>
    <row r="46435" ht="26.25" customHeight="1"/>
    <row r="46436" ht="26.25" customHeight="1"/>
    <row r="46437" ht="26.25" customHeight="1"/>
    <row r="46438" ht="26.25" customHeight="1"/>
    <row r="46439" ht="26.25" customHeight="1"/>
    <row r="46440" ht="26.25" customHeight="1"/>
    <row r="46441" ht="26.25" customHeight="1"/>
    <row r="46442" ht="26.25" customHeight="1"/>
    <row r="46443" ht="26.25" customHeight="1"/>
    <row r="46444" ht="26.25" customHeight="1"/>
    <row r="46445" ht="26.25" customHeight="1"/>
    <row r="46446" ht="26.25" customHeight="1"/>
    <row r="46447" ht="26.25" customHeight="1"/>
    <row r="46448" ht="26.25" customHeight="1"/>
    <row r="46449" ht="26.25" customHeight="1"/>
    <row r="46450" ht="26.25" customHeight="1"/>
    <row r="46451" ht="26.25" customHeight="1"/>
    <row r="46452" ht="26.25" customHeight="1"/>
    <row r="46453" ht="26.25" customHeight="1"/>
    <row r="46454" ht="26.25" customHeight="1"/>
    <row r="46455" ht="26.25" customHeight="1"/>
    <row r="46456" ht="26.25" customHeight="1"/>
    <row r="46457" ht="26.25" customHeight="1"/>
    <row r="46458" ht="26.25" customHeight="1"/>
    <row r="46459" ht="26.25" customHeight="1"/>
    <row r="46460" ht="26.25" customHeight="1"/>
    <row r="46461" ht="26.25" customHeight="1"/>
    <row r="46462" ht="26.25" customHeight="1"/>
    <row r="46463" ht="26.25" customHeight="1"/>
    <row r="46464" ht="26.25" customHeight="1"/>
    <row r="46465" ht="26.25" customHeight="1"/>
    <row r="46466" ht="26.25" customHeight="1"/>
    <row r="46467" ht="26.25" customHeight="1"/>
    <row r="46468" ht="26.25" customHeight="1"/>
    <row r="46469" ht="26.25" customHeight="1"/>
    <row r="46470" ht="26.25" customHeight="1"/>
    <row r="46471" ht="26.25" customHeight="1"/>
    <row r="46472" ht="26.25" customHeight="1"/>
    <row r="46473" ht="26.25" customHeight="1"/>
    <row r="46474" ht="26.25" customHeight="1"/>
    <row r="46475" ht="26.25" customHeight="1"/>
    <row r="46476" ht="26.25" customHeight="1"/>
    <row r="46477" ht="26.25" customHeight="1"/>
    <row r="46478" ht="26.25" customHeight="1"/>
    <row r="46479" ht="26.25" customHeight="1"/>
    <row r="46480" ht="26.25" customHeight="1"/>
    <row r="46481" ht="26.25" customHeight="1"/>
    <row r="46482" ht="26.25" customHeight="1"/>
    <row r="46483" ht="26.25" customHeight="1"/>
    <row r="46484" ht="26.25" customHeight="1"/>
    <row r="46485" ht="26.25" customHeight="1"/>
    <row r="46486" ht="26.25" customHeight="1"/>
    <row r="46487" ht="26.25" customHeight="1"/>
    <row r="46488" ht="26.25" customHeight="1"/>
    <row r="46489" ht="26.25" customHeight="1"/>
    <row r="46490" ht="26.25" customHeight="1"/>
    <row r="46491" ht="26.25" customHeight="1"/>
    <row r="46492" ht="26.25" customHeight="1"/>
    <row r="46493" ht="26.25" customHeight="1"/>
    <row r="46494" ht="26.25" customHeight="1"/>
    <row r="46495" ht="26.25" customHeight="1"/>
    <row r="46496" ht="26.25" customHeight="1"/>
    <row r="46497" ht="26.25" customHeight="1"/>
    <row r="46498" ht="26.25" customHeight="1"/>
    <row r="46499" ht="26.25" customHeight="1"/>
    <row r="46500" ht="26.25" customHeight="1"/>
    <row r="46501" ht="26.25" customHeight="1"/>
    <row r="46502" ht="26.25" customHeight="1"/>
    <row r="46503" ht="26.25" customHeight="1"/>
    <row r="46504" ht="26.25" customHeight="1"/>
    <row r="46505" ht="26.25" customHeight="1"/>
    <row r="46506" ht="26.25" customHeight="1"/>
    <row r="46507" ht="26.25" customHeight="1"/>
    <row r="46508" ht="26.25" customHeight="1"/>
    <row r="46509" ht="26.25" customHeight="1"/>
    <row r="46510" ht="26.25" customHeight="1"/>
    <row r="46511" ht="26.25" customHeight="1"/>
    <row r="46512" ht="26.25" customHeight="1"/>
    <row r="46513" ht="26.25" customHeight="1"/>
    <row r="46514" ht="26.25" customHeight="1"/>
    <row r="46515" ht="26.25" customHeight="1"/>
    <row r="46516" ht="26.25" customHeight="1"/>
    <row r="46517" ht="26.25" customHeight="1"/>
    <row r="46518" ht="26.25" customHeight="1"/>
    <row r="46519" ht="26.25" customHeight="1"/>
    <row r="46520" ht="26.25" customHeight="1"/>
    <row r="46521" ht="26.25" customHeight="1"/>
    <row r="46522" ht="26.25" customHeight="1"/>
    <row r="46523" ht="26.25" customHeight="1"/>
    <row r="46524" ht="26.25" customHeight="1"/>
    <row r="46525" ht="26.25" customHeight="1"/>
    <row r="46526" ht="26.25" customHeight="1"/>
    <row r="46527" ht="26.25" customHeight="1"/>
    <row r="46528" ht="26.25" customHeight="1"/>
    <row r="46529" ht="26.25" customHeight="1"/>
    <row r="46530" ht="26.25" customHeight="1"/>
    <row r="46531" ht="26.25" customHeight="1"/>
    <row r="46532" ht="26.25" customHeight="1"/>
    <row r="46533" ht="26.25" customHeight="1"/>
    <row r="46534" ht="26.25" customHeight="1"/>
    <row r="46535" ht="26.25" customHeight="1"/>
    <row r="46536" ht="26.25" customHeight="1"/>
    <row r="46537" ht="26.25" customHeight="1"/>
    <row r="46538" ht="26.25" customHeight="1"/>
    <row r="46539" ht="26.25" customHeight="1"/>
    <row r="46540" ht="26.25" customHeight="1"/>
    <row r="46541" ht="26.25" customHeight="1"/>
    <row r="46542" ht="26.25" customHeight="1"/>
    <row r="46543" ht="26.25" customHeight="1"/>
    <row r="46544" ht="26.25" customHeight="1"/>
    <row r="46545" ht="26.25" customHeight="1"/>
    <row r="46546" ht="26.25" customHeight="1"/>
    <row r="46547" ht="26.25" customHeight="1"/>
    <row r="46548" ht="26.25" customHeight="1"/>
    <row r="46549" ht="26.25" customHeight="1"/>
    <row r="46550" ht="26.25" customHeight="1"/>
    <row r="46551" ht="26.25" customHeight="1"/>
    <row r="46552" ht="26.25" customHeight="1"/>
    <row r="46553" ht="26.25" customHeight="1"/>
    <row r="46554" ht="26.25" customHeight="1"/>
    <row r="46555" ht="26.25" customHeight="1"/>
    <row r="46556" ht="26.25" customHeight="1"/>
    <row r="46557" ht="26.25" customHeight="1"/>
    <row r="46558" ht="26.25" customHeight="1"/>
    <row r="46559" ht="26.25" customHeight="1"/>
    <row r="46560" ht="26.25" customHeight="1"/>
    <row r="46561" ht="26.25" customHeight="1"/>
    <row r="46562" ht="26.25" customHeight="1"/>
    <row r="46563" ht="26.25" customHeight="1"/>
    <row r="46564" ht="26.25" customHeight="1"/>
    <row r="46565" ht="26.25" customHeight="1"/>
    <row r="46566" ht="26.25" customHeight="1"/>
    <row r="46567" ht="26.25" customHeight="1"/>
    <row r="46568" ht="26.25" customHeight="1"/>
    <row r="46569" ht="26.25" customHeight="1"/>
    <row r="46570" ht="26.25" customHeight="1"/>
    <row r="46571" ht="26.25" customHeight="1"/>
    <row r="46572" ht="26.25" customHeight="1"/>
    <row r="46573" ht="26.25" customHeight="1"/>
    <row r="46574" ht="26.25" customHeight="1"/>
    <row r="46575" ht="26.25" customHeight="1"/>
    <row r="46576" ht="26.25" customHeight="1"/>
    <row r="46577" ht="26.25" customHeight="1"/>
    <row r="46578" ht="26.25" customHeight="1"/>
    <row r="46579" ht="26.25" customHeight="1"/>
    <row r="46580" ht="26.25" customHeight="1"/>
    <row r="46581" ht="26.25" customHeight="1"/>
    <row r="46582" ht="26.25" customHeight="1"/>
    <row r="46583" ht="26.25" customHeight="1"/>
    <row r="46584" ht="26.25" customHeight="1"/>
    <row r="46585" ht="26.25" customHeight="1"/>
    <row r="46586" ht="26.25" customHeight="1"/>
    <row r="46587" ht="26.25" customHeight="1"/>
    <row r="46588" ht="26.25" customHeight="1"/>
    <row r="46589" ht="26.25" customHeight="1"/>
    <row r="46590" ht="26.25" customHeight="1"/>
    <row r="46591" ht="26.25" customHeight="1"/>
    <row r="46592" ht="26.25" customHeight="1"/>
    <row r="46593" ht="26.25" customHeight="1"/>
    <row r="46594" ht="26.25" customHeight="1"/>
    <row r="46595" ht="26.25" customHeight="1"/>
    <row r="46596" ht="26.25" customHeight="1"/>
    <row r="46597" ht="26.25" customHeight="1"/>
    <row r="46598" ht="26.25" customHeight="1"/>
    <row r="46599" ht="26.25" customHeight="1"/>
    <row r="46600" ht="26.25" customHeight="1"/>
    <row r="46601" ht="26.25" customHeight="1"/>
    <row r="46602" ht="26.25" customHeight="1"/>
    <row r="46603" ht="26.25" customHeight="1"/>
    <row r="46604" ht="26.25" customHeight="1"/>
    <row r="46605" ht="26.25" customHeight="1"/>
    <row r="46606" ht="26.25" customHeight="1"/>
    <row r="46607" ht="26.25" customHeight="1"/>
    <row r="46608" ht="26.25" customHeight="1"/>
    <row r="46609" ht="26.25" customHeight="1"/>
    <row r="46610" ht="26.25" customHeight="1"/>
    <row r="46611" ht="26.25" customHeight="1"/>
    <row r="46612" ht="26.25" customHeight="1"/>
    <row r="46613" ht="26.25" customHeight="1"/>
    <row r="46614" ht="26.25" customHeight="1"/>
    <row r="46615" ht="26.25" customHeight="1"/>
    <row r="46616" ht="26.25" customHeight="1"/>
    <row r="46617" ht="26.25" customHeight="1"/>
    <row r="46618" ht="26.25" customHeight="1"/>
    <row r="46619" ht="26.25" customHeight="1"/>
    <row r="46620" ht="26.25" customHeight="1"/>
    <row r="46621" ht="26.25" customHeight="1"/>
    <row r="46622" ht="26.25" customHeight="1"/>
    <row r="46623" ht="26.25" customHeight="1"/>
    <row r="46624" ht="26.25" customHeight="1"/>
    <row r="46625" ht="26.25" customHeight="1"/>
    <row r="46626" ht="26.25" customHeight="1"/>
    <row r="46627" ht="26.25" customHeight="1"/>
    <row r="46628" ht="26.25" customHeight="1"/>
    <row r="46629" ht="26.25" customHeight="1"/>
    <row r="46630" ht="26.25" customHeight="1"/>
    <row r="46631" ht="26.25" customHeight="1"/>
    <row r="46632" ht="26.25" customHeight="1"/>
    <row r="46633" ht="26.25" customHeight="1"/>
    <row r="46634" ht="26.25" customHeight="1"/>
    <row r="46635" ht="26.25" customHeight="1"/>
    <row r="46636" ht="26.25" customHeight="1"/>
    <row r="46637" ht="26.25" customHeight="1"/>
    <row r="46638" ht="26.25" customHeight="1"/>
    <row r="46639" ht="26.25" customHeight="1"/>
    <row r="46640" ht="26.25" customHeight="1"/>
    <row r="46641" ht="26.25" customHeight="1"/>
    <row r="46642" ht="26.25" customHeight="1"/>
    <row r="46643" ht="26.25" customHeight="1"/>
    <row r="46644" ht="26.25" customHeight="1"/>
    <row r="46645" ht="26.25" customHeight="1"/>
    <row r="46646" ht="26.25" customHeight="1"/>
    <row r="46647" ht="26.25" customHeight="1"/>
    <row r="46648" ht="26.25" customHeight="1"/>
    <row r="46649" ht="26.25" customHeight="1"/>
    <row r="46650" ht="26.25" customHeight="1"/>
    <row r="46651" ht="26.25" customHeight="1"/>
    <row r="46652" ht="26.25" customHeight="1"/>
    <row r="46653" ht="26.25" customHeight="1"/>
    <row r="46654" ht="26.25" customHeight="1"/>
    <row r="46655" ht="26.25" customHeight="1"/>
    <row r="46656" ht="26.25" customHeight="1"/>
    <row r="46657" ht="26.25" customHeight="1"/>
    <row r="46658" ht="26.25" customHeight="1"/>
    <row r="46659" ht="26.25" customHeight="1"/>
    <row r="46660" ht="26.25" customHeight="1"/>
    <row r="46661" ht="26.25" customHeight="1"/>
    <row r="46662" ht="26.25" customHeight="1"/>
    <row r="46663" ht="26.25" customHeight="1"/>
    <row r="46664" ht="26.25" customHeight="1"/>
    <row r="46665" ht="26.25" customHeight="1"/>
    <row r="46666" ht="26.25" customHeight="1"/>
    <row r="46667" ht="26.25" customHeight="1"/>
    <row r="46668" ht="26.25" customHeight="1"/>
    <row r="46669" ht="26.25" customHeight="1"/>
    <row r="46670" ht="26.25" customHeight="1"/>
    <row r="46671" ht="26.25" customHeight="1"/>
    <row r="46672" ht="26.25" customHeight="1"/>
    <row r="46673" ht="26.25" customHeight="1"/>
    <row r="46674" ht="26.25" customHeight="1"/>
    <row r="46675" ht="26.25" customHeight="1"/>
    <row r="46676" ht="26.25" customHeight="1"/>
    <row r="46677" ht="26.25" customHeight="1"/>
    <row r="46678" ht="26.25" customHeight="1"/>
    <row r="46679" ht="26.25" customHeight="1"/>
    <row r="46680" ht="26.25" customHeight="1"/>
    <row r="46681" ht="26.25" customHeight="1"/>
    <row r="46682" ht="26.25" customHeight="1"/>
    <row r="46683" ht="26.25" customHeight="1"/>
    <row r="46684" ht="26.25" customHeight="1"/>
    <row r="46685" ht="26.25" customHeight="1"/>
    <row r="46686" ht="26.25" customHeight="1"/>
    <row r="46687" ht="26.25" customHeight="1"/>
    <row r="46688" ht="26.25" customHeight="1"/>
    <row r="46689" ht="26.25" customHeight="1"/>
    <row r="46690" ht="26.25" customHeight="1"/>
    <row r="46691" ht="26.25" customHeight="1"/>
    <row r="46692" ht="26.25" customHeight="1"/>
    <row r="46693" ht="26.25" customHeight="1"/>
    <row r="46694" ht="26.25" customHeight="1"/>
    <row r="46695" ht="26.25" customHeight="1"/>
    <row r="46696" ht="26.25" customHeight="1"/>
    <row r="46697" ht="26.25" customHeight="1"/>
    <row r="46698" ht="26.25" customHeight="1"/>
    <row r="46699" ht="26.25" customHeight="1"/>
    <row r="46700" ht="26.25" customHeight="1"/>
    <row r="46701" ht="26.25" customHeight="1"/>
    <row r="46702" ht="26.25" customHeight="1"/>
    <row r="46703" ht="26.25" customHeight="1"/>
    <row r="46704" ht="26.25" customHeight="1"/>
    <row r="46705" ht="26.25" customHeight="1"/>
    <row r="46706" ht="26.25" customHeight="1"/>
    <row r="46707" ht="26.25" customHeight="1"/>
    <row r="46708" ht="26.25" customHeight="1"/>
    <row r="46709" ht="26.25" customHeight="1"/>
    <row r="46710" ht="26.25" customHeight="1"/>
    <row r="46711" ht="26.25" customHeight="1"/>
    <row r="46712" ht="26.25" customHeight="1"/>
    <row r="46713" ht="26.25" customHeight="1"/>
    <row r="46714" ht="26.25" customHeight="1"/>
    <row r="46715" ht="26.25" customHeight="1"/>
    <row r="46716" ht="26.25" customHeight="1"/>
    <row r="46717" ht="26.25" customHeight="1"/>
    <row r="46718" ht="26.25" customHeight="1"/>
    <row r="46719" ht="26.25" customHeight="1"/>
    <row r="46720" ht="26.25" customHeight="1"/>
    <row r="46721" ht="26.25" customHeight="1"/>
    <row r="46722" ht="26.25" customHeight="1"/>
    <row r="46723" ht="26.25" customHeight="1"/>
    <row r="46724" ht="26.25" customHeight="1"/>
    <row r="46725" ht="26.25" customHeight="1"/>
    <row r="46726" ht="26.25" customHeight="1"/>
    <row r="46727" ht="26.25" customHeight="1"/>
    <row r="46728" ht="26.25" customHeight="1"/>
    <row r="46729" ht="26.25" customHeight="1"/>
    <row r="46730" ht="26.25" customHeight="1"/>
    <row r="46731" ht="26.25" customHeight="1"/>
    <row r="46732" ht="26.25" customHeight="1"/>
    <row r="46733" ht="26.25" customHeight="1"/>
    <row r="46734" ht="26.25" customHeight="1"/>
    <row r="46735" ht="26.25" customHeight="1"/>
    <row r="46736" ht="26.25" customHeight="1"/>
    <row r="46737" ht="26.25" customHeight="1"/>
    <row r="46738" ht="26.25" customHeight="1"/>
    <row r="46739" ht="26.25" customHeight="1"/>
    <row r="46740" ht="26.25" customHeight="1"/>
    <row r="46741" ht="26.25" customHeight="1"/>
    <row r="46742" ht="26.25" customHeight="1"/>
    <row r="46743" ht="26.25" customHeight="1"/>
    <row r="46744" ht="26.25" customHeight="1"/>
    <row r="46745" ht="26.25" customHeight="1"/>
    <row r="46746" ht="26.25" customHeight="1"/>
    <row r="46747" ht="26.25" customHeight="1"/>
    <row r="46748" ht="26.25" customHeight="1"/>
    <row r="46749" ht="26.25" customHeight="1"/>
    <row r="46750" ht="26.25" customHeight="1"/>
    <row r="46751" ht="26.25" customHeight="1"/>
    <row r="46752" ht="26.25" customHeight="1"/>
    <row r="46753" ht="26.25" customHeight="1"/>
    <row r="46754" ht="26.25" customHeight="1"/>
    <row r="46755" ht="26.25" customHeight="1"/>
    <row r="46756" ht="26.25" customHeight="1"/>
    <row r="46757" ht="26.25" customHeight="1"/>
    <row r="46758" ht="26.25" customHeight="1"/>
    <row r="46759" ht="26.25" customHeight="1"/>
    <row r="46760" ht="26.25" customHeight="1"/>
    <row r="46761" ht="26.25" customHeight="1"/>
    <row r="46762" ht="26.25" customHeight="1"/>
    <row r="46763" ht="26.25" customHeight="1"/>
    <row r="46764" ht="26.25" customHeight="1"/>
    <row r="46765" ht="26.25" customHeight="1"/>
    <row r="46766" ht="26.25" customHeight="1"/>
    <row r="46767" ht="26.25" customHeight="1"/>
    <row r="46768" ht="26.25" customHeight="1"/>
    <row r="46769" ht="26.25" customHeight="1"/>
    <row r="46770" ht="26.25" customHeight="1"/>
    <row r="46771" ht="26.25" customHeight="1"/>
    <row r="46772" ht="26.25" customHeight="1"/>
    <row r="46773" ht="26.25" customHeight="1"/>
    <row r="46774" ht="26.25" customHeight="1"/>
    <row r="46775" ht="26.25" customHeight="1"/>
    <row r="46776" ht="26.25" customHeight="1"/>
    <row r="46777" ht="26.25" customHeight="1"/>
    <row r="46778" ht="26.25" customHeight="1"/>
    <row r="46779" ht="26.25" customHeight="1"/>
    <row r="46780" ht="26.25" customHeight="1"/>
    <row r="46781" ht="26.25" customHeight="1"/>
    <row r="46782" ht="26.25" customHeight="1"/>
    <row r="46783" ht="26.25" customHeight="1"/>
    <row r="46784" ht="26.25" customHeight="1"/>
    <row r="46785" ht="26.25" customHeight="1"/>
    <row r="46786" ht="26.25" customHeight="1"/>
    <row r="46787" ht="26.25" customHeight="1"/>
    <row r="46788" ht="26.25" customHeight="1"/>
    <row r="46789" ht="26.25" customHeight="1"/>
    <row r="46790" ht="26.25" customHeight="1"/>
    <row r="46791" ht="26.25" customHeight="1"/>
    <row r="46792" ht="26.25" customHeight="1"/>
    <row r="46793" ht="26.25" customHeight="1"/>
    <row r="46794" ht="26.25" customHeight="1"/>
    <row r="46795" ht="26.25" customHeight="1"/>
    <row r="46796" ht="26.25" customHeight="1"/>
    <row r="46797" ht="26.25" customHeight="1"/>
    <row r="46798" ht="26.25" customHeight="1"/>
    <row r="46799" ht="26.25" customHeight="1"/>
    <row r="46800" ht="26.25" customHeight="1"/>
    <row r="46801" ht="26.25" customHeight="1"/>
    <row r="46802" ht="26.25" customHeight="1"/>
    <row r="46803" ht="26.25" customHeight="1"/>
    <row r="46804" ht="26.25" customHeight="1"/>
    <row r="46805" ht="26.25" customHeight="1"/>
    <row r="46806" ht="26.25" customHeight="1"/>
    <row r="46807" ht="26.25" customHeight="1"/>
    <row r="46808" ht="26.25" customHeight="1"/>
    <row r="46809" ht="26.25" customHeight="1"/>
    <row r="46810" ht="26.25" customHeight="1"/>
    <row r="46811" ht="26.25" customHeight="1"/>
    <row r="46812" ht="26.25" customHeight="1"/>
    <row r="46813" ht="26.25" customHeight="1"/>
    <row r="46814" ht="26.25" customHeight="1"/>
    <row r="46815" ht="26.25" customHeight="1"/>
    <row r="46816" ht="26.25" customHeight="1"/>
    <row r="46817" ht="26.25" customHeight="1"/>
    <row r="46818" ht="26.25" customHeight="1"/>
    <row r="46819" ht="26.25" customHeight="1"/>
    <row r="46820" ht="26.25" customHeight="1"/>
    <row r="46821" ht="26.25" customHeight="1"/>
    <row r="46822" ht="26.25" customHeight="1"/>
    <row r="46823" ht="26.25" customHeight="1"/>
    <row r="46824" ht="26.25" customHeight="1"/>
    <row r="46825" ht="26.25" customHeight="1"/>
    <row r="46826" ht="26.25" customHeight="1"/>
    <row r="46827" ht="26.25" customHeight="1"/>
    <row r="46828" ht="26.25" customHeight="1"/>
    <row r="46829" ht="26.25" customHeight="1"/>
    <row r="46830" ht="26.25" customHeight="1"/>
    <row r="46831" ht="26.25" customHeight="1"/>
    <row r="46832" ht="26.25" customHeight="1"/>
    <row r="46833" ht="26.25" customHeight="1"/>
    <row r="46834" ht="26.25" customHeight="1"/>
    <row r="46835" ht="26.25" customHeight="1"/>
    <row r="46836" ht="26.25" customHeight="1"/>
    <row r="46837" ht="26.25" customHeight="1"/>
    <row r="46838" ht="26.25" customHeight="1"/>
    <row r="46839" ht="26.25" customHeight="1"/>
    <row r="46840" ht="26.25" customHeight="1"/>
    <row r="46841" ht="26.25" customHeight="1"/>
    <row r="46842" ht="26.25" customHeight="1"/>
    <row r="46843" ht="26.25" customHeight="1"/>
    <row r="46844" ht="26.25" customHeight="1"/>
    <row r="46845" ht="26.25" customHeight="1"/>
    <row r="46846" ht="26.25" customHeight="1"/>
    <row r="46847" ht="26.25" customHeight="1"/>
    <row r="46848" ht="26.25" customHeight="1"/>
    <row r="46849" ht="26.25" customHeight="1"/>
    <row r="46850" ht="26.25" customHeight="1"/>
    <row r="46851" ht="26.25" customHeight="1"/>
    <row r="46852" ht="26.25" customHeight="1"/>
    <row r="46853" ht="26.25" customHeight="1"/>
    <row r="46854" ht="26.25" customHeight="1"/>
    <row r="46855" ht="26.25" customHeight="1"/>
    <row r="46856" ht="26.25" customHeight="1"/>
    <row r="46857" ht="26.25" customHeight="1"/>
    <row r="46858" ht="26.25" customHeight="1"/>
    <row r="46859" ht="26.25" customHeight="1"/>
    <row r="46860" ht="26.25" customHeight="1"/>
    <row r="46861" ht="26.25" customHeight="1"/>
    <row r="46862" ht="26.25" customHeight="1"/>
    <row r="46863" ht="26.25" customHeight="1"/>
    <row r="46864" ht="26.25" customHeight="1"/>
    <row r="46865" ht="26.25" customHeight="1"/>
    <row r="46866" ht="26.25" customHeight="1"/>
    <row r="46867" ht="26.25" customHeight="1"/>
    <row r="46868" ht="26.25" customHeight="1"/>
    <row r="46869" ht="26.25" customHeight="1"/>
    <row r="46870" ht="26.25" customHeight="1"/>
    <row r="46871" ht="26.25" customHeight="1"/>
    <row r="46872" ht="26.25" customHeight="1"/>
    <row r="46873" ht="26.25" customHeight="1"/>
    <row r="46874" ht="26.25" customHeight="1"/>
    <row r="46875" ht="26.25" customHeight="1"/>
    <row r="46876" ht="26.25" customHeight="1"/>
    <row r="46877" ht="26.25" customHeight="1"/>
    <row r="46878" ht="26.25" customHeight="1"/>
    <row r="46879" ht="26.25" customHeight="1"/>
    <row r="46880" ht="26.25" customHeight="1"/>
    <row r="46881" ht="26.25" customHeight="1"/>
    <row r="46882" ht="26.25" customHeight="1"/>
    <row r="46883" ht="26.25" customHeight="1"/>
    <row r="46884" ht="26.25" customHeight="1"/>
    <row r="46885" ht="26.25" customHeight="1"/>
    <row r="46886" ht="26.25" customHeight="1"/>
    <row r="46887" ht="26.25" customHeight="1"/>
    <row r="46888" ht="26.25" customHeight="1"/>
    <row r="46889" ht="26.25" customHeight="1"/>
    <row r="46890" ht="26.25" customHeight="1"/>
    <row r="46891" ht="26.25" customHeight="1"/>
    <row r="46892" ht="26.25" customHeight="1"/>
    <row r="46893" ht="26.25" customHeight="1"/>
    <row r="46894" ht="26.25" customHeight="1"/>
    <row r="46895" ht="26.25" customHeight="1"/>
    <row r="46896" ht="26.25" customHeight="1"/>
    <row r="46897" ht="26.25" customHeight="1"/>
    <row r="46898" ht="26.25" customHeight="1"/>
    <row r="46899" ht="26.25" customHeight="1"/>
    <row r="46900" ht="26.25" customHeight="1"/>
    <row r="46901" ht="26.25" customHeight="1"/>
    <row r="46902" ht="26.25" customHeight="1"/>
    <row r="46903" ht="26.25" customHeight="1"/>
    <row r="46904" ht="26.25" customHeight="1"/>
    <row r="46905" ht="26.25" customHeight="1"/>
    <row r="46906" ht="26.25" customHeight="1"/>
    <row r="46907" ht="26.25" customHeight="1"/>
    <row r="46908" ht="26.25" customHeight="1"/>
    <row r="46909" ht="26.25" customHeight="1"/>
    <row r="46910" ht="26.25" customHeight="1"/>
    <row r="46911" ht="26.25" customHeight="1"/>
    <row r="46912" ht="26.25" customHeight="1"/>
    <row r="46913" ht="26.25" customHeight="1"/>
    <row r="46914" ht="26.25" customHeight="1"/>
    <row r="46915" ht="26.25" customHeight="1"/>
    <row r="46916" ht="26.25" customHeight="1"/>
    <row r="46917" ht="26.25" customHeight="1"/>
    <row r="46918" ht="26.25" customHeight="1"/>
    <row r="46919" ht="26.25" customHeight="1"/>
    <row r="46920" ht="26.25" customHeight="1"/>
    <row r="46921" ht="26.25" customHeight="1"/>
    <row r="46922" ht="26.25" customHeight="1"/>
    <row r="46923" ht="26.25" customHeight="1"/>
    <row r="46924" ht="26.25" customHeight="1"/>
    <row r="46925" ht="26.25" customHeight="1"/>
    <row r="46926" ht="26.25" customHeight="1"/>
    <row r="46927" ht="26.25" customHeight="1"/>
    <row r="46928" ht="26.25" customHeight="1"/>
    <row r="46929" ht="26.25" customHeight="1"/>
    <row r="46930" ht="26.25" customHeight="1"/>
    <row r="46931" ht="26.25" customHeight="1"/>
    <row r="46932" ht="26.25" customHeight="1"/>
    <row r="46933" ht="26.25" customHeight="1"/>
    <row r="46934" ht="26.25" customHeight="1"/>
    <row r="46935" ht="26.25" customHeight="1"/>
    <row r="46936" ht="26.25" customHeight="1"/>
    <row r="46937" ht="26.25" customHeight="1"/>
    <row r="46938" ht="26.25" customHeight="1"/>
    <row r="46939" ht="26.25" customHeight="1"/>
    <row r="46940" ht="26.25" customHeight="1"/>
    <row r="46941" ht="26.25" customHeight="1"/>
    <row r="46942" ht="26.25" customHeight="1"/>
    <row r="46943" ht="26.25" customHeight="1"/>
    <row r="46944" ht="26.25" customHeight="1"/>
    <row r="46945" ht="26.25" customHeight="1"/>
    <row r="46946" ht="26.25" customHeight="1"/>
    <row r="46947" ht="26.25" customHeight="1"/>
    <row r="46948" ht="26.25" customHeight="1"/>
    <row r="46949" ht="26.25" customHeight="1"/>
    <row r="46950" ht="26.25" customHeight="1"/>
    <row r="46951" ht="26.25" customHeight="1"/>
    <row r="46952" ht="26.25" customHeight="1"/>
    <row r="46953" ht="26.25" customHeight="1"/>
    <row r="46954" ht="26.25" customHeight="1"/>
    <row r="46955" ht="26.25" customHeight="1"/>
    <row r="46956" ht="26.25" customHeight="1"/>
    <row r="46957" ht="26.25" customHeight="1"/>
    <row r="46958" ht="26.25" customHeight="1"/>
    <row r="46959" ht="26.25" customHeight="1"/>
    <row r="46960" ht="26.25" customHeight="1"/>
    <row r="46961" ht="26.25" customHeight="1"/>
    <row r="46962" ht="26.25" customHeight="1"/>
    <row r="46963" ht="26.25" customHeight="1"/>
    <row r="46964" ht="26.25" customHeight="1"/>
    <row r="46965" ht="26.25" customHeight="1"/>
    <row r="46966" ht="26.25" customHeight="1"/>
    <row r="46967" ht="26.25" customHeight="1"/>
    <row r="46968" ht="26.25" customHeight="1"/>
    <row r="46969" ht="26.25" customHeight="1"/>
    <row r="46970" ht="26.25" customHeight="1"/>
    <row r="46971" ht="26.25" customHeight="1"/>
    <row r="46972" ht="26.25" customHeight="1"/>
    <row r="46973" ht="26.25" customHeight="1"/>
    <row r="46974" ht="26.25" customHeight="1"/>
    <row r="46975" ht="26.25" customHeight="1"/>
    <row r="46976" ht="26.25" customHeight="1"/>
    <row r="46977" ht="26.25" customHeight="1"/>
    <row r="46978" ht="26.25" customHeight="1"/>
    <row r="46979" ht="26.25" customHeight="1"/>
    <row r="46980" ht="26.25" customHeight="1"/>
    <row r="46981" ht="26.25" customHeight="1"/>
    <row r="46982" ht="26.25" customHeight="1"/>
    <row r="46983" ht="26.25" customHeight="1"/>
    <row r="46984" ht="26.25" customHeight="1"/>
    <row r="46985" ht="26.25" customHeight="1"/>
    <row r="46986" ht="26.25" customHeight="1"/>
    <row r="46987" ht="26.25" customHeight="1"/>
    <row r="46988" ht="26.25" customHeight="1"/>
    <row r="46989" ht="26.25" customHeight="1"/>
    <row r="46990" ht="26.25" customHeight="1"/>
    <row r="46991" ht="26.25" customHeight="1"/>
    <row r="46992" ht="26.25" customHeight="1"/>
    <row r="46993" ht="26.25" customHeight="1"/>
    <row r="46994" ht="26.25" customHeight="1"/>
    <row r="46995" ht="26.25" customHeight="1"/>
    <row r="46996" ht="26.25" customHeight="1"/>
    <row r="46997" ht="26.25" customHeight="1"/>
    <row r="46998" ht="26.25" customHeight="1"/>
    <row r="46999" ht="26.25" customHeight="1"/>
    <row r="47000" ht="26.25" customHeight="1"/>
    <row r="47001" ht="26.25" customHeight="1"/>
    <row r="47002" ht="26.25" customHeight="1"/>
    <row r="47003" ht="26.25" customHeight="1"/>
    <row r="47004" ht="26.25" customHeight="1"/>
    <row r="47005" ht="26.25" customHeight="1"/>
    <row r="47006" ht="26.25" customHeight="1"/>
    <row r="47007" ht="26.25" customHeight="1"/>
    <row r="47008" ht="26.25" customHeight="1"/>
    <row r="47009" ht="26.25" customHeight="1"/>
    <row r="47010" ht="26.25" customHeight="1"/>
    <row r="47011" ht="26.25" customHeight="1"/>
    <row r="47012" ht="26.25" customHeight="1"/>
    <row r="47013" ht="26.25" customHeight="1"/>
    <row r="47014" ht="26.25" customHeight="1"/>
    <row r="47015" ht="26.25" customHeight="1"/>
    <row r="47016" ht="26.25" customHeight="1"/>
    <row r="47017" ht="26.25" customHeight="1"/>
    <row r="47018" ht="26.25" customHeight="1"/>
    <row r="47019" ht="26.25" customHeight="1"/>
    <row r="47020" ht="26.25" customHeight="1"/>
    <row r="47021" ht="26.25" customHeight="1"/>
    <row r="47022" ht="26.25" customHeight="1"/>
    <row r="47023" ht="26.25" customHeight="1"/>
    <row r="47024" ht="26.25" customHeight="1"/>
    <row r="47025" ht="26.25" customHeight="1"/>
    <row r="47026" ht="26.25" customHeight="1"/>
    <row r="47027" ht="26.25" customHeight="1"/>
    <row r="47028" ht="26.25" customHeight="1"/>
    <row r="47029" ht="26.25" customHeight="1"/>
    <row r="47030" ht="26.25" customHeight="1"/>
    <row r="47031" ht="26.25" customHeight="1"/>
    <row r="47032" ht="26.25" customHeight="1"/>
    <row r="47033" ht="26.25" customHeight="1"/>
    <row r="47034" ht="26.25" customHeight="1"/>
    <row r="47035" ht="26.25" customHeight="1"/>
    <row r="47036" ht="26.25" customHeight="1"/>
    <row r="47037" ht="26.25" customHeight="1"/>
    <row r="47038" ht="26.25" customHeight="1"/>
    <row r="47039" ht="26.25" customHeight="1"/>
    <row r="47040" ht="26.25" customHeight="1"/>
    <row r="47041" ht="26.25" customHeight="1"/>
    <row r="47042" ht="26.25" customHeight="1"/>
    <row r="47043" ht="26.25" customHeight="1"/>
    <row r="47044" ht="26.25" customHeight="1"/>
    <row r="47045" ht="26.25" customHeight="1"/>
    <row r="47046" ht="26.25" customHeight="1"/>
    <row r="47047" ht="26.25" customHeight="1"/>
    <row r="47048" ht="26.25" customHeight="1"/>
    <row r="47049" ht="26.25" customHeight="1"/>
    <row r="47050" ht="26.25" customHeight="1"/>
    <row r="47051" ht="26.25" customHeight="1"/>
    <row r="47052" ht="26.25" customHeight="1"/>
    <row r="47053" ht="26.25" customHeight="1"/>
    <row r="47054" ht="26.25" customHeight="1"/>
    <row r="47055" ht="26.25" customHeight="1"/>
    <row r="47056" ht="26.25" customHeight="1"/>
    <row r="47057" ht="26.25" customHeight="1"/>
    <row r="47058" ht="26.25" customHeight="1"/>
    <row r="47059" ht="26.25" customHeight="1"/>
    <row r="47060" ht="26.25" customHeight="1"/>
    <row r="47061" ht="26.25" customHeight="1"/>
    <row r="47062" ht="26.25" customHeight="1"/>
    <row r="47063" ht="26.25" customHeight="1"/>
    <row r="47064" ht="26.25" customHeight="1"/>
    <row r="47065" ht="26.25" customHeight="1"/>
    <row r="47066" ht="26.25" customHeight="1"/>
    <row r="47067" ht="26.25" customHeight="1"/>
    <row r="47068" ht="26.25" customHeight="1"/>
    <row r="47069" ht="26.25" customHeight="1"/>
    <row r="47070" ht="26.25" customHeight="1"/>
    <row r="47071" ht="26.25" customHeight="1"/>
    <row r="47072" ht="26.25" customHeight="1"/>
    <row r="47073" ht="26.25" customHeight="1"/>
    <row r="47074" ht="26.25" customHeight="1"/>
    <row r="47075" ht="26.25" customHeight="1"/>
    <row r="47076" ht="26.25" customHeight="1"/>
    <row r="47077" ht="26.25" customHeight="1"/>
    <row r="47078" ht="26.25" customHeight="1"/>
    <row r="47079" ht="26.25" customHeight="1"/>
    <row r="47080" ht="26.25" customHeight="1"/>
    <row r="47081" ht="26.25" customHeight="1"/>
    <row r="47082" ht="26.25" customHeight="1"/>
    <row r="47083" ht="26.25" customHeight="1"/>
    <row r="47084" ht="26.25" customHeight="1"/>
    <row r="47085" ht="26.25" customHeight="1"/>
    <row r="47086" ht="26.25" customHeight="1"/>
    <row r="47087" ht="26.25" customHeight="1"/>
    <row r="47088" ht="26.25" customHeight="1"/>
    <row r="47089" ht="26.25" customHeight="1"/>
    <row r="47090" ht="26.25" customHeight="1"/>
    <row r="47091" ht="26.25" customHeight="1"/>
    <row r="47092" ht="26.25" customHeight="1"/>
    <row r="47093" ht="26.25" customHeight="1"/>
    <row r="47094" ht="26.25" customHeight="1"/>
    <row r="47095" ht="26.25" customHeight="1"/>
    <row r="47096" ht="26.25" customHeight="1"/>
    <row r="47097" ht="26.25" customHeight="1"/>
    <row r="47098" ht="26.25" customHeight="1"/>
    <row r="47099" ht="26.25" customHeight="1"/>
    <row r="47100" ht="26.25" customHeight="1"/>
    <row r="47101" ht="26.25" customHeight="1"/>
    <row r="47102" ht="26.25" customHeight="1"/>
    <row r="47103" ht="26.25" customHeight="1"/>
    <row r="47104" ht="26.25" customHeight="1"/>
    <row r="47105" ht="26.25" customHeight="1"/>
    <row r="47106" ht="26.25" customHeight="1"/>
    <row r="47107" ht="26.25" customHeight="1"/>
    <row r="47108" ht="26.25" customHeight="1"/>
    <row r="47109" ht="26.25" customHeight="1"/>
    <row r="47110" ht="26.25" customHeight="1"/>
    <row r="47111" ht="26.25" customHeight="1"/>
    <row r="47112" ht="26.25" customHeight="1"/>
    <row r="47113" ht="26.25" customHeight="1"/>
    <row r="47114" ht="26.25" customHeight="1"/>
    <row r="47115" ht="26.25" customHeight="1"/>
    <row r="47116" ht="26.25" customHeight="1"/>
    <row r="47117" ht="26.25" customHeight="1"/>
    <row r="47118" ht="26.25" customHeight="1"/>
    <row r="47119" ht="26.25" customHeight="1"/>
    <row r="47120" ht="26.25" customHeight="1"/>
    <row r="47121" ht="26.25" customHeight="1"/>
    <row r="47122" ht="26.25" customHeight="1"/>
    <row r="47123" ht="26.25" customHeight="1"/>
    <row r="47124" ht="26.25" customHeight="1"/>
    <row r="47125" ht="26.25" customHeight="1"/>
    <row r="47126" ht="26.25" customHeight="1"/>
    <row r="47127" ht="26.25" customHeight="1"/>
    <row r="47128" ht="26.25" customHeight="1"/>
    <row r="47129" ht="26.25" customHeight="1"/>
    <row r="47130" ht="26.25" customHeight="1"/>
    <row r="47131" ht="26.25" customHeight="1"/>
    <row r="47132" ht="26.25" customHeight="1"/>
    <row r="47133" ht="26.25" customHeight="1"/>
    <row r="47134" ht="26.25" customHeight="1"/>
    <row r="47135" ht="26.25" customHeight="1"/>
    <row r="47136" ht="26.25" customHeight="1"/>
    <row r="47137" ht="26.25" customHeight="1"/>
    <row r="47138" ht="26.25" customHeight="1"/>
    <row r="47139" ht="26.25" customHeight="1"/>
    <row r="47140" ht="26.25" customHeight="1"/>
    <row r="47141" ht="26.25" customHeight="1"/>
    <row r="47142" ht="26.25" customHeight="1"/>
    <row r="47143" ht="26.25" customHeight="1"/>
    <row r="47144" ht="26.25" customHeight="1"/>
    <row r="47145" ht="26.25" customHeight="1"/>
    <row r="47146" ht="26.25" customHeight="1"/>
    <row r="47147" ht="26.25" customHeight="1"/>
    <row r="47148" ht="26.25" customHeight="1"/>
    <row r="47149" ht="26.25" customHeight="1"/>
    <row r="47150" ht="26.25" customHeight="1"/>
    <row r="47151" ht="26.25" customHeight="1"/>
    <row r="47152" ht="26.25" customHeight="1"/>
    <row r="47153" ht="26.25" customHeight="1"/>
    <row r="47154" ht="26.25" customHeight="1"/>
    <row r="47155" ht="26.25" customHeight="1"/>
    <row r="47156" ht="26.25" customHeight="1"/>
    <row r="47157" ht="26.25" customHeight="1"/>
    <row r="47158" ht="26.25" customHeight="1"/>
    <row r="47159" ht="26.25" customHeight="1"/>
    <row r="47160" ht="26.25" customHeight="1"/>
    <row r="47161" ht="26.25" customHeight="1"/>
    <row r="47162" ht="26.25" customHeight="1"/>
    <row r="47163" ht="26.25" customHeight="1"/>
    <row r="47164" ht="26.25" customHeight="1"/>
    <row r="47165" ht="26.25" customHeight="1"/>
    <row r="47166" ht="26.25" customHeight="1"/>
    <row r="47167" ht="26.25" customHeight="1"/>
    <row r="47168" ht="26.25" customHeight="1"/>
    <row r="47169" ht="26.25" customHeight="1"/>
    <row r="47170" ht="26.25" customHeight="1"/>
    <row r="47171" ht="26.25" customHeight="1"/>
    <row r="47172" ht="26.25" customHeight="1"/>
    <row r="47173" ht="26.25" customHeight="1"/>
    <row r="47174" ht="26.25" customHeight="1"/>
    <row r="47175" ht="26.25" customHeight="1"/>
    <row r="47176" ht="26.25" customHeight="1"/>
    <row r="47177" ht="26.25" customHeight="1"/>
    <row r="47178" ht="26.25" customHeight="1"/>
    <row r="47179" ht="26.25" customHeight="1"/>
    <row r="47180" ht="26.25" customHeight="1"/>
    <row r="47181" ht="26.25" customHeight="1"/>
    <row r="47182" ht="26.25" customHeight="1"/>
    <row r="47183" ht="26.25" customHeight="1"/>
    <row r="47184" ht="26.25" customHeight="1"/>
    <row r="47185" ht="26.25" customHeight="1"/>
    <row r="47186" ht="26.25" customHeight="1"/>
    <row r="47187" ht="26.25" customHeight="1"/>
    <row r="47188" ht="26.25" customHeight="1"/>
    <row r="47189" ht="26.25" customHeight="1"/>
    <row r="47190" ht="26.25" customHeight="1"/>
    <row r="47191" ht="26.25" customHeight="1"/>
    <row r="47192" ht="26.25" customHeight="1"/>
    <row r="47193" ht="26.25" customHeight="1"/>
    <row r="47194" ht="26.25" customHeight="1"/>
    <row r="47195" ht="26.25" customHeight="1"/>
    <row r="47196" ht="26.25" customHeight="1"/>
    <row r="47197" ht="26.25" customHeight="1"/>
    <row r="47198" ht="26.25" customHeight="1"/>
    <row r="47199" ht="26.25" customHeight="1"/>
    <row r="47200" ht="26.25" customHeight="1"/>
    <row r="47201" ht="26.25" customHeight="1"/>
    <row r="47202" ht="26.25" customHeight="1"/>
    <row r="47203" ht="26.25" customHeight="1"/>
    <row r="47204" ht="26.25" customHeight="1"/>
    <row r="47205" ht="26.25" customHeight="1"/>
    <row r="47206" ht="26.25" customHeight="1"/>
    <row r="47207" ht="26.25" customHeight="1"/>
    <row r="47208" ht="26.25" customHeight="1"/>
    <row r="47209" ht="26.25" customHeight="1"/>
    <row r="47210" ht="26.25" customHeight="1"/>
    <row r="47211" ht="26.25" customHeight="1"/>
    <row r="47212" ht="26.25" customHeight="1"/>
    <row r="47213" ht="26.25" customHeight="1"/>
    <row r="47214" ht="26.25" customHeight="1"/>
    <row r="47215" ht="26.25" customHeight="1"/>
    <row r="47216" ht="26.25" customHeight="1"/>
    <row r="47217" ht="26.25" customHeight="1"/>
    <row r="47218" ht="26.25" customHeight="1"/>
    <row r="47219" ht="26.25" customHeight="1"/>
    <row r="47220" ht="26.25" customHeight="1"/>
    <row r="47221" ht="26.25" customHeight="1"/>
    <row r="47222" ht="26.25" customHeight="1"/>
    <row r="47223" ht="26.25" customHeight="1"/>
    <row r="47224" ht="26.25" customHeight="1"/>
    <row r="47225" ht="26.25" customHeight="1"/>
    <row r="47226" ht="26.25" customHeight="1"/>
    <row r="47227" ht="26.25" customHeight="1"/>
    <row r="47228" ht="26.25" customHeight="1"/>
    <row r="47229" ht="26.25" customHeight="1"/>
    <row r="47230" ht="26.25" customHeight="1"/>
    <row r="47231" ht="26.25" customHeight="1"/>
    <row r="47232" ht="26.25" customHeight="1"/>
    <row r="47233" ht="26.25" customHeight="1"/>
    <row r="47234" ht="26.25" customHeight="1"/>
    <row r="47235" ht="26.25" customHeight="1"/>
    <row r="47236" ht="26.25" customHeight="1"/>
    <row r="47237" ht="26.25" customHeight="1"/>
    <row r="47238" ht="26.25" customHeight="1"/>
    <row r="47239" ht="26.25" customHeight="1"/>
    <row r="47240" ht="26.25" customHeight="1"/>
    <row r="47241" ht="26.25" customHeight="1"/>
    <row r="47242" ht="26.25" customHeight="1"/>
    <row r="47243" ht="26.25" customHeight="1"/>
    <row r="47244" ht="26.25" customHeight="1"/>
    <row r="47245" ht="26.25" customHeight="1"/>
    <row r="47246" ht="26.25" customHeight="1"/>
    <row r="47247" ht="26.25" customHeight="1"/>
    <row r="47248" ht="26.25" customHeight="1"/>
    <row r="47249" ht="26.25" customHeight="1"/>
    <row r="47250" ht="26.25" customHeight="1"/>
    <row r="47251" ht="26.25" customHeight="1"/>
    <row r="47252" ht="26.25" customHeight="1"/>
    <row r="47253" ht="26.25" customHeight="1"/>
    <row r="47254" ht="26.25" customHeight="1"/>
    <row r="47255" ht="26.25" customHeight="1"/>
    <row r="47256" ht="26.25" customHeight="1"/>
    <row r="47257" ht="26.25" customHeight="1"/>
    <row r="47258" ht="26.25" customHeight="1"/>
    <row r="47259" ht="26.25" customHeight="1"/>
    <row r="47260" ht="26.25" customHeight="1"/>
    <row r="47261" ht="26.25" customHeight="1"/>
    <row r="47262" ht="26.25" customHeight="1"/>
    <row r="47263" ht="26.25" customHeight="1"/>
    <row r="47264" ht="26.25" customHeight="1"/>
    <row r="47265" ht="26.25" customHeight="1"/>
    <row r="47266" ht="26.25" customHeight="1"/>
    <row r="47267" ht="26.25" customHeight="1"/>
    <row r="47268" ht="26.25" customHeight="1"/>
    <row r="47269" ht="26.25" customHeight="1"/>
    <row r="47270" ht="26.25" customHeight="1"/>
    <row r="47271" ht="26.25" customHeight="1"/>
    <row r="47272" ht="26.25" customHeight="1"/>
    <row r="47273" ht="26.25" customHeight="1"/>
    <row r="47274" ht="26.25" customHeight="1"/>
    <row r="47275" ht="26.25" customHeight="1"/>
    <row r="47276" ht="26.25" customHeight="1"/>
    <row r="47277" ht="26.25" customHeight="1"/>
    <row r="47278" ht="26.25" customHeight="1"/>
    <row r="47279" ht="26.25" customHeight="1"/>
    <row r="47280" ht="26.25" customHeight="1"/>
    <row r="47281" ht="26.25" customHeight="1"/>
    <row r="47282" ht="26.25" customHeight="1"/>
    <row r="47283" ht="26.25" customHeight="1"/>
    <row r="47284" ht="26.25" customHeight="1"/>
    <row r="47285" ht="26.25" customHeight="1"/>
    <row r="47286" ht="26.25" customHeight="1"/>
    <row r="47287" ht="26.25" customHeight="1"/>
    <row r="47288" ht="26.25" customHeight="1"/>
    <row r="47289" ht="26.25" customHeight="1"/>
    <row r="47290" ht="26.25" customHeight="1"/>
    <row r="47291" ht="26.25" customHeight="1"/>
    <row r="47292" ht="26.25" customHeight="1"/>
    <row r="47293" ht="26.25" customHeight="1"/>
    <row r="47294" ht="26.25" customHeight="1"/>
    <row r="47295" ht="26.25" customHeight="1"/>
    <row r="47296" ht="26.25" customHeight="1"/>
    <row r="47297" ht="26.25" customHeight="1"/>
    <row r="47298" ht="26.25" customHeight="1"/>
    <row r="47299" ht="26.25" customHeight="1"/>
    <row r="47300" ht="26.25" customHeight="1"/>
    <row r="47301" ht="26.25" customHeight="1"/>
    <row r="47302" ht="26.25" customHeight="1"/>
    <row r="47303" ht="26.25" customHeight="1"/>
    <row r="47304" ht="26.25" customHeight="1"/>
    <row r="47305" ht="26.25" customHeight="1"/>
    <row r="47306" ht="26.25" customHeight="1"/>
    <row r="47307" ht="26.25" customHeight="1"/>
    <row r="47308" ht="26.25" customHeight="1"/>
    <row r="47309" ht="26.25" customHeight="1"/>
    <row r="47310" ht="26.25" customHeight="1"/>
    <row r="47311" ht="26.25" customHeight="1"/>
    <row r="47312" ht="26.25" customHeight="1"/>
    <row r="47313" ht="26.25" customHeight="1"/>
    <row r="47314" ht="26.25" customHeight="1"/>
    <row r="47315" ht="26.25" customHeight="1"/>
    <row r="47316" ht="26.25" customHeight="1"/>
    <row r="47317" ht="26.25" customHeight="1"/>
    <row r="47318" ht="26.25" customHeight="1"/>
    <row r="47319" ht="26.25" customHeight="1"/>
    <row r="47320" ht="26.25" customHeight="1"/>
    <row r="47321" ht="26.25" customHeight="1"/>
    <row r="47322" ht="26.25" customHeight="1"/>
    <row r="47323" ht="26.25" customHeight="1"/>
    <row r="47324" ht="26.25" customHeight="1"/>
    <row r="47325" ht="26.25" customHeight="1"/>
    <row r="47326" ht="26.25" customHeight="1"/>
    <row r="47327" ht="26.25" customHeight="1"/>
    <row r="47328" ht="26.25" customHeight="1"/>
    <row r="47329" ht="26.25" customHeight="1"/>
    <row r="47330" ht="26.25" customHeight="1"/>
    <row r="47331" ht="26.25" customHeight="1"/>
    <row r="47332" ht="26.25" customHeight="1"/>
    <row r="47333" ht="26.25" customHeight="1"/>
    <row r="47334" ht="26.25" customHeight="1"/>
    <row r="47335" ht="26.25" customHeight="1"/>
    <row r="47336" ht="26.25" customHeight="1"/>
    <row r="47337" ht="26.25" customHeight="1"/>
    <row r="47338" ht="26.25" customHeight="1"/>
    <row r="47339" ht="26.25" customHeight="1"/>
    <row r="47340" ht="26.25" customHeight="1"/>
    <row r="47341" ht="26.25" customHeight="1"/>
    <row r="47342" ht="26.25" customHeight="1"/>
    <row r="47343" ht="26.25" customHeight="1"/>
    <row r="47344" ht="26.25" customHeight="1"/>
    <row r="47345" ht="26.25" customHeight="1"/>
    <row r="47346" ht="26.25" customHeight="1"/>
    <row r="47347" ht="26.25" customHeight="1"/>
    <row r="47348" ht="26.25" customHeight="1"/>
    <row r="47349" ht="26.25" customHeight="1"/>
    <row r="47350" ht="26.25" customHeight="1"/>
    <row r="47351" ht="26.25" customHeight="1"/>
    <row r="47352" ht="26.25" customHeight="1"/>
    <row r="47353" ht="26.25" customHeight="1"/>
    <row r="47354" ht="26.25" customHeight="1"/>
    <row r="47355" ht="26.25" customHeight="1"/>
    <row r="47356" ht="26.25" customHeight="1"/>
    <row r="47357" ht="26.25" customHeight="1"/>
    <row r="47358" ht="26.25" customHeight="1"/>
    <row r="47359" ht="26.25" customHeight="1"/>
    <row r="47360" ht="26.25" customHeight="1"/>
    <row r="47361" ht="26.25" customHeight="1"/>
    <row r="47362" ht="26.25" customHeight="1"/>
    <row r="47363" ht="26.25" customHeight="1"/>
    <row r="47364" ht="26.25" customHeight="1"/>
    <row r="47365" ht="26.25" customHeight="1"/>
    <row r="47366" ht="26.25" customHeight="1"/>
    <row r="47367" ht="26.25" customHeight="1"/>
    <row r="47368" ht="26.25" customHeight="1"/>
    <row r="47369" ht="26.25" customHeight="1"/>
    <row r="47370" ht="26.25" customHeight="1"/>
    <row r="47371" ht="26.25" customHeight="1"/>
    <row r="47372" ht="26.25" customHeight="1"/>
    <row r="47373" ht="26.25" customHeight="1"/>
    <row r="47374" ht="26.25" customHeight="1"/>
    <row r="47375" ht="26.25" customHeight="1"/>
    <row r="47376" ht="26.25" customHeight="1"/>
    <row r="47377" ht="26.25" customHeight="1"/>
    <row r="47378" ht="26.25" customHeight="1"/>
    <row r="47379" ht="26.25" customHeight="1"/>
    <row r="47380" ht="26.25" customHeight="1"/>
    <row r="47381" ht="26.25" customHeight="1"/>
    <row r="47382" ht="26.25" customHeight="1"/>
    <row r="47383" ht="26.25" customHeight="1"/>
    <row r="47384" ht="26.25" customHeight="1"/>
    <row r="47385" ht="26.25" customHeight="1"/>
    <row r="47386" ht="26.25" customHeight="1"/>
    <row r="47387" ht="26.25" customHeight="1"/>
    <row r="47388" ht="26.25" customHeight="1"/>
    <row r="47389" ht="26.25" customHeight="1"/>
    <row r="47390" ht="26.25" customHeight="1"/>
    <row r="47391" ht="26.25" customHeight="1"/>
    <row r="47392" ht="26.25" customHeight="1"/>
    <row r="47393" ht="26.25" customHeight="1"/>
    <row r="47394" ht="26.25" customHeight="1"/>
    <row r="47395" ht="26.25" customHeight="1"/>
    <row r="47396" ht="26.25" customHeight="1"/>
    <row r="47397" ht="26.25" customHeight="1"/>
    <row r="47398" ht="26.25" customHeight="1"/>
    <row r="47399" ht="26.25" customHeight="1"/>
    <row r="47400" ht="26.25" customHeight="1"/>
    <row r="47401" ht="26.25" customHeight="1"/>
    <row r="47402" ht="26.25" customHeight="1"/>
    <row r="47403" ht="26.25" customHeight="1"/>
    <row r="47404" ht="26.25" customHeight="1"/>
    <row r="47405" ht="26.25" customHeight="1"/>
    <row r="47406" ht="26.25" customHeight="1"/>
    <row r="47407" ht="26.25" customHeight="1"/>
    <row r="47408" ht="26.25" customHeight="1"/>
    <row r="47409" ht="26.25" customHeight="1"/>
    <row r="47410" ht="26.25" customHeight="1"/>
    <row r="47411" ht="26.25" customHeight="1"/>
    <row r="47412" ht="26.25" customHeight="1"/>
    <row r="47413" ht="26.25" customHeight="1"/>
    <row r="47414" ht="26.25" customHeight="1"/>
    <row r="47415" ht="26.25" customHeight="1"/>
    <row r="47416" ht="26.25" customHeight="1"/>
    <row r="47417" ht="26.25" customHeight="1"/>
    <row r="47418" ht="26.25" customHeight="1"/>
    <row r="47419" ht="26.25" customHeight="1"/>
    <row r="47420" ht="26.25" customHeight="1"/>
    <row r="47421" ht="26.25" customHeight="1"/>
    <row r="47422" ht="26.25" customHeight="1"/>
    <row r="47423" ht="26.25" customHeight="1"/>
    <row r="47424" ht="26.25" customHeight="1"/>
    <row r="47425" ht="26.25" customHeight="1"/>
    <row r="47426" ht="26.25" customHeight="1"/>
    <row r="47427" ht="26.25" customHeight="1"/>
    <row r="47428" ht="26.25" customHeight="1"/>
    <row r="47429" ht="26.25" customHeight="1"/>
    <row r="47430" ht="26.25" customHeight="1"/>
    <row r="47431" ht="26.25" customHeight="1"/>
    <row r="47432" ht="26.25" customHeight="1"/>
    <row r="47433" ht="26.25" customHeight="1"/>
    <row r="47434" ht="26.25" customHeight="1"/>
    <row r="47435" ht="26.25" customHeight="1"/>
    <row r="47436" ht="26.25" customHeight="1"/>
    <row r="47437" ht="26.25" customHeight="1"/>
    <row r="47438" ht="26.25" customHeight="1"/>
    <row r="47439" ht="26.25" customHeight="1"/>
    <row r="47440" ht="26.25" customHeight="1"/>
    <row r="47441" ht="26.25" customHeight="1"/>
    <row r="47442" ht="26.25" customHeight="1"/>
    <row r="47443" ht="26.25" customHeight="1"/>
    <row r="47444" ht="26.25" customHeight="1"/>
    <row r="47445" ht="26.25" customHeight="1"/>
    <row r="47446" ht="26.25" customHeight="1"/>
    <row r="47447" ht="26.25" customHeight="1"/>
    <row r="47448" ht="26.25" customHeight="1"/>
    <row r="47449" ht="26.25" customHeight="1"/>
    <row r="47450" ht="26.25" customHeight="1"/>
    <row r="47451" ht="26.25" customHeight="1"/>
    <row r="47452" ht="26.25" customHeight="1"/>
    <row r="47453" ht="26.25" customHeight="1"/>
    <row r="47454" ht="26.25" customHeight="1"/>
    <row r="47455" ht="26.25" customHeight="1"/>
    <row r="47456" ht="26.25" customHeight="1"/>
    <row r="47457" ht="26.25" customHeight="1"/>
    <row r="47458" ht="26.25" customHeight="1"/>
    <row r="47459" ht="26.25" customHeight="1"/>
    <row r="47460" ht="26.25" customHeight="1"/>
    <row r="47461" ht="26.25" customHeight="1"/>
    <row r="47462" ht="26.25" customHeight="1"/>
    <row r="47463" ht="26.25" customHeight="1"/>
    <row r="47464" ht="26.25" customHeight="1"/>
    <row r="47465" ht="26.25" customHeight="1"/>
    <row r="47466" ht="26.25" customHeight="1"/>
    <row r="47467" ht="26.25" customHeight="1"/>
    <row r="47468" ht="26.25" customHeight="1"/>
    <row r="47469" ht="26.25" customHeight="1"/>
    <row r="47470" ht="26.25" customHeight="1"/>
    <row r="47471" ht="26.25" customHeight="1"/>
    <row r="47472" ht="26.25" customHeight="1"/>
    <row r="47473" ht="26.25" customHeight="1"/>
    <row r="47474" ht="26.25" customHeight="1"/>
    <row r="47475" ht="26.25" customHeight="1"/>
    <row r="47476" ht="26.25" customHeight="1"/>
    <row r="47477" ht="26.25" customHeight="1"/>
    <row r="47478" ht="26.25" customHeight="1"/>
    <row r="47479" ht="26.25" customHeight="1"/>
    <row r="47480" ht="26.25" customHeight="1"/>
    <row r="47481" ht="26.25" customHeight="1"/>
    <row r="47482" ht="26.25" customHeight="1"/>
    <row r="47483" ht="26.25" customHeight="1"/>
    <row r="47484" ht="26.25" customHeight="1"/>
    <row r="47485" ht="26.25" customHeight="1"/>
    <row r="47486" ht="26.25" customHeight="1"/>
    <row r="47487" ht="26.25" customHeight="1"/>
    <row r="47488" ht="26.25" customHeight="1"/>
    <row r="47489" ht="26.25" customHeight="1"/>
    <row r="47490" ht="26.25" customHeight="1"/>
    <row r="47491" ht="26.25" customHeight="1"/>
    <row r="47492" ht="26.25" customHeight="1"/>
    <row r="47493" ht="26.25" customHeight="1"/>
    <row r="47494" ht="26.25" customHeight="1"/>
    <row r="47495" ht="26.25" customHeight="1"/>
    <row r="47496" ht="26.25" customHeight="1"/>
    <row r="47497" ht="26.25" customHeight="1"/>
    <row r="47498" ht="26.25" customHeight="1"/>
    <row r="47499" ht="26.25" customHeight="1"/>
    <row r="47500" ht="26.25" customHeight="1"/>
    <row r="47501" ht="26.25" customHeight="1"/>
    <row r="47502" ht="26.25" customHeight="1"/>
    <row r="47503" ht="26.25" customHeight="1"/>
    <row r="47504" ht="26.25" customHeight="1"/>
    <row r="47505" ht="26.25" customHeight="1"/>
    <row r="47506" ht="26.25" customHeight="1"/>
    <row r="47507" ht="26.25" customHeight="1"/>
    <row r="47508" ht="26.25" customHeight="1"/>
    <row r="47509" ht="26.25" customHeight="1"/>
    <row r="47510" ht="26.25" customHeight="1"/>
    <row r="47511" ht="26.25" customHeight="1"/>
    <row r="47512" ht="26.25" customHeight="1"/>
    <row r="47513" ht="26.25" customHeight="1"/>
    <row r="47514" ht="26.25" customHeight="1"/>
    <row r="47515" ht="26.25" customHeight="1"/>
    <row r="47516" ht="26.25" customHeight="1"/>
    <row r="47517" ht="26.25" customHeight="1"/>
    <row r="47518" ht="26.25" customHeight="1"/>
    <row r="47519" ht="26.25" customHeight="1"/>
    <row r="47520" ht="26.25" customHeight="1"/>
    <row r="47521" ht="26.25" customHeight="1"/>
    <row r="47522" ht="26.25" customHeight="1"/>
    <row r="47523" ht="26.25" customHeight="1"/>
    <row r="47524" ht="26.25" customHeight="1"/>
    <row r="47525" ht="26.25" customHeight="1"/>
    <row r="47526" ht="26.25" customHeight="1"/>
    <row r="47527" ht="26.25" customHeight="1"/>
    <row r="47528" ht="26.25" customHeight="1"/>
    <row r="47529" ht="26.25" customHeight="1"/>
    <row r="47530" ht="26.25" customHeight="1"/>
    <row r="47531" ht="26.25" customHeight="1"/>
    <row r="47532" ht="26.25" customHeight="1"/>
    <row r="47533" ht="26.25" customHeight="1"/>
    <row r="47534" ht="26.25" customHeight="1"/>
    <row r="47535" ht="26.25" customHeight="1"/>
    <row r="47536" ht="26.25" customHeight="1"/>
    <row r="47537" ht="26.25" customHeight="1"/>
    <row r="47538" ht="26.25" customHeight="1"/>
    <row r="47539" ht="26.25" customHeight="1"/>
    <row r="47540" ht="26.25" customHeight="1"/>
    <row r="47541" ht="26.25" customHeight="1"/>
    <row r="47542" ht="26.25" customHeight="1"/>
    <row r="47543" ht="26.25" customHeight="1"/>
    <row r="47544" ht="26.25" customHeight="1"/>
    <row r="47545" ht="26.25" customHeight="1"/>
    <row r="47546" ht="26.25" customHeight="1"/>
    <row r="47547" ht="26.25" customHeight="1"/>
    <row r="47548" ht="26.25" customHeight="1"/>
    <row r="47549" ht="26.25" customHeight="1"/>
    <row r="47550" ht="26.25" customHeight="1"/>
    <row r="47551" ht="26.25" customHeight="1"/>
    <row r="47552" ht="26.25" customHeight="1"/>
    <row r="47553" ht="26.25" customHeight="1"/>
    <row r="47554" ht="26.25" customHeight="1"/>
    <row r="47555" ht="26.25" customHeight="1"/>
    <row r="47556" ht="26.25" customHeight="1"/>
    <row r="47557" ht="26.25" customHeight="1"/>
    <row r="47558" ht="26.25" customHeight="1"/>
    <row r="47559" ht="26.25" customHeight="1"/>
    <row r="47560" ht="26.25" customHeight="1"/>
    <row r="47561" ht="26.25" customHeight="1"/>
    <row r="47562" ht="26.25" customHeight="1"/>
    <row r="47563" ht="26.25" customHeight="1"/>
    <row r="47564" ht="26.25" customHeight="1"/>
    <row r="47565" ht="26.25" customHeight="1"/>
    <row r="47566" ht="26.25" customHeight="1"/>
    <row r="47567" ht="26.25" customHeight="1"/>
    <row r="47568" ht="26.25" customHeight="1"/>
    <row r="47569" ht="26.25" customHeight="1"/>
    <row r="47570" ht="26.25" customHeight="1"/>
    <row r="47571" ht="26.25" customHeight="1"/>
    <row r="47572" ht="26.25" customHeight="1"/>
    <row r="47573" ht="26.25" customHeight="1"/>
    <row r="47574" ht="26.25" customHeight="1"/>
    <row r="47575" ht="26.25" customHeight="1"/>
    <row r="47576" ht="26.25" customHeight="1"/>
    <row r="47577" ht="26.25" customHeight="1"/>
    <row r="47578" ht="26.25" customHeight="1"/>
    <row r="47579" ht="26.25" customHeight="1"/>
    <row r="47580" ht="26.25" customHeight="1"/>
    <row r="47581" ht="26.25" customHeight="1"/>
    <row r="47582" ht="26.25" customHeight="1"/>
    <row r="47583" ht="26.25" customHeight="1"/>
    <row r="47584" ht="26.25" customHeight="1"/>
    <row r="47585" ht="26.25" customHeight="1"/>
    <row r="47586" ht="26.25" customHeight="1"/>
    <row r="47587" ht="26.25" customHeight="1"/>
    <row r="47588" ht="26.25" customHeight="1"/>
    <row r="47589" ht="26.25" customHeight="1"/>
    <row r="47590" ht="26.25" customHeight="1"/>
    <row r="47591" ht="26.25" customHeight="1"/>
    <row r="47592" ht="26.25" customHeight="1"/>
    <row r="47593" ht="26.25" customHeight="1"/>
    <row r="47594" ht="26.25" customHeight="1"/>
    <row r="47595" ht="26.25" customHeight="1"/>
    <row r="47596" ht="26.25" customHeight="1"/>
    <row r="47597" ht="26.25" customHeight="1"/>
    <row r="47598" ht="26.25" customHeight="1"/>
    <row r="47599" ht="26.25" customHeight="1"/>
    <row r="47600" ht="26.25" customHeight="1"/>
    <row r="47601" ht="26.25" customHeight="1"/>
    <row r="47602" ht="26.25" customHeight="1"/>
    <row r="47603" ht="26.25" customHeight="1"/>
    <row r="47604" ht="26.25" customHeight="1"/>
    <row r="47605" ht="26.25" customHeight="1"/>
    <row r="47606" ht="26.25" customHeight="1"/>
    <row r="47607" ht="26.25" customHeight="1"/>
    <row r="47608" ht="26.25" customHeight="1"/>
    <row r="47609" ht="26.25" customHeight="1"/>
    <row r="47610" ht="26.25" customHeight="1"/>
    <row r="47611" ht="26.25" customHeight="1"/>
    <row r="47612" ht="26.25" customHeight="1"/>
    <row r="47613" ht="26.25" customHeight="1"/>
    <row r="47614" ht="26.25" customHeight="1"/>
    <row r="47615" ht="26.25" customHeight="1"/>
    <row r="47616" ht="26.25" customHeight="1"/>
    <row r="47617" ht="26.25" customHeight="1"/>
    <row r="47618" ht="26.25" customHeight="1"/>
    <row r="47619" ht="26.25" customHeight="1"/>
    <row r="47620" ht="26.25" customHeight="1"/>
    <row r="47621" ht="26.25" customHeight="1"/>
    <row r="47622" ht="26.25" customHeight="1"/>
    <row r="47623" ht="26.25" customHeight="1"/>
    <row r="47624" ht="26.25" customHeight="1"/>
    <row r="47625" ht="26.25" customHeight="1"/>
    <row r="47626" ht="26.25" customHeight="1"/>
    <row r="47627" ht="26.25" customHeight="1"/>
    <row r="47628" ht="26.25" customHeight="1"/>
    <row r="47629" ht="26.25" customHeight="1"/>
    <row r="47630" ht="26.25" customHeight="1"/>
    <row r="47631" ht="26.25" customHeight="1"/>
    <row r="47632" ht="26.25" customHeight="1"/>
    <row r="47633" ht="26.25" customHeight="1"/>
    <row r="47634" ht="26.25" customHeight="1"/>
    <row r="47635" ht="26.25" customHeight="1"/>
    <row r="47636" ht="26.25" customHeight="1"/>
    <row r="47637" ht="26.25" customHeight="1"/>
    <row r="47638" ht="26.25" customHeight="1"/>
    <row r="47639" ht="26.25" customHeight="1"/>
    <row r="47640" ht="26.25" customHeight="1"/>
    <row r="47641" ht="26.25" customHeight="1"/>
    <row r="47642" ht="26.25" customHeight="1"/>
    <row r="47643" ht="26.25" customHeight="1"/>
    <row r="47644" ht="26.25" customHeight="1"/>
    <row r="47645" ht="26.25" customHeight="1"/>
    <row r="47646" ht="26.25" customHeight="1"/>
    <row r="47647" ht="26.25" customHeight="1"/>
    <row r="47648" ht="26.25" customHeight="1"/>
    <row r="47649" ht="26.25" customHeight="1"/>
    <row r="47650" ht="26.25" customHeight="1"/>
    <row r="47651" ht="26.25" customHeight="1"/>
    <row r="47652" ht="26.25" customHeight="1"/>
    <row r="47653" ht="26.25" customHeight="1"/>
    <row r="47654" ht="26.25" customHeight="1"/>
    <row r="47655" ht="26.25" customHeight="1"/>
    <row r="47656" ht="26.25" customHeight="1"/>
    <row r="47657" ht="26.25" customHeight="1"/>
    <row r="47658" ht="26.25" customHeight="1"/>
    <row r="47659" ht="26.25" customHeight="1"/>
    <row r="47660" ht="26.25" customHeight="1"/>
    <row r="47661" ht="26.25" customHeight="1"/>
    <row r="47662" ht="26.25" customHeight="1"/>
    <row r="47663" ht="26.25" customHeight="1"/>
    <row r="47664" ht="26.25" customHeight="1"/>
    <row r="47665" ht="26.25" customHeight="1"/>
    <row r="47666" ht="26.25" customHeight="1"/>
    <row r="47667" ht="26.25" customHeight="1"/>
    <row r="47668" ht="26.25" customHeight="1"/>
    <row r="47669" ht="26.25" customHeight="1"/>
    <row r="47670" ht="26.25" customHeight="1"/>
    <row r="47671" ht="26.25" customHeight="1"/>
    <row r="47672" ht="26.25" customHeight="1"/>
    <row r="47673" ht="26.25" customHeight="1"/>
    <row r="47674" ht="26.25" customHeight="1"/>
    <row r="47675" ht="26.25" customHeight="1"/>
    <row r="47676" ht="26.25" customHeight="1"/>
    <row r="47677" ht="26.25" customHeight="1"/>
    <row r="47678" ht="26.25" customHeight="1"/>
    <row r="47679" ht="26.25" customHeight="1"/>
    <row r="47680" ht="26.25" customHeight="1"/>
    <row r="47681" ht="26.25" customHeight="1"/>
    <row r="47682" ht="26.25" customHeight="1"/>
    <row r="47683" ht="26.25" customHeight="1"/>
    <row r="47684" ht="26.25" customHeight="1"/>
    <row r="47685" ht="26.25" customHeight="1"/>
    <row r="47686" ht="26.25" customHeight="1"/>
    <row r="47687" ht="26.25" customHeight="1"/>
    <row r="47688" ht="26.25" customHeight="1"/>
    <row r="47689" ht="26.25" customHeight="1"/>
    <row r="47690" ht="26.25" customHeight="1"/>
    <row r="47691" ht="26.25" customHeight="1"/>
    <row r="47692" ht="26.25" customHeight="1"/>
    <row r="47693" ht="26.25" customHeight="1"/>
    <row r="47694" ht="26.25" customHeight="1"/>
    <row r="47695" ht="26.25" customHeight="1"/>
    <row r="47696" ht="26.25" customHeight="1"/>
    <row r="47697" ht="26.25" customHeight="1"/>
    <row r="47698" ht="26.25" customHeight="1"/>
    <row r="47699" ht="26.25" customHeight="1"/>
    <row r="47700" ht="26.25" customHeight="1"/>
    <row r="47701" ht="26.25" customHeight="1"/>
    <row r="47702" ht="26.25" customHeight="1"/>
    <row r="47703" ht="26.25" customHeight="1"/>
    <row r="47704" ht="26.25" customHeight="1"/>
    <row r="47705" ht="26.25" customHeight="1"/>
    <row r="47706" ht="26.25" customHeight="1"/>
    <row r="47707" ht="26.25" customHeight="1"/>
    <row r="47708" ht="26.25" customHeight="1"/>
    <row r="47709" ht="26.25" customHeight="1"/>
    <row r="47710" ht="26.25" customHeight="1"/>
    <row r="47711" ht="26.25" customHeight="1"/>
    <row r="47712" ht="26.25" customHeight="1"/>
    <row r="47713" ht="26.25" customHeight="1"/>
    <row r="47714" ht="26.25" customHeight="1"/>
    <row r="47715" ht="26.25" customHeight="1"/>
    <row r="47716" ht="26.25" customHeight="1"/>
    <row r="47717" ht="26.25" customHeight="1"/>
    <row r="47718" ht="26.25" customHeight="1"/>
    <row r="47719" ht="26.25" customHeight="1"/>
    <row r="47720" ht="26.25" customHeight="1"/>
    <row r="47721" ht="26.25" customHeight="1"/>
    <row r="47722" ht="26.25" customHeight="1"/>
    <row r="47723" ht="26.25" customHeight="1"/>
    <row r="47724" ht="26.25" customHeight="1"/>
    <row r="47725" ht="26.25" customHeight="1"/>
    <row r="47726" ht="26.25" customHeight="1"/>
    <row r="47727" ht="26.25" customHeight="1"/>
    <row r="47728" ht="26.25" customHeight="1"/>
    <row r="47729" ht="26.25" customHeight="1"/>
    <row r="47730" ht="26.25" customHeight="1"/>
    <row r="47731" ht="26.25" customHeight="1"/>
    <row r="47732" ht="26.25" customHeight="1"/>
    <row r="47733" ht="26.25" customHeight="1"/>
    <row r="47734" ht="26.25" customHeight="1"/>
    <row r="47735" ht="26.25" customHeight="1"/>
    <row r="47736" ht="26.25" customHeight="1"/>
    <row r="47737" ht="26.25" customHeight="1"/>
    <row r="47738" ht="26.25" customHeight="1"/>
    <row r="47739" ht="26.25" customHeight="1"/>
    <row r="47740" ht="26.25" customHeight="1"/>
    <row r="47741" ht="26.25" customHeight="1"/>
    <row r="47742" ht="26.25" customHeight="1"/>
    <row r="47743" ht="26.25" customHeight="1"/>
    <row r="47744" ht="26.25" customHeight="1"/>
    <row r="47745" ht="26.25" customHeight="1"/>
    <row r="47746" ht="26.25" customHeight="1"/>
    <row r="47747" ht="26.25" customHeight="1"/>
    <row r="47748" ht="26.25" customHeight="1"/>
    <row r="47749" ht="26.25" customHeight="1"/>
    <row r="47750" ht="26.25" customHeight="1"/>
    <row r="47751" ht="26.25" customHeight="1"/>
    <row r="47752" ht="26.25" customHeight="1"/>
    <row r="47753" ht="26.25" customHeight="1"/>
    <row r="47754" ht="26.25" customHeight="1"/>
    <row r="47755" ht="26.25" customHeight="1"/>
    <row r="47756" ht="26.25" customHeight="1"/>
    <row r="47757" ht="26.25" customHeight="1"/>
    <row r="47758" ht="26.25" customHeight="1"/>
    <row r="47759" ht="26.25" customHeight="1"/>
    <row r="47760" ht="26.25" customHeight="1"/>
    <row r="47761" ht="26.25" customHeight="1"/>
    <row r="47762" ht="26.25" customHeight="1"/>
    <row r="47763" ht="26.25" customHeight="1"/>
    <row r="47764" ht="26.25" customHeight="1"/>
    <row r="47765" ht="26.25" customHeight="1"/>
    <row r="47766" ht="26.25" customHeight="1"/>
    <row r="47767" ht="26.25" customHeight="1"/>
    <row r="47768" ht="26.25" customHeight="1"/>
    <row r="47769" ht="26.25" customHeight="1"/>
    <row r="47770" ht="26.25" customHeight="1"/>
    <row r="47771" ht="26.25" customHeight="1"/>
    <row r="47772" ht="26.25" customHeight="1"/>
    <row r="47773" ht="26.25" customHeight="1"/>
    <row r="47774" ht="26.25" customHeight="1"/>
    <row r="47775" ht="26.25" customHeight="1"/>
    <row r="47776" ht="26.25" customHeight="1"/>
    <row r="47777" ht="26.25" customHeight="1"/>
    <row r="47778" ht="26.25" customHeight="1"/>
    <row r="47779" ht="26.25" customHeight="1"/>
    <row r="47780" ht="26.25" customHeight="1"/>
    <row r="47781" ht="26.25" customHeight="1"/>
    <row r="47782" ht="26.25" customHeight="1"/>
    <row r="47783" ht="26.25" customHeight="1"/>
    <row r="47784" ht="26.25" customHeight="1"/>
    <row r="47785" ht="26.25" customHeight="1"/>
    <row r="47786" ht="26.25" customHeight="1"/>
    <row r="47787" ht="26.25" customHeight="1"/>
    <row r="47788" ht="26.25" customHeight="1"/>
    <row r="47789" ht="26.25" customHeight="1"/>
    <row r="47790" ht="26.25" customHeight="1"/>
    <row r="47791" ht="26.25" customHeight="1"/>
    <row r="47792" ht="26.25" customHeight="1"/>
    <row r="47793" ht="26.25" customHeight="1"/>
    <row r="47794" ht="26.25" customHeight="1"/>
    <row r="47795" ht="26.25" customHeight="1"/>
    <row r="47796" ht="26.25" customHeight="1"/>
    <row r="47797" ht="26.25" customHeight="1"/>
    <row r="47798" ht="26.25" customHeight="1"/>
    <row r="47799" ht="26.25" customHeight="1"/>
    <row r="47800" ht="26.25" customHeight="1"/>
    <row r="47801" ht="26.25" customHeight="1"/>
    <row r="47802" ht="26.25" customHeight="1"/>
    <row r="47803" ht="26.25" customHeight="1"/>
    <row r="47804" ht="26.25" customHeight="1"/>
    <row r="47805" ht="26.25" customHeight="1"/>
    <row r="47806" ht="26.25" customHeight="1"/>
    <row r="47807" ht="26.25" customHeight="1"/>
    <row r="47808" ht="26.25" customHeight="1"/>
    <row r="47809" ht="26.25" customHeight="1"/>
    <row r="47810" ht="26.25" customHeight="1"/>
    <row r="47811" ht="26.25" customHeight="1"/>
    <row r="47812" ht="26.25" customHeight="1"/>
    <row r="47813" ht="26.25" customHeight="1"/>
    <row r="47814" ht="26.25" customHeight="1"/>
    <row r="47815" ht="26.25" customHeight="1"/>
    <row r="47816" ht="26.25" customHeight="1"/>
    <row r="47817" ht="26.25" customHeight="1"/>
    <row r="47818" ht="26.25" customHeight="1"/>
    <row r="47819" ht="26.25" customHeight="1"/>
    <row r="47820" ht="26.25" customHeight="1"/>
    <row r="47821" ht="26.25" customHeight="1"/>
    <row r="47822" ht="26.25" customHeight="1"/>
    <row r="47823" ht="26.25" customHeight="1"/>
    <row r="47824" ht="26.25" customHeight="1"/>
    <row r="47825" ht="26.25" customHeight="1"/>
    <row r="47826" ht="26.25" customHeight="1"/>
    <row r="47827" ht="26.25" customHeight="1"/>
    <row r="47828" ht="26.25" customHeight="1"/>
    <row r="47829" ht="26.25" customHeight="1"/>
    <row r="47830" ht="26.25" customHeight="1"/>
    <row r="47831" ht="26.25" customHeight="1"/>
    <row r="47832" ht="26.25" customHeight="1"/>
    <row r="47833" ht="26.25" customHeight="1"/>
    <row r="47834" ht="26.25" customHeight="1"/>
    <row r="47835" ht="26.25" customHeight="1"/>
    <row r="47836" ht="26.25" customHeight="1"/>
    <row r="47837" ht="26.25" customHeight="1"/>
    <row r="47838" ht="26.25" customHeight="1"/>
    <row r="47839" ht="26.25" customHeight="1"/>
    <row r="47840" ht="26.25" customHeight="1"/>
    <row r="47841" ht="26.25" customHeight="1"/>
    <row r="47842" ht="26.25" customHeight="1"/>
    <row r="47843" ht="26.25" customHeight="1"/>
    <row r="47844" ht="26.25" customHeight="1"/>
    <row r="47845" ht="26.25" customHeight="1"/>
    <row r="47846" ht="26.25" customHeight="1"/>
    <row r="47847" ht="26.25" customHeight="1"/>
    <row r="47848" ht="26.25" customHeight="1"/>
    <row r="47849" ht="26.25" customHeight="1"/>
    <row r="47850" ht="26.25" customHeight="1"/>
    <row r="47851" ht="26.25" customHeight="1"/>
    <row r="47852" ht="26.25" customHeight="1"/>
    <row r="47853" ht="26.25" customHeight="1"/>
    <row r="47854" ht="26.25" customHeight="1"/>
    <row r="47855" ht="26.25" customHeight="1"/>
    <row r="47856" ht="26.25" customHeight="1"/>
    <row r="47857" ht="26.25" customHeight="1"/>
    <row r="47858" ht="26.25" customHeight="1"/>
    <row r="47859" ht="26.25" customHeight="1"/>
    <row r="47860" ht="26.25" customHeight="1"/>
    <row r="47861" ht="26.25" customHeight="1"/>
    <row r="47862" ht="26.25" customHeight="1"/>
    <row r="47863" ht="26.25" customHeight="1"/>
    <row r="47864" ht="26.25" customHeight="1"/>
    <row r="47865" ht="26.25" customHeight="1"/>
    <row r="47866" ht="26.25" customHeight="1"/>
    <row r="47867" ht="26.25" customHeight="1"/>
    <row r="47868" ht="26.25" customHeight="1"/>
    <row r="47869" ht="26.25" customHeight="1"/>
    <row r="47870" ht="26.25" customHeight="1"/>
    <row r="47871" ht="26.25" customHeight="1"/>
    <row r="47872" ht="26.25" customHeight="1"/>
    <row r="47873" ht="26.25" customHeight="1"/>
    <row r="47874" ht="26.25" customHeight="1"/>
    <row r="47875" ht="26.25" customHeight="1"/>
    <row r="47876" ht="26.25" customHeight="1"/>
    <row r="47877" ht="26.25" customHeight="1"/>
    <row r="47878" ht="26.25" customHeight="1"/>
    <row r="47879" ht="26.25" customHeight="1"/>
    <row r="47880" ht="26.25" customHeight="1"/>
    <row r="47881" ht="26.25" customHeight="1"/>
    <row r="47882" ht="26.25" customHeight="1"/>
    <row r="47883" ht="26.25" customHeight="1"/>
    <row r="47884" ht="26.25" customHeight="1"/>
    <row r="47885" ht="26.25" customHeight="1"/>
    <row r="47886" ht="26.25" customHeight="1"/>
    <row r="47887" ht="26.25" customHeight="1"/>
    <row r="47888" ht="26.25" customHeight="1"/>
    <row r="47889" ht="26.25" customHeight="1"/>
    <row r="47890" ht="26.25" customHeight="1"/>
    <row r="47891" ht="26.25" customHeight="1"/>
    <row r="47892" ht="26.25" customHeight="1"/>
    <row r="47893" ht="26.25" customHeight="1"/>
    <row r="47894" ht="26.25" customHeight="1"/>
    <row r="47895" ht="26.25" customHeight="1"/>
    <row r="47896" ht="26.25" customHeight="1"/>
    <row r="47897" ht="26.25" customHeight="1"/>
    <row r="47898" ht="26.25" customHeight="1"/>
    <row r="47899" ht="26.25" customHeight="1"/>
    <row r="47900" ht="26.25" customHeight="1"/>
    <row r="47901" ht="26.25" customHeight="1"/>
    <row r="47902" ht="26.25" customHeight="1"/>
    <row r="47903" ht="26.25" customHeight="1"/>
    <row r="47904" ht="26.25" customHeight="1"/>
    <row r="47905" ht="26.25" customHeight="1"/>
    <row r="47906" ht="26.25" customHeight="1"/>
    <row r="47907" ht="26.25" customHeight="1"/>
    <row r="47908" ht="26.25" customHeight="1"/>
    <row r="47909" ht="26.25" customHeight="1"/>
    <row r="47910" ht="26.25" customHeight="1"/>
    <row r="47911" ht="26.25" customHeight="1"/>
    <row r="47912" ht="26.25" customHeight="1"/>
    <row r="47913" ht="26.25" customHeight="1"/>
    <row r="47914" ht="26.25" customHeight="1"/>
    <row r="47915" ht="26.25" customHeight="1"/>
    <row r="47916" ht="26.25" customHeight="1"/>
    <row r="47917" ht="26.25" customHeight="1"/>
    <row r="47918" ht="26.25" customHeight="1"/>
    <row r="47919" ht="26.25" customHeight="1"/>
    <row r="47920" ht="26.25" customHeight="1"/>
    <row r="47921" ht="26.25" customHeight="1"/>
    <row r="47922" ht="26.25" customHeight="1"/>
    <row r="47923" ht="26.25" customHeight="1"/>
    <row r="47924" ht="26.25" customHeight="1"/>
    <row r="47925" ht="26.25" customHeight="1"/>
    <row r="47926" ht="26.25" customHeight="1"/>
    <row r="47927" ht="26.25" customHeight="1"/>
    <row r="47928" ht="26.25" customHeight="1"/>
    <row r="47929" ht="26.25" customHeight="1"/>
    <row r="47930" ht="26.25" customHeight="1"/>
    <row r="47931" ht="26.25" customHeight="1"/>
    <row r="47932" ht="26.25" customHeight="1"/>
    <row r="47933" ht="26.25" customHeight="1"/>
    <row r="47934" ht="26.25" customHeight="1"/>
    <row r="47935" ht="26.25" customHeight="1"/>
    <row r="47936" ht="26.25" customHeight="1"/>
    <row r="47937" ht="26.25" customHeight="1"/>
    <row r="47938" ht="26.25" customHeight="1"/>
    <row r="47939" ht="26.25" customHeight="1"/>
    <row r="47940" ht="26.25" customHeight="1"/>
    <row r="47941" ht="26.25" customHeight="1"/>
    <row r="47942" ht="26.25" customHeight="1"/>
    <row r="47943" ht="26.25" customHeight="1"/>
    <row r="47944" ht="26.25" customHeight="1"/>
    <row r="47945" ht="26.25" customHeight="1"/>
    <row r="47946" ht="26.25" customHeight="1"/>
    <row r="47947" ht="26.25" customHeight="1"/>
    <row r="47948" ht="26.25" customHeight="1"/>
    <row r="47949" ht="26.25" customHeight="1"/>
    <row r="47950" ht="26.25" customHeight="1"/>
    <row r="47951" ht="26.25" customHeight="1"/>
    <row r="47952" ht="26.25" customHeight="1"/>
    <row r="47953" ht="26.25" customHeight="1"/>
    <row r="47954" ht="26.25" customHeight="1"/>
    <row r="47955" ht="26.25" customHeight="1"/>
    <row r="47956" ht="26.25" customHeight="1"/>
    <row r="47957" ht="26.25" customHeight="1"/>
    <row r="47958" ht="26.25" customHeight="1"/>
    <row r="47959" ht="26.25" customHeight="1"/>
    <row r="47960" ht="26.25" customHeight="1"/>
    <row r="47961" ht="26.25" customHeight="1"/>
    <row r="47962" ht="26.25" customHeight="1"/>
    <row r="47963" ht="26.25" customHeight="1"/>
    <row r="47964" ht="26.25" customHeight="1"/>
    <row r="47965" ht="26.25" customHeight="1"/>
    <row r="47966" ht="26.25" customHeight="1"/>
    <row r="47967" ht="26.25" customHeight="1"/>
    <row r="47968" ht="26.25" customHeight="1"/>
    <row r="47969" ht="26.25" customHeight="1"/>
    <row r="47970" ht="26.25" customHeight="1"/>
    <row r="47971" ht="26.25" customHeight="1"/>
    <row r="47972" ht="26.25" customHeight="1"/>
    <row r="47973" ht="26.25" customHeight="1"/>
    <row r="47974" ht="26.25" customHeight="1"/>
    <row r="47975" ht="26.25" customHeight="1"/>
    <row r="47976" ht="26.25" customHeight="1"/>
    <row r="47977" ht="26.25" customHeight="1"/>
    <row r="47978" ht="26.25" customHeight="1"/>
    <row r="47979" ht="26.25" customHeight="1"/>
    <row r="47980" ht="26.25" customHeight="1"/>
    <row r="47981" ht="26.25" customHeight="1"/>
    <row r="47982" ht="26.25" customHeight="1"/>
    <row r="47983" ht="26.25" customHeight="1"/>
    <row r="47984" ht="26.25" customHeight="1"/>
    <row r="47985" ht="26.25" customHeight="1"/>
    <row r="47986" ht="26.25" customHeight="1"/>
    <row r="47987" ht="26.25" customHeight="1"/>
    <row r="47988" ht="26.25" customHeight="1"/>
    <row r="47989" ht="26.25" customHeight="1"/>
    <row r="47990" ht="26.25" customHeight="1"/>
    <row r="47991" ht="26.25" customHeight="1"/>
    <row r="47992" ht="26.25" customHeight="1"/>
    <row r="47993" ht="26.25" customHeight="1"/>
    <row r="47994" ht="26.25" customHeight="1"/>
    <row r="47995" ht="26.25" customHeight="1"/>
    <row r="47996" ht="26.25" customHeight="1"/>
    <row r="47997" ht="26.25" customHeight="1"/>
    <row r="47998" ht="26.25" customHeight="1"/>
    <row r="47999" ht="26.25" customHeight="1"/>
    <row r="48000" ht="26.25" customHeight="1"/>
    <row r="48001" ht="26.25" customHeight="1"/>
    <row r="48002" ht="26.25" customHeight="1"/>
    <row r="48003" ht="26.25" customHeight="1"/>
    <row r="48004" ht="26.25" customHeight="1"/>
    <row r="48005" ht="26.25" customHeight="1"/>
    <row r="48006" ht="26.25" customHeight="1"/>
    <row r="48007" ht="26.25" customHeight="1"/>
    <row r="48008" ht="26.25" customHeight="1"/>
    <row r="48009" ht="26.25" customHeight="1"/>
    <row r="48010" ht="26.25" customHeight="1"/>
    <row r="48011" ht="26.25" customHeight="1"/>
    <row r="48012" ht="26.25" customHeight="1"/>
    <row r="48013" ht="26.25" customHeight="1"/>
    <row r="48014" ht="26.25" customHeight="1"/>
    <row r="48015" ht="26.25" customHeight="1"/>
    <row r="48016" ht="26.25" customHeight="1"/>
    <row r="48017" ht="26.25" customHeight="1"/>
    <row r="48018" ht="26.25" customHeight="1"/>
    <row r="48019" ht="26.25" customHeight="1"/>
    <row r="48020" ht="26.25" customHeight="1"/>
    <row r="48021" ht="26.25" customHeight="1"/>
    <row r="48022" ht="26.25" customHeight="1"/>
    <row r="48023" ht="26.25" customHeight="1"/>
    <row r="48024" ht="26.25" customHeight="1"/>
    <row r="48025" ht="26.25" customHeight="1"/>
    <row r="48026" ht="26.25" customHeight="1"/>
    <row r="48027" ht="26.25" customHeight="1"/>
    <row r="48028" ht="26.25" customHeight="1"/>
    <row r="48029" ht="26.25" customHeight="1"/>
    <row r="48030" ht="26.25" customHeight="1"/>
    <row r="48031" ht="26.25" customHeight="1"/>
    <row r="48032" ht="26.25" customHeight="1"/>
    <row r="48033" ht="26.25" customHeight="1"/>
    <row r="48034" ht="26.25" customHeight="1"/>
    <row r="48035" ht="26.25" customHeight="1"/>
    <row r="48036" ht="26.25" customHeight="1"/>
    <row r="48037" ht="26.25" customHeight="1"/>
    <row r="48038" ht="26.25" customHeight="1"/>
    <row r="48039" ht="26.25" customHeight="1"/>
    <row r="48040" ht="26.25" customHeight="1"/>
    <row r="48041" ht="26.25" customHeight="1"/>
    <row r="48042" ht="26.25" customHeight="1"/>
    <row r="48043" ht="26.25" customHeight="1"/>
    <row r="48044" ht="26.25" customHeight="1"/>
    <row r="48045" ht="26.25" customHeight="1"/>
    <row r="48046" ht="26.25" customHeight="1"/>
    <row r="48047" ht="26.25" customHeight="1"/>
    <row r="48048" ht="26.25" customHeight="1"/>
    <row r="48049" ht="26.25" customHeight="1"/>
    <row r="48050" ht="26.25" customHeight="1"/>
    <row r="48051" ht="26.25" customHeight="1"/>
    <row r="48052" ht="26.25" customHeight="1"/>
    <row r="48053" ht="26.25" customHeight="1"/>
    <row r="48054" ht="26.25" customHeight="1"/>
    <row r="48055" ht="26.25" customHeight="1"/>
    <row r="48056" ht="26.25" customHeight="1"/>
    <row r="48057" ht="26.25" customHeight="1"/>
    <row r="48058" ht="26.25" customHeight="1"/>
    <row r="48059" ht="26.25" customHeight="1"/>
    <row r="48060" ht="26.25" customHeight="1"/>
    <row r="48061" ht="26.25" customHeight="1"/>
    <row r="48062" ht="26.25" customHeight="1"/>
    <row r="48063" ht="26.25" customHeight="1"/>
    <row r="48064" ht="26.25" customHeight="1"/>
    <row r="48065" ht="26.25" customHeight="1"/>
    <row r="48066" ht="26.25" customHeight="1"/>
    <row r="48067" ht="26.25" customHeight="1"/>
    <row r="48068" ht="26.25" customHeight="1"/>
    <row r="48069" ht="26.25" customHeight="1"/>
    <row r="48070" ht="26.25" customHeight="1"/>
    <row r="48071" ht="26.25" customHeight="1"/>
    <row r="48072" ht="26.25" customHeight="1"/>
    <row r="48073" ht="26.25" customHeight="1"/>
    <row r="48074" ht="26.25" customHeight="1"/>
    <row r="48075" ht="26.25" customHeight="1"/>
    <row r="48076" ht="26.25" customHeight="1"/>
    <row r="48077" ht="26.25" customHeight="1"/>
    <row r="48078" ht="26.25" customHeight="1"/>
    <row r="48079" ht="26.25" customHeight="1"/>
    <row r="48080" ht="26.25" customHeight="1"/>
    <row r="48081" ht="26.25" customHeight="1"/>
    <row r="48082" ht="26.25" customHeight="1"/>
    <row r="48083" ht="26.25" customHeight="1"/>
    <row r="48084" ht="26.25" customHeight="1"/>
    <row r="48085" ht="26.25" customHeight="1"/>
    <row r="48086" ht="26.25" customHeight="1"/>
    <row r="48087" ht="26.25" customHeight="1"/>
    <row r="48088" ht="26.25" customHeight="1"/>
    <row r="48089" ht="26.25" customHeight="1"/>
    <row r="48090" ht="26.25" customHeight="1"/>
    <row r="48091" ht="26.25" customHeight="1"/>
    <row r="48092" ht="26.25" customHeight="1"/>
    <row r="48093" ht="26.25" customHeight="1"/>
    <row r="48094" ht="26.25" customHeight="1"/>
    <row r="48095" ht="26.25" customHeight="1"/>
    <row r="48096" ht="26.25" customHeight="1"/>
    <row r="48097" ht="26.25" customHeight="1"/>
    <row r="48098" ht="26.25" customHeight="1"/>
    <row r="48099" ht="26.25" customHeight="1"/>
    <row r="48100" ht="26.25" customHeight="1"/>
    <row r="48101" ht="26.25" customHeight="1"/>
    <row r="48102" ht="26.25" customHeight="1"/>
    <row r="48103" ht="26.25" customHeight="1"/>
    <row r="48104" ht="26.25" customHeight="1"/>
    <row r="48105" ht="26.25" customHeight="1"/>
    <row r="48106" ht="26.25" customHeight="1"/>
    <row r="48107" ht="26.25" customHeight="1"/>
    <row r="48108" ht="26.25" customHeight="1"/>
    <row r="48109" ht="26.25" customHeight="1"/>
    <row r="48110" ht="26.25" customHeight="1"/>
    <row r="48111" ht="26.25" customHeight="1"/>
    <row r="48112" ht="26.25" customHeight="1"/>
    <row r="48113" ht="26.25" customHeight="1"/>
    <row r="48114" ht="26.25" customHeight="1"/>
    <row r="48115" ht="26.25" customHeight="1"/>
    <row r="48116" ht="26.25" customHeight="1"/>
    <row r="48117" ht="26.25" customHeight="1"/>
    <row r="48118" ht="26.25" customHeight="1"/>
    <row r="48119" ht="26.25" customHeight="1"/>
    <row r="48120" ht="26.25" customHeight="1"/>
    <row r="48121" ht="26.25" customHeight="1"/>
    <row r="48122" ht="26.25" customHeight="1"/>
    <row r="48123" ht="26.25" customHeight="1"/>
    <row r="48124" ht="26.25" customHeight="1"/>
    <row r="48125" ht="26.25" customHeight="1"/>
    <row r="48126" ht="26.25" customHeight="1"/>
    <row r="48127" ht="26.25" customHeight="1"/>
    <row r="48128" ht="26.25" customHeight="1"/>
    <row r="48129" ht="26.25" customHeight="1"/>
    <row r="48130" ht="26.25" customHeight="1"/>
    <row r="48131" ht="26.25" customHeight="1"/>
    <row r="48132" ht="26.25" customHeight="1"/>
    <row r="48133" ht="26.25" customHeight="1"/>
    <row r="48134" ht="26.25" customHeight="1"/>
    <row r="48135" ht="26.25" customHeight="1"/>
    <row r="48136" ht="26.25" customHeight="1"/>
    <row r="48137" ht="26.25" customHeight="1"/>
    <row r="48138" ht="26.25" customHeight="1"/>
    <row r="48139" ht="26.25" customHeight="1"/>
    <row r="48140" ht="26.25" customHeight="1"/>
    <row r="48141" ht="26.25" customHeight="1"/>
    <row r="48142" ht="26.25" customHeight="1"/>
    <row r="48143" ht="26.25" customHeight="1"/>
    <row r="48144" ht="26.25" customHeight="1"/>
    <row r="48145" ht="26.25" customHeight="1"/>
    <row r="48146" ht="26.25" customHeight="1"/>
    <row r="48147" ht="26.25" customHeight="1"/>
    <row r="48148" ht="26.25" customHeight="1"/>
    <row r="48149" ht="26.25" customHeight="1"/>
    <row r="48150" ht="26.25" customHeight="1"/>
    <row r="48151" ht="26.25" customHeight="1"/>
    <row r="48152" ht="26.25" customHeight="1"/>
    <row r="48153" ht="26.25" customHeight="1"/>
    <row r="48154" ht="26.25" customHeight="1"/>
    <row r="48155" ht="26.25" customHeight="1"/>
    <row r="48156" ht="26.25" customHeight="1"/>
    <row r="48157" ht="26.25" customHeight="1"/>
    <row r="48158" ht="26.25" customHeight="1"/>
    <row r="48159" ht="26.25" customHeight="1"/>
    <row r="48160" ht="26.25" customHeight="1"/>
    <row r="48161" ht="26.25" customHeight="1"/>
    <row r="48162" ht="26.25" customHeight="1"/>
    <row r="48163" ht="26.25" customHeight="1"/>
    <row r="48164" ht="26.25" customHeight="1"/>
    <row r="48165" ht="26.25" customHeight="1"/>
    <row r="48166" ht="26.25" customHeight="1"/>
    <row r="48167" ht="26.25" customHeight="1"/>
    <row r="48168" ht="26.25" customHeight="1"/>
    <row r="48169" ht="26.25" customHeight="1"/>
    <row r="48170" ht="26.25" customHeight="1"/>
    <row r="48171" ht="26.25" customHeight="1"/>
    <row r="48172" ht="26.25" customHeight="1"/>
    <row r="48173" ht="26.25" customHeight="1"/>
    <row r="48174" ht="26.25" customHeight="1"/>
    <row r="48175" ht="26.25" customHeight="1"/>
    <row r="48176" ht="26.25" customHeight="1"/>
    <row r="48177" ht="26.25" customHeight="1"/>
    <row r="48178" ht="26.25" customHeight="1"/>
    <row r="48179" ht="26.25" customHeight="1"/>
    <row r="48180" ht="26.25" customHeight="1"/>
    <row r="48181" ht="26.25" customHeight="1"/>
    <row r="48182" ht="26.25" customHeight="1"/>
    <row r="48183" ht="26.25" customHeight="1"/>
    <row r="48184" ht="26.25" customHeight="1"/>
    <row r="48185" ht="26.25" customHeight="1"/>
    <row r="48186" ht="26.25" customHeight="1"/>
    <row r="48187" ht="26.25" customHeight="1"/>
    <row r="48188" ht="26.25" customHeight="1"/>
    <row r="48189" ht="26.25" customHeight="1"/>
    <row r="48190" ht="26.25" customHeight="1"/>
    <row r="48191" ht="26.25" customHeight="1"/>
    <row r="48192" ht="26.25" customHeight="1"/>
    <row r="48193" ht="26.25" customHeight="1"/>
    <row r="48194" ht="26.25" customHeight="1"/>
    <row r="48195" ht="26.25" customHeight="1"/>
    <row r="48196" ht="26.25" customHeight="1"/>
    <row r="48197" ht="26.25" customHeight="1"/>
    <row r="48198" ht="26.25" customHeight="1"/>
    <row r="48199" ht="26.25" customHeight="1"/>
    <row r="48200" ht="26.25" customHeight="1"/>
    <row r="48201" ht="26.25" customHeight="1"/>
    <row r="48202" ht="26.25" customHeight="1"/>
    <row r="48203" ht="26.25" customHeight="1"/>
    <row r="48204" ht="26.25" customHeight="1"/>
    <row r="48205" ht="26.25" customHeight="1"/>
    <row r="48206" ht="26.25" customHeight="1"/>
    <row r="48207" ht="26.25" customHeight="1"/>
    <row r="48208" ht="26.25" customHeight="1"/>
    <row r="48209" ht="26.25" customHeight="1"/>
    <row r="48210" ht="26.25" customHeight="1"/>
    <row r="48211" ht="26.25" customHeight="1"/>
    <row r="48212" ht="26.25" customHeight="1"/>
    <row r="48213" ht="26.25" customHeight="1"/>
    <row r="48214" ht="26.25" customHeight="1"/>
    <row r="48215" ht="26.25" customHeight="1"/>
    <row r="48216" ht="26.25" customHeight="1"/>
    <row r="48217" ht="26.25" customHeight="1"/>
    <row r="48218" ht="26.25" customHeight="1"/>
    <row r="48219" ht="26.25" customHeight="1"/>
    <row r="48220" ht="26.25" customHeight="1"/>
    <row r="48221" ht="26.25" customHeight="1"/>
    <row r="48222" ht="26.25" customHeight="1"/>
    <row r="48223" ht="26.25" customHeight="1"/>
    <row r="48224" ht="26.25" customHeight="1"/>
    <row r="48225" ht="26.25" customHeight="1"/>
    <row r="48226" ht="26.25" customHeight="1"/>
    <row r="48227" ht="26.25" customHeight="1"/>
    <row r="48228" ht="26.25" customHeight="1"/>
    <row r="48229" ht="26.25" customHeight="1"/>
    <row r="48230" ht="26.25" customHeight="1"/>
    <row r="48231" ht="26.25" customHeight="1"/>
    <row r="48232" ht="26.25" customHeight="1"/>
    <row r="48233" ht="26.25" customHeight="1"/>
    <row r="48234" ht="26.25" customHeight="1"/>
    <row r="48235" ht="26.25" customHeight="1"/>
    <row r="48236" ht="26.25" customHeight="1"/>
    <row r="48237" ht="26.25" customHeight="1"/>
    <row r="48238" ht="26.25" customHeight="1"/>
    <row r="48239" ht="26.25" customHeight="1"/>
    <row r="48240" ht="26.25" customHeight="1"/>
    <row r="48241" ht="26.25" customHeight="1"/>
    <row r="48242" ht="26.25" customHeight="1"/>
    <row r="48243" ht="26.25" customHeight="1"/>
    <row r="48244" ht="26.25" customHeight="1"/>
    <row r="48245" ht="26.25" customHeight="1"/>
    <row r="48246" ht="26.25" customHeight="1"/>
    <row r="48247" ht="26.25" customHeight="1"/>
    <row r="48248" ht="26.25" customHeight="1"/>
    <row r="48249" ht="26.25" customHeight="1"/>
    <row r="48250" ht="26.25" customHeight="1"/>
    <row r="48251" ht="26.25" customHeight="1"/>
    <row r="48252" ht="26.25" customHeight="1"/>
    <row r="48253" ht="26.25" customHeight="1"/>
    <row r="48254" ht="26.25" customHeight="1"/>
    <row r="48255" ht="26.25" customHeight="1"/>
    <row r="48256" ht="26.25" customHeight="1"/>
    <row r="48257" ht="26.25" customHeight="1"/>
    <row r="48258" ht="26.25" customHeight="1"/>
    <row r="48259" ht="26.25" customHeight="1"/>
    <row r="48260" ht="26.25" customHeight="1"/>
    <row r="48261" ht="26.25" customHeight="1"/>
    <row r="48262" ht="26.25" customHeight="1"/>
    <row r="48263" ht="26.25" customHeight="1"/>
    <row r="48264" ht="26.25" customHeight="1"/>
    <row r="48265" ht="26.25" customHeight="1"/>
    <row r="48266" ht="26.25" customHeight="1"/>
    <row r="48267" ht="26.25" customHeight="1"/>
    <row r="48268" ht="26.25" customHeight="1"/>
    <row r="48269" ht="26.25" customHeight="1"/>
    <row r="48270" ht="26.25" customHeight="1"/>
    <row r="48271" ht="26.25" customHeight="1"/>
    <row r="48272" ht="26.25" customHeight="1"/>
    <row r="48273" ht="26.25" customHeight="1"/>
    <row r="48274" ht="26.25" customHeight="1"/>
    <row r="48275" ht="26.25" customHeight="1"/>
    <row r="48276" ht="26.25" customHeight="1"/>
    <row r="48277" ht="26.25" customHeight="1"/>
    <row r="48278" ht="26.25" customHeight="1"/>
    <row r="48279" ht="26.25" customHeight="1"/>
    <row r="48280" ht="26.25" customHeight="1"/>
    <row r="48281" ht="26.25" customHeight="1"/>
    <row r="48282" ht="26.25" customHeight="1"/>
    <row r="48283" ht="26.25" customHeight="1"/>
    <row r="48284" ht="26.25" customHeight="1"/>
    <row r="48285" ht="26.25" customHeight="1"/>
    <row r="48286" ht="26.25" customHeight="1"/>
    <row r="48287" ht="26.25" customHeight="1"/>
    <row r="48288" ht="26.25" customHeight="1"/>
    <row r="48289" ht="26.25" customHeight="1"/>
    <row r="48290" ht="26.25" customHeight="1"/>
    <row r="48291" ht="26.25" customHeight="1"/>
    <row r="48292" ht="26.25" customHeight="1"/>
    <row r="48293" ht="26.25" customHeight="1"/>
    <row r="48294" ht="26.25" customHeight="1"/>
    <row r="48295" ht="26.25" customHeight="1"/>
    <row r="48296" ht="26.25" customHeight="1"/>
    <row r="48297" ht="26.25" customHeight="1"/>
    <row r="48298" ht="26.25" customHeight="1"/>
    <row r="48299" ht="26.25" customHeight="1"/>
    <row r="48300" ht="26.25" customHeight="1"/>
    <row r="48301" ht="26.25" customHeight="1"/>
    <row r="48302" ht="26.25" customHeight="1"/>
    <row r="48303" ht="26.25" customHeight="1"/>
    <row r="48304" ht="26.25" customHeight="1"/>
    <row r="48305" ht="26.25" customHeight="1"/>
    <row r="48306" ht="26.25" customHeight="1"/>
    <row r="48307" ht="26.25" customHeight="1"/>
    <row r="48308" ht="26.25" customHeight="1"/>
    <row r="48309" ht="26.25" customHeight="1"/>
    <row r="48310" ht="26.25" customHeight="1"/>
    <row r="48311" ht="26.25" customHeight="1"/>
    <row r="48312" ht="26.25" customHeight="1"/>
    <row r="48313" ht="26.25" customHeight="1"/>
    <row r="48314" ht="26.25" customHeight="1"/>
    <row r="48315" ht="26.25" customHeight="1"/>
    <row r="48316" ht="26.25" customHeight="1"/>
    <row r="48317" ht="26.25" customHeight="1"/>
    <row r="48318" ht="26.25" customHeight="1"/>
    <row r="48319" ht="26.25" customHeight="1"/>
    <row r="48320" ht="26.25" customHeight="1"/>
    <row r="48321" ht="26.25" customHeight="1"/>
    <row r="48322" ht="26.25" customHeight="1"/>
    <row r="48323" ht="26.25" customHeight="1"/>
    <row r="48324" ht="26.25" customHeight="1"/>
    <row r="48325" ht="26.25" customHeight="1"/>
    <row r="48326" ht="26.25" customHeight="1"/>
    <row r="48327" ht="26.25" customHeight="1"/>
    <row r="48328" ht="26.25" customHeight="1"/>
    <row r="48329" ht="26.25" customHeight="1"/>
    <row r="48330" ht="26.25" customHeight="1"/>
    <row r="48331" ht="26.25" customHeight="1"/>
    <row r="48332" ht="26.25" customHeight="1"/>
    <row r="48333" ht="26.25" customHeight="1"/>
    <row r="48334" ht="26.25" customHeight="1"/>
    <row r="48335" ht="26.25" customHeight="1"/>
    <row r="48336" ht="26.25" customHeight="1"/>
    <row r="48337" ht="26.25" customHeight="1"/>
    <row r="48338" ht="26.25" customHeight="1"/>
    <row r="48339" ht="26.25" customHeight="1"/>
    <row r="48340" ht="26.25" customHeight="1"/>
    <row r="48341" ht="26.25" customHeight="1"/>
    <row r="48342" ht="26.25" customHeight="1"/>
    <row r="48343" ht="26.25" customHeight="1"/>
    <row r="48344" ht="26.25" customHeight="1"/>
    <row r="48345" ht="26.25" customHeight="1"/>
    <row r="48346" ht="26.25" customHeight="1"/>
    <row r="48347" ht="26.25" customHeight="1"/>
    <row r="48348" ht="26.25" customHeight="1"/>
    <row r="48349" ht="26.25" customHeight="1"/>
    <row r="48350" ht="26.25" customHeight="1"/>
    <row r="48351" ht="26.25" customHeight="1"/>
    <row r="48352" ht="26.25" customHeight="1"/>
    <row r="48353" ht="26.25" customHeight="1"/>
    <row r="48354" ht="26.25" customHeight="1"/>
    <row r="48355" ht="26.25" customHeight="1"/>
    <row r="48356" ht="26.25" customHeight="1"/>
    <row r="48357" ht="26.25" customHeight="1"/>
    <row r="48358" ht="26.25" customHeight="1"/>
    <row r="48359" ht="26.25" customHeight="1"/>
    <row r="48360" ht="26.25" customHeight="1"/>
    <row r="48361" ht="26.25" customHeight="1"/>
    <row r="48362" ht="26.25" customHeight="1"/>
    <row r="48363" ht="26.25" customHeight="1"/>
    <row r="48364" ht="26.25" customHeight="1"/>
    <row r="48365" ht="26.25" customHeight="1"/>
    <row r="48366" ht="26.25" customHeight="1"/>
    <row r="48367" ht="26.25" customHeight="1"/>
    <row r="48368" ht="26.25" customHeight="1"/>
    <row r="48369" ht="26.25" customHeight="1"/>
    <row r="48370" ht="26.25" customHeight="1"/>
    <row r="48371" ht="26.25" customHeight="1"/>
    <row r="48372" ht="26.25" customHeight="1"/>
    <row r="48373" ht="26.25" customHeight="1"/>
    <row r="48374" ht="26.25" customHeight="1"/>
    <row r="48375" ht="26.25" customHeight="1"/>
    <row r="48376" ht="26.25" customHeight="1"/>
    <row r="48377" ht="26.25" customHeight="1"/>
    <row r="48378" ht="26.25" customHeight="1"/>
    <row r="48379" ht="26.25" customHeight="1"/>
    <row r="48380" ht="26.25" customHeight="1"/>
    <row r="48381" ht="26.25" customHeight="1"/>
    <row r="48382" ht="26.25" customHeight="1"/>
    <row r="48383" ht="26.25" customHeight="1"/>
    <row r="48384" ht="26.25" customHeight="1"/>
    <row r="48385" ht="26.25" customHeight="1"/>
    <row r="48386" ht="26.25" customHeight="1"/>
    <row r="48387" ht="26.25" customHeight="1"/>
    <row r="48388" ht="26.25" customHeight="1"/>
    <row r="48389" ht="26.25" customHeight="1"/>
    <row r="48390" ht="26.25" customHeight="1"/>
    <row r="48391" ht="26.25" customHeight="1"/>
    <row r="48392" ht="26.25" customHeight="1"/>
    <row r="48393" ht="26.25" customHeight="1"/>
    <row r="48394" ht="26.25" customHeight="1"/>
    <row r="48395" ht="26.25" customHeight="1"/>
    <row r="48396" ht="26.25" customHeight="1"/>
    <row r="48397" ht="26.25" customHeight="1"/>
    <row r="48398" ht="26.25" customHeight="1"/>
    <row r="48399" ht="26.25" customHeight="1"/>
    <row r="48400" ht="26.25" customHeight="1"/>
    <row r="48401" ht="26.25" customHeight="1"/>
    <row r="48402" ht="26.25" customHeight="1"/>
    <row r="48403" ht="26.25" customHeight="1"/>
    <row r="48404" ht="26.25" customHeight="1"/>
    <row r="48405" ht="26.25" customHeight="1"/>
    <row r="48406" ht="26.25" customHeight="1"/>
    <row r="48407" ht="26.25" customHeight="1"/>
    <row r="48408" ht="26.25" customHeight="1"/>
    <row r="48409" ht="26.25" customHeight="1"/>
    <row r="48410" ht="26.25" customHeight="1"/>
    <row r="48411" ht="26.25" customHeight="1"/>
    <row r="48412" ht="26.25" customHeight="1"/>
    <row r="48413" ht="26.25" customHeight="1"/>
    <row r="48414" ht="26.25" customHeight="1"/>
    <row r="48415" ht="26.25" customHeight="1"/>
    <row r="48416" ht="26.25" customHeight="1"/>
    <row r="48417" ht="26.25" customHeight="1"/>
    <row r="48418" ht="26.25" customHeight="1"/>
    <row r="48419" ht="26.25" customHeight="1"/>
    <row r="48420" ht="26.25" customHeight="1"/>
    <row r="48421" ht="26.25" customHeight="1"/>
    <row r="48422" ht="26.25" customHeight="1"/>
    <row r="48423" ht="26.25" customHeight="1"/>
    <row r="48424" ht="26.25" customHeight="1"/>
    <row r="48425" ht="26.25" customHeight="1"/>
    <row r="48426" ht="26.25" customHeight="1"/>
    <row r="48427" ht="26.25" customHeight="1"/>
    <row r="48428" ht="26.25" customHeight="1"/>
    <row r="48429" ht="26.25" customHeight="1"/>
    <row r="48430" ht="26.25" customHeight="1"/>
    <row r="48431" ht="26.25" customHeight="1"/>
    <row r="48432" ht="26.25" customHeight="1"/>
    <row r="48433" ht="26.25" customHeight="1"/>
    <row r="48434" ht="26.25" customHeight="1"/>
    <row r="48435" ht="26.25" customHeight="1"/>
    <row r="48436" ht="26.25" customHeight="1"/>
    <row r="48437" ht="26.25" customHeight="1"/>
    <row r="48438" ht="26.25" customHeight="1"/>
    <row r="48439" ht="26.25" customHeight="1"/>
    <row r="48440" ht="26.25" customHeight="1"/>
    <row r="48441" ht="26.25" customHeight="1"/>
    <row r="48442" ht="26.25" customHeight="1"/>
    <row r="48443" ht="26.25" customHeight="1"/>
    <row r="48444" ht="26.25" customHeight="1"/>
    <row r="48445" ht="26.25" customHeight="1"/>
    <row r="48446" ht="26.25" customHeight="1"/>
    <row r="48447" ht="26.25" customHeight="1"/>
    <row r="48448" ht="26.25" customHeight="1"/>
    <row r="48449" ht="26.25" customHeight="1"/>
    <row r="48450" ht="26.25" customHeight="1"/>
    <row r="48451" ht="26.25" customHeight="1"/>
    <row r="48452" ht="26.25" customHeight="1"/>
    <row r="48453" ht="26.25" customHeight="1"/>
    <row r="48454" ht="26.25" customHeight="1"/>
    <row r="48455" ht="26.25" customHeight="1"/>
    <row r="48456" ht="26.25" customHeight="1"/>
    <row r="48457" ht="26.25" customHeight="1"/>
    <row r="48458" ht="26.25" customHeight="1"/>
    <row r="48459" ht="26.25" customHeight="1"/>
    <row r="48460" ht="26.25" customHeight="1"/>
    <row r="48461" ht="26.25" customHeight="1"/>
    <row r="48462" ht="26.25" customHeight="1"/>
    <row r="48463" ht="26.25" customHeight="1"/>
    <row r="48464" ht="26.25" customHeight="1"/>
    <row r="48465" ht="26.25" customHeight="1"/>
    <row r="48466" ht="26.25" customHeight="1"/>
    <row r="48467" ht="26.25" customHeight="1"/>
    <row r="48468" ht="26.25" customHeight="1"/>
    <row r="48469" ht="26.25" customHeight="1"/>
    <row r="48470" ht="26.25" customHeight="1"/>
    <row r="48471" ht="26.25" customHeight="1"/>
    <row r="48472" ht="26.25" customHeight="1"/>
    <row r="48473" ht="26.25" customHeight="1"/>
    <row r="48474" ht="26.25" customHeight="1"/>
    <row r="48475" ht="26.25" customHeight="1"/>
    <row r="48476" ht="26.25" customHeight="1"/>
    <row r="48477" ht="26.25" customHeight="1"/>
    <row r="48478" ht="26.25" customHeight="1"/>
    <row r="48479" ht="26.25" customHeight="1"/>
    <row r="48480" ht="26.25" customHeight="1"/>
    <row r="48481" ht="26.25" customHeight="1"/>
    <row r="48482" ht="26.25" customHeight="1"/>
    <row r="48483" ht="26.25" customHeight="1"/>
    <row r="48484" ht="26.25" customHeight="1"/>
    <row r="48485" ht="26.25" customHeight="1"/>
    <row r="48486" ht="26.25" customHeight="1"/>
    <row r="48487" ht="26.25" customHeight="1"/>
    <row r="48488" ht="26.25" customHeight="1"/>
    <row r="48489" ht="26.25" customHeight="1"/>
    <row r="48490" ht="26.25" customHeight="1"/>
    <row r="48491" ht="26.25" customHeight="1"/>
    <row r="48492" ht="26.25" customHeight="1"/>
    <row r="48493" ht="26.25" customHeight="1"/>
    <row r="48494" ht="26.25" customHeight="1"/>
    <row r="48495" ht="26.25" customHeight="1"/>
    <row r="48496" ht="26.25" customHeight="1"/>
    <row r="48497" ht="26.25" customHeight="1"/>
    <row r="48498" ht="26.25" customHeight="1"/>
    <row r="48499" ht="26.25" customHeight="1"/>
    <row r="48500" ht="26.25" customHeight="1"/>
    <row r="48501" ht="26.25" customHeight="1"/>
    <row r="48502" ht="26.25" customHeight="1"/>
    <row r="48503" ht="26.25" customHeight="1"/>
    <row r="48504" ht="26.25" customHeight="1"/>
    <row r="48505" ht="26.25" customHeight="1"/>
    <row r="48506" ht="26.25" customHeight="1"/>
    <row r="48507" ht="26.25" customHeight="1"/>
    <row r="48508" ht="26.25" customHeight="1"/>
    <row r="48509" ht="26.25" customHeight="1"/>
    <row r="48510" ht="26.25" customHeight="1"/>
    <row r="48511" ht="26.25" customHeight="1"/>
    <row r="48512" ht="26.25" customHeight="1"/>
    <row r="48513" ht="26.25" customHeight="1"/>
    <row r="48514" ht="26.25" customHeight="1"/>
    <row r="48515" ht="26.25" customHeight="1"/>
    <row r="48516" ht="26.25" customHeight="1"/>
    <row r="48517" ht="26.25" customHeight="1"/>
    <row r="48518" ht="26.25" customHeight="1"/>
    <row r="48519" ht="26.25" customHeight="1"/>
    <row r="48520" ht="26.25" customHeight="1"/>
    <row r="48521" ht="26.25" customHeight="1"/>
    <row r="48522" ht="26.25" customHeight="1"/>
    <row r="48523" ht="26.25" customHeight="1"/>
    <row r="48524" ht="26.25" customHeight="1"/>
    <row r="48525" ht="26.25" customHeight="1"/>
    <row r="48526" ht="26.25" customHeight="1"/>
    <row r="48527" ht="26.25" customHeight="1"/>
    <row r="48528" ht="26.25" customHeight="1"/>
    <row r="48529" ht="26.25" customHeight="1"/>
    <row r="48530" ht="26.25" customHeight="1"/>
    <row r="48531" ht="26.25" customHeight="1"/>
    <row r="48532" ht="26.25" customHeight="1"/>
    <row r="48533" ht="26.25" customHeight="1"/>
    <row r="48534" ht="26.25" customHeight="1"/>
    <row r="48535" ht="26.25" customHeight="1"/>
    <row r="48536" ht="26.25" customHeight="1"/>
    <row r="48537" ht="26.25" customHeight="1"/>
    <row r="48538" ht="26.25" customHeight="1"/>
    <row r="48539" ht="26.25" customHeight="1"/>
    <row r="48540" ht="26.25" customHeight="1"/>
    <row r="48541" ht="26.25" customHeight="1"/>
    <row r="48542" ht="26.25" customHeight="1"/>
    <row r="48543" ht="26.25" customHeight="1"/>
    <row r="48544" ht="26.25" customHeight="1"/>
    <row r="48545" ht="26.25" customHeight="1"/>
    <row r="48546" ht="26.25" customHeight="1"/>
    <row r="48547" ht="26.25" customHeight="1"/>
    <row r="48548" ht="26.25" customHeight="1"/>
    <row r="48549" ht="26.25" customHeight="1"/>
    <row r="48550" ht="26.25" customHeight="1"/>
    <row r="48551" ht="26.25" customHeight="1"/>
    <row r="48552" ht="26.25" customHeight="1"/>
    <row r="48553" ht="26.25" customHeight="1"/>
    <row r="48554" ht="26.25" customHeight="1"/>
    <row r="48555" ht="26.25" customHeight="1"/>
    <row r="48556" ht="26.25" customHeight="1"/>
    <row r="48557" ht="26.25" customHeight="1"/>
    <row r="48558" ht="26.25" customHeight="1"/>
    <row r="48559" ht="26.25" customHeight="1"/>
    <row r="48560" ht="26.25" customHeight="1"/>
    <row r="48561" ht="26.25" customHeight="1"/>
    <row r="48562" ht="26.25" customHeight="1"/>
    <row r="48563" ht="26.25" customHeight="1"/>
    <row r="48564" ht="26.25" customHeight="1"/>
    <row r="48565" ht="26.25" customHeight="1"/>
    <row r="48566" ht="26.25" customHeight="1"/>
    <row r="48567" ht="26.25" customHeight="1"/>
    <row r="48568" ht="26.25" customHeight="1"/>
    <row r="48569" ht="26.25" customHeight="1"/>
    <row r="48570" ht="26.25" customHeight="1"/>
    <row r="48571" ht="26.25" customHeight="1"/>
    <row r="48572" ht="26.25" customHeight="1"/>
    <row r="48573" ht="26.25" customHeight="1"/>
    <row r="48574" ht="26.25" customHeight="1"/>
    <row r="48575" ht="26.25" customHeight="1"/>
    <row r="48576" ht="26.25" customHeight="1"/>
    <row r="48577" ht="26.25" customHeight="1"/>
    <row r="48578" ht="26.25" customHeight="1"/>
    <row r="48579" ht="26.25" customHeight="1"/>
    <row r="48580" ht="26.25" customHeight="1"/>
    <row r="48581" ht="26.25" customHeight="1"/>
    <row r="48582" ht="26.25" customHeight="1"/>
    <row r="48583" ht="26.25" customHeight="1"/>
    <row r="48584" ht="26.25" customHeight="1"/>
    <row r="48585" ht="26.25" customHeight="1"/>
    <row r="48586" ht="26.25" customHeight="1"/>
    <row r="48587" ht="26.25" customHeight="1"/>
    <row r="48588" ht="26.25" customHeight="1"/>
    <row r="48589" ht="26.25" customHeight="1"/>
    <row r="48590" ht="26.25" customHeight="1"/>
    <row r="48591" ht="26.25" customHeight="1"/>
    <row r="48592" ht="26.25" customHeight="1"/>
    <row r="48593" ht="26.25" customHeight="1"/>
    <row r="48594" ht="26.25" customHeight="1"/>
    <row r="48595" ht="26.25" customHeight="1"/>
    <row r="48596" ht="26.25" customHeight="1"/>
    <row r="48597" ht="26.25" customHeight="1"/>
    <row r="48598" ht="26.25" customHeight="1"/>
    <row r="48599" ht="26.25" customHeight="1"/>
    <row r="48600" ht="26.25" customHeight="1"/>
    <row r="48601" ht="26.25" customHeight="1"/>
    <row r="48602" ht="26.25" customHeight="1"/>
    <row r="48603" ht="26.25" customHeight="1"/>
    <row r="48604" ht="26.25" customHeight="1"/>
    <row r="48605" ht="26.25" customHeight="1"/>
    <row r="48606" ht="26.25" customHeight="1"/>
    <row r="48607" ht="26.25" customHeight="1"/>
    <row r="48608" ht="26.25" customHeight="1"/>
    <row r="48609" ht="26.25" customHeight="1"/>
    <row r="48610" ht="26.25" customHeight="1"/>
    <row r="48611" ht="26.25" customHeight="1"/>
    <row r="48612" ht="26.25" customHeight="1"/>
    <row r="48613" ht="26.25" customHeight="1"/>
    <row r="48614" ht="26.25" customHeight="1"/>
    <row r="48615" ht="26.25" customHeight="1"/>
    <row r="48616" ht="26.25" customHeight="1"/>
    <row r="48617" ht="26.25" customHeight="1"/>
    <row r="48618" ht="26.25" customHeight="1"/>
    <row r="48619" ht="26.25" customHeight="1"/>
    <row r="48620" ht="26.25" customHeight="1"/>
    <row r="48621" ht="26.25" customHeight="1"/>
    <row r="48622" ht="26.25" customHeight="1"/>
    <row r="48623" ht="26.25" customHeight="1"/>
    <row r="48624" ht="26.25" customHeight="1"/>
    <row r="48625" ht="26.25" customHeight="1"/>
    <row r="48626" ht="26.25" customHeight="1"/>
    <row r="48627" ht="26.25" customHeight="1"/>
    <row r="48628" ht="26.25" customHeight="1"/>
    <row r="48629" ht="26.25" customHeight="1"/>
    <row r="48630" ht="26.25" customHeight="1"/>
    <row r="48631" ht="26.25" customHeight="1"/>
    <row r="48632" ht="26.25" customHeight="1"/>
    <row r="48633" ht="26.25" customHeight="1"/>
    <row r="48634" ht="26.25" customHeight="1"/>
    <row r="48635" ht="26.25" customHeight="1"/>
    <row r="48636" ht="26.25" customHeight="1"/>
    <row r="48637" ht="26.25" customHeight="1"/>
    <row r="48638" ht="26.25" customHeight="1"/>
    <row r="48639" ht="26.25" customHeight="1"/>
    <row r="48640" ht="26.25" customHeight="1"/>
    <row r="48641" ht="26.25" customHeight="1"/>
    <row r="48642" ht="26.25" customHeight="1"/>
    <row r="48643" ht="26.25" customHeight="1"/>
    <row r="48644" ht="26.25" customHeight="1"/>
    <row r="48645" ht="26.25" customHeight="1"/>
    <row r="48646" ht="26.25" customHeight="1"/>
    <row r="48647" ht="26.25" customHeight="1"/>
    <row r="48648" ht="26.25" customHeight="1"/>
    <row r="48649" ht="26.25" customHeight="1"/>
    <row r="48650" ht="26.25" customHeight="1"/>
    <row r="48651" ht="26.25" customHeight="1"/>
    <row r="48652" ht="26.25" customHeight="1"/>
    <row r="48653" ht="26.25" customHeight="1"/>
    <row r="48654" ht="26.25" customHeight="1"/>
    <row r="48655" ht="26.25" customHeight="1"/>
    <row r="48656" ht="26.25" customHeight="1"/>
    <row r="48657" ht="26.25" customHeight="1"/>
    <row r="48658" ht="26.25" customHeight="1"/>
    <row r="48659" ht="26.25" customHeight="1"/>
    <row r="48660" ht="26.25" customHeight="1"/>
    <row r="48661" ht="26.25" customHeight="1"/>
    <row r="48662" ht="26.25" customHeight="1"/>
    <row r="48663" ht="26.25" customHeight="1"/>
    <row r="48664" ht="26.25" customHeight="1"/>
    <row r="48665" ht="26.25" customHeight="1"/>
    <row r="48666" ht="26.25" customHeight="1"/>
    <row r="48667" ht="26.25" customHeight="1"/>
    <row r="48668" ht="26.25" customHeight="1"/>
    <row r="48669" ht="26.25" customHeight="1"/>
    <row r="48670" ht="26.25" customHeight="1"/>
    <row r="48671" ht="26.25" customHeight="1"/>
    <row r="48672" ht="26.25" customHeight="1"/>
    <row r="48673" ht="26.25" customHeight="1"/>
    <row r="48674" ht="26.25" customHeight="1"/>
    <row r="48675" ht="26.25" customHeight="1"/>
    <row r="48676" ht="26.25" customHeight="1"/>
    <row r="48677" ht="26.25" customHeight="1"/>
    <row r="48678" ht="26.25" customHeight="1"/>
    <row r="48679" ht="26.25" customHeight="1"/>
    <row r="48680" ht="26.25" customHeight="1"/>
    <row r="48681" ht="26.25" customHeight="1"/>
    <row r="48682" ht="26.25" customHeight="1"/>
    <row r="48683" ht="26.25" customHeight="1"/>
    <row r="48684" ht="26.25" customHeight="1"/>
    <row r="48685" ht="26.25" customHeight="1"/>
    <row r="48686" ht="26.25" customHeight="1"/>
    <row r="48687" ht="26.25" customHeight="1"/>
    <row r="48688" ht="26.25" customHeight="1"/>
    <row r="48689" ht="26.25" customHeight="1"/>
    <row r="48690" ht="26.25" customHeight="1"/>
    <row r="48691" ht="26.25" customHeight="1"/>
    <row r="48692" ht="26.25" customHeight="1"/>
    <row r="48693" ht="26.25" customHeight="1"/>
    <row r="48694" ht="26.25" customHeight="1"/>
    <row r="48695" ht="26.25" customHeight="1"/>
    <row r="48696" ht="26.25" customHeight="1"/>
    <row r="48697" ht="26.25" customHeight="1"/>
    <row r="48698" ht="26.25" customHeight="1"/>
    <row r="48699" ht="26.25" customHeight="1"/>
    <row r="48700" ht="26.25" customHeight="1"/>
    <row r="48701" ht="26.25" customHeight="1"/>
    <row r="48702" ht="26.25" customHeight="1"/>
    <row r="48703" ht="26.25" customHeight="1"/>
    <row r="48704" ht="26.25" customHeight="1"/>
    <row r="48705" ht="26.25" customHeight="1"/>
    <row r="48706" ht="26.25" customHeight="1"/>
    <row r="48707" ht="26.25" customHeight="1"/>
    <row r="48708" ht="26.25" customHeight="1"/>
    <row r="48709" ht="26.25" customHeight="1"/>
    <row r="48710" ht="26.25" customHeight="1"/>
    <row r="48711" ht="26.25" customHeight="1"/>
    <row r="48712" ht="26.25" customHeight="1"/>
    <row r="48713" ht="26.25" customHeight="1"/>
    <row r="48714" ht="26.25" customHeight="1"/>
    <row r="48715" ht="26.25" customHeight="1"/>
    <row r="48716" ht="26.25" customHeight="1"/>
    <row r="48717" ht="26.25" customHeight="1"/>
    <row r="48718" ht="26.25" customHeight="1"/>
    <row r="48719" ht="26.25" customHeight="1"/>
    <row r="48720" ht="26.25" customHeight="1"/>
    <row r="48721" ht="26.25" customHeight="1"/>
    <row r="48722" ht="26.25" customHeight="1"/>
    <row r="48723" ht="26.25" customHeight="1"/>
    <row r="48724" ht="26.25" customHeight="1"/>
    <row r="48725" ht="26.25" customHeight="1"/>
    <row r="48726" ht="26.25" customHeight="1"/>
    <row r="48727" ht="26.25" customHeight="1"/>
    <row r="48728" ht="26.25" customHeight="1"/>
    <row r="48729" ht="26.25" customHeight="1"/>
    <row r="48730" ht="26.25" customHeight="1"/>
    <row r="48731" ht="26.25" customHeight="1"/>
    <row r="48732" ht="26.25" customHeight="1"/>
    <row r="48733" ht="26.25" customHeight="1"/>
    <row r="48734" ht="26.25" customHeight="1"/>
    <row r="48735" ht="26.25" customHeight="1"/>
    <row r="48736" ht="26.25" customHeight="1"/>
    <row r="48737" ht="26.25" customHeight="1"/>
    <row r="48738" ht="26.25" customHeight="1"/>
    <row r="48739" ht="26.25" customHeight="1"/>
    <row r="48740" ht="26.25" customHeight="1"/>
    <row r="48741" ht="26.25" customHeight="1"/>
    <row r="48742" ht="26.25" customHeight="1"/>
    <row r="48743" ht="26.25" customHeight="1"/>
    <row r="48744" ht="26.25" customHeight="1"/>
    <row r="48745" ht="26.25" customHeight="1"/>
    <row r="48746" ht="26.25" customHeight="1"/>
    <row r="48747" ht="26.25" customHeight="1"/>
    <row r="48748" ht="26.25" customHeight="1"/>
    <row r="48749" ht="26.25" customHeight="1"/>
    <row r="48750" ht="26.25" customHeight="1"/>
    <row r="48751" ht="26.25" customHeight="1"/>
    <row r="48752" ht="26.25" customHeight="1"/>
    <row r="48753" ht="26.25" customHeight="1"/>
    <row r="48754" ht="26.25" customHeight="1"/>
    <row r="48755" ht="26.25" customHeight="1"/>
    <row r="48756" ht="26.25" customHeight="1"/>
    <row r="48757" ht="26.25" customHeight="1"/>
    <row r="48758" ht="26.25" customHeight="1"/>
    <row r="48759" ht="26.25" customHeight="1"/>
    <row r="48760" ht="26.25" customHeight="1"/>
    <row r="48761" ht="26.25" customHeight="1"/>
    <row r="48762" ht="26.25" customHeight="1"/>
    <row r="48763" ht="26.25" customHeight="1"/>
    <row r="48764" ht="26.25" customHeight="1"/>
    <row r="48765" ht="26.25" customHeight="1"/>
    <row r="48766" ht="26.25" customHeight="1"/>
    <row r="48767" ht="26.25" customHeight="1"/>
    <row r="48768" ht="26.25" customHeight="1"/>
    <row r="48769" ht="26.25" customHeight="1"/>
    <row r="48770" ht="26.25" customHeight="1"/>
    <row r="48771" ht="26.25" customHeight="1"/>
    <row r="48772" ht="26.25" customHeight="1"/>
    <row r="48773" ht="26.25" customHeight="1"/>
    <row r="48774" ht="26.25" customHeight="1"/>
    <row r="48775" ht="26.25" customHeight="1"/>
    <row r="48776" ht="26.25" customHeight="1"/>
    <row r="48777" ht="26.25" customHeight="1"/>
    <row r="48778" ht="26.25" customHeight="1"/>
    <row r="48779" ht="26.25" customHeight="1"/>
    <row r="48780" ht="26.25" customHeight="1"/>
    <row r="48781" ht="26.25" customHeight="1"/>
    <row r="48782" ht="26.25" customHeight="1"/>
    <row r="48783" ht="26.25" customHeight="1"/>
    <row r="48784" ht="26.25" customHeight="1"/>
    <row r="48785" ht="26.25" customHeight="1"/>
    <row r="48786" ht="26.25" customHeight="1"/>
    <row r="48787" ht="26.25" customHeight="1"/>
    <row r="48788" ht="26.25" customHeight="1"/>
    <row r="48789" ht="26.25" customHeight="1"/>
    <row r="48790" ht="26.25" customHeight="1"/>
    <row r="48791" ht="26.25" customHeight="1"/>
    <row r="48792" ht="26.25" customHeight="1"/>
    <row r="48793" ht="26.25" customHeight="1"/>
    <row r="48794" ht="26.25" customHeight="1"/>
    <row r="48795" ht="26.25" customHeight="1"/>
    <row r="48796" ht="26.25" customHeight="1"/>
    <row r="48797" ht="26.25" customHeight="1"/>
    <row r="48798" ht="26.25" customHeight="1"/>
    <row r="48799" ht="26.25" customHeight="1"/>
    <row r="48800" ht="26.25" customHeight="1"/>
    <row r="48801" ht="26.25" customHeight="1"/>
    <row r="48802" ht="26.25" customHeight="1"/>
    <row r="48803" ht="26.25" customHeight="1"/>
    <row r="48804" ht="26.25" customHeight="1"/>
    <row r="48805" ht="26.25" customHeight="1"/>
    <row r="48806" ht="26.25" customHeight="1"/>
    <row r="48807" ht="26.25" customHeight="1"/>
    <row r="48808" ht="26.25" customHeight="1"/>
    <row r="48809" ht="26.25" customHeight="1"/>
    <row r="48810" ht="26.25" customHeight="1"/>
    <row r="48811" ht="26.25" customHeight="1"/>
    <row r="48812" ht="26.25" customHeight="1"/>
    <row r="48813" ht="26.25" customHeight="1"/>
    <row r="48814" ht="26.25" customHeight="1"/>
    <row r="48815" ht="26.25" customHeight="1"/>
    <row r="48816" ht="26.25" customHeight="1"/>
    <row r="48817" ht="26.25" customHeight="1"/>
    <row r="48818" ht="26.25" customHeight="1"/>
    <row r="48819" ht="26.25" customHeight="1"/>
    <row r="48820" ht="26.25" customHeight="1"/>
    <row r="48821" ht="26.25" customHeight="1"/>
    <row r="48822" ht="26.25" customHeight="1"/>
    <row r="48823" ht="26.25" customHeight="1"/>
    <row r="48824" ht="26.25" customHeight="1"/>
    <row r="48825" ht="26.25" customHeight="1"/>
    <row r="48826" ht="26.25" customHeight="1"/>
    <row r="48827" ht="26.25" customHeight="1"/>
    <row r="48828" ht="26.25" customHeight="1"/>
    <row r="48829" ht="26.25" customHeight="1"/>
    <row r="48830" ht="26.25" customHeight="1"/>
    <row r="48831" ht="26.25" customHeight="1"/>
    <row r="48832" ht="26.25" customHeight="1"/>
    <row r="48833" ht="26.25" customHeight="1"/>
    <row r="48834" ht="26.25" customHeight="1"/>
    <row r="48835" ht="26.25" customHeight="1"/>
    <row r="48836" ht="26.25" customHeight="1"/>
    <row r="48837" ht="26.25" customHeight="1"/>
    <row r="48838" ht="26.25" customHeight="1"/>
    <row r="48839" ht="26.25" customHeight="1"/>
    <row r="48840" ht="26.25" customHeight="1"/>
    <row r="48841" ht="26.25" customHeight="1"/>
    <row r="48842" ht="26.25" customHeight="1"/>
    <row r="48843" ht="26.25" customHeight="1"/>
    <row r="48844" ht="26.25" customHeight="1"/>
    <row r="48845" ht="26.25" customHeight="1"/>
    <row r="48846" ht="26.25" customHeight="1"/>
    <row r="48847" ht="26.25" customHeight="1"/>
    <row r="48848" ht="26.25" customHeight="1"/>
    <row r="48849" ht="26.25" customHeight="1"/>
    <row r="48850" ht="26.25" customHeight="1"/>
    <row r="48851" ht="26.25" customHeight="1"/>
    <row r="48852" ht="26.25" customHeight="1"/>
    <row r="48853" ht="26.25" customHeight="1"/>
    <row r="48854" ht="26.25" customHeight="1"/>
    <row r="48855" ht="26.25" customHeight="1"/>
    <row r="48856" ht="26.25" customHeight="1"/>
    <row r="48857" ht="26.25" customHeight="1"/>
    <row r="48858" ht="26.25" customHeight="1"/>
    <row r="48859" ht="26.25" customHeight="1"/>
    <row r="48860" ht="26.25" customHeight="1"/>
    <row r="48861" ht="26.25" customHeight="1"/>
    <row r="48862" ht="26.25" customHeight="1"/>
    <row r="48863" ht="26.25" customHeight="1"/>
    <row r="48864" ht="26.25" customHeight="1"/>
    <row r="48865" ht="26.25" customHeight="1"/>
    <row r="48866" ht="26.25" customHeight="1"/>
    <row r="48867" ht="26.25" customHeight="1"/>
    <row r="48868" ht="26.25" customHeight="1"/>
    <row r="48869" ht="26.25" customHeight="1"/>
    <row r="48870" ht="26.25" customHeight="1"/>
    <row r="48871" ht="26.25" customHeight="1"/>
    <row r="48872" ht="26.25" customHeight="1"/>
    <row r="48873" ht="26.25" customHeight="1"/>
    <row r="48874" ht="26.25" customHeight="1"/>
    <row r="48875" ht="26.25" customHeight="1"/>
    <row r="48876" ht="26.25" customHeight="1"/>
    <row r="48877" ht="26.25" customHeight="1"/>
    <row r="48878" ht="26.25" customHeight="1"/>
    <row r="48879" ht="26.25" customHeight="1"/>
    <row r="48880" ht="26.25" customHeight="1"/>
    <row r="48881" ht="26.25" customHeight="1"/>
    <row r="48882" ht="26.25" customHeight="1"/>
    <row r="48883" ht="26.25" customHeight="1"/>
    <row r="48884" ht="26.25" customHeight="1"/>
    <row r="48885" ht="26.25" customHeight="1"/>
    <row r="48886" ht="26.25" customHeight="1"/>
    <row r="48887" ht="26.25" customHeight="1"/>
    <row r="48888" ht="26.25" customHeight="1"/>
    <row r="48889" ht="26.25" customHeight="1"/>
    <row r="48890" ht="26.25" customHeight="1"/>
    <row r="48891" ht="26.25" customHeight="1"/>
    <row r="48892" ht="26.25" customHeight="1"/>
    <row r="48893" ht="26.25" customHeight="1"/>
    <row r="48894" ht="26.25" customHeight="1"/>
    <row r="48895" ht="26.25" customHeight="1"/>
    <row r="48896" ht="26.25" customHeight="1"/>
    <row r="48897" ht="26.25" customHeight="1"/>
    <row r="48898" ht="26.25" customHeight="1"/>
    <row r="48899" ht="26.25" customHeight="1"/>
    <row r="48900" ht="26.25" customHeight="1"/>
    <row r="48901" ht="26.25" customHeight="1"/>
    <row r="48902" ht="26.25" customHeight="1"/>
    <row r="48903" ht="26.25" customHeight="1"/>
    <row r="48904" ht="26.25" customHeight="1"/>
    <row r="48905" ht="26.25" customHeight="1"/>
    <row r="48906" ht="26.25" customHeight="1"/>
    <row r="48907" ht="26.25" customHeight="1"/>
    <row r="48908" ht="26.25" customHeight="1"/>
    <row r="48909" ht="26.25" customHeight="1"/>
    <row r="48910" ht="26.25" customHeight="1"/>
    <row r="48911" ht="26.25" customHeight="1"/>
    <row r="48912" ht="26.25" customHeight="1"/>
    <row r="48913" ht="26.25" customHeight="1"/>
    <row r="48914" ht="26.25" customHeight="1"/>
    <row r="48915" ht="26.25" customHeight="1"/>
    <row r="48916" ht="26.25" customHeight="1"/>
    <row r="48917" ht="26.25" customHeight="1"/>
    <row r="48918" ht="26.25" customHeight="1"/>
    <row r="48919" ht="26.25" customHeight="1"/>
    <row r="48920" ht="26.25" customHeight="1"/>
    <row r="48921" ht="26.25" customHeight="1"/>
    <row r="48922" ht="26.25" customHeight="1"/>
    <row r="48923" ht="26.25" customHeight="1"/>
    <row r="48924" ht="26.25" customHeight="1"/>
    <row r="48925" ht="26.25" customHeight="1"/>
    <row r="48926" ht="26.25" customHeight="1"/>
    <row r="48927" ht="26.25" customHeight="1"/>
    <row r="48928" ht="26.25" customHeight="1"/>
    <row r="48929" ht="26.25" customHeight="1"/>
    <row r="48930" ht="26.25" customHeight="1"/>
    <row r="48931" ht="26.25" customHeight="1"/>
    <row r="48932" ht="26.25" customHeight="1"/>
    <row r="48933" ht="26.25" customHeight="1"/>
    <row r="48934" ht="26.25" customHeight="1"/>
    <row r="48935" ht="26.25" customHeight="1"/>
    <row r="48936" ht="26.25" customHeight="1"/>
    <row r="48937" ht="26.25" customHeight="1"/>
    <row r="48938" ht="26.25" customHeight="1"/>
    <row r="48939" ht="26.25" customHeight="1"/>
    <row r="48940" ht="26.25" customHeight="1"/>
    <row r="48941" ht="26.25" customHeight="1"/>
    <row r="48942" ht="26.25" customHeight="1"/>
    <row r="48943" ht="26.25" customHeight="1"/>
    <row r="48944" ht="26.25" customHeight="1"/>
    <row r="48945" ht="26.25" customHeight="1"/>
    <row r="48946" ht="26.25" customHeight="1"/>
    <row r="48947" ht="26.25" customHeight="1"/>
    <row r="48948" ht="26.25" customHeight="1"/>
    <row r="48949" ht="26.25" customHeight="1"/>
    <row r="48950" ht="26.25" customHeight="1"/>
    <row r="48951" ht="26.25" customHeight="1"/>
    <row r="48952" ht="26.25" customHeight="1"/>
    <row r="48953" ht="26.25" customHeight="1"/>
    <row r="48954" ht="26.25" customHeight="1"/>
    <row r="48955" ht="26.25" customHeight="1"/>
    <row r="48956" ht="26.25" customHeight="1"/>
    <row r="48957" ht="26.25" customHeight="1"/>
    <row r="48958" ht="26.25" customHeight="1"/>
    <row r="48959" ht="26.25" customHeight="1"/>
    <row r="48960" ht="26.25" customHeight="1"/>
    <row r="48961" ht="26.25" customHeight="1"/>
    <row r="48962" ht="26.25" customHeight="1"/>
    <row r="48963" ht="26.25" customHeight="1"/>
    <row r="48964" ht="26.25" customHeight="1"/>
    <row r="48965" ht="26.25" customHeight="1"/>
    <row r="48966" ht="26.25" customHeight="1"/>
    <row r="48967" ht="26.25" customHeight="1"/>
    <row r="48968" ht="26.25" customHeight="1"/>
    <row r="48969" ht="26.25" customHeight="1"/>
    <row r="48970" ht="26.25" customHeight="1"/>
    <row r="48971" ht="26.25" customHeight="1"/>
    <row r="48972" ht="26.25" customHeight="1"/>
    <row r="48973" ht="26.25" customHeight="1"/>
    <row r="48974" ht="26.25" customHeight="1"/>
    <row r="48975" ht="26.25" customHeight="1"/>
    <row r="48976" ht="26.25" customHeight="1"/>
    <row r="48977" ht="26.25" customHeight="1"/>
    <row r="48978" ht="26.25" customHeight="1"/>
    <row r="48979" ht="26.25" customHeight="1"/>
    <row r="48980" ht="26.25" customHeight="1"/>
    <row r="48981" ht="26.25" customHeight="1"/>
    <row r="48982" ht="26.25" customHeight="1"/>
    <row r="48983" ht="26.25" customHeight="1"/>
    <row r="48984" ht="26.25" customHeight="1"/>
    <row r="48985" ht="26.25" customHeight="1"/>
    <row r="48986" ht="26.25" customHeight="1"/>
    <row r="48987" ht="26.25" customHeight="1"/>
    <row r="48988" ht="26.25" customHeight="1"/>
    <row r="48989" ht="26.25" customHeight="1"/>
    <row r="48990" ht="26.25" customHeight="1"/>
    <row r="48991" ht="26.25" customHeight="1"/>
    <row r="48992" ht="26.25" customHeight="1"/>
    <row r="48993" ht="26.25" customHeight="1"/>
    <row r="48994" ht="26.25" customHeight="1"/>
    <row r="48995" ht="26.25" customHeight="1"/>
    <row r="48996" ht="26.25" customHeight="1"/>
    <row r="48997" ht="26.25" customHeight="1"/>
    <row r="48998" ht="26.25" customHeight="1"/>
    <row r="48999" ht="26.25" customHeight="1"/>
    <row r="49000" ht="26.25" customHeight="1"/>
    <row r="49001" ht="26.25" customHeight="1"/>
    <row r="49002" ht="26.25" customHeight="1"/>
    <row r="49003" ht="26.25" customHeight="1"/>
    <row r="49004" ht="26.25" customHeight="1"/>
    <row r="49005" ht="26.25" customHeight="1"/>
    <row r="49006" ht="26.25" customHeight="1"/>
    <row r="49007" ht="26.25" customHeight="1"/>
    <row r="49008" ht="26.25" customHeight="1"/>
    <row r="49009" ht="26.25" customHeight="1"/>
    <row r="49010" ht="26.25" customHeight="1"/>
    <row r="49011" ht="26.25" customHeight="1"/>
    <row r="49012" ht="26.25" customHeight="1"/>
    <row r="49013" ht="26.25" customHeight="1"/>
    <row r="49014" ht="26.25" customHeight="1"/>
    <row r="49015" ht="26.25" customHeight="1"/>
    <row r="49016" ht="26.25" customHeight="1"/>
    <row r="49017" ht="26.25" customHeight="1"/>
    <row r="49018" ht="26.25" customHeight="1"/>
    <row r="49019" ht="26.25" customHeight="1"/>
    <row r="49020" ht="26.25" customHeight="1"/>
    <row r="49021" ht="26.25" customHeight="1"/>
    <row r="49022" ht="26.25" customHeight="1"/>
    <row r="49023" ht="26.25" customHeight="1"/>
    <row r="49024" ht="26.25" customHeight="1"/>
    <row r="49025" ht="26.25" customHeight="1"/>
    <row r="49026" ht="26.25" customHeight="1"/>
    <row r="49027" ht="26.25" customHeight="1"/>
    <row r="49028" ht="26.25" customHeight="1"/>
    <row r="49029" ht="26.25" customHeight="1"/>
    <row r="49030" ht="26.25" customHeight="1"/>
    <row r="49031" ht="26.25" customHeight="1"/>
    <row r="49032" ht="26.25" customHeight="1"/>
    <row r="49033" ht="26.25" customHeight="1"/>
    <row r="49034" ht="26.25" customHeight="1"/>
    <row r="49035" ht="26.25" customHeight="1"/>
    <row r="49036" ht="26.25" customHeight="1"/>
    <row r="49037" ht="26.25" customHeight="1"/>
    <row r="49038" ht="26.25" customHeight="1"/>
    <row r="49039" ht="26.25" customHeight="1"/>
    <row r="49040" ht="26.25" customHeight="1"/>
    <row r="49041" ht="26.25" customHeight="1"/>
    <row r="49042" ht="26.25" customHeight="1"/>
    <row r="49043" ht="26.25" customHeight="1"/>
    <row r="49044" ht="26.25" customHeight="1"/>
    <row r="49045" ht="26.25" customHeight="1"/>
    <row r="49046" ht="26.25" customHeight="1"/>
    <row r="49047" ht="26.25" customHeight="1"/>
    <row r="49048" ht="26.25" customHeight="1"/>
    <row r="49049" ht="26.25" customHeight="1"/>
    <row r="49050" ht="26.25" customHeight="1"/>
    <row r="49051" ht="26.25" customHeight="1"/>
    <row r="49052" ht="26.25" customHeight="1"/>
    <row r="49053" ht="26.25" customHeight="1"/>
    <row r="49054" ht="26.25" customHeight="1"/>
    <row r="49055" ht="26.25" customHeight="1"/>
    <row r="49056" ht="26.25" customHeight="1"/>
    <row r="49057" ht="26.25" customHeight="1"/>
    <row r="49058" ht="26.25" customHeight="1"/>
    <row r="49059" ht="26.25" customHeight="1"/>
    <row r="49060" ht="26.25" customHeight="1"/>
    <row r="49061" ht="26.25" customHeight="1"/>
    <row r="49062" ht="26.25" customHeight="1"/>
    <row r="49063" ht="26.25" customHeight="1"/>
    <row r="49064" ht="26.25" customHeight="1"/>
    <row r="49065" ht="26.25" customHeight="1"/>
    <row r="49066" ht="26.25" customHeight="1"/>
    <row r="49067" ht="26.25" customHeight="1"/>
    <row r="49068" ht="26.25" customHeight="1"/>
    <row r="49069" ht="26.25" customHeight="1"/>
    <row r="49070" ht="26.25" customHeight="1"/>
    <row r="49071" ht="26.25" customHeight="1"/>
    <row r="49072" ht="26.25" customHeight="1"/>
    <row r="49073" ht="26.25" customHeight="1"/>
    <row r="49074" ht="26.25" customHeight="1"/>
    <row r="49075" ht="26.25" customHeight="1"/>
    <row r="49076" ht="26.25" customHeight="1"/>
    <row r="49077" ht="26.25" customHeight="1"/>
    <row r="49078" ht="26.25" customHeight="1"/>
    <row r="49079" ht="26.25" customHeight="1"/>
    <row r="49080" ht="26.25" customHeight="1"/>
    <row r="49081" ht="26.25" customHeight="1"/>
    <row r="49082" ht="26.25" customHeight="1"/>
    <row r="49083" ht="26.25" customHeight="1"/>
    <row r="49084" ht="26.25" customHeight="1"/>
    <row r="49085" ht="26.25" customHeight="1"/>
    <row r="49086" ht="26.25" customHeight="1"/>
    <row r="49087" ht="26.25" customHeight="1"/>
    <row r="49088" ht="26.25" customHeight="1"/>
    <row r="49089" ht="26.25" customHeight="1"/>
    <row r="49090" ht="26.25" customHeight="1"/>
    <row r="49091" ht="26.25" customHeight="1"/>
    <row r="49092" ht="26.25" customHeight="1"/>
    <row r="49093" ht="26.25" customHeight="1"/>
    <row r="49094" ht="26.25" customHeight="1"/>
    <row r="49095" ht="26.25" customHeight="1"/>
    <row r="49096" ht="26.25" customHeight="1"/>
    <row r="49097" ht="26.25" customHeight="1"/>
    <row r="49098" ht="26.25" customHeight="1"/>
    <row r="49099" ht="26.25" customHeight="1"/>
    <row r="49100" ht="26.25" customHeight="1"/>
    <row r="49101" ht="26.25" customHeight="1"/>
    <row r="49102" ht="26.25" customHeight="1"/>
    <row r="49103" ht="26.25" customHeight="1"/>
    <row r="49104" ht="26.25" customHeight="1"/>
    <row r="49105" ht="26.25" customHeight="1"/>
    <row r="49106" ht="26.25" customHeight="1"/>
    <row r="49107" ht="26.25" customHeight="1"/>
    <row r="49108" ht="26.25" customHeight="1"/>
    <row r="49109" ht="26.25" customHeight="1"/>
    <row r="49110" ht="26.25" customHeight="1"/>
    <row r="49111" ht="26.25" customHeight="1"/>
    <row r="49112" ht="26.25" customHeight="1"/>
    <row r="49113" ht="26.25" customHeight="1"/>
    <row r="49114" ht="26.25" customHeight="1"/>
    <row r="49115" ht="26.25" customHeight="1"/>
    <row r="49116" ht="26.25" customHeight="1"/>
    <row r="49117" ht="26.25" customHeight="1"/>
    <row r="49118" ht="26.25" customHeight="1"/>
    <row r="49119" ht="26.25" customHeight="1"/>
    <row r="49120" ht="26.25" customHeight="1"/>
    <row r="49121" ht="26.25" customHeight="1"/>
    <row r="49122" ht="26.25" customHeight="1"/>
    <row r="49123" ht="26.25" customHeight="1"/>
    <row r="49124" ht="26.25" customHeight="1"/>
    <row r="49125" ht="26.25" customHeight="1"/>
    <row r="49126" ht="26.25" customHeight="1"/>
    <row r="49127" ht="26.25" customHeight="1"/>
    <row r="49128" ht="26.25" customHeight="1"/>
    <row r="49129" ht="26.25" customHeight="1"/>
    <row r="49130" ht="26.25" customHeight="1"/>
    <row r="49131" ht="26.25" customHeight="1"/>
    <row r="49132" ht="26.25" customHeight="1"/>
    <row r="49133" ht="26.25" customHeight="1"/>
    <row r="49134" ht="26.25" customHeight="1"/>
    <row r="49135" ht="26.25" customHeight="1"/>
    <row r="49136" ht="26.25" customHeight="1"/>
    <row r="49137" ht="26.25" customHeight="1"/>
    <row r="49138" ht="26.25" customHeight="1"/>
    <row r="49139" ht="26.25" customHeight="1"/>
    <row r="49140" ht="26.25" customHeight="1"/>
    <row r="49141" ht="26.25" customHeight="1"/>
    <row r="49142" ht="26.25" customHeight="1"/>
    <row r="49143" ht="26.25" customHeight="1"/>
    <row r="49144" ht="26.25" customHeight="1"/>
    <row r="49145" ht="26.25" customHeight="1"/>
    <row r="49146" ht="26.25" customHeight="1"/>
    <row r="49147" ht="26.25" customHeight="1"/>
    <row r="49148" ht="26.25" customHeight="1"/>
    <row r="49149" ht="26.25" customHeight="1"/>
    <row r="49150" ht="26.25" customHeight="1"/>
    <row r="49151" ht="26.25" customHeight="1"/>
    <row r="49152" ht="26.25" customHeight="1"/>
    <row r="49153" ht="26.25" customHeight="1"/>
    <row r="49154" ht="26.25" customHeight="1"/>
    <row r="49155" ht="26.25" customHeight="1"/>
    <row r="49156" ht="26.25" customHeight="1"/>
    <row r="49157" ht="26.25" customHeight="1"/>
    <row r="49158" ht="26.25" customHeight="1"/>
    <row r="49159" ht="26.25" customHeight="1"/>
    <row r="49160" ht="26.25" customHeight="1"/>
    <row r="49161" ht="26.25" customHeight="1"/>
    <row r="49162" ht="26.25" customHeight="1"/>
    <row r="49163" ht="26.25" customHeight="1"/>
    <row r="49164" ht="26.25" customHeight="1"/>
    <row r="49165" ht="26.25" customHeight="1"/>
    <row r="49166" ht="26.25" customHeight="1"/>
    <row r="49167" ht="26.25" customHeight="1"/>
    <row r="49168" ht="26.25" customHeight="1"/>
    <row r="49169" ht="26.25" customHeight="1"/>
    <row r="49170" ht="26.25" customHeight="1"/>
    <row r="49171" ht="26.25" customHeight="1"/>
    <row r="49172" ht="26.25" customHeight="1"/>
    <row r="49173" ht="26.25" customHeight="1"/>
    <row r="49174" ht="26.25" customHeight="1"/>
    <row r="49175" ht="26.25" customHeight="1"/>
    <row r="49176" ht="26.25" customHeight="1"/>
    <row r="49177" ht="26.25" customHeight="1"/>
    <row r="49178" ht="26.25" customHeight="1"/>
    <row r="49179" ht="26.25" customHeight="1"/>
    <row r="49180" ht="26.25" customHeight="1"/>
    <row r="49181" ht="26.25" customHeight="1"/>
    <row r="49182" ht="26.25" customHeight="1"/>
    <row r="49183" ht="26.25" customHeight="1"/>
    <row r="49184" ht="26.25" customHeight="1"/>
    <row r="49185" ht="26.25" customHeight="1"/>
    <row r="49186" ht="26.25" customHeight="1"/>
    <row r="49187" ht="26.25" customHeight="1"/>
    <row r="49188" ht="26.25" customHeight="1"/>
    <row r="49189" ht="26.25" customHeight="1"/>
    <row r="49190" ht="26.25" customHeight="1"/>
    <row r="49191" ht="26.25" customHeight="1"/>
    <row r="49192" ht="26.25" customHeight="1"/>
    <row r="49193" ht="26.25" customHeight="1"/>
    <row r="49194" ht="26.25" customHeight="1"/>
    <row r="49195" ht="26.25" customHeight="1"/>
    <row r="49196" ht="26.25" customHeight="1"/>
    <row r="49197" ht="26.25" customHeight="1"/>
    <row r="49198" ht="26.25" customHeight="1"/>
    <row r="49199" ht="26.25" customHeight="1"/>
    <row r="49200" ht="26.25" customHeight="1"/>
    <row r="49201" ht="26.25" customHeight="1"/>
    <row r="49202" ht="26.25" customHeight="1"/>
    <row r="49203" ht="26.25" customHeight="1"/>
    <row r="49204" ht="26.25" customHeight="1"/>
    <row r="49205" ht="26.25" customHeight="1"/>
    <row r="49206" ht="26.25" customHeight="1"/>
    <row r="49207" ht="26.25" customHeight="1"/>
    <row r="49208" ht="26.25" customHeight="1"/>
    <row r="49209" ht="26.25" customHeight="1"/>
    <row r="49210" ht="26.25" customHeight="1"/>
    <row r="49211" ht="26.25" customHeight="1"/>
    <row r="49212" ht="26.25" customHeight="1"/>
    <row r="49213" ht="26.25" customHeight="1"/>
    <row r="49214" ht="26.25" customHeight="1"/>
    <row r="49215" ht="26.25" customHeight="1"/>
    <row r="49216" ht="26.25" customHeight="1"/>
    <row r="49217" ht="26.25" customHeight="1"/>
    <row r="49218" ht="26.25" customHeight="1"/>
    <row r="49219" ht="26.25" customHeight="1"/>
    <row r="49220" ht="26.25" customHeight="1"/>
    <row r="49221" ht="26.25" customHeight="1"/>
    <row r="49222" ht="26.25" customHeight="1"/>
    <row r="49223" ht="26.25" customHeight="1"/>
    <row r="49224" ht="26.25" customHeight="1"/>
    <row r="49225" ht="26.25" customHeight="1"/>
    <row r="49226" ht="26.25" customHeight="1"/>
    <row r="49227" ht="26.25" customHeight="1"/>
    <row r="49228" ht="26.25" customHeight="1"/>
    <row r="49229" ht="26.25" customHeight="1"/>
    <row r="49230" ht="26.25" customHeight="1"/>
    <row r="49231" ht="26.25" customHeight="1"/>
    <row r="49232" ht="26.25" customHeight="1"/>
    <row r="49233" ht="26.25" customHeight="1"/>
    <row r="49234" ht="26.25" customHeight="1"/>
    <row r="49235" ht="26.25" customHeight="1"/>
    <row r="49236" ht="26.25" customHeight="1"/>
    <row r="49237" ht="26.25" customHeight="1"/>
    <row r="49238" ht="26.25" customHeight="1"/>
    <row r="49239" ht="26.25" customHeight="1"/>
    <row r="49240" ht="26.25" customHeight="1"/>
    <row r="49241" ht="26.25" customHeight="1"/>
    <row r="49242" ht="26.25" customHeight="1"/>
    <row r="49243" ht="26.25" customHeight="1"/>
    <row r="49244" ht="26.25" customHeight="1"/>
    <row r="49245" ht="26.25" customHeight="1"/>
    <row r="49246" ht="26.25" customHeight="1"/>
    <row r="49247" ht="26.25" customHeight="1"/>
    <row r="49248" ht="26.25" customHeight="1"/>
    <row r="49249" ht="26.25" customHeight="1"/>
    <row r="49250" ht="26.25" customHeight="1"/>
    <row r="49251" ht="26.25" customHeight="1"/>
    <row r="49252" ht="26.25" customHeight="1"/>
    <row r="49253" ht="26.25" customHeight="1"/>
    <row r="49254" ht="26.25" customHeight="1"/>
    <row r="49255" ht="26.25" customHeight="1"/>
    <row r="49256" ht="26.25" customHeight="1"/>
    <row r="49257" ht="26.25" customHeight="1"/>
    <row r="49258" ht="26.25" customHeight="1"/>
    <row r="49259" ht="26.25" customHeight="1"/>
    <row r="49260" ht="26.25" customHeight="1"/>
    <row r="49261" ht="26.25" customHeight="1"/>
    <row r="49262" ht="26.25" customHeight="1"/>
    <row r="49263" ht="26.25" customHeight="1"/>
    <row r="49264" ht="26.25" customHeight="1"/>
    <row r="49265" ht="26.25" customHeight="1"/>
    <row r="49266" ht="26.25" customHeight="1"/>
    <row r="49267" ht="26.25" customHeight="1"/>
    <row r="49268" ht="26.25" customHeight="1"/>
    <row r="49269" ht="26.25" customHeight="1"/>
    <row r="49270" ht="26.25" customHeight="1"/>
    <row r="49271" ht="26.25" customHeight="1"/>
    <row r="49272" ht="26.25" customHeight="1"/>
    <row r="49273" ht="26.25" customHeight="1"/>
    <row r="49274" ht="26.25" customHeight="1"/>
    <row r="49275" ht="26.25" customHeight="1"/>
    <row r="49276" ht="26.25" customHeight="1"/>
    <row r="49277" ht="26.25" customHeight="1"/>
    <row r="49278" ht="26.25" customHeight="1"/>
    <row r="49279" ht="26.25" customHeight="1"/>
    <row r="49280" ht="26.25" customHeight="1"/>
    <row r="49281" ht="26.25" customHeight="1"/>
    <row r="49282" ht="26.25" customHeight="1"/>
    <row r="49283" ht="26.25" customHeight="1"/>
    <row r="49284" ht="26.25" customHeight="1"/>
    <row r="49285" ht="26.25" customHeight="1"/>
    <row r="49286" ht="26.25" customHeight="1"/>
    <row r="49287" ht="26.25" customHeight="1"/>
    <row r="49288" ht="26.25" customHeight="1"/>
    <row r="49289" ht="26.25" customHeight="1"/>
    <row r="49290" ht="26.25" customHeight="1"/>
    <row r="49291" ht="26.25" customHeight="1"/>
    <row r="49292" ht="26.25" customHeight="1"/>
    <row r="49293" ht="26.25" customHeight="1"/>
    <row r="49294" ht="26.25" customHeight="1"/>
    <row r="49295" ht="26.25" customHeight="1"/>
    <row r="49296" ht="26.25" customHeight="1"/>
    <row r="49297" ht="26.25" customHeight="1"/>
    <row r="49298" ht="26.25" customHeight="1"/>
    <row r="49299" ht="26.25" customHeight="1"/>
    <row r="49300" ht="26.25" customHeight="1"/>
    <row r="49301" ht="26.25" customHeight="1"/>
    <row r="49302" ht="26.25" customHeight="1"/>
    <row r="49303" ht="26.25" customHeight="1"/>
    <row r="49304" ht="26.25" customHeight="1"/>
    <row r="49305" ht="26.25" customHeight="1"/>
    <row r="49306" ht="26.25" customHeight="1"/>
    <row r="49307" ht="26.25" customHeight="1"/>
    <row r="49308" ht="26.25" customHeight="1"/>
    <row r="49309" ht="26.25" customHeight="1"/>
    <row r="49310" ht="26.25" customHeight="1"/>
    <row r="49311" ht="26.25" customHeight="1"/>
    <row r="49312" ht="26.25" customHeight="1"/>
    <row r="49313" ht="26.25" customHeight="1"/>
    <row r="49314" ht="26.25" customHeight="1"/>
    <row r="49315" ht="26.25" customHeight="1"/>
    <row r="49316" ht="26.25" customHeight="1"/>
    <row r="49317" ht="26.25" customHeight="1"/>
    <row r="49318" ht="26.25" customHeight="1"/>
    <row r="49319" ht="26.25" customHeight="1"/>
    <row r="49320" ht="26.25" customHeight="1"/>
    <row r="49321" ht="26.25" customHeight="1"/>
    <row r="49322" ht="26.25" customHeight="1"/>
    <row r="49323" ht="26.25" customHeight="1"/>
    <row r="49324" ht="26.25" customHeight="1"/>
    <row r="49325" ht="26.25" customHeight="1"/>
    <row r="49326" ht="26.25" customHeight="1"/>
    <row r="49327" ht="26.25" customHeight="1"/>
    <row r="49328" ht="26.25" customHeight="1"/>
    <row r="49329" ht="26.25" customHeight="1"/>
    <row r="49330" ht="26.25" customHeight="1"/>
    <row r="49331" ht="26.25" customHeight="1"/>
    <row r="49332" ht="26.25" customHeight="1"/>
    <row r="49333" ht="26.25" customHeight="1"/>
    <row r="49334" ht="26.25" customHeight="1"/>
    <row r="49335" ht="26.25" customHeight="1"/>
    <row r="49336" ht="26.25" customHeight="1"/>
    <row r="49337" ht="26.25" customHeight="1"/>
    <row r="49338" ht="26.25" customHeight="1"/>
    <row r="49339" ht="26.25" customHeight="1"/>
    <row r="49340" ht="26.25" customHeight="1"/>
    <row r="49341" ht="26.25" customHeight="1"/>
    <row r="49342" ht="26.25" customHeight="1"/>
    <row r="49343" ht="26.25" customHeight="1"/>
    <row r="49344" ht="26.25" customHeight="1"/>
    <row r="49345" ht="26.25" customHeight="1"/>
    <row r="49346" ht="26.25" customHeight="1"/>
    <row r="49347" ht="26.25" customHeight="1"/>
    <row r="49348" ht="26.25" customHeight="1"/>
    <row r="49349" ht="26.25" customHeight="1"/>
    <row r="49350" ht="26.25" customHeight="1"/>
    <row r="49351" ht="26.25" customHeight="1"/>
    <row r="49352" ht="26.25" customHeight="1"/>
    <row r="49353" ht="26.25" customHeight="1"/>
    <row r="49354" ht="26.25" customHeight="1"/>
    <row r="49355" ht="26.25" customHeight="1"/>
    <row r="49356" ht="26.25" customHeight="1"/>
    <row r="49357" ht="26.25" customHeight="1"/>
    <row r="49358" ht="26.25" customHeight="1"/>
    <row r="49359" ht="26.25" customHeight="1"/>
    <row r="49360" ht="26.25" customHeight="1"/>
    <row r="49361" ht="26.25" customHeight="1"/>
    <row r="49362" ht="26.25" customHeight="1"/>
    <row r="49363" ht="26.25" customHeight="1"/>
    <row r="49364" ht="26.25" customHeight="1"/>
    <row r="49365" ht="26.25" customHeight="1"/>
    <row r="49366" ht="26.25" customHeight="1"/>
    <row r="49367" ht="26.25" customHeight="1"/>
    <row r="49368" ht="26.25" customHeight="1"/>
    <row r="49369" ht="26.25" customHeight="1"/>
    <row r="49370" ht="26.25" customHeight="1"/>
    <row r="49371" ht="26.25" customHeight="1"/>
    <row r="49372" ht="26.25" customHeight="1"/>
    <row r="49373" ht="26.25" customHeight="1"/>
    <row r="49374" ht="26.25" customHeight="1"/>
    <row r="49375" ht="26.25" customHeight="1"/>
    <row r="49376" ht="26.25" customHeight="1"/>
    <row r="49377" ht="26.25" customHeight="1"/>
    <row r="49378" ht="26.25" customHeight="1"/>
    <row r="49379" ht="26.25" customHeight="1"/>
    <row r="49380" ht="26.25" customHeight="1"/>
    <row r="49381" ht="26.25" customHeight="1"/>
    <row r="49382" ht="26.25" customHeight="1"/>
    <row r="49383" ht="26.25" customHeight="1"/>
    <row r="49384" ht="26.25" customHeight="1"/>
    <row r="49385" ht="26.25" customHeight="1"/>
    <row r="49386" ht="26.25" customHeight="1"/>
    <row r="49387" ht="26.25" customHeight="1"/>
    <row r="49388" ht="26.25" customHeight="1"/>
    <row r="49389" ht="26.25" customHeight="1"/>
    <row r="49390" ht="26.25" customHeight="1"/>
    <row r="49391" ht="26.25" customHeight="1"/>
    <row r="49392" ht="26.25" customHeight="1"/>
    <row r="49393" ht="26.25" customHeight="1"/>
    <row r="49394" ht="26.25" customHeight="1"/>
    <row r="49395" ht="26.25" customHeight="1"/>
    <row r="49396" ht="26.25" customHeight="1"/>
    <row r="49397" ht="26.25" customHeight="1"/>
    <row r="49398" ht="26.25" customHeight="1"/>
    <row r="49399" ht="26.25" customHeight="1"/>
    <row r="49400" ht="26.25" customHeight="1"/>
    <row r="49401" ht="26.25" customHeight="1"/>
    <row r="49402" ht="26.25" customHeight="1"/>
    <row r="49403" ht="26.25" customHeight="1"/>
    <row r="49404" ht="26.25" customHeight="1"/>
    <row r="49405" ht="26.25" customHeight="1"/>
    <row r="49406" ht="26.25" customHeight="1"/>
    <row r="49407" ht="26.25" customHeight="1"/>
    <row r="49408" ht="26.25" customHeight="1"/>
    <row r="49409" ht="26.25" customHeight="1"/>
    <row r="49410" ht="26.25" customHeight="1"/>
    <row r="49411" ht="26.25" customHeight="1"/>
    <row r="49412" ht="26.25" customHeight="1"/>
    <row r="49413" ht="26.25" customHeight="1"/>
    <row r="49414" ht="26.25" customHeight="1"/>
    <row r="49415" ht="26.25" customHeight="1"/>
    <row r="49416" ht="26.25" customHeight="1"/>
    <row r="49417" ht="26.25" customHeight="1"/>
    <row r="49418" ht="26.25" customHeight="1"/>
    <row r="49419" ht="26.25" customHeight="1"/>
    <row r="49420" ht="26.25" customHeight="1"/>
    <row r="49421" ht="26.25" customHeight="1"/>
    <row r="49422" ht="26.25" customHeight="1"/>
    <row r="49423" ht="26.25" customHeight="1"/>
    <row r="49424" ht="26.25" customHeight="1"/>
    <row r="49425" ht="26.25" customHeight="1"/>
    <row r="49426" ht="26.25" customHeight="1"/>
    <row r="49427" ht="26.25" customHeight="1"/>
    <row r="49428" ht="26.25" customHeight="1"/>
    <row r="49429" ht="26.25" customHeight="1"/>
    <row r="49430" ht="26.25" customHeight="1"/>
    <row r="49431" ht="26.25" customHeight="1"/>
    <row r="49432" ht="26.25" customHeight="1"/>
    <row r="49433" ht="26.25" customHeight="1"/>
    <row r="49434" ht="26.25" customHeight="1"/>
    <row r="49435" ht="26.25" customHeight="1"/>
    <row r="49436" ht="26.25" customHeight="1"/>
    <row r="49437" ht="26.25" customHeight="1"/>
    <row r="49438" ht="26.25" customHeight="1"/>
    <row r="49439" ht="26.25" customHeight="1"/>
    <row r="49440" ht="26.25" customHeight="1"/>
    <row r="49441" ht="26.25" customHeight="1"/>
    <row r="49442" ht="26.25" customHeight="1"/>
    <row r="49443" ht="26.25" customHeight="1"/>
    <row r="49444" ht="26.25" customHeight="1"/>
    <row r="49445" ht="26.25" customHeight="1"/>
    <row r="49446" ht="26.25" customHeight="1"/>
    <row r="49447" ht="26.25" customHeight="1"/>
    <row r="49448" ht="26.25" customHeight="1"/>
    <row r="49449" ht="26.25" customHeight="1"/>
    <row r="49450" ht="26.25" customHeight="1"/>
    <row r="49451" ht="26.25" customHeight="1"/>
    <row r="49452" ht="26.25" customHeight="1"/>
    <row r="49453" ht="26.25" customHeight="1"/>
    <row r="49454" ht="26.25" customHeight="1"/>
    <row r="49455" ht="26.25" customHeight="1"/>
    <row r="49456" ht="26.25" customHeight="1"/>
    <row r="49457" ht="26.25" customHeight="1"/>
    <row r="49458" ht="26.25" customHeight="1"/>
    <row r="49459" ht="26.25" customHeight="1"/>
    <row r="49460" ht="26.25" customHeight="1"/>
    <row r="49461" ht="26.25" customHeight="1"/>
    <row r="49462" ht="26.25" customHeight="1"/>
    <row r="49463" ht="26.25" customHeight="1"/>
    <row r="49464" ht="26.25" customHeight="1"/>
    <row r="49465" ht="26.25" customHeight="1"/>
    <row r="49466" ht="26.25" customHeight="1"/>
    <row r="49467" ht="26.25" customHeight="1"/>
    <row r="49468" ht="26.25" customHeight="1"/>
    <row r="49469" ht="26.25" customHeight="1"/>
    <row r="49470" ht="26.25" customHeight="1"/>
    <row r="49471" ht="26.25" customHeight="1"/>
    <row r="49472" ht="26.25" customHeight="1"/>
    <row r="49473" ht="26.25" customHeight="1"/>
    <row r="49474" ht="26.25" customHeight="1"/>
    <row r="49475" ht="26.25" customHeight="1"/>
    <row r="49476" ht="26.25" customHeight="1"/>
    <row r="49477" ht="26.25" customHeight="1"/>
    <row r="49478" ht="26.25" customHeight="1"/>
    <row r="49479" ht="26.25" customHeight="1"/>
    <row r="49480" ht="26.25" customHeight="1"/>
    <row r="49481" ht="26.25" customHeight="1"/>
    <row r="49482" ht="26.25" customHeight="1"/>
    <row r="49483" ht="26.25" customHeight="1"/>
    <row r="49484" ht="26.25" customHeight="1"/>
    <row r="49485" ht="26.25" customHeight="1"/>
    <row r="49486" ht="26.25" customHeight="1"/>
    <row r="49487" ht="26.25" customHeight="1"/>
    <row r="49488" ht="26.25" customHeight="1"/>
    <row r="49489" ht="26.25" customHeight="1"/>
    <row r="49490" ht="26.25" customHeight="1"/>
    <row r="49491" ht="26.25" customHeight="1"/>
    <row r="49492" ht="26.25" customHeight="1"/>
    <row r="49493" ht="26.25" customHeight="1"/>
    <row r="49494" ht="26.25" customHeight="1"/>
    <row r="49495" ht="26.25" customHeight="1"/>
    <row r="49496" ht="26.25" customHeight="1"/>
    <row r="49497" ht="26.25" customHeight="1"/>
    <row r="49498" ht="26.25" customHeight="1"/>
    <row r="49499" ht="26.25" customHeight="1"/>
    <row r="49500" ht="26.25" customHeight="1"/>
    <row r="49501" ht="26.25" customHeight="1"/>
    <row r="49502" ht="26.25" customHeight="1"/>
    <row r="49503" ht="26.25" customHeight="1"/>
    <row r="49504" ht="26.25" customHeight="1"/>
    <row r="49505" ht="26.25" customHeight="1"/>
    <row r="49506" ht="26.25" customHeight="1"/>
    <row r="49507" ht="26.25" customHeight="1"/>
    <row r="49508" ht="26.25" customHeight="1"/>
    <row r="49509" ht="26.25" customHeight="1"/>
    <row r="49510" ht="26.25" customHeight="1"/>
    <row r="49511" ht="26.25" customHeight="1"/>
    <row r="49512" ht="26.25" customHeight="1"/>
    <row r="49513" ht="26.25" customHeight="1"/>
    <row r="49514" ht="26.25" customHeight="1"/>
    <row r="49515" ht="26.25" customHeight="1"/>
    <row r="49516" ht="26.25" customHeight="1"/>
    <row r="49517" ht="26.25" customHeight="1"/>
    <row r="49518" ht="26.25" customHeight="1"/>
    <row r="49519" ht="26.25" customHeight="1"/>
    <row r="49520" ht="26.25" customHeight="1"/>
    <row r="49521" ht="26.25" customHeight="1"/>
    <row r="49522" ht="26.25" customHeight="1"/>
    <row r="49523" ht="26.25" customHeight="1"/>
    <row r="49524" ht="26.25" customHeight="1"/>
    <row r="49525" ht="26.25" customHeight="1"/>
    <row r="49526" ht="26.25" customHeight="1"/>
    <row r="49527" ht="26.25" customHeight="1"/>
    <row r="49528" ht="26.25" customHeight="1"/>
    <row r="49529" ht="26.25" customHeight="1"/>
    <row r="49530" ht="26.25" customHeight="1"/>
    <row r="49531" ht="26.25" customHeight="1"/>
    <row r="49532" ht="26.25" customHeight="1"/>
    <row r="49533" ht="26.25" customHeight="1"/>
    <row r="49534" ht="26.25" customHeight="1"/>
    <row r="49535" ht="26.25" customHeight="1"/>
    <row r="49536" ht="26.25" customHeight="1"/>
    <row r="49537" ht="26.25" customHeight="1"/>
    <row r="49538" ht="26.25" customHeight="1"/>
    <row r="49539" ht="26.25" customHeight="1"/>
    <row r="49540" ht="26.25" customHeight="1"/>
    <row r="49541" ht="26.25" customHeight="1"/>
    <row r="49542" ht="26.25" customHeight="1"/>
    <row r="49543" ht="26.25" customHeight="1"/>
    <row r="49544" ht="26.25" customHeight="1"/>
    <row r="49545" ht="26.25" customHeight="1"/>
    <row r="49546" ht="26.25" customHeight="1"/>
    <row r="49547" ht="26.25" customHeight="1"/>
    <row r="49548" ht="26.25" customHeight="1"/>
    <row r="49549" ht="26.25" customHeight="1"/>
    <row r="49550" ht="26.25" customHeight="1"/>
    <row r="49551" ht="26.25" customHeight="1"/>
    <row r="49552" ht="26.25" customHeight="1"/>
    <row r="49553" ht="26.25" customHeight="1"/>
    <row r="49554" ht="26.25" customHeight="1"/>
    <row r="49555" ht="26.25" customHeight="1"/>
    <row r="49556" ht="26.25" customHeight="1"/>
    <row r="49557" ht="26.25" customHeight="1"/>
    <row r="49558" ht="26.25" customHeight="1"/>
    <row r="49559" ht="26.25" customHeight="1"/>
    <row r="49560" ht="26.25" customHeight="1"/>
    <row r="49561" ht="26.25" customHeight="1"/>
    <row r="49562" ht="26.25" customHeight="1"/>
    <row r="49563" ht="26.25" customHeight="1"/>
    <row r="49564" ht="26.25" customHeight="1"/>
    <row r="49565" ht="26.25" customHeight="1"/>
    <row r="49566" ht="26.25" customHeight="1"/>
    <row r="49567" ht="26.25" customHeight="1"/>
    <row r="49568" ht="26.25" customHeight="1"/>
    <row r="49569" ht="26.25" customHeight="1"/>
    <row r="49570" ht="26.25" customHeight="1"/>
    <row r="49571" ht="26.25" customHeight="1"/>
    <row r="49572" ht="26.25" customHeight="1"/>
    <row r="49573" ht="26.25" customHeight="1"/>
    <row r="49574" ht="26.25" customHeight="1"/>
    <row r="49575" ht="26.25" customHeight="1"/>
    <row r="49576" ht="26.25" customHeight="1"/>
    <row r="49577" ht="26.25" customHeight="1"/>
    <row r="49578" ht="26.25" customHeight="1"/>
    <row r="49579" ht="26.25" customHeight="1"/>
    <row r="49580" ht="26.25" customHeight="1"/>
    <row r="49581" ht="26.25" customHeight="1"/>
    <row r="49582" ht="26.25" customHeight="1"/>
    <row r="49583" ht="26.25" customHeight="1"/>
    <row r="49584" ht="26.25" customHeight="1"/>
    <row r="49585" ht="26.25" customHeight="1"/>
    <row r="49586" ht="26.25" customHeight="1"/>
    <row r="49587" ht="26.25" customHeight="1"/>
    <row r="49588" ht="26.25" customHeight="1"/>
    <row r="49589" ht="26.25" customHeight="1"/>
    <row r="49590" ht="26.25" customHeight="1"/>
    <row r="49591" ht="26.25" customHeight="1"/>
    <row r="49592" ht="26.25" customHeight="1"/>
    <row r="49593" ht="26.25" customHeight="1"/>
    <row r="49594" ht="26.25" customHeight="1"/>
    <row r="49595" ht="26.25" customHeight="1"/>
    <row r="49596" ht="26.25" customHeight="1"/>
    <row r="49597" ht="26.25" customHeight="1"/>
    <row r="49598" ht="26.25" customHeight="1"/>
    <row r="49599" ht="26.25" customHeight="1"/>
    <row r="49600" ht="26.25" customHeight="1"/>
    <row r="49601" ht="26.25" customHeight="1"/>
    <row r="49602" ht="26.25" customHeight="1"/>
    <row r="49603" ht="26.25" customHeight="1"/>
    <row r="49604" ht="26.25" customHeight="1"/>
    <row r="49605" ht="26.25" customHeight="1"/>
    <row r="49606" ht="26.25" customHeight="1"/>
    <row r="49607" ht="26.25" customHeight="1"/>
    <row r="49608" ht="26.25" customHeight="1"/>
    <row r="49609" ht="26.25" customHeight="1"/>
    <row r="49610" ht="26.25" customHeight="1"/>
    <row r="49611" ht="26.25" customHeight="1"/>
    <row r="49612" ht="26.25" customHeight="1"/>
    <row r="49613" ht="26.25" customHeight="1"/>
    <row r="49614" ht="26.25" customHeight="1"/>
    <row r="49615" ht="26.25" customHeight="1"/>
    <row r="49616" ht="26.25" customHeight="1"/>
    <row r="49617" ht="26.25" customHeight="1"/>
    <row r="49618" ht="26.25" customHeight="1"/>
    <row r="49619" ht="26.25" customHeight="1"/>
    <row r="49620" ht="26.25" customHeight="1"/>
    <row r="49621" ht="26.25" customHeight="1"/>
    <row r="49622" ht="26.25" customHeight="1"/>
    <row r="49623" ht="26.25" customHeight="1"/>
    <row r="49624" ht="26.25" customHeight="1"/>
    <row r="49625" ht="26.25" customHeight="1"/>
    <row r="49626" ht="26.25" customHeight="1"/>
    <row r="49627" ht="26.25" customHeight="1"/>
    <row r="49628" ht="26.25" customHeight="1"/>
    <row r="49629" ht="26.25" customHeight="1"/>
    <row r="49630" ht="26.25" customHeight="1"/>
    <row r="49631" ht="26.25" customHeight="1"/>
    <row r="49632" ht="26.25" customHeight="1"/>
    <row r="49633" ht="26.25" customHeight="1"/>
    <row r="49634" ht="26.25" customHeight="1"/>
    <row r="49635" ht="26.25" customHeight="1"/>
    <row r="49636" ht="26.25" customHeight="1"/>
    <row r="49637" ht="26.25" customHeight="1"/>
    <row r="49638" ht="26.25" customHeight="1"/>
    <row r="49639" ht="26.25" customHeight="1"/>
    <row r="49640" ht="26.25" customHeight="1"/>
    <row r="49641" ht="26.25" customHeight="1"/>
    <row r="49642" ht="26.25" customHeight="1"/>
    <row r="49643" ht="26.25" customHeight="1"/>
    <row r="49644" ht="26.25" customHeight="1"/>
    <row r="49645" ht="26.25" customHeight="1"/>
    <row r="49646" ht="26.25" customHeight="1"/>
    <row r="49647" ht="26.25" customHeight="1"/>
    <row r="49648" ht="26.25" customHeight="1"/>
    <row r="49649" ht="26.25" customHeight="1"/>
    <row r="49650" ht="26.25" customHeight="1"/>
    <row r="49651" ht="26.25" customHeight="1"/>
    <row r="49652" ht="26.25" customHeight="1"/>
    <row r="49653" ht="26.25" customHeight="1"/>
    <row r="49654" ht="26.25" customHeight="1"/>
    <row r="49655" ht="26.25" customHeight="1"/>
    <row r="49656" ht="26.25" customHeight="1"/>
    <row r="49657" ht="26.25" customHeight="1"/>
    <row r="49658" ht="26.25" customHeight="1"/>
    <row r="49659" ht="26.25" customHeight="1"/>
    <row r="49660" ht="26.25" customHeight="1"/>
    <row r="49661" ht="26.25" customHeight="1"/>
    <row r="49662" ht="26.25" customHeight="1"/>
    <row r="49663" ht="26.25" customHeight="1"/>
    <row r="49664" ht="26.25" customHeight="1"/>
    <row r="49665" ht="26.25" customHeight="1"/>
    <row r="49666" ht="26.25" customHeight="1"/>
    <row r="49667" ht="26.25" customHeight="1"/>
    <row r="49668" ht="26.25" customHeight="1"/>
    <row r="49669" ht="26.25" customHeight="1"/>
    <row r="49670" ht="26.25" customHeight="1"/>
    <row r="49671" ht="26.25" customHeight="1"/>
    <row r="49672" ht="26.25" customHeight="1"/>
    <row r="49673" ht="26.25" customHeight="1"/>
    <row r="49674" ht="26.25" customHeight="1"/>
    <row r="49675" ht="26.25" customHeight="1"/>
    <row r="49676" ht="26.25" customHeight="1"/>
    <row r="49677" ht="26.25" customHeight="1"/>
    <row r="49678" ht="26.25" customHeight="1"/>
    <row r="49679" ht="26.25" customHeight="1"/>
    <row r="49680" ht="26.25" customHeight="1"/>
    <row r="49681" ht="26.25" customHeight="1"/>
    <row r="49682" ht="26.25" customHeight="1"/>
    <row r="49683" ht="26.25" customHeight="1"/>
    <row r="49684" ht="26.25" customHeight="1"/>
    <row r="49685" ht="26.25" customHeight="1"/>
    <row r="49686" ht="26.25" customHeight="1"/>
    <row r="49687" ht="26.25" customHeight="1"/>
    <row r="49688" ht="26.25" customHeight="1"/>
    <row r="49689" ht="26.25" customHeight="1"/>
    <row r="49690" ht="26.25" customHeight="1"/>
    <row r="49691" ht="26.25" customHeight="1"/>
    <row r="49692" ht="26.25" customHeight="1"/>
    <row r="49693" ht="26.25" customHeight="1"/>
    <row r="49694" ht="26.25" customHeight="1"/>
    <row r="49695" ht="26.25" customHeight="1"/>
    <row r="49696" ht="26.25" customHeight="1"/>
    <row r="49697" ht="26.25" customHeight="1"/>
    <row r="49698" ht="26.25" customHeight="1"/>
    <row r="49699" ht="26.25" customHeight="1"/>
    <row r="49700" ht="26.25" customHeight="1"/>
    <row r="49701" ht="26.25" customHeight="1"/>
    <row r="49702" ht="26.25" customHeight="1"/>
    <row r="49703" ht="26.25" customHeight="1"/>
    <row r="49704" ht="26.25" customHeight="1"/>
    <row r="49705" ht="26.25" customHeight="1"/>
    <row r="49706" ht="26.25" customHeight="1"/>
    <row r="49707" ht="26.25" customHeight="1"/>
    <row r="49708" ht="26.25" customHeight="1"/>
    <row r="49709" ht="26.25" customHeight="1"/>
    <row r="49710" ht="26.25" customHeight="1"/>
    <row r="49711" ht="26.25" customHeight="1"/>
    <row r="49712" ht="26.25" customHeight="1"/>
    <row r="49713" ht="26.25" customHeight="1"/>
    <row r="49714" ht="26.25" customHeight="1"/>
    <row r="49715" ht="26.25" customHeight="1"/>
    <row r="49716" ht="26.25" customHeight="1"/>
    <row r="49717" ht="26.25" customHeight="1"/>
    <row r="49718" ht="26.25" customHeight="1"/>
    <row r="49719" ht="26.25" customHeight="1"/>
    <row r="49720" ht="26.25" customHeight="1"/>
    <row r="49721" ht="26.25" customHeight="1"/>
    <row r="49722" ht="26.25" customHeight="1"/>
    <row r="49723" ht="26.25" customHeight="1"/>
    <row r="49724" ht="26.25" customHeight="1"/>
    <row r="49725" ht="26.25" customHeight="1"/>
    <row r="49726" ht="26.25" customHeight="1"/>
    <row r="49727" ht="26.25" customHeight="1"/>
    <row r="49728" ht="26.25" customHeight="1"/>
    <row r="49729" ht="26.25" customHeight="1"/>
    <row r="49730" ht="26.25" customHeight="1"/>
    <row r="49731" ht="26.25" customHeight="1"/>
    <row r="49732" ht="26.25" customHeight="1"/>
    <row r="49733" ht="26.25" customHeight="1"/>
    <row r="49734" ht="26.25" customHeight="1"/>
    <row r="49735" ht="26.25" customHeight="1"/>
    <row r="49736" ht="26.25" customHeight="1"/>
    <row r="49737" ht="26.25" customHeight="1"/>
    <row r="49738" ht="26.25" customHeight="1"/>
    <row r="49739" ht="26.25" customHeight="1"/>
    <row r="49740" ht="26.25" customHeight="1"/>
    <row r="49741" ht="26.25" customHeight="1"/>
    <row r="49742" ht="26.25" customHeight="1"/>
    <row r="49743" ht="26.25" customHeight="1"/>
    <row r="49744" ht="26.25" customHeight="1"/>
    <row r="49745" ht="26.25" customHeight="1"/>
    <row r="49746" ht="26.25" customHeight="1"/>
    <row r="49747" ht="26.25" customHeight="1"/>
    <row r="49748" ht="26.25" customHeight="1"/>
    <row r="49749" ht="26.25" customHeight="1"/>
    <row r="49750" ht="26.25" customHeight="1"/>
    <row r="49751" ht="26.25" customHeight="1"/>
    <row r="49752" ht="26.25" customHeight="1"/>
    <row r="49753" ht="26.25" customHeight="1"/>
    <row r="49754" ht="26.25" customHeight="1"/>
    <row r="49755" ht="26.25" customHeight="1"/>
    <row r="49756" ht="26.25" customHeight="1"/>
    <row r="49757" ht="26.25" customHeight="1"/>
    <row r="49758" ht="26.25" customHeight="1"/>
    <row r="49759" ht="26.25" customHeight="1"/>
    <row r="49760" ht="26.25" customHeight="1"/>
    <row r="49761" ht="26.25" customHeight="1"/>
    <row r="49762" ht="26.25" customHeight="1"/>
    <row r="49763" ht="26.25" customHeight="1"/>
    <row r="49764" ht="26.25" customHeight="1"/>
    <row r="49765" ht="26.25" customHeight="1"/>
    <row r="49766" ht="26.25" customHeight="1"/>
    <row r="49767" ht="26.25" customHeight="1"/>
    <row r="49768" ht="26.25" customHeight="1"/>
    <row r="49769" ht="26.25" customHeight="1"/>
    <row r="49770" ht="26.25" customHeight="1"/>
    <row r="49771" ht="26.25" customHeight="1"/>
    <row r="49772" ht="26.25" customHeight="1"/>
    <row r="49773" ht="26.25" customHeight="1"/>
    <row r="49774" ht="26.25" customHeight="1"/>
    <row r="49775" ht="26.25" customHeight="1"/>
    <row r="49776" ht="26.25" customHeight="1"/>
    <row r="49777" ht="26.25" customHeight="1"/>
    <row r="49778" ht="26.25" customHeight="1"/>
    <row r="49779" ht="26.25" customHeight="1"/>
    <row r="49780" ht="26.25" customHeight="1"/>
    <row r="49781" ht="26.25" customHeight="1"/>
    <row r="49782" ht="26.25" customHeight="1"/>
    <row r="49783" ht="26.25" customHeight="1"/>
    <row r="49784" ht="26.25" customHeight="1"/>
    <row r="49785" ht="26.25" customHeight="1"/>
    <row r="49786" ht="26.25" customHeight="1"/>
    <row r="49787" ht="26.25" customHeight="1"/>
    <row r="49788" ht="26.25" customHeight="1"/>
    <row r="49789" ht="26.25" customHeight="1"/>
    <row r="49790" ht="26.25" customHeight="1"/>
    <row r="49791" ht="26.25" customHeight="1"/>
    <row r="49792" ht="26.25" customHeight="1"/>
    <row r="49793" ht="26.25" customHeight="1"/>
    <row r="49794" ht="26.25" customHeight="1"/>
    <row r="49795" ht="26.25" customHeight="1"/>
    <row r="49796" ht="26.25" customHeight="1"/>
    <row r="49797" ht="26.25" customHeight="1"/>
    <row r="49798" ht="26.25" customHeight="1"/>
    <row r="49799" ht="26.25" customHeight="1"/>
    <row r="49800" ht="26.25" customHeight="1"/>
    <row r="49801" ht="26.25" customHeight="1"/>
    <row r="49802" ht="26.25" customHeight="1"/>
    <row r="49803" ht="26.25" customHeight="1"/>
    <row r="49804" ht="26.25" customHeight="1"/>
    <row r="49805" ht="26.25" customHeight="1"/>
    <row r="49806" ht="26.25" customHeight="1"/>
    <row r="49807" ht="26.25" customHeight="1"/>
    <row r="49808" ht="26.25" customHeight="1"/>
    <row r="49809" ht="26.25" customHeight="1"/>
    <row r="49810" ht="26.25" customHeight="1"/>
    <row r="49811" ht="26.25" customHeight="1"/>
    <row r="49812" ht="26.25" customHeight="1"/>
    <row r="49813" ht="26.25" customHeight="1"/>
    <row r="49814" ht="26.25" customHeight="1"/>
    <row r="49815" ht="26.25" customHeight="1"/>
    <row r="49816" ht="26.25" customHeight="1"/>
    <row r="49817" ht="26.25" customHeight="1"/>
    <row r="49818" ht="26.25" customHeight="1"/>
    <row r="49819" ht="26.25" customHeight="1"/>
    <row r="49820" ht="26.25" customHeight="1"/>
    <row r="49821" ht="26.25" customHeight="1"/>
    <row r="49822" ht="26.25" customHeight="1"/>
    <row r="49823" ht="26.25" customHeight="1"/>
    <row r="49824" ht="26.25" customHeight="1"/>
    <row r="49825" ht="26.25" customHeight="1"/>
    <row r="49826" ht="26.25" customHeight="1"/>
    <row r="49827" ht="26.25" customHeight="1"/>
    <row r="49828" ht="26.25" customHeight="1"/>
    <row r="49829" ht="26.25" customHeight="1"/>
    <row r="49830" ht="26.25" customHeight="1"/>
    <row r="49831" ht="26.25" customHeight="1"/>
    <row r="49832" ht="26.25" customHeight="1"/>
    <row r="49833" ht="26.25" customHeight="1"/>
    <row r="49834" ht="26.25" customHeight="1"/>
    <row r="49835" ht="26.25" customHeight="1"/>
    <row r="49836" ht="26.25" customHeight="1"/>
    <row r="49837" ht="26.25" customHeight="1"/>
    <row r="49838" ht="26.25" customHeight="1"/>
    <row r="49839" ht="26.25" customHeight="1"/>
    <row r="49840" ht="26.25" customHeight="1"/>
    <row r="49841" ht="26.25" customHeight="1"/>
    <row r="49842" ht="26.25" customHeight="1"/>
    <row r="49843" ht="26.25" customHeight="1"/>
    <row r="49844" ht="26.25" customHeight="1"/>
    <row r="49845" ht="26.25" customHeight="1"/>
    <row r="49846" ht="26.25" customHeight="1"/>
    <row r="49847" ht="26.25" customHeight="1"/>
    <row r="49848" ht="26.25" customHeight="1"/>
    <row r="49849" ht="26.25" customHeight="1"/>
    <row r="49850" ht="26.25" customHeight="1"/>
    <row r="49851" ht="26.25" customHeight="1"/>
    <row r="49852" ht="26.25" customHeight="1"/>
    <row r="49853" ht="26.25" customHeight="1"/>
    <row r="49854" ht="26.25" customHeight="1"/>
    <row r="49855" ht="26.25" customHeight="1"/>
    <row r="49856" ht="26.25" customHeight="1"/>
    <row r="49857" ht="26.25" customHeight="1"/>
    <row r="49858" ht="26.25" customHeight="1"/>
    <row r="49859" ht="26.25" customHeight="1"/>
    <row r="49860" ht="26.25" customHeight="1"/>
    <row r="49861" ht="26.25" customHeight="1"/>
    <row r="49862" ht="26.25" customHeight="1"/>
    <row r="49863" ht="26.25" customHeight="1"/>
    <row r="49864" ht="26.25" customHeight="1"/>
    <row r="49865" ht="26.25" customHeight="1"/>
    <row r="49866" ht="26.25" customHeight="1"/>
    <row r="49867" ht="26.25" customHeight="1"/>
    <row r="49868" ht="26.25" customHeight="1"/>
    <row r="49869" ht="26.25" customHeight="1"/>
    <row r="49870" ht="26.25" customHeight="1"/>
    <row r="49871" ht="26.25" customHeight="1"/>
    <row r="49872" ht="26.25" customHeight="1"/>
    <row r="49873" ht="26.25" customHeight="1"/>
    <row r="49874" ht="26.25" customHeight="1"/>
    <row r="49875" ht="26.25" customHeight="1"/>
    <row r="49876" ht="26.25" customHeight="1"/>
    <row r="49877" ht="26.25" customHeight="1"/>
    <row r="49878" ht="26.25" customHeight="1"/>
    <row r="49879" ht="26.25" customHeight="1"/>
    <row r="49880" ht="26.25" customHeight="1"/>
    <row r="49881" ht="26.25" customHeight="1"/>
    <row r="49882" ht="26.25" customHeight="1"/>
    <row r="49883" ht="26.25" customHeight="1"/>
    <row r="49884" ht="26.25" customHeight="1"/>
    <row r="49885" ht="26.25" customHeight="1"/>
    <row r="49886" ht="26.25" customHeight="1"/>
    <row r="49887" ht="26.25" customHeight="1"/>
    <row r="49888" ht="26.25" customHeight="1"/>
    <row r="49889" ht="26.25" customHeight="1"/>
    <row r="49890" ht="26.25" customHeight="1"/>
    <row r="49891" ht="26.25" customHeight="1"/>
    <row r="49892" ht="26.25" customHeight="1"/>
    <row r="49893" ht="26.25" customHeight="1"/>
    <row r="49894" ht="26.25" customHeight="1"/>
    <row r="49895" ht="26.25" customHeight="1"/>
    <row r="49896" ht="26.25" customHeight="1"/>
    <row r="49897" ht="26.25" customHeight="1"/>
    <row r="49898" ht="26.25" customHeight="1"/>
    <row r="49899" ht="26.25" customHeight="1"/>
    <row r="49900" ht="26.25" customHeight="1"/>
    <row r="49901" ht="26.25" customHeight="1"/>
    <row r="49902" ht="26.25" customHeight="1"/>
    <row r="49903" ht="26.25" customHeight="1"/>
    <row r="49904" ht="26.25" customHeight="1"/>
    <row r="49905" ht="26.25" customHeight="1"/>
    <row r="49906" ht="26.25" customHeight="1"/>
    <row r="49907" ht="26.25" customHeight="1"/>
    <row r="49908" ht="26.25" customHeight="1"/>
    <row r="49909" ht="26.25" customHeight="1"/>
    <row r="49910" ht="26.25" customHeight="1"/>
    <row r="49911" ht="26.25" customHeight="1"/>
    <row r="49912" ht="26.25" customHeight="1"/>
    <row r="49913" ht="26.25" customHeight="1"/>
    <row r="49914" ht="26.25" customHeight="1"/>
    <row r="49915" ht="26.25" customHeight="1"/>
    <row r="49916" ht="26.25" customHeight="1"/>
    <row r="49917" ht="26.25" customHeight="1"/>
    <row r="49918" ht="26.25" customHeight="1"/>
    <row r="49919" ht="26.25" customHeight="1"/>
    <row r="49920" ht="26.25" customHeight="1"/>
    <row r="49921" ht="26.25" customHeight="1"/>
    <row r="49922" ht="26.25" customHeight="1"/>
    <row r="49923" ht="26.25" customHeight="1"/>
    <row r="49924" ht="26.25" customHeight="1"/>
    <row r="49925" ht="26.25" customHeight="1"/>
    <row r="49926" ht="26.25" customHeight="1"/>
    <row r="49927" ht="26.25" customHeight="1"/>
    <row r="49928" ht="26.25" customHeight="1"/>
    <row r="49929" ht="26.25" customHeight="1"/>
    <row r="49930" ht="26.25" customHeight="1"/>
    <row r="49931" ht="26.25" customHeight="1"/>
    <row r="49932" ht="26.25" customHeight="1"/>
    <row r="49933" ht="26.25" customHeight="1"/>
    <row r="49934" ht="26.25" customHeight="1"/>
    <row r="49935" ht="26.25" customHeight="1"/>
    <row r="49936" ht="26.25" customHeight="1"/>
    <row r="49937" ht="26.25" customHeight="1"/>
    <row r="49938" ht="26.25" customHeight="1"/>
    <row r="49939" ht="26.25" customHeight="1"/>
    <row r="49940" ht="26.25" customHeight="1"/>
    <row r="49941" ht="26.25" customHeight="1"/>
    <row r="49942" ht="26.25" customHeight="1"/>
    <row r="49943" ht="26.25" customHeight="1"/>
    <row r="49944" ht="26.25" customHeight="1"/>
    <row r="49945" ht="26.25" customHeight="1"/>
    <row r="49946" ht="26.25" customHeight="1"/>
    <row r="49947" ht="26.25" customHeight="1"/>
    <row r="49948" ht="26.25" customHeight="1"/>
    <row r="49949" ht="26.25" customHeight="1"/>
    <row r="49950" ht="26.25" customHeight="1"/>
    <row r="49951" ht="26.25" customHeight="1"/>
    <row r="49952" ht="26.25" customHeight="1"/>
    <row r="49953" ht="26.25" customHeight="1"/>
    <row r="49954" ht="26.25" customHeight="1"/>
    <row r="49955" ht="26.25" customHeight="1"/>
    <row r="49956" ht="26.25" customHeight="1"/>
    <row r="49957" ht="26.25" customHeight="1"/>
    <row r="49958" ht="26.25" customHeight="1"/>
    <row r="49959" ht="26.25" customHeight="1"/>
    <row r="49960" ht="26.25" customHeight="1"/>
    <row r="49961" ht="26.25" customHeight="1"/>
    <row r="49962" ht="26.25" customHeight="1"/>
    <row r="49963" ht="26.25" customHeight="1"/>
    <row r="49964" ht="26.25" customHeight="1"/>
    <row r="49965" ht="26.25" customHeight="1"/>
    <row r="49966" ht="26.25" customHeight="1"/>
    <row r="49967" ht="26.25" customHeight="1"/>
    <row r="49968" ht="26.25" customHeight="1"/>
    <row r="49969" ht="26.25" customHeight="1"/>
    <row r="49970" ht="26.25" customHeight="1"/>
    <row r="49971" ht="26.25" customHeight="1"/>
    <row r="49972" ht="26.25" customHeight="1"/>
    <row r="49973" ht="26.25" customHeight="1"/>
    <row r="49974" ht="26.25" customHeight="1"/>
    <row r="49975" ht="26.25" customHeight="1"/>
    <row r="49976" ht="26.25" customHeight="1"/>
    <row r="49977" ht="26.25" customHeight="1"/>
    <row r="49978" ht="26.25" customHeight="1"/>
    <row r="49979" ht="26.25" customHeight="1"/>
    <row r="49980" ht="26.25" customHeight="1"/>
    <row r="49981" ht="26.25" customHeight="1"/>
    <row r="49982" ht="26.25" customHeight="1"/>
    <row r="49983" ht="26.25" customHeight="1"/>
    <row r="49984" ht="26.25" customHeight="1"/>
    <row r="49985" ht="26.25" customHeight="1"/>
    <row r="49986" ht="26.25" customHeight="1"/>
    <row r="49987" ht="26.25" customHeight="1"/>
    <row r="49988" ht="26.25" customHeight="1"/>
    <row r="49989" ht="26.25" customHeight="1"/>
    <row r="49990" ht="26.25" customHeight="1"/>
    <row r="49991" ht="26.25" customHeight="1"/>
    <row r="49992" ht="26.25" customHeight="1"/>
    <row r="49993" ht="26.25" customHeight="1"/>
    <row r="49994" ht="26.25" customHeight="1"/>
    <row r="49995" ht="26.25" customHeight="1"/>
    <row r="49996" ht="26.25" customHeight="1"/>
    <row r="49997" ht="26.25" customHeight="1"/>
    <row r="49998" ht="26.25" customHeight="1"/>
    <row r="49999" ht="26.25" customHeight="1"/>
    <row r="50000" ht="26.25" customHeight="1"/>
    <row r="50001" ht="26.25" customHeight="1"/>
    <row r="50002" ht="26.25" customHeight="1"/>
    <row r="50003" ht="26.25" customHeight="1"/>
    <row r="50004" ht="26.25" customHeight="1"/>
    <row r="50005" ht="26.25" customHeight="1"/>
    <row r="50006" ht="26.25" customHeight="1"/>
    <row r="50007" ht="26.25" customHeight="1"/>
    <row r="50008" ht="26.25" customHeight="1"/>
    <row r="50009" ht="26.25" customHeight="1"/>
    <row r="50010" ht="26.25" customHeight="1"/>
    <row r="50011" ht="26.25" customHeight="1"/>
    <row r="50012" ht="26.25" customHeight="1"/>
    <row r="50013" ht="26.25" customHeight="1"/>
    <row r="50014" ht="26.25" customHeight="1"/>
    <row r="50015" ht="26.25" customHeight="1"/>
    <row r="50016" ht="26.25" customHeight="1"/>
    <row r="50017" ht="26.25" customHeight="1"/>
    <row r="50018" ht="26.25" customHeight="1"/>
    <row r="50019" ht="26.25" customHeight="1"/>
    <row r="50020" ht="26.25" customHeight="1"/>
    <row r="50021" ht="26.25" customHeight="1"/>
    <row r="50022" ht="26.25" customHeight="1"/>
    <row r="50023" ht="26.25" customHeight="1"/>
    <row r="50024" ht="26.25" customHeight="1"/>
    <row r="50025" ht="26.25" customHeight="1"/>
    <row r="50026" ht="26.25" customHeight="1"/>
    <row r="50027" ht="26.25" customHeight="1"/>
    <row r="50028" ht="26.25" customHeight="1"/>
    <row r="50029" ht="26.25" customHeight="1"/>
    <row r="50030" ht="26.25" customHeight="1"/>
    <row r="50031" ht="26.25" customHeight="1"/>
    <row r="50032" ht="26.25" customHeight="1"/>
    <row r="50033" ht="26.25" customHeight="1"/>
    <row r="50034" ht="26.25" customHeight="1"/>
    <row r="50035" ht="26.25" customHeight="1"/>
    <row r="50036" ht="26.25" customHeight="1"/>
    <row r="50037" ht="26.25" customHeight="1"/>
    <row r="50038" ht="26.25" customHeight="1"/>
    <row r="50039" ht="26.25" customHeight="1"/>
    <row r="50040" ht="26.25" customHeight="1"/>
    <row r="50041" ht="26.25" customHeight="1"/>
    <row r="50042" ht="26.25" customHeight="1"/>
    <row r="50043" ht="26.25" customHeight="1"/>
    <row r="50044" ht="26.25" customHeight="1"/>
    <row r="50045" ht="26.25" customHeight="1"/>
    <row r="50046" ht="26.25" customHeight="1"/>
    <row r="50047" ht="26.25" customHeight="1"/>
    <row r="50048" ht="26.25" customHeight="1"/>
    <row r="50049" ht="26.25" customHeight="1"/>
    <row r="50050" ht="26.25" customHeight="1"/>
    <row r="50051" ht="26.25" customHeight="1"/>
    <row r="50052" ht="26.25" customHeight="1"/>
    <row r="50053" ht="26.25" customHeight="1"/>
    <row r="50054" ht="26.25" customHeight="1"/>
    <row r="50055" ht="26.25" customHeight="1"/>
    <row r="50056" ht="26.25" customHeight="1"/>
    <row r="50057" ht="26.25" customHeight="1"/>
    <row r="50058" ht="26.25" customHeight="1"/>
    <row r="50059" ht="26.25" customHeight="1"/>
    <row r="50060" ht="26.25" customHeight="1"/>
    <row r="50061" ht="26.25" customHeight="1"/>
    <row r="50062" ht="26.25" customHeight="1"/>
    <row r="50063" ht="26.25" customHeight="1"/>
    <row r="50064" ht="26.25" customHeight="1"/>
    <row r="50065" ht="26.25" customHeight="1"/>
    <row r="50066" ht="26.25" customHeight="1"/>
    <row r="50067" ht="26.25" customHeight="1"/>
    <row r="50068" ht="26.25" customHeight="1"/>
    <row r="50069" ht="26.25" customHeight="1"/>
    <row r="50070" ht="26.25" customHeight="1"/>
    <row r="50071" ht="26.25" customHeight="1"/>
    <row r="50072" ht="26.25" customHeight="1"/>
    <row r="50073" ht="26.25" customHeight="1"/>
    <row r="50074" ht="26.25" customHeight="1"/>
    <row r="50075" ht="26.25" customHeight="1"/>
    <row r="50076" ht="26.25" customHeight="1"/>
    <row r="50077" ht="26.25" customHeight="1"/>
    <row r="50078" ht="26.25" customHeight="1"/>
    <row r="50079" ht="26.25" customHeight="1"/>
    <row r="50080" ht="26.25" customHeight="1"/>
    <row r="50081" ht="26.25" customHeight="1"/>
    <row r="50082" ht="26.25" customHeight="1"/>
    <row r="50083" ht="26.25" customHeight="1"/>
    <row r="50084" ht="26.25" customHeight="1"/>
    <row r="50085" ht="26.25" customHeight="1"/>
    <row r="50086" ht="26.25" customHeight="1"/>
    <row r="50087" ht="26.25" customHeight="1"/>
    <row r="50088" ht="26.25" customHeight="1"/>
    <row r="50089" ht="26.25" customHeight="1"/>
    <row r="50090" ht="26.25" customHeight="1"/>
    <row r="50091" ht="26.25" customHeight="1"/>
    <row r="50092" ht="26.25" customHeight="1"/>
    <row r="50093" ht="26.25" customHeight="1"/>
    <row r="50094" ht="26.25" customHeight="1"/>
    <row r="50095" ht="26.25" customHeight="1"/>
    <row r="50096" ht="26.25" customHeight="1"/>
    <row r="50097" ht="26.25" customHeight="1"/>
    <row r="50098" ht="26.25" customHeight="1"/>
    <row r="50099" ht="26.25" customHeight="1"/>
    <row r="50100" ht="26.25" customHeight="1"/>
    <row r="50101" ht="26.25" customHeight="1"/>
    <row r="50102" ht="26.25" customHeight="1"/>
    <row r="50103" ht="26.25" customHeight="1"/>
    <row r="50104" ht="26.25" customHeight="1"/>
    <row r="50105" ht="26.25" customHeight="1"/>
    <row r="50106" ht="26.25" customHeight="1"/>
    <row r="50107" ht="26.25" customHeight="1"/>
    <row r="50108" ht="26.25" customHeight="1"/>
    <row r="50109" ht="26.25" customHeight="1"/>
    <row r="50110" ht="26.25" customHeight="1"/>
    <row r="50111" ht="26.25" customHeight="1"/>
    <row r="50112" ht="26.25" customHeight="1"/>
    <row r="50113" ht="26.25" customHeight="1"/>
    <row r="50114" ht="26.25" customHeight="1"/>
    <row r="50115" ht="26.25" customHeight="1"/>
    <row r="50116" ht="26.25" customHeight="1"/>
    <row r="50117" ht="26.25" customHeight="1"/>
    <row r="50118" ht="26.25" customHeight="1"/>
    <row r="50119" ht="26.25" customHeight="1"/>
    <row r="50120" ht="26.25" customHeight="1"/>
    <row r="50121" ht="26.25" customHeight="1"/>
    <row r="50122" ht="26.25" customHeight="1"/>
    <row r="50123" ht="26.25" customHeight="1"/>
    <row r="50124" ht="26.25" customHeight="1"/>
    <row r="50125" ht="26.25" customHeight="1"/>
    <row r="50126" ht="26.25" customHeight="1"/>
    <row r="50127" ht="26.25" customHeight="1"/>
    <row r="50128" ht="26.25" customHeight="1"/>
    <row r="50129" ht="26.25" customHeight="1"/>
    <row r="50130" ht="26.25" customHeight="1"/>
    <row r="50131" ht="26.25" customHeight="1"/>
    <row r="50132" ht="26.25" customHeight="1"/>
    <row r="50133" ht="26.25" customHeight="1"/>
    <row r="50134" ht="26.25" customHeight="1"/>
    <row r="50135" ht="26.25" customHeight="1"/>
    <row r="50136" ht="26.25" customHeight="1"/>
    <row r="50137" ht="26.25" customHeight="1"/>
    <row r="50138" ht="26.25" customHeight="1"/>
    <row r="50139" ht="26.25" customHeight="1"/>
    <row r="50140" ht="26.25" customHeight="1"/>
    <row r="50141" ht="26.25" customHeight="1"/>
    <row r="50142" ht="26.25" customHeight="1"/>
    <row r="50143" ht="26.25" customHeight="1"/>
    <row r="50144" ht="26.25" customHeight="1"/>
    <row r="50145" ht="26.25" customHeight="1"/>
    <row r="50146" ht="26.25" customHeight="1"/>
    <row r="50147" ht="26.25" customHeight="1"/>
    <row r="50148" ht="26.25" customHeight="1"/>
    <row r="50149" ht="26.25" customHeight="1"/>
    <row r="50150" ht="26.25" customHeight="1"/>
    <row r="50151" ht="26.25" customHeight="1"/>
    <row r="50152" ht="26.25" customHeight="1"/>
    <row r="50153" ht="26.25" customHeight="1"/>
    <row r="50154" ht="26.25" customHeight="1"/>
    <row r="50155" ht="26.25" customHeight="1"/>
    <row r="50156" ht="26.25" customHeight="1"/>
    <row r="50157" ht="26.25" customHeight="1"/>
    <row r="50158" ht="26.25" customHeight="1"/>
    <row r="50159" ht="26.25" customHeight="1"/>
    <row r="50160" ht="26.25" customHeight="1"/>
    <row r="50161" ht="26.25" customHeight="1"/>
    <row r="50162" ht="26.25" customHeight="1"/>
    <row r="50163" ht="26.25" customHeight="1"/>
    <row r="50164" ht="26.25" customHeight="1"/>
    <row r="50165" ht="26.25" customHeight="1"/>
    <row r="50166" ht="26.25" customHeight="1"/>
    <row r="50167" ht="26.25" customHeight="1"/>
    <row r="50168" ht="26.25" customHeight="1"/>
    <row r="50169" ht="26.25" customHeight="1"/>
    <row r="50170" ht="26.25" customHeight="1"/>
    <row r="50171" ht="26.25" customHeight="1"/>
    <row r="50172" ht="26.25" customHeight="1"/>
    <row r="50173" ht="26.25" customHeight="1"/>
    <row r="50174" ht="26.25" customHeight="1"/>
    <row r="50175" ht="26.25" customHeight="1"/>
    <row r="50176" ht="26.25" customHeight="1"/>
    <row r="50177" ht="26.25" customHeight="1"/>
    <row r="50178" ht="26.25" customHeight="1"/>
    <row r="50179" ht="26.25" customHeight="1"/>
    <row r="50180" ht="26.25" customHeight="1"/>
    <row r="50181" ht="26.25" customHeight="1"/>
    <row r="50182" ht="26.25" customHeight="1"/>
    <row r="50183" ht="26.25" customHeight="1"/>
    <row r="50184" ht="26.25" customHeight="1"/>
    <row r="50185" ht="26.25" customHeight="1"/>
    <row r="50186" ht="26.25" customHeight="1"/>
    <row r="50187" ht="26.25" customHeight="1"/>
    <row r="50188" ht="26.25" customHeight="1"/>
    <row r="50189" ht="26.25" customHeight="1"/>
    <row r="50190" ht="26.25" customHeight="1"/>
    <row r="50191" ht="26.25" customHeight="1"/>
    <row r="50192" ht="26.25" customHeight="1"/>
    <row r="50193" ht="26.25" customHeight="1"/>
    <row r="50194" ht="26.25" customHeight="1"/>
    <row r="50195" ht="26.25" customHeight="1"/>
    <row r="50196" ht="26.25" customHeight="1"/>
    <row r="50197" ht="26.25" customHeight="1"/>
    <row r="50198" ht="26.25" customHeight="1"/>
    <row r="50199" ht="26.25" customHeight="1"/>
    <row r="50200" ht="26.25" customHeight="1"/>
    <row r="50201" ht="26.25" customHeight="1"/>
    <row r="50202" ht="26.25" customHeight="1"/>
    <row r="50203" ht="26.25" customHeight="1"/>
    <row r="50204" ht="26.25" customHeight="1"/>
    <row r="50205" ht="26.25" customHeight="1"/>
    <row r="50206" ht="26.25" customHeight="1"/>
    <row r="50207" ht="26.25" customHeight="1"/>
    <row r="50208" ht="26.25" customHeight="1"/>
    <row r="50209" ht="26.25" customHeight="1"/>
    <row r="50210" ht="26.25" customHeight="1"/>
    <row r="50211" ht="26.25" customHeight="1"/>
    <row r="50212" ht="26.25" customHeight="1"/>
    <row r="50213" ht="26.25" customHeight="1"/>
    <row r="50214" ht="26.25" customHeight="1"/>
    <row r="50215" ht="26.25" customHeight="1"/>
    <row r="50216" ht="26.25" customHeight="1"/>
    <row r="50217" ht="26.25" customHeight="1"/>
    <row r="50218" ht="26.25" customHeight="1"/>
    <row r="50219" ht="26.25" customHeight="1"/>
    <row r="50220" ht="26.25" customHeight="1"/>
    <row r="50221" ht="26.25" customHeight="1"/>
    <row r="50222" ht="26.25" customHeight="1"/>
    <row r="50223" ht="26.25" customHeight="1"/>
    <row r="50224" ht="26.25" customHeight="1"/>
    <row r="50225" ht="26.25" customHeight="1"/>
    <row r="50226" ht="26.25" customHeight="1"/>
    <row r="50227" ht="26.25" customHeight="1"/>
    <row r="50228" ht="26.25" customHeight="1"/>
    <row r="50229" ht="26.25" customHeight="1"/>
    <row r="50230" ht="26.25" customHeight="1"/>
    <row r="50231" ht="26.25" customHeight="1"/>
    <row r="50232" ht="26.25" customHeight="1"/>
    <row r="50233" ht="26.25" customHeight="1"/>
    <row r="50234" ht="26.25" customHeight="1"/>
    <row r="50235" ht="26.25" customHeight="1"/>
    <row r="50236" ht="26.25" customHeight="1"/>
    <row r="50237" ht="26.25" customHeight="1"/>
    <row r="50238" ht="26.25" customHeight="1"/>
    <row r="50239" ht="26.25" customHeight="1"/>
    <row r="50240" ht="26.25" customHeight="1"/>
    <row r="50241" ht="26.25" customHeight="1"/>
    <row r="50242" ht="26.25" customHeight="1"/>
    <row r="50243" ht="26.25" customHeight="1"/>
    <row r="50244" ht="26.25" customHeight="1"/>
    <row r="50245" ht="26.25" customHeight="1"/>
    <row r="50246" ht="26.25" customHeight="1"/>
    <row r="50247" ht="26.25" customHeight="1"/>
    <row r="50248" ht="26.25" customHeight="1"/>
    <row r="50249" ht="26.25" customHeight="1"/>
    <row r="50250" ht="26.25" customHeight="1"/>
    <row r="50251" ht="26.25" customHeight="1"/>
    <row r="50252" ht="26.25" customHeight="1"/>
    <row r="50253" ht="26.25" customHeight="1"/>
    <row r="50254" ht="26.25" customHeight="1"/>
    <row r="50255" ht="26.25" customHeight="1"/>
    <row r="50256" ht="26.25" customHeight="1"/>
    <row r="50257" ht="26.25" customHeight="1"/>
    <row r="50258" ht="26.25" customHeight="1"/>
    <row r="50259" ht="26.25" customHeight="1"/>
    <row r="50260" ht="26.25" customHeight="1"/>
    <row r="50261" ht="26.25" customHeight="1"/>
    <row r="50262" ht="26.25" customHeight="1"/>
    <row r="50263" ht="26.25" customHeight="1"/>
    <row r="50264" ht="26.25" customHeight="1"/>
    <row r="50265" ht="26.25" customHeight="1"/>
    <row r="50266" ht="26.25" customHeight="1"/>
    <row r="50267" ht="26.25" customHeight="1"/>
    <row r="50268" ht="26.25" customHeight="1"/>
    <row r="50269" ht="26.25" customHeight="1"/>
    <row r="50270" ht="26.25" customHeight="1"/>
    <row r="50271" ht="26.25" customHeight="1"/>
    <row r="50272" ht="26.25" customHeight="1"/>
    <row r="50273" ht="26.25" customHeight="1"/>
    <row r="50274" ht="26.25" customHeight="1"/>
    <row r="50275" ht="26.25" customHeight="1"/>
    <row r="50276" ht="26.25" customHeight="1"/>
    <row r="50277" ht="26.25" customHeight="1"/>
    <row r="50278" ht="26.25" customHeight="1"/>
    <row r="50279" ht="26.25" customHeight="1"/>
    <row r="50280" ht="26.25" customHeight="1"/>
    <row r="50281" ht="26.25" customHeight="1"/>
    <row r="50282" ht="26.25" customHeight="1"/>
    <row r="50283" ht="26.25" customHeight="1"/>
    <row r="50284" ht="26.25" customHeight="1"/>
    <row r="50285" ht="26.25" customHeight="1"/>
    <row r="50286" ht="26.25" customHeight="1"/>
    <row r="50287" ht="26.25" customHeight="1"/>
    <row r="50288" ht="26.25" customHeight="1"/>
    <row r="50289" ht="26.25" customHeight="1"/>
    <row r="50290" ht="26.25" customHeight="1"/>
    <row r="50291" ht="26.25" customHeight="1"/>
    <row r="50292" ht="26.25" customHeight="1"/>
    <row r="50293" ht="26.25" customHeight="1"/>
    <row r="50294" ht="26.25" customHeight="1"/>
    <row r="50295" ht="26.25" customHeight="1"/>
    <row r="50296" ht="26.25" customHeight="1"/>
    <row r="50297" ht="26.25" customHeight="1"/>
    <row r="50298" ht="26.25" customHeight="1"/>
    <row r="50299" ht="26.25" customHeight="1"/>
    <row r="50300" ht="26.25" customHeight="1"/>
    <row r="50301" ht="26.25" customHeight="1"/>
    <row r="50302" ht="26.25" customHeight="1"/>
    <row r="50303" ht="26.25" customHeight="1"/>
    <row r="50304" ht="26.25" customHeight="1"/>
    <row r="50305" ht="26.25" customHeight="1"/>
    <row r="50306" ht="26.25" customHeight="1"/>
    <row r="50307" ht="26.25" customHeight="1"/>
    <row r="50308" ht="26.25" customHeight="1"/>
    <row r="50309" ht="26.25" customHeight="1"/>
    <row r="50310" ht="26.25" customHeight="1"/>
    <row r="50311" ht="26.25" customHeight="1"/>
    <row r="50312" ht="26.25" customHeight="1"/>
    <row r="50313" ht="26.25" customHeight="1"/>
    <row r="50314" ht="26.25" customHeight="1"/>
    <row r="50315" ht="26.25" customHeight="1"/>
    <row r="50316" ht="26.25" customHeight="1"/>
    <row r="50317" ht="26.25" customHeight="1"/>
    <row r="50318" ht="26.25" customHeight="1"/>
    <row r="50319" ht="26.25" customHeight="1"/>
    <row r="50320" ht="26.25" customHeight="1"/>
    <row r="50321" ht="26.25" customHeight="1"/>
    <row r="50322" ht="26.25" customHeight="1"/>
    <row r="50323" ht="26.25" customHeight="1"/>
    <row r="50324" ht="26.25" customHeight="1"/>
    <row r="50325" ht="26.25" customHeight="1"/>
    <row r="50326" ht="26.25" customHeight="1"/>
    <row r="50327" ht="26.25" customHeight="1"/>
    <row r="50328" ht="26.25" customHeight="1"/>
    <row r="50329" ht="26.25" customHeight="1"/>
    <row r="50330" ht="26.25" customHeight="1"/>
    <row r="50331" ht="26.25" customHeight="1"/>
    <row r="50332" ht="26.25" customHeight="1"/>
    <row r="50333" ht="26.25" customHeight="1"/>
    <row r="50334" ht="26.25" customHeight="1"/>
    <row r="50335" ht="26.25" customHeight="1"/>
    <row r="50336" ht="26.25" customHeight="1"/>
    <row r="50337" ht="26.25" customHeight="1"/>
    <row r="50338" ht="26.25" customHeight="1"/>
    <row r="50339" ht="26.25" customHeight="1"/>
    <row r="50340" ht="26.25" customHeight="1"/>
    <row r="50341" ht="26.25" customHeight="1"/>
    <row r="50342" ht="26.25" customHeight="1"/>
    <row r="50343" ht="26.25" customHeight="1"/>
    <row r="50344" ht="26.25" customHeight="1"/>
    <row r="50345" ht="26.25" customHeight="1"/>
    <row r="50346" ht="26.25" customHeight="1"/>
    <row r="50347" ht="26.25" customHeight="1"/>
    <row r="50348" ht="26.25" customHeight="1"/>
    <row r="50349" ht="26.25" customHeight="1"/>
    <row r="50350" ht="26.25" customHeight="1"/>
    <row r="50351" ht="26.25" customHeight="1"/>
    <row r="50352" ht="26.25" customHeight="1"/>
    <row r="50353" ht="26.25" customHeight="1"/>
    <row r="50354" ht="26.25" customHeight="1"/>
    <row r="50355" ht="26.25" customHeight="1"/>
    <row r="50356" ht="26.25" customHeight="1"/>
    <row r="50357" ht="26.25" customHeight="1"/>
    <row r="50358" ht="26.25" customHeight="1"/>
    <row r="50359" ht="26.25" customHeight="1"/>
    <row r="50360" ht="26.25" customHeight="1"/>
    <row r="50361" ht="26.25" customHeight="1"/>
    <row r="50362" ht="26.25" customHeight="1"/>
    <row r="50363" ht="26.25" customHeight="1"/>
    <row r="50364" ht="26.25" customHeight="1"/>
    <row r="50365" ht="26.25" customHeight="1"/>
    <row r="50366" ht="26.25" customHeight="1"/>
    <row r="50367" ht="26.25" customHeight="1"/>
    <row r="50368" ht="26.25" customHeight="1"/>
    <row r="50369" ht="26.25" customHeight="1"/>
    <row r="50370" ht="26.25" customHeight="1"/>
    <row r="50371" ht="26.25" customHeight="1"/>
    <row r="50372" ht="26.25" customHeight="1"/>
    <row r="50373" ht="26.25" customHeight="1"/>
    <row r="50374" ht="26.25" customHeight="1"/>
    <row r="50375" ht="26.25" customHeight="1"/>
    <row r="50376" ht="26.25" customHeight="1"/>
    <row r="50377" ht="26.25" customHeight="1"/>
    <row r="50378" ht="26.25" customHeight="1"/>
    <row r="50379" ht="26.25" customHeight="1"/>
    <row r="50380" ht="26.25" customHeight="1"/>
    <row r="50381" ht="26.25" customHeight="1"/>
    <row r="50382" ht="26.25" customHeight="1"/>
    <row r="50383" ht="26.25" customHeight="1"/>
    <row r="50384" ht="26.25" customHeight="1"/>
    <row r="50385" ht="26.25" customHeight="1"/>
    <row r="50386" ht="26.25" customHeight="1"/>
    <row r="50387" ht="26.25" customHeight="1"/>
    <row r="50388" ht="26.25" customHeight="1"/>
    <row r="50389" ht="26.25" customHeight="1"/>
    <row r="50390" ht="26.25" customHeight="1"/>
    <row r="50391" ht="26.25" customHeight="1"/>
    <row r="50392" ht="26.25" customHeight="1"/>
    <row r="50393" ht="26.25" customHeight="1"/>
    <row r="50394" ht="26.25" customHeight="1"/>
    <row r="50395" ht="26.25" customHeight="1"/>
    <row r="50396" ht="26.25" customHeight="1"/>
    <row r="50397" ht="26.25" customHeight="1"/>
    <row r="50398" ht="26.25" customHeight="1"/>
    <row r="50399" ht="26.25" customHeight="1"/>
    <row r="50400" ht="26.25" customHeight="1"/>
    <row r="50401" ht="26.25" customHeight="1"/>
    <row r="50402" ht="26.25" customHeight="1"/>
    <row r="50403" ht="26.25" customHeight="1"/>
    <row r="50404" ht="26.25" customHeight="1"/>
    <row r="50405" ht="26.25" customHeight="1"/>
    <row r="50406" ht="26.25" customHeight="1"/>
    <row r="50407" ht="26.25" customHeight="1"/>
    <row r="50408" ht="26.25" customHeight="1"/>
    <row r="50409" ht="26.25" customHeight="1"/>
    <row r="50410" ht="26.25" customHeight="1"/>
    <row r="50411" ht="26.25" customHeight="1"/>
    <row r="50412" ht="26.25" customHeight="1"/>
    <row r="50413" ht="26.25" customHeight="1"/>
    <row r="50414" ht="26.25" customHeight="1"/>
    <row r="50415" ht="26.25" customHeight="1"/>
    <row r="50416" ht="26.25" customHeight="1"/>
    <row r="50417" ht="26.25" customHeight="1"/>
    <row r="50418" ht="26.25" customHeight="1"/>
    <row r="50419" ht="26.25" customHeight="1"/>
    <row r="50420" ht="26.25" customHeight="1"/>
    <row r="50421" ht="26.25" customHeight="1"/>
    <row r="50422" ht="26.25" customHeight="1"/>
    <row r="50423" ht="26.25" customHeight="1"/>
    <row r="50424" ht="26.25" customHeight="1"/>
    <row r="50425" ht="26.25" customHeight="1"/>
    <row r="50426" ht="26.25" customHeight="1"/>
    <row r="50427" ht="26.25" customHeight="1"/>
    <row r="50428" ht="26.25" customHeight="1"/>
    <row r="50429" ht="26.25" customHeight="1"/>
    <row r="50430" ht="26.25" customHeight="1"/>
    <row r="50431" ht="26.25" customHeight="1"/>
    <row r="50432" ht="26.25" customHeight="1"/>
    <row r="50433" ht="26.25" customHeight="1"/>
    <row r="50434" ht="26.25" customHeight="1"/>
    <row r="50435" ht="26.25" customHeight="1"/>
    <row r="50436" ht="26.25" customHeight="1"/>
    <row r="50437" ht="26.25" customHeight="1"/>
    <row r="50438" ht="26.25" customHeight="1"/>
    <row r="50439" ht="26.25" customHeight="1"/>
    <row r="50440" ht="26.25" customHeight="1"/>
    <row r="50441" ht="26.25" customHeight="1"/>
    <row r="50442" ht="26.25" customHeight="1"/>
    <row r="50443" ht="26.25" customHeight="1"/>
    <row r="50444" ht="26.25" customHeight="1"/>
    <row r="50445" ht="26.25" customHeight="1"/>
    <row r="50446" ht="26.25" customHeight="1"/>
    <row r="50447" ht="26.25" customHeight="1"/>
    <row r="50448" ht="26.25" customHeight="1"/>
    <row r="50449" ht="26.25" customHeight="1"/>
    <row r="50450" ht="26.25" customHeight="1"/>
    <row r="50451" ht="26.25" customHeight="1"/>
    <row r="50452" ht="26.25" customHeight="1"/>
    <row r="50453" ht="26.25" customHeight="1"/>
    <row r="50454" ht="26.25" customHeight="1"/>
    <row r="50455" ht="26.25" customHeight="1"/>
    <row r="50456" ht="26.25" customHeight="1"/>
    <row r="50457" ht="26.25" customHeight="1"/>
    <row r="50458" ht="26.25" customHeight="1"/>
    <row r="50459" ht="26.25" customHeight="1"/>
    <row r="50460" ht="26.25" customHeight="1"/>
    <row r="50461" ht="26.25" customHeight="1"/>
    <row r="50462" ht="26.25" customHeight="1"/>
    <row r="50463" ht="26.25" customHeight="1"/>
    <row r="50464" ht="26.25" customHeight="1"/>
    <row r="50465" ht="26.25" customHeight="1"/>
    <row r="50466" ht="26.25" customHeight="1"/>
    <row r="50467" ht="26.25" customHeight="1"/>
    <row r="50468" ht="26.25" customHeight="1"/>
    <row r="50469" ht="26.25" customHeight="1"/>
    <row r="50470" ht="26.25" customHeight="1"/>
    <row r="50471" ht="26.25" customHeight="1"/>
    <row r="50472" ht="26.25" customHeight="1"/>
    <row r="50473" ht="26.25" customHeight="1"/>
    <row r="50474" ht="26.25" customHeight="1"/>
    <row r="50475" ht="26.25" customHeight="1"/>
    <row r="50476" ht="26.25" customHeight="1"/>
    <row r="50477" ht="26.25" customHeight="1"/>
    <row r="50478" ht="26.25" customHeight="1"/>
    <row r="50479" ht="26.25" customHeight="1"/>
    <row r="50480" ht="26.25" customHeight="1"/>
    <row r="50481" ht="26.25" customHeight="1"/>
    <row r="50482" ht="26.25" customHeight="1"/>
    <row r="50483" ht="26.25" customHeight="1"/>
    <row r="50484" ht="26.25" customHeight="1"/>
    <row r="50485" ht="26.25" customHeight="1"/>
    <row r="50486" ht="26.25" customHeight="1"/>
    <row r="50487" ht="26.25" customHeight="1"/>
    <row r="50488" ht="26.25" customHeight="1"/>
    <row r="50489" ht="26.25" customHeight="1"/>
    <row r="50490" ht="26.25" customHeight="1"/>
    <row r="50491" ht="26.25" customHeight="1"/>
    <row r="50492" ht="26.25" customHeight="1"/>
    <row r="50493" ht="26.25" customHeight="1"/>
    <row r="50494" ht="26.25" customHeight="1"/>
    <row r="50495" ht="26.25" customHeight="1"/>
    <row r="50496" ht="26.25" customHeight="1"/>
    <row r="50497" ht="26.25" customHeight="1"/>
    <row r="50498" ht="26.25" customHeight="1"/>
    <row r="50499" ht="26.25" customHeight="1"/>
    <row r="50500" ht="26.25" customHeight="1"/>
    <row r="50501" ht="26.25" customHeight="1"/>
    <row r="50502" ht="26.25" customHeight="1"/>
    <row r="50503" ht="26.25" customHeight="1"/>
    <row r="50504" ht="26.25" customHeight="1"/>
    <row r="50505" ht="26.25" customHeight="1"/>
    <row r="50506" ht="26.25" customHeight="1"/>
    <row r="50507" ht="26.25" customHeight="1"/>
    <row r="50508" ht="26.25" customHeight="1"/>
    <row r="50509" ht="26.25" customHeight="1"/>
    <row r="50510" ht="26.25" customHeight="1"/>
    <row r="50511" ht="26.25" customHeight="1"/>
    <row r="50512" ht="26.25" customHeight="1"/>
    <row r="50513" ht="26.25" customHeight="1"/>
    <row r="50514" ht="26.25" customHeight="1"/>
    <row r="50515" ht="26.25" customHeight="1"/>
    <row r="50516" ht="26.25" customHeight="1"/>
    <row r="50517" ht="26.25" customHeight="1"/>
    <row r="50518" ht="26.25" customHeight="1"/>
    <row r="50519" ht="26.25" customHeight="1"/>
    <row r="50520" ht="26.25" customHeight="1"/>
    <row r="50521" ht="26.25" customHeight="1"/>
    <row r="50522" ht="26.25" customHeight="1"/>
    <row r="50523" ht="26.25" customHeight="1"/>
    <row r="50524" ht="26.25" customHeight="1"/>
    <row r="50525" ht="26.25" customHeight="1"/>
    <row r="50526" ht="26.25" customHeight="1"/>
    <row r="50527" ht="26.25" customHeight="1"/>
    <row r="50528" ht="26.25" customHeight="1"/>
    <row r="50529" ht="26.25" customHeight="1"/>
    <row r="50530" ht="26.25" customHeight="1"/>
    <row r="50531" ht="26.25" customHeight="1"/>
    <row r="50532" ht="26.25" customHeight="1"/>
    <row r="50533" ht="26.25" customHeight="1"/>
    <row r="50534" ht="26.25" customHeight="1"/>
    <row r="50535" ht="26.25" customHeight="1"/>
    <row r="50536" ht="26.25" customHeight="1"/>
    <row r="50537" ht="26.25" customHeight="1"/>
    <row r="50538" ht="26.25" customHeight="1"/>
    <row r="50539" ht="26.25" customHeight="1"/>
    <row r="50540" ht="26.25" customHeight="1"/>
    <row r="50541" ht="26.25" customHeight="1"/>
    <row r="50542" ht="26.25" customHeight="1"/>
    <row r="50543" ht="26.25" customHeight="1"/>
    <row r="50544" ht="26.25" customHeight="1"/>
    <row r="50545" ht="26.25" customHeight="1"/>
    <row r="50546" ht="26.25" customHeight="1"/>
    <row r="50547" ht="26.25" customHeight="1"/>
    <row r="50548" ht="26.25" customHeight="1"/>
    <row r="50549" ht="26.25" customHeight="1"/>
    <row r="50550" ht="26.25" customHeight="1"/>
    <row r="50551" ht="26.25" customHeight="1"/>
    <row r="50552" ht="26.25" customHeight="1"/>
    <row r="50553" ht="26.25" customHeight="1"/>
    <row r="50554" ht="26.25" customHeight="1"/>
    <row r="50555" ht="26.25" customHeight="1"/>
    <row r="50556" ht="26.25" customHeight="1"/>
    <row r="50557" ht="26.25" customHeight="1"/>
    <row r="50558" ht="26.25" customHeight="1"/>
    <row r="50559" ht="26.25" customHeight="1"/>
    <row r="50560" ht="26.25" customHeight="1"/>
    <row r="50561" ht="26.25" customHeight="1"/>
    <row r="50562" ht="26.25" customHeight="1"/>
    <row r="50563" ht="26.25" customHeight="1"/>
    <row r="50564" ht="26.25" customHeight="1"/>
    <row r="50565" ht="26.25" customHeight="1"/>
    <row r="50566" ht="26.25" customHeight="1"/>
    <row r="50567" ht="26.25" customHeight="1"/>
    <row r="50568" ht="26.25" customHeight="1"/>
    <row r="50569" ht="26.25" customHeight="1"/>
    <row r="50570" ht="26.25" customHeight="1"/>
    <row r="50571" ht="26.25" customHeight="1"/>
    <row r="50572" ht="26.25" customHeight="1"/>
    <row r="50573" ht="26.25" customHeight="1"/>
    <row r="50574" ht="26.25" customHeight="1"/>
    <row r="50575" ht="26.25" customHeight="1"/>
    <row r="50576" ht="26.25" customHeight="1"/>
    <row r="50577" ht="26.25" customHeight="1"/>
    <row r="50578" ht="26.25" customHeight="1"/>
    <row r="50579" ht="26.25" customHeight="1"/>
    <row r="50580" ht="26.25" customHeight="1"/>
    <row r="50581" ht="26.25" customHeight="1"/>
    <row r="50582" ht="26.25" customHeight="1"/>
    <row r="50583" ht="26.25" customHeight="1"/>
    <row r="50584" ht="26.25" customHeight="1"/>
    <row r="50585" ht="26.25" customHeight="1"/>
    <row r="50586" ht="26.25" customHeight="1"/>
    <row r="50587" ht="26.25" customHeight="1"/>
    <row r="50588" ht="26.25" customHeight="1"/>
    <row r="50589" ht="26.25" customHeight="1"/>
    <row r="50590" ht="26.25" customHeight="1"/>
    <row r="50591" ht="26.25" customHeight="1"/>
    <row r="50592" ht="26.25" customHeight="1"/>
    <row r="50593" ht="26.25" customHeight="1"/>
    <row r="50594" ht="26.25" customHeight="1"/>
    <row r="50595" ht="26.25" customHeight="1"/>
    <row r="50596" ht="26.25" customHeight="1"/>
    <row r="50597" ht="26.25" customHeight="1"/>
    <row r="50598" ht="26.25" customHeight="1"/>
    <row r="50599" ht="26.25" customHeight="1"/>
    <row r="50600" ht="26.25" customHeight="1"/>
    <row r="50601" ht="26.25" customHeight="1"/>
    <row r="50602" ht="26.25" customHeight="1"/>
    <row r="50603" ht="26.25" customHeight="1"/>
    <row r="50604" ht="26.25" customHeight="1"/>
    <row r="50605" ht="26.25" customHeight="1"/>
    <row r="50606" ht="26.25" customHeight="1"/>
    <row r="50607" ht="26.25" customHeight="1"/>
    <row r="50608" ht="26.25" customHeight="1"/>
    <row r="50609" ht="26.25" customHeight="1"/>
    <row r="50610" ht="26.25" customHeight="1"/>
    <row r="50611" ht="26.25" customHeight="1"/>
    <row r="50612" ht="26.25" customHeight="1"/>
    <row r="50613" ht="26.25" customHeight="1"/>
    <row r="50614" ht="26.25" customHeight="1"/>
    <row r="50615" ht="26.25" customHeight="1"/>
    <row r="50616" ht="26.25" customHeight="1"/>
    <row r="50617" ht="26.25" customHeight="1"/>
    <row r="50618" ht="26.25" customHeight="1"/>
    <row r="50619" ht="26.25" customHeight="1"/>
    <row r="50620" ht="26.25" customHeight="1"/>
    <row r="50621" ht="26.25" customHeight="1"/>
    <row r="50622" ht="26.25" customHeight="1"/>
    <row r="50623" ht="26.25" customHeight="1"/>
    <row r="50624" ht="26.25" customHeight="1"/>
    <row r="50625" ht="26.25" customHeight="1"/>
    <row r="50626" ht="26.25" customHeight="1"/>
    <row r="50627" ht="26.25" customHeight="1"/>
    <row r="50628" ht="26.25" customHeight="1"/>
    <row r="50629" ht="26.25" customHeight="1"/>
    <row r="50630" ht="26.25" customHeight="1"/>
    <row r="50631" ht="26.25" customHeight="1"/>
    <row r="50632" ht="26.25" customHeight="1"/>
    <row r="50633" ht="26.25" customHeight="1"/>
    <row r="50634" ht="26.25" customHeight="1"/>
    <row r="50635" ht="26.25" customHeight="1"/>
    <row r="50636" ht="26.25" customHeight="1"/>
    <row r="50637" ht="26.25" customHeight="1"/>
    <row r="50638" ht="26.25" customHeight="1"/>
    <row r="50639" ht="26.25" customHeight="1"/>
    <row r="50640" ht="26.25" customHeight="1"/>
    <row r="50641" ht="26.25" customHeight="1"/>
    <row r="50642" ht="26.25" customHeight="1"/>
    <row r="50643" ht="26.25" customHeight="1"/>
    <row r="50644" ht="26.25" customHeight="1"/>
    <row r="50645" ht="26.25" customHeight="1"/>
    <row r="50646" ht="26.25" customHeight="1"/>
    <row r="50647" ht="26.25" customHeight="1"/>
    <row r="50648" ht="26.25" customHeight="1"/>
    <row r="50649" ht="26.25" customHeight="1"/>
    <row r="50650" ht="26.25" customHeight="1"/>
    <row r="50651" ht="26.25" customHeight="1"/>
    <row r="50652" ht="26.25" customHeight="1"/>
    <row r="50653" ht="26.25" customHeight="1"/>
    <row r="50654" ht="26.25" customHeight="1"/>
    <row r="50655" ht="26.25" customHeight="1"/>
    <row r="50656" ht="26.25" customHeight="1"/>
    <row r="50657" ht="26.25" customHeight="1"/>
    <row r="50658" ht="26.25" customHeight="1"/>
    <row r="50659" ht="26.25" customHeight="1"/>
    <row r="50660" ht="26.25" customHeight="1"/>
    <row r="50661" ht="26.25" customHeight="1"/>
    <row r="50662" ht="26.25" customHeight="1"/>
    <row r="50663" ht="26.25" customHeight="1"/>
    <row r="50664" ht="26.25" customHeight="1"/>
    <row r="50665" ht="26.25" customHeight="1"/>
    <row r="50666" ht="26.25" customHeight="1"/>
    <row r="50667" ht="26.25" customHeight="1"/>
    <row r="50668" ht="26.25" customHeight="1"/>
    <row r="50669" ht="26.25" customHeight="1"/>
    <row r="50670" ht="26.25" customHeight="1"/>
    <row r="50671" ht="26.25" customHeight="1"/>
    <row r="50672" ht="26.25" customHeight="1"/>
    <row r="50673" ht="26.25" customHeight="1"/>
    <row r="50674" ht="26.25" customHeight="1"/>
    <row r="50675" ht="26.25" customHeight="1"/>
    <row r="50676" ht="26.25" customHeight="1"/>
    <row r="50677" ht="26.25" customHeight="1"/>
    <row r="50678" ht="26.25" customHeight="1"/>
    <row r="50679" ht="26.25" customHeight="1"/>
    <row r="50680" ht="26.25" customHeight="1"/>
    <row r="50681" ht="26.25" customHeight="1"/>
    <row r="50682" ht="26.25" customHeight="1"/>
    <row r="50683" ht="26.25" customHeight="1"/>
    <row r="50684" ht="26.25" customHeight="1"/>
    <row r="50685" ht="26.25" customHeight="1"/>
    <row r="50686" ht="26.25" customHeight="1"/>
    <row r="50687" ht="26.25" customHeight="1"/>
    <row r="50688" ht="26.25" customHeight="1"/>
    <row r="50689" ht="26.25" customHeight="1"/>
    <row r="50690" ht="26.25" customHeight="1"/>
    <row r="50691" ht="26.25" customHeight="1"/>
    <row r="50692" ht="26.25" customHeight="1"/>
    <row r="50693" ht="26.25" customHeight="1"/>
    <row r="50694" ht="26.25" customHeight="1"/>
    <row r="50695" ht="26.25" customHeight="1"/>
    <row r="50696" ht="26.25" customHeight="1"/>
    <row r="50697" ht="26.25" customHeight="1"/>
    <row r="50698" ht="26.25" customHeight="1"/>
    <row r="50699" ht="26.25" customHeight="1"/>
    <row r="50700" ht="26.25" customHeight="1"/>
    <row r="50701" ht="26.25" customHeight="1"/>
    <row r="50702" ht="26.25" customHeight="1"/>
    <row r="50703" ht="26.25" customHeight="1"/>
    <row r="50704" ht="26.25" customHeight="1"/>
    <row r="50705" ht="26.25" customHeight="1"/>
    <row r="50706" ht="26.25" customHeight="1"/>
    <row r="50707" ht="26.25" customHeight="1"/>
    <row r="50708" ht="26.25" customHeight="1"/>
    <row r="50709" ht="26.25" customHeight="1"/>
    <row r="50710" ht="26.25" customHeight="1"/>
    <row r="50711" ht="26.25" customHeight="1"/>
    <row r="50712" ht="26.25" customHeight="1"/>
    <row r="50713" ht="26.25" customHeight="1"/>
    <row r="50714" ht="26.25" customHeight="1"/>
    <row r="50715" ht="26.25" customHeight="1"/>
    <row r="50716" ht="26.25" customHeight="1"/>
    <row r="50717" ht="26.25" customHeight="1"/>
    <row r="50718" ht="26.25" customHeight="1"/>
    <row r="50719" ht="26.25" customHeight="1"/>
    <row r="50720" ht="26.25" customHeight="1"/>
    <row r="50721" ht="26.25" customHeight="1"/>
    <row r="50722" ht="26.25" customHeight="1"/>
    <row r="50723" ht="26.25" customHeight="1"/>
    <row r="50724" ht="26.25" customHeight="1"/>
    <row r="50725" ht="26.25" customHeight="1"/>
    <row r="50726" ht="26.25" customHeight="1"/>
    <row r="50727" ht="26.25" customHeight="1"/>
    <row r="50728" ht="26.25" customHeight="1"/>
    <row r="50729" ht="26.25" customHeight="1"/>
    <row r="50730" ht="26.25" customHeight="1"/>
    <row r="50731" ht="26.25" customHeight="1"/>
    <row r="50732" ht="26.25" customHeight="1"/>
    <row r="50733" ht="26.25" customHeight="1"/>
    <row r="50734" ht="26.25" customHeight="1"/>
    <row r="50735" ht="26.25" customHeight="1"/>
    <row r="50736" ht="26.25" customHeight="1"/>
    <row r="50737" ht="26.25" customHeight="1"/>
    <row r="50738" ht="26.25" customHeight="1"/>
    <row r="50739" ht="26.25" customHeight="1"/>
    <row r="50740" ht="26.25" customHeight="1"/>
    <row r="50741" ht="26.25" customHeight="1"/>
    <row r="50742" ht="26.25" customHeight="1"/>
    <row r="50743" ht="26.25" customHeight="1"/>
    <row r="50744" ht="26.25" customHeight="1"/>
    <row r="50745" ht="26.25" customHeight="1"/>
    <row r="50746" ht="26.25" customHeight="1"/>
    <row r="50747" ht="26.25" customHeight="1"/>
    <row r="50748" ht="26.25" customHeight="1"/>
    <row r="50749" ht="26.25" customHeight="1"/>
    <row r="50750" ht="26.25" customHeight="1"/>
    <row r="50751" ht="26.25" customHeight="1"/>
    <row r="50752" ht="26.25" customHeight="1"/>
    <row r="50753" ht="26.25" customHeight="1"/>
    <row r="50754" ht="26.25" customHeight="1"/>
    <row r="50755" ht="26.25" customHeight="1"/>
    <row r="50756" ht="26.25" customHeight="1"/>
    <row r="50757" ht="26.25" customHeight="1"/>
    <row r="50758" ht="26.25" customHeight="1"/>
    <row r="50759" ht="26.25" customHeight="1"/>
    <row r="50760" ht="26.25" customHeight="1"/>
    <row r="50761" ht="26.25" customHeight="1"/>
    <row r="50762" ht="26.25" customHeight="1"/>
    <row r="50763" ht="26.25" customHeight="1"/>
    <row r="50764" ht="26.25" customHeight="1"/>
    <row r="50765" ht="26.25" customHeight="1"/>
    <row r="50766" ht="26.25" customHeight="1"/>
    <row r="50767" ht="26.25" customHeight="1"/>
    <row r="50768" ht="26.25" customHeight="1"/>
    <row r="50769" ht="26.25" customHeight="1"/>
    <row r="50770" ht="26.25" customHeight="1"/>
    <row r="50771" ht="26.25" customHeight="1"/>
    <row r="50772" ht="26.25" customHeight="1"/>
    <row r="50773" ht="26.25" customHeight="1"/>
    <row r="50774" ht="26.25" customHeight="1"/>
    <row r="50775" ht="26.25" customHeight="1"/>
    <row r="50776" ht="26.25" customHeight="1"/>
    <row r="50777" ht="26.25" customHeight="1"/>
    <row r="50778" ht="26.25" customHeight="1"/>
    <row r="50779" ht="26.25" customHeight="1"/>
    <row r="50780" ht="26.25" customHeight="1"/>
    <row r="50781" ht="26.25" customHeight="1"/>
    <row r="50782" ht="26.25" customHeight="1"/>
    <row r="50783" ht="26.25" customHeight="1"/>
    <row r="50784" ht="26.25" customHeight="1"/>
    <row r="50785" ht="26.25" customHeight="1"/>
    <row r="50786" ht="26.25" customHeight="1"/>
    <row r="50787" ht="26.25" customHeight="1"/>
    <row r="50788" ht="26.25" customHeight="1"/>
    <row r="50789" ht="26.25" customHeight="1"/>
    <row r="50790" ht="26.25" customHeight="1"/>
    <row r="50791" ht="26.25" customHeight="1"/>
    <row r="50792" ht="26.25" customHeight="1"/>
    <row r="50793" ht="26.25" customHeight="1"/>
    <row r="50794" ht="26.25" customHeight="1"/>
    <row r="50795" ht="26.25" customHeight="1"/>
    <row r="50796" ht="26.25" customHeight="1"/>
    <row r="50797" ht="26.25" customHeight="1"/>
    <row r="50798" ht="26.25" customHeight="1"/>
    <row r="50799" ht="26.25" customHeight="1"/>
    <row r="50800" ht="26.25" customHeight="1"/>
    <row r="50801" ht="26.25" customHeight="1"/>
    <row r="50802" ht="26.25" customHeight="1"/>
    <row r="50803" ht="26.25" customHeight="1"/>
    <row r="50804" ht="26.25" customHeight="1"/>
    <row r="50805" ht="26.25" customHeight="1"/>
    <row r="50806" ht="26.25" customHeight="1"/>
    <row r="50807" ht="26.25" customHeight="1"/>
    <row r="50808" ht="26.25" customHeight="1"/>
    <row r="50809" ht="26.25" customHeight="1"/>
    <row r="50810" ht="26.25" customHeight="1"/>
    <row r="50811" ht="26.25" customHeight="1"/>
    <row r="50812" ht="26.25" customHeight="1"/>
    <row r="50813" ht="26.25" customHeight="1"/>
    <row r="50814" ht="26.25" customHeight="1"/>
    <row r="50815" ht="26.25" customHeight="1"/>
    <row r="50816" ht="26.25" customHeight="1"/>
    <row r="50817" ht="26.25" customHeight="1"/>
    <row r="50818" ht="26.25" customHeight="1"/>
    <row r="50819" ht="26.25" customHeight="1"/>
    <row r="50820" ht="26.25" customHeight="1"/>
    <row r="50821" ht="26.25" customHeight="1"/>
    <row r="50822" ht="26.25" customHeight="1"/>
    <row r="50823" ht="26.25" customHeight="1"/>
    <row r="50824" ht="26.25" customHeight="1"/>
    <row r="50825" ht="26.25" customHeight="1"/>
    <row r="50826" ht="26.25" customHeight="1"/>
    <row r="50827" ht="26.25" customHeight="1"/>
    <row r="50828" ht="26.25" customHeight="1"/>
    <row r="50829" ht="26.25" customHeight="1"/>
    <row r="50830" ht="26.25" customHeight="1"/>
    <row r="50831" ht="26.25" customHeight="1"/>
    <row r="50832" ht="26.25" customHeight="1"/>
    <row r="50833" ht="26.25" customHeight="1"/>
    <row r="50834" ht="26.25" customHeight="1"/>
    <row r="50835" ht="26.25" customHeight="1"/>
    <row r="50836" ht="26.25" customHeight="1"/>
    <row r="50837" ht="26.25" customHeight="1"/>
    <row r="50838" ht="26.25" customHeight="1"/>
    <row r="50839" ht="26.25" customHeight="1"/>
    <row r="50840" ht="26.25" customHeight="1"/>
    <row r="50841" ht="26.25" customHeight="1"/>
    <row r="50842" ht="26.25" customHeight="1"/>
    <row r="50843" ht="26.25" customHeight="1"/>
    <row r="50844" ht="26.25" customHeight="1"/>
    <row r="50845" ht="26.25" customHeight="1"/>
    <row r="50846" ht="26.25" customHeight="1"/>
    <row r="50847" ht="26.25" customHeight="1"/>
    <row r="50848" ht="26.25" customHeight="1"/>
    <row r="50849" ht="26.25" customHeight="1"/>
    <row r="50850" ht="26.25" customHeight="1"/>
    <row r="50851" ht="26.25" customHeight="1"/>
    <row r="50852" ht="26.25" customHeight="1"/>
    <row r="50853" ht="26.25" customHeight="1"/>
    <row r="50854" ht="26.25" customHeight="1"/>
    <row r="50855" ht="26.25" customHeight="1"/>
    <row r="50856" ht="26.25" customHeight="1"/>
    <row r="50857" ht="26.25" customHeight="1"/>
    <row r="50858" ht="26.25" customHeight="1"/>
    <row r="50859" ht="26.25" customHeight="1"/>
    <row r="50860" ht="26.25" customHeight="1"/>
    <row r="50861" ht="26.25" customHeight="1"/>
    <row r="50862" ht="26.25" customHeight="1"/>
    <row r="50863" ht="26.25" customHeight="1"/>
    <row r="50864" ht="26.25" customHeight="1"/>
    <row r="50865" ht="26.25" customHeight="1"/>
    <row r="50866" ht="26.25" customHeight="1"/>
    <row r="50867" ht="26.25" customHeight="1"/>
    <row r="50868" ht="26.25" customHeight="1"/>
    <row r="50869" ht="26.25" customHeight="1"/>
    <row r="50870" ht="26.25" customHeight="1"/>
    <row r="50871" ht="26.25" customHeight="1"/>
    <row r="50872" ht="26.25" customHeight="1"/>
    <row r="50873" ht="26.25" customHeight="1"/>
    <row r="50874" ht="26.25" customHeight="1"/>
    <row r="50875" ht="26.25" customHeight="1"/>
    <row r="50876" ht="26.25" customHeight="1"/>
    <row r="50877" ht="26.25" customHeight="1"/>
    <row r="50878" ht="26.25" customHeight="1"/>
    <row r="50879" ht="26.25" customHeight="1"/>
    <row r="50880" ht="26.25" customHeight="1"/>
    <row r="50881" ht="26.25" customHeight="1"/>
    <row r="50882" ht="26.25" customHeight="1"/>
    <row r="50883" ht="26.25" customHeight="1"/>
    <row r="50884" ht="26.25" customHeight="1"/>
    <row r="50885" ht="26.25" customHeight="1"/>
    <row r="50886" ht="26.25" customHeight="1"/>
    <row r="50887" ht="26.25" customHeight="1"/>
    <row r="50888" ht="26.25" customHeight="1"/>
    <row r="50889" ht="26.25" customHeight="1"/>
    <row r="50890" ht="26.25" customHeight="1"/>
    <row r="50891" ht="26.25" customHeight="1"/>
    <row r="50892" ht="26.25" customHeight="1"/>
    <row r="50893" ht="26.25" customHeight="1"/>
    <row r="50894" ht="26.25" customHeight="1"/>
    <row r="50895" ht="26.25" customHeight="1"/>
    <row r="50896" ht="26.25" customHeight="1"/>
    <row r="50897" ht="26.25" customHeight="1"/>
    <row r="50898" ht="26.25" customHeight="1"/>
    <row r="50899" ht="26.25" customHeight="1"/>
    <row r="50900" ht="26.25" customHeight="1"/>
    <row r="50901" ht="26.25" customHeight="1"/>
    <row r="50902" ht="26.25" customHeight="1"/>
    <row r="50903" ht="26.25" customHeight="1"/>
    <row r="50904" ht="26.25" customHeight="1"/>
    <row r="50905" ht="26.25" customHeight="1"/>
    <row r="50906" ht="26.25" customHeight="1"/>
    <row r="50907" ht="26.25" customHeight="1"/>
    <row r="50908" ht="26.25" customHeight="1"/>
    <row r="50909" ht="26.25" customHeight="1"/>
    <row r="50910" ht="26.25" customHeight="1"/>
    <row r="50911" ht="26.25" customHeight="1"/>
    <row r="50912" ht="26.25" customHeight="1"/>
    <row r="50913" ht="26.25" customHeight="1"/>
    <row r="50914" ht="26.25" customHeight="1"/>
    <row r="50915" ht="26.25" customHeight="1"/>
    <row r="50916" ht="26.25" customHeight="1"/>
    <row r="50917" ht="26.25" customHeight="1"/>
    <row r="50918" ht="26.25" customHeight="1"/>
    <row r="50919" ht="26.25" customHeight="1"/>
    <row r="50920" ht="26.25" customHeight="1"/>
    <row r="50921" ht="26.25" customHeight="1"/>
    <row r="50922" ht="26.25" customHeight="1"/>
    <row r="50923" ht="26.25" customHeight="1"/>
    <row r="50924" ht="26.25" customHeight="1"/>
    <row r="50925" ht="26.25" customHeight="1"/>
    <row r="50926" ht="26.25" customHeight="1"/>
    <row r="50927" ht="26.25" customHeight="1"/>
    <row r="50928" ht="26.25" customHeight="1"/>
    <row r="50929" ht="26.25" customHeight="1"/>
    <row r="50930" ht="26.25" customHeight="1"/>
    <row r="50931" ht="26.25" customHeight="1"/>
    <row r="50932" ht="26.25" customHeight="1"/>
    <row r="50933" ht="26.25" customHeight="1"/>
    <row r="50934" ht="26.25" customHeight="1"/>
    <row r="50935" ht="26.25" customHeight="1"/>
    <row r="50936" ht="26.25" customHeight="1"/>
    <row r="50937" ht="26.25" customHeight="1"/>
    <row r="50938" ht="26.25" customHeight="1"/>
    <row r="50939" ht="26.25" customHeight="1"/>
    <row r="50940" ht="26.25" customHeight="1"/>
    <row r="50941" ht="26.25" customHeight="1"/>
    <row r="50942" ht="26.25" customHeight="1"/>
    <row r="50943" ht="26.25" customHeight="1"/>
    <row r="50944" ht="26.25" customHeight="1"/>
    <row r="50945" ht="26.25" customHeight="1"/>
    <row r="50946" ht="26.25" customHeight="1"/>
    <row r="50947" ht="26.25" customHeight="1"/>
    <row r="50948" ht="26.25" customHeight="1"/>
    <row r="50949" ht="26.25" customHeight="1"/>
    <row r="50950" ht="26.25" customHeight="1"/>
    <row r="50951" ht="26.25" customHeight="1"/>
    <row r="50952" ht="26.25" customHeight="1"/>
    <row r="50953" ht="26.25" customHeight="1"/>
    <row r="50954" ht="26.25" customHeight="1"/>
    <row r="50955" ht="26.25" customHeight="1"/>
    <row r="50956" ht="26.25" customHeight="1"/>
    <row r="50957" ht="26.25" customHeight="1"/>
    <row r="50958" ht="26.25" customHeight="1"/>
    <row r="50959" ht="26.25" customHeight="1"/>
    <row r="50960" ht="26.25" customHeight="1"/>
    <row r="50961" ht="26.25" customHeight="1"/>
    <row r="50962" ht="26.25" customHeight="1"/>
    <row r="50963" ht="26.25" customHeight="1"/>
    <row r="50964" ht="26.25" customHeight="1"/>
    <row r="50965" ht="26.25" customHeight="1"/>
    <row r="50966" ht="26.25" customHeight="1"/>
    <row r="50967" ht="26.25" customHeight="1"/>
    <row r="50968" ht="26.25" customHeight="1"/>
    <row r="50969" ht="26.25" customHeight="1"/>
    <row r="50970" ht="26.25" customHeight="1"/>
    <row r="50971" ht="26.25" customHeight="1"/>
    <row r="50972" ht="26.25" customHeight="1"/>
    <row r="50973" ht="26.25" customHeight="1"/>
    <row r="50974" ht="26.25" customHeight="1"/>
    <row r="50975" ht="26.25" customHeight="1"/>
    <row r="50976" ht="26.25" customHeight="1"/>
    <row r="50977" ht="26.25" customHeight="1"/>
    <row r="50978" ht="26.25" customHeight="1"/>
    <row r="50979" ht="26.25" customHeight="1"/>
    <row r="50980" ht="26.25" customHeight="1"/>
    <row r="50981" ht="26.25" customHeight="1"/>
    <row r="50982" ht="26.25" customHeight="1"/>
    <row r="50983" ht="26.25" customHeight="1"/>
    <row r="50984" ht="26.25" customHeight="1"/>
    <row r="50985" ht="26.25" customHeight="1"/>
    <row r="50986" ht="26.25" customHeight="1"/>
    <row r="50987" ht="26.25" customHeight="1"/>
    <row r="50988" ht="26.25" customHeight="1"/>
    <row r="50989" ht="26.25" customHeight="1"/>
    <row r="50990" ht="26.25" customHeight="1"/>
    <row r="50991" ht="26.25" customHeight="1"/>
    <row r="50992" ht="26.25" customHeight="1"/>
    <row r="50993" ht="26.25" customHeight="1"/>
    <row r="50994" ht="26.25" customHeight="1"/>
    <row r="50995" ht="26.25" customHeight="1"/>
    <row r="50996" ht="26.25" customHeight="1"/>
    <row r="50997" ht="26.25" customHeight="1"/>
    <row r="50998" ht="26.25" customHeight="1"/>
    <row r="50999" ht="26.25" customHeight="1"/>
    <row r="51000" ht="26.25" customHeight="1"/>
    <row r="51001" ht="26.25" customHeight="1"/>
    <row r="51002" ht="26.25" customHeight="1"/>
    <row r="51003" ht="26.25" customHeight="1"/>
    <row r="51004" ht="26.25" customHeight="1"/>
    <row r="51005" ht="26.25" customHeight="1"/>
    <row r="51006" ht="26.25" customHeight="1"/>
    <row r="51007" ht="26.25" customHeight="1"/>
    <row r="51008" ht="26.25" customHeight="1"/>
    <row r="51009" ht="26.25" customHeight="1"/>
    <row r="51010" ht="26.25" customHeight="1"/>
    <row r="51011" ht="26.25" customHeight="1"/>
    <row r="51012" ht="26.25" customHeight="1"/>
    <row r="51013" ht="26.25" customHeight="1"/>
    <row r="51014" ht="26.25" customHeight="1"/>
    <row r="51015" ht="26.25" customHeight="1"/>
    <row r="51016" ht="26.25" customHeight="1"/>
    <row r="51017" ht="26.25" customHeight="1"/>
    <row r="51018" ht="26.25" customHeight="1"/>
    <row r="51019" ht="26.25" customHeight="1"/>
    <row r="51020" ht="26.25" customHeight="1"/>
    <row r="51021" ht="26.25" customHeight="1"/>
    <row r="51022" ht="26.25" customHeight="1"/>
    <row r="51023" ht="26.25" customHeight="1"/>
    <row r="51024" ht="26.25" customHeight="1"/>
    <row r="51025" ht="26.25" customHeight="1"/>
    <row r="51026" ht="26.25" customHeight="1"/>
    <row r="51027" ht="26.25" customHeight="1"/>
    <row r="51028" ht="26.25" customHeight="1"/>
    <row r="51029" ht="26.25" customHeight="1"/>
    <row r="51030" ht="26.25" customHeight="1"/>
    <row r="51031" ht="26.25" customHeight="1"/>
    <row r="51032" ht="26.25" customHeight="1"/>
    <row r="51033" ht="26.25" customHeight="1"/>
    <row r="51034" ht="26.25" customHeight="1"/>
    <row r="51035" ht="26.25" customHeight="1"/>
    <row r="51036" ht="26.25" customHeight="1"/>
    <row r="51037" ht="26.25" customHeight="1"/>
    <row r="51038" ht="26.25" customHeight="1"/>
    <row r="51039" ht="26.25" customHeight="1"/>
    <row r="51040" ht="26.25" customHeight="1"/>
    <row r="51041" ht="26.25" customHeight="1"/>
    <row r="51042" ht="26.25" customHeight="1"/>
    <row r="51043" ht="26.25" customHeight="1"/>
    <row r="51044" ht="26.25" customHeight="1"/>
    <row r="51045" ht="26.25" customHeight="1"/>
    <row r="51046" ht="26.25" customHeight="1"/>
    <row r="51047" ht="26.25" customHeight="1"/>
    <row r="51048" ht="26.25" customHeight="1"/>
    <row r="51049" ht="26.25" customHeight="1"/>
    <row r="51050" ht="26.25" customHeight="1"/>
    <row r="51051" ht="26.25" customHeight="1"/>
    <row r="51052" ht="26.25" customHeight="1"/>
    <row r="51053" ht="26.25" customHeight="1"/>
    <row r="51054" ht="26.25" customHeight="1"/>
    <row r="51055" ht="26.25" customHeight="1"/>
    <row r="51056" ht="26.25" customHeight="1"/>
    <row r="51057" ht="26.25" customHeight="1"/>
    <row r="51058" ht="26.25" customHeight="1"/>
    <row r="51059" ht="26.25" customHeight="1"/>
    <row r="51060" ht="26.25" customHeight="1"/>
    <row r="51061" ht="26.25" customHeight="1"/>
    <row r="51062" ht="26.25" customHeight="1"/>
    <row r="51063" ht="26.25" customHeight="1"/>
    <row r="51064" ht="26.25" customHeight="1"/>
    <row r="51065" ht="26.25" customHeight="1"/>
    <row r="51066" ht="26.25" customHeight="1"/>
    <row r="51067" ht="26.25" customHeight="1"/>
    <row r="51068" ht="26.25" customHeight="1"/>
    <row r="51069" ht="26.25" customHeight="1"/>
    <row r="51070" ht="26.25" customHeight="1"/>
    <row r="51071" ht="26.25" customHeight="1"/>
    <row r="51072" ht="26.25" customHeight="1"/>
    <row r="51073" ht="26.25" customHeight="1"/>
    <row r="51074" ht="26.25" customHeight="1"/>
    <row r="51075" ht="26.25" customHeight="1"/>
    <row r="51076" ht="26.25" customHeight="1"/>
    <row r="51077" ht="26.25" customHeight="1"/>
    <row r="51078" ht="26.25" customHeight="1"/>
    <row r="51079" ht="26.25" customHeight="1"/>
    <row r="51080" ht="26.25" customHeight="1"/>
    <row r="51081" ht="26.25" customHeight="1"/>
    <row r="51082" ht="26.25" customHeight="1"/>
    <row r="51083" ht="26.25" customHeight="1"/>
    <row r="51084" ht="26.25" customHeight="1"/>
    <row r="51085" ht="26.25" customHeight="1"/>
    <row r="51086" ht="26.25" customHeight="1"/>
    <row r="51087" ht="26.25" customHeight="1"/>
    <row r="51088" ht="26.25" customHeight="1"/>
    <row r="51089" ht="26.25" customHeight="1"/>
    <row r="51090" ht="26.25" customHeight="1"/>
    <row r="51091" ht="26.25" customHeight="1"/>
    <row r="51092" ht="26.25" customHeight="1"/>
    <row r="51093" ht="26.25" customHeight="1"/>
    <row r="51094" ht="26.25" customHeight="1"/>
    <row r="51095" ht="26.25" customHeight="1"/>
    <row r="51096" ht="26.25" customHeight="1"/>
    <row r="51097" ht="26.25" customHeight="1"/>
    <row r="51098" ht="26.25" customHeight="1"/>
    <row r="51099" ht="26.25" customHeight="1"/>
    <row r="51100" ht="26.25" customHeight="1"/>
    <row r="51101" ht="26.25" customHeight="1"/>
    <row r="51102" ht="26.25" customHeight="1"/>
    <row r="51103" ht="26.25" customHeight="1"/>
    <row r="51104" ht="26.25" customHeight="1"/>
    <row r="51105" ht="26.25" customHeight="1"/>
    <row r="51106" ht="26.25" customHeight="1"/>
    <row r="51107" ht="26.25" customHeight="1"/>
    <row r="51108" ht="26.25" customHeight="1"/>
    <row r="51109" ht="26.25" customHeight="1"/>
    <row r="51110" ht="26.25" customHeight="1"/>
    <row r="51111" ht="26.25" customHeight="1"/>
    <row r="51112" ht="26.25" customHeight="1"/>
    <row r="51113" ht="26.25" customHeight="1"/>
    <row r="51114" ht="26.25" customHeight="1"/>
    <row r="51115" ht="26.25" customHeight="1"/>
    <row r="51116" ht="26.25" customHeight="1"/>
    <row r="51117" ht="26.25" customHeight="1"/>
    <row r="51118" ht="26.25" customHeight="1"/>
    <row r="51119" ht="26.25" customHeight="1"/>
    <row r="51120" ht="26.25" customHeight="1"/>
    <row r="51121" ht="26.25" customHeight="1"/>
    <row r="51122" ht="26.25" customHeight="1"/>
    <row r="51123" ht="26.25" customHeight="1"/>
    <row r="51124" ht="26.25" customHeight="1"/>
    <row r="51125" ht="26.25" customHeight="1"/>
    <row r="51126" ht="26.25" customHeight="1"/>
    <row r="51127" ht="26.25" customHeight="1"/>
    <row r="51128" ht="26.25" customHeight="1"/>
    <row r="51129" ht="26.25" customHeight="1"/>
    <row r="51130" ht="26.25" customHeight="1"/>
    <row r="51131" ht="26.25" customHeight="1"/>
    <row r="51132" ht="26.25" customHeight="1"/>
    <row r="51133" ht="26.25" customHeight="1"/>
    <row r="51134" ht="26.25" customHeight="1"/>
    <row r="51135" ht="26.25" customHeight="1"/>
    <row r="51136" ht="26.25" customHeight="1"/>
    <row r="51137" ht="26.25" customHeight="1"/>
    <row r="51138" ht="26.25" customHeight="1"/>
    <row r="51139" ht="26.25" customHeight="1"/>
    <row r="51140" ht="26.25" customHeight="1"/>
    <row r="51141" ht="26.25" customHeight="1"/>
    <row r="51142" ht="26.25" customHeight="1"/>
    <row r="51143" ht="26.25" customHeight="1"/>
    <row r="51144" ht="26.25" customHeight="1"/>
    <row r="51145" ht="26.25" customHeight="1"/>
    <row r="51146" ht="26.25" customHeight="1"/>
    <row r="51147" ht="26.25" customHeight="1"/>
    <row r="51148" ht="26.25" customHeight="1"/>
    <row r="51149" ht="26.25" customHeight="1"/>
    <row r="51150" ht="26.25" customHeight="1"/>
    <row r="51151" ht="26.25" customHeight="1"/>
    <row r="51152" ht="26.25" customHeight="1"/>
    <row r="51153" ht="26.25" customHeight="1"/>
    <row r="51154" ht="26.25" customHeight="1"/>
    <row r="51155" ht="26.25" customHeight="1"/>
    <row r="51156" ht="26.25" customHeight="1"/>
    <row r="51157" ht="26.25" customHeight="1"/>
    <row r="51158" ht="26.25" customHeight="1"/>
    <row r="51159" ht="26.25" customHeight="1"/>
    <row r="51160" ht="26.25" customHeight="1"/>
    <row r="51161" ht="26.25" customHeight="1"/>
    <row r="51162" ht="26.25" customHeight="1"/>
    <row r="51163" ht="26.25" customHeight="1"/>
    <row r="51164" ht="26.25" customHeight="1"/>
    <row r="51165" ht="26.25" customHeight="1"/>
    <row r="51166" ht="26.25" customHeight="1"/>
    <row r="51167" ht="26.25" customHeight="1"/>
    <row r="51168" ht="26.25" customHeight="1"/>
    <row r="51169" ht="26.25" customHeight="1"/>
    <row r="51170" ht="26.25" customHeight="1"/>
    <row r="51171" ht="26.25" customHeight="1"/>
    <row r="51172" ht="26.25" customHeight="1"/>
    <row r="51173" ht="26.25" customHeight="1"/>
    <row r="51174" ht="26.25" customHeight="1"/>
    <row r="51175" ht="26.25" customHeight="1"/>
    <row r="51176" ht="26.25" customHeight="1"/>
    <row r="51177" ht="26.25" customHeight="1"/>
    <row r="51178" ht="26.25" customHeight="1"/>
    <row r="51179" ht="26.25" customHeight="1"/>
    <row r="51180" ht="26.25" customHeight="1"/>
    <row r="51181" ht="26.25" customHeight="1"/>
    <row r="51182" ht="26.25" customHeight="1"/>
    <row r="51183" ht="26.25" customHeight="1"/>
    <row r="51184" ht="26.25" customHeight="1"/>
    <row r="51185" ht="26.25" customHeight="1"/>
    <row r="51186" ht="26.25" customHeight="1"/>
    <row r="51187" ht="26.25" customHeight="1"/>
    <row r="51188" ht="26.25" customHeight="1"/>
    <row r="51189" ht="26.25" customHeight="1"/>
    <row r="51190" ht="26.25" customHeight="1"/>
    <row r="51191" ht="26.25" customHeight="1"/>
    <row r="51192" ht="26.25" customHeight="1"/>
    <row r="51193" ht="26.25" customHeight="1"/>
    <row r="51194" ht="26.25" customHeight="1"/>
    <row r="51195" ht="26.25" customHeight="1"/>
    <row r="51196" ht="26.25" customHeight="1"/>
    <row r="51197" ht="26.25" customHeight="1"/>
    <row r="51198" ht="26.25" customHeight="1"/>
    <row r="51199" ht="26.25" customHeight="1"/>
    <row r="51200" ht="26.25" customHeight="1"/>
    <row r="51201" ht="26.25" customHeight="1"/>
    <row r="51202" ht="26.25" customHeight="1"/>
    <row r="51203" ht="26.25" customHeight="1"/>
    <row r="51204" ht="26.25" customHeight="1"/>
    <row r="51205" ht="26.25" customHeight="1"/>
    <row r="51206" ht="26.25" customHeight="1"/>
    <row r="51207" ht="26.25" customHeight="1"/>
    <row r="51208" ht="26.25" customHeight="1"/>
    <row r="51209" ht="26.25" customHeight="1"/>
    <row r="51210" ht="26.25" customHeight="1"/>
    <row r="51211" ht="26.25" customHeight="1"/>
    <row r="51212" ht="26.25" customHeight="1"/>
    <row r="51213" ht="26.25" customHeight="1"/>
    <row r="51214" ht="26.25" customHeight="1"/>
    <row r="51215" ht="26.25" customHeight="1"/>
    <row r="51216" ht="26.25" customHeight="1"/>
    <row r="51217" ht="26.25" customHeight="1"/>
    <row r="51218" ht="26.25" customHeight="1"/>
    <row r="51219" ht="26.25" customHeight="1"/>
    <row r="51220" ht="26.25" customHeight="1"/>
    <row r="51221" ht="26.25" customHeight="1"/>
    <row r="51222" ht="26.25" customHeight="1"/>
    <row r="51223" ht="26.25" customHeight="1"/>
    <row r="51224" ht="26.25" customHeight="1"/>
    <row r="51225" ht="26.25" customHeight="1"/>
    <row r="51226" ht="26.25" customHeight="1"/>
    <row r="51227" ht="26.25" customHeight="1"/>
    <row r="51228" ht="26.25" customHeight="1"/>
    <row r="51229" ht="26.25" customHeight="1"/>
    <row r="51230" ht="26.25" customHeight="1"/>
    <row r="51231" ht="26.25" customHeight="1"/>
    <row r="51232" ht="26.25" customHeight="1"/>
    <row r="51233" ht="26.25" customHeight="1"/>
    <row r="51234" ht="26.25" customHeight="1"/>
    <row r="51235" ht="26.25" customHeight="1"/>
    <row r="51236" ht="26.25" customHeight="1"/>
    <row r="51237" ht="26.25" customHeight="1"/>
    <row r="51238" ht="26.25" customHeight="1"/>
    <row r="51239" ht="26.25" customHeight="1"/>
    <row r="51240" ht="26.25" customHeight="1"/>
    <row r="51241" ht="26.25" customHeight="1"/>
    <row r="51242" ht="26.25" customHeight="1"/>
    <row r="51243" ht="26.25" customHeight="1"/>
    <row r="51244" ht="26.25" customHeight="1"/>
    <row r="51245" ht="26.25" customHeight="1"/>
    <row r="51246" ht="26.25" customHeight="1"/>
    <row r="51247" ht="26.25" customHeight="1"/>
    <row r="51248" ht="26.25" customHeight="1"/>
    <row r="51249" ht="26.25" customHeight="1"/>
    <row r="51250" ht="26.25" customHeight="1"/>
    <row r="51251" ht="26.25" customHeight="1"/>
    <row r="51252" ht="26.25" customHeight="1"/>
    <row r="51253" ht="26.25" customHeight="1"/>
    <row r="51254" ht="26.25" customHeight="1"/>
    <row r="51255" ht="26.25" customHeight="1"/>
    <row r="51256" ht="26.25" customHeight="1"/>
    <row r="51257" ht="26.25" customHeight="1"/>
    <row r="51258" ht="26.25" customHeight="1"/>
    <row r="51259" ht="26.25" customHeight="1"/>
    <row r="51260" ht="26.25" customHeight="1"/>
    <row r="51261" ht="26.25" customHeight="1"/>
    <row r="51262" ht="26.25" customHeight="1"/>
    <row r="51263" ht="26.25" customHeight="1"/>
    <row r="51264" ht="26.25" customHeight="1"/>
    <row r="51265" ht="26.25" customHeight="1"/>
    <row r="51266" ht="26.25" customHeight="1"/>
    <row r="51267" ht="26.25" customHeight="1"/>
    <row r="51268" ht="26.25" customHeight="1"/>
    <row r="51269" ht="26.25" customHeight="1"/>
    <row r="51270" ht="26.25" customHeight="1"/>
    <row r="51271" ht="26.25" customHeight="1"/>
    <row r="51272" ht="26.25" customHeight="1"/>
    <row r="51273" ht="26.25" customHeight="1"/>
    <row r="51274" ht="26.25" customHeight="1"/>
    <row r="51275" ht="26.25" customHeight="1"/>
    <row r="51276" ht="26.25" customHeight="1"/>
    <row r="51277" ht="26.25" customHeight="1"/>
    <row r="51278" ht="26.25" customHeight="1"/>
    <row r="51279" ht="26.25" customHeight="1"/>
    <row r="51280" ht="26.25" customHeight="1"/>
    <row r="51281" ht="26.25" customHeight="1"/>
    <row r="51282" ht="26.25" customHeight="1"/>
    <row r="51283" ht="26.25" customHeight="1"/>
    <row r="51284" ht="26.25" customHeight="1"/>
    <row r="51285" ht="26.25" customHeight="1"/>
    <row r="51286" ht="26.25" customHeight="1"/>
    <row r="51287" ht="26.25" customHeight="1"/>
    <row r="51288" ht="26.25" customHeight="1"/>
    <row r="51289" ht="26.25" customHeight="1"/>
    <row r="51290" ht="26.25" customHeight="1"/>
    <row r="51291" ht="26.25" customHeight="1"/>
    <row r="51292" ht="26.25" customHeight="1"/>
    <row r="51293" ht="26.25" customHeight="1"/>
    <row r="51294" ht="26.25" customHeight="1"/>
    <row r="51295" ht="26.25" customHeight="1"/>
    <row r="51296" ht="26.25" customHeight="1"/>
    <row r="51297" ht="26.25" customHeight="1"/>
    <row r="51298" ht="26.25" customHeight="1"/>
    <row r="51299" ht="26.25" customHeight="1"/>
    <row r="51300" ht="26.25" customHeight="1"/>
    <row r="51301" ht="26.25" customHeight="1"/>
    <row r="51302" ht="26.25" customHeight="1"/>
    <row r="51303" ht="26.25" customHeight="1"/>
    <row r="51304" ht="26.25" customHeight="1"/>
    <row r="51305" ht="26.25" customHeight="1"/>
    <row r="51306" ht="26.25" customHeight="1"/>
    <row r="51307" ht="26.25" customHeight="1"/>
    <row r="51308" ht="26.25" customHeight="1"/>
    <row r="51309" ht="26.25" customHeight="1"/>
    <row r="51310" ht="26.25" customHeight="1"/>
    <row r="51311" ht="26.25" customHeight="1"/>
    <row r="51312" ht="26.25" customHeight="1"/>
    <row r="51313" ht="26.25" customHeight="1"/>
    <row r="51314" ht="26.25" customHeight="1"/>
    <row r="51315" ht="26.25" customHeight="1"/>
    <row r="51316" ht="26.25" customHeight="1"/>
    <row r="51317" ht="26.25" customHeight="1"/>
    <row r="51318" ht="26.25" customHeight="1"/>
    <row r="51319" ht="26.25" customHeight="1"/>
    <row r="51320" ht="26.25" customHeight="1"/>
    <row r="51321" ht="26.25" customHeight="1"/>
    <row r="51322" ht="26.25" customHeight="1"/>
    <row r="51323" ht="26.25" customHeight="1"/>
    <row r="51324" ht="26.25" customHeight="1"/>
    <row r="51325" ht="26.25" customHeight="1"/>
    <row r="51326" ht="26.25" customHeight="1"/>
    <row r="51327" ht="26.25" customHeight="1"/>
    <row r="51328" ht="26.25" customHeight="1"/>
    <row r="51329" ht="26.25" customHeight="1"/>
    <row r="51330" ht="26.25" customHeight="1"/>
    <row r="51331" ht="26.25" customHeight="1"/>
    <row r="51332" ht="26.25" customHeight="1"/>
    <row r="51333" ht="26.25" customHeight="1"/>
    <row r="51334" ht="26.25" customHeight="1"/>
    <row r="51335" ht="26.25" customHeight="1"/>
    <row r="51336" ht="26.25" customHeight="1"/>
    <row r="51337" ht="26.25" customHeight="1"/>
    <row r="51338" ht="26.25" customHeight="1"/>
    <row r="51339" ht="26.25" customHeight="1"/>
    <row r="51340" ht="26.25" customHeight="1"/>
    <row r="51341" ht="26.25" customHeight="1"/>
    <row r="51342" ht="26.25" customHeight="1"/>
    <row r="51343" ht="26.25" customHeight="1"/>
    <row r="51344" ht="26.25" customHeight="1"/>
    <row r="51345" ht="26.25" customHeight="1"/>
    <row r="51346" ht="26.25" customHeight="1"/>
    <row r="51347" ht="26.25" customHeight="1"/>
    <row r="51348" ht="26.25" customHeight="1"/>
    <row r="51349" ht="26.25" customHeight="1"/>
    <row r="51350" ht="26.25" customHeight="1"/>
    <row r="51351" ht="26.25" customHeight="1"/>
    <row r="51352" ht="26.25" customHeight="1"/>
    <row r="51353" ht="26.25" customHeight="1"/>
    <row r="51354" ht="26.25" customHeight="1"/>
    <row r="51355" ht="26.25" customHeight="1"/>
    <row r="51356" ht="26.25" customHeight="1"/>
    <row r="51357" ht="26.25" customHeight="1"/>
    <row r="51358" ht="26.25" customHeight="1"/>
    <row r="51359" ht="26.25" customHeight="1"/>
    <row r="51360" ht="26.25" customHeight="1"/>
    <row r="51361" ht="26.25" customHeight="1"/>
    <row r="51362" ht="26.25" customHeight="1"/>
    <row r="51363" ht="26.25" customHeight="1"/>
    <row r="51364" ht="26.25" customHeight="1"/>
    <row r="51365" ht="26.25" customHeight="1"/>
    <row r="51366" ht="26.25" customHeight="1"/>
    <row r="51367" ht="26.25" customHeight="1"/>
    <row r="51368" ht="26.25" customHeight="1"/>
    <row r="51369" ht="26.25" customHeight="1"/>
    <row r="51370" ht="26.25" customHeight="1"/>
    <row r="51371" ht="26.25" customHeight="1"/>
    <row r="51372" ht="26.25" customHeight="1"/>
    <row r="51373" ht="26.25" customHeight="1"/>
    <row r="51374" ht="26.25" customHeight="1"/>
    <row r="51375" ht="26.25" customHeight="1"/>
    <row r="51376" ht="26.25" customHeight="1"/>
    <row r="51377" ht="26.25" customHeight="1"/>
    <row r="51378" ht="26.25" customHeight="1"/>
    <row r="51379" ht="26.25" customHeight="1"/>
    <row r="51380" ht="26.25" customHeight="1"/>
    <row r="51381" ht="26.25" customHeight="1"/>
    <row r="51382" ht="26.25" customHeight="1"/>
    <row r="51383" ht="26.25" customHeight="1"/>
    <row r="51384" ht="26.25" customHeight="1"/>
    <row r="51385" ht="26.25" customHeight="1"/>
    <row r="51386" ht="26.25" customHeight="1"/>
    <row r="51387" ht="26.25" customHeight="1"/>
    <row r="51388" ht="26.25" customHeight="1"/>
    <row r="51389" ht="26.25" customHeight="1"/>
    <row r="51390" ht="26.25" customHeight="1"/>
    <row r="51391" ht="26.25" customHeight="1"/>
    <row r="51392" ht="26.25" customHeight="1"/>
    <row r="51393" ht="26.25" customHeight="1"/>
    <row r="51394" ht="26.25" customHeight="1"/>
    <row r="51395" ht="26.25" customHeight="1"/>
    <row r="51396" ht="26.25" customHeight="1"/>
    <row r="51397" ht="26.25" customHeight="1"/>
    <row r="51398" ht="26.25" customHeight="1"/>
    <row r="51399" ht="26.25" customHeight="1"/>
    <row r="51400" ht="26.25" customHeight="1"/>
    <row r="51401" ht="26.25" customHeight="1"/>
    <row r="51402" ht="26.25" customHeight="1"/>
    <row r="51403" ht="26.25" customHeight="1"/>
    <row r="51404" ht="26.25" customHeight="1"/>
    <row r="51405" ht="26.25" customHeight="1"/>
    <row r="51406" ht="26.25" customHeight="1"/>
    <row r="51407" ht="26.25" customHeight="1"/>
    <row r="51408" ht="26.25" customHeight="1"/>
    <row r="51409" ht="26.25" customHeight="1"/>
    <row r="51410" ht="26.25" customHeight="1"/>
    <row r="51411" ht="26.25" customHeight="1"/>
    <row r="51412" ht="26.25" customHeight="1"/>
    <row r="51413" ht="26.25" customHeight="1"/>
    <row r="51414" ht="26.25" customHeight="1"/>
    <row r="51415" ht="26.25" customHeight="1"/>
    <row r="51416" ht="26.25" customHeight="1"/>
    <row r="51417" ht="26.25" customHeight="1"/>
    <row r="51418" ht="26.25" customHeight="1"/>
    <row r="51419" ht="26.25" customHeight="1"/>
    <row r="51420" ht="26.25" customHeight="1"/>
    <row r="51421" ht="26.25" customHeight="1"/>
    <row r="51422" ht="26.25" customHeight="1"/>
    <row r="51423" ht="26.25" customHeight="1"/>
    <row r="51424" ht="26.25" customHeight="1"/>
    <row r="51425" ht="26.25" customHeight="1"/>
    <row r="51426" ht="26.25" customHeight="1"/>
    <row r="51427" ht="26.25" customHeight="1"/>
    <row r="51428" ht="26.25" customHeight="1"/>
    <row r="51429" ht="26.25" customHeight="1"/>
    <row r="51430" ht="26.25" customHeight="1"/>
    <row r="51431" ht="26.25" customHeight="1"/>
    <row r="51432" ht="26.25" customHeight="1"/>
    <row r="51433" ht="26.25" customHeight="1"/>
    <row r="51434" ht="26.25" customHeight="1"/>
    <row r="51435" ht="26.25" customHeight="1"/>
    <row r="51436" ht="26.25" customHeight="1"/>
    <row r="51437" ht="26.25" customHeight="1"/>
    <row r="51438" ht="26.25" customHeight="1"/>
    <row r="51439" ht="26.25" customHeight="1"/>
    <row r="51440" ht="26.25" customHeight="1"/>
    <row r="51441" ht="26.25" customHeight="1"/>
    <row r="51442" ht="26.25" customHeight="1"/>
    <row r="51443" ht="26.25" customHeight="1"/>
    <row r="51444" ht="26.25" customHeight="1"/>
    <row r="51445" ht="26.25" customHeight="1"/>
    <row r="51446" ht="26.25" customHeight="1"/>
    <row r="51447" ht="26.25" customHeight="1"/>
    <row r="51448" ht="26.25" customHeight="1"/>
    <row r="51449" ht="26.25" customHeight="1"/>
    <row r="51450" ht="26.25" customHeight="1"/>
    <row r="51451" ht="26.25" customHeight="1"/>
    <row r="51452" ht="26.25" customHeight="1"/>
    <row r="51453" ht="26.25" customHeight="1"/>
    <row r="51454" ht="26.25" customHeight="1"/>
    <row r="51455" ht="26.25" customHeight="1"/>
    <row r="51456" ht="26.25" customHeight="1"/>
    <row r="51457" ht="26.25" customHeight="1"/>
    <row r="51458" ht="26.25" customHeight="1"/>
    <row r="51459" ht="26.25" customHeight="1"/>
    <row r="51460" ht="26.25" customHeight="1"/>
    <row r="51461" ht="26.25" customHeight="1"/>
    <row r="51462" ht="26.25" customHeight="1"/>
    <row r="51463" ht="26.25" customHeight="1"/>
    <row r="51464" ht="26.25" customHeight="1"/>
    <row r="51465" ht="26.25" customHeight="1"/>
    <row r="51466" ht="26.25" customHeight="1"/>
    <row r="51467" ht="26.25" customHeight="1"/>
    <row r="51468" ht="26.25" customHeight="1"/>
    <row r="51469" ht="26.25" customHeight="1"/>
    <row r="51470" ht="26.25" customHeight="1"/>
    <row r="51471" ht="26.25" customHeight="1"/>
    <row r="51472" ht="26.25" customHeight="1"/>
    <row r="51473" ht="26.25" customHeight="1"/>
    <row r="51474" ht="26.25" customHeight="1"/>
    <row r="51475" ht="26.25" customHeight="1"/>
    <row r="51476" ht="26.25" customHeight="1"/>
    <row r="51477" ht="26.25" customHeight="1"/>
    <row r="51478" ht="26.25" customHeight="1"/>
    <row r="51479" ht="26.25" customHeight="1"/>
    <row r="51480" ht="26.25" customHeight="1"/>
    <row r="51481" ht="26.25" customHeight="1"/>
    <row r="51482" ht="26.25" customHeight="1"/>
    <row r="51483" ht="26.25" customHeight="1"/>
    <row r="51484" ht="26.25" customHeight="1"/>
    <row r="51485" ht="26.25" customHeight="1"/>
    <row r="51486" ht="26.25" customHeight="1"/>
    <row r="51487" ht="26.25" customHeight="1"/>
    <row r="51488" ht="26.25" customHeight="1"/>
    <row r="51489" ht="26.25" customHeight="1"/>
    <row r="51490" ht="26.25" customHeight="1"/>
    <row r="51491" ht="26.25" customHeight="1"/>
    <row r="51492" ht="26.25" customHeight="1"/>
    <row r="51493" ht="26.25" customHeight="1"/>
    <row r="51494" ht="26.25" customHeight="1"/>
    <row r="51495" ht="26.25" customHeight="1"/>
    <row r="51496" ht="26.25" customHeight="1"/>
    <row r="51497" ht="26.25" customHeight="1"/>
    <row r="51498" ht="26.25" customHeight="1"/>
    <row r="51499" ht="26.25" customHeight="1"/>
    <row r="51500" ht="26.25" customHeight="1"/>
    <row r="51501" ht="26.25" customHeight="1"/>
    <row r="51502" ht="26.25" customHeight="1"/>
    <row r="51503" ht="26.25" customHeight="1"/>
    <row r="51504" ht="26.25" customHeight="1"/>
    <row r="51505" ht="26.25" customHeight="1"/>
    <row r="51506" ht="26.25" customHeight="1"/>
    <row r="51507" ht="26.25" customHeight="1"/>
    <row r="51508" ht="26.25" customHeight="1"/>
    <row r="51509" ht="26.25" customHeight="1"/>
    <row r="51510" ht="26.25" customHeight="1"/>
    <row r="51511" ht="26.25" customHeight="1"/>
    <row r="51512" ht="26.25" customHeight="1"/>
    <row r="51513" ht="26.25" customHeight="1"/>
    <row r="51514" ht="26.25" customHeight="1"/>
    <row r="51515" ht="26.25" customHeight="1"/>
    <row r="51516" ht="26.25" customHeight="1"/>
    <row r="51517" ht="26.25" customHeight="1"/>
    <row r="51518" ht="26.25" customHeight="1"/>
    <row r="51519" ht="26.25" customHeight="1"/>
    <row r="51520" ht="26.25" customHeight="1"/>
    <row r="51521" ht="26.25" customHeight="1"/>
    <row r="51522" ht="26.25" customHeight="1"/>
    <row r="51523" ht="26.25" customHeight="1"/>
    <row r="51524" ht="26.25" customHeight="1"/>
    <row r="51525" ht="26.25" customHeight="1"/>
    <row r="51526" ht="26.25" customHeight="1"/>
    <row r="51527" ht="26.25" customHeight="1"/>
    <row r="51528" ht="26.25" customHeight="1"/>
    <row r="51529" ht="26.25" customHeight="1"/>
    <row r="51530" ht="26.25" customHeight="1"/>
    <row r="51531" ht="26.25" customHeight="1"/>
    <row r="51532" ht="26.25" customHeight="1"/>
    <row r="51533" ht="26.25" customHeight="1"/>
    <row r="51534" ht="26.25" customHeight="1"/>
    <row r="51535" ht="26.25" customHeight="1"/>
    <row r="51536" ht="26.25" customHeight="1"/>
    <row r="51537" ht="26.25" customHeight="1"/>
    <row r="51538" ht="26.25" customHeight="1"/>
    <row r="51539" ht="26.25" customHeight="1"/>
    <row r="51540" ht="26.25" customHeight="1"/>
    <row r="51541" ht="26.25" customHeight="1"/>
    <row r="51542" ht="26.25" customHeight="1"/>
    <row r="51543" ht="26.25" customHeight="1"/>
    <row r="51544" ht="26.25" customHeight="1"/>
    <row r="51545" ht="26.25" customHeight="1"/>
    <row r="51546" ht="26.25" customHeight="1"/>
    <row r="51547" ht="26.25" customHeight="1"/>
    <row r="51548" ht="26.25" customHeight="1"/>
    <row r="51549" ht="26.25" customHeight="1"/>
    <row r="51550" ht="26.25" customHeight="1"/>
    <row r="51551" ht="26.25" customHeight="1"/>
    <row r="51552" ht="26.25" customHeight="1"/>
    <row r="51553" ht="26.25" customHeight="1"/>
    <row r="51554" ht="26.25" customHeight="1"/>
    <row r="51555" ht="26.25" customHeight="1"/>
    <row r="51556" ht="26.25" customHeight="1"/>
    <row r="51557" ht="26.25" customHeight="1"/>
    <row r="51558" ht="26.25" customHeight="1"/>
    <row r="51559" ht="26.25" customHeight="1"/>
    <row r="51560" ht="26.25" customHeight="1"/>
    <row r="51561" ht="26.25" customHeight="1"/>
    <row r="51562" ht="26.25" customHeight="1"/>
    <row r="51563" ht="26.25" customHeight="1"/>
    <row r="51564" ht="26.25" customHeight="1"/>
    <row r="51565" ht="26.25" customHeight="1"/>
    <row r="51566" ht="26.25" customHeight="1"/>
    <row r="51567" ht="26.25" customHeight="1"/>
    <row r="51568" ht="26.25" customHeight="1"/>
    <row r="51569" ht="26.25" customHeight="1"/>
    <row r="51570" ht="26.25" customHeight="1"/>
    <row r="51571" ht="26.25" customHeight="1"/>
    <row r="51572" ht="26.25" customHeight="1"/>
    <row r="51573" ht="26.25" customHeight="1"/>
    <row r="51574" ht="26.25" customHeight="1"/>
    <row r="51575" ht="26.25" customHeight="1"/>
    <row r="51576" ht="26.25" customHeight="1"/>
    <row r="51577" ht="26.25" customHeight="1"/>
    <row r="51578" ht="26.25" customHeight="1"/>
    <row r="51579" ht="26.25" customHeight="1"/>
    <row r="51580" ht="26.25" customHeight="1"/>
    <row r="51581" ht="26.25" customHeight="1"/>
    <row r="51582" ht="26.25" customHeight="1"/>
    <row r="51583" ht="26.25" customHeight="1"/>
    <row r="51584" ht="26.25" customHeight="1"/>
    <row r="51585" ht="26.25" customHeight="1"/>
    <row r="51586" ht="26.25" customHeight="1"/>
    <row r="51587" ht="26.25" customHeight="1"/>
    <row r="51588" ht="26.25" customHeight="1"/>
    <row r="51589" ht="26.25" customHeight="1"/>
    <row r="51590" ht="26.25" customHeight="1"/>
    <row r="51591" ht="26.25" customHeight="1"/>
    <row r="51592" ht="26.25" customHeight="1"/>
    <row r="51593" ht="26.25" customHeight="1"/>
    <row r="51594" ht="26.25" customHeight="1"/>
    <row r="51595" ht="26.25" customHeight="1"/>
    <row r="51596" ht="26.25" customHeight="1"/>
    <row r="51597" ht="26.25" customHeight="1"/>
    <row r="51598" ht="26.25" customHeight="1"/>
    <row r="51599" ht="26.25" customHeight="1"/>
    <row r="51600" ht="26.25" customHeight="1"/>
    <row r="51601" ht="26.25" customHeight="1"/>
    <row r="51602" ht="26.25" customHeight="1"/>
    <row r="51603" ht="26.25" customHeight="1"/>
    <row r="51604" ht="26.25" customHeight="1"/>
    <row r="51605" ht="26.25" customHeight="1"/>
    <row r="51606" ht="26.25" customHeight="1"/>
    <row r="51607" ht="26.25" customHeight="1"/>
    <row r="51608" ht="26.25" customHeight="1"/>
    <row r="51609" ht="26.25" customHeight="1"/>
    <row r="51610" ht="26.25" customHeight="1"/>
    <row r="51611" ht="26.25" customHeight="1"/>
    <row r="51612" ht="26.25" customHeight="1"/>
    <row r="51613" ht="26.25" customHeight="1"/>
    <row r="51614" ht="26.25" customHeight="1"/>
    <row r="51615" ht="26.25" customHeight="1"/>
    <row r="51616" ht="26.25" customHeight="1"/>
    <row r="51617" ht="26.25" customHeight="1"/>
    <row r="51618" ht="26.25" customHeight="1"/>
    <row r="51619" ht="26.25" customHeight="1"/>
    <row r="51620" ht="26.25" customHeight="1"/>
    <row r="51621" ht="26.25" customHeight="1"/>
    <row r="51622" ht="26.25" customHeight="1"/>
    <row r="51623" ht="26.25" customHeight="1"/>
    <row r="51624" ht="26.25" customHeight="1"/>
    <row r="51625" ht="26.25" customHeight="1"/>
    <row r="51626" ht="26.25" customHeight="1"/>
    <row r="51627" ht="26.25" customHeight="1"/>
    <row r="51628" ht="26.25" customHeight="1"/>
    <row r="51629" ht="26.25" customHeight="1"/>
    <row r="51630" ht="26.25" customHeight="1"/>
    <row r="51631" ht="26.25" customHeight="1"/>
    <row r="51632" ht="26.25" customHeight="1"/>
    <row r="51633" ht="26.25" customHeight="1"/>
    <row r="51634" ht="26.25" customHeight="1"/>
    <row r="51635" ht="26.25" customHeight="1"/>
    <row r="51636" ht="26.25" customHeight="1"/>
    <row r="51637" ht="26.25" customHeight="1"/>
    <row r="51638" ht="26.25" customHeight="1"/>
    <row r="51639" ht="26.25" customHeight="1"/>
    <row r="51640" ht="26.25" customHeight="1"/>
    <row r="51641" ht="26.25" customHeight="1"/>
    <row r="51642" ht="26.25" customHeight="1"/>
    <row r="51643" ht="26.25" customHeight="1"/>
    <row r="51644" ht="26.25" customHeight="1"/>
    <row r="51645" ht="26.25" customHeight="1"/>
    <row r="51646" ht="26.25" customHeight="1"/>
    <row r="51647" ht="26.25" customHeight="1"/>
    <row r="51648" ht="26.25" customHeight="1"/>
    <row r="51649" ht="26.25" customHeight="1"/>
    <row r="51650" ht="26.25" customHeight="1"/>
    <row r="51651" ht="26.25" customHeight="1"/>
    <row r="51652" ht="26.25" customHeight="1"/>
    <row r="51653" ht="26.25" customHeight="1"/>
    <row r="51654" ht="26.25" customHeight="1"/>
    <row r="51655" ht="26.25" customHeight="1"/>
    <row r="51656" ht="26.25" customHeight="1"/>
    <row r="51657" ht="26.25" customHeight="1"/>
    <row r="51658" ht="26.25" customHeight="1"/>
    <row r="51659" ht="26.25" customHeight="1"/>
    <row r="51660" ht="26.25" customHeight="1"/>
    <row r="51661" ht="26.25" customHeight="1"/>
    <row r="51662" ht="26.25" customHeight="1"/>
    <row r="51663" ht="26.25" customHeight="1"/>
    <row r="51664" ht="26.25" customHeight="1"/>
    <row r="51665" ht="26.25" customHeight="1"/>
    <row r="51666" ht="26.25" customHeight="1"/>
    <row r="51667" ht="26.25" customHeight="1"/>
    <row r="51668" ht="26.25" customHeight="1"/>
    <row r="51669" ht="26.25" customHeight="1"/>
    <row r="51670" ht="26.25" customHeight="1"/>
    <row r="51671" ht="26.25" customHeight="1"/>
    <row r="51672" ht="26.25" customHeight="1"/>
    <row r="51673" ht="26.25" customHeight="1"/>
    <row r="51674" ht="26.25" customHeight="1"/>
    <row r="51675" ht="26.25" customHeight="1"/>
    <row r="51676" ht="26.25" customHeight="1"/>
    <row r="51677" ht="26.25" customHeight="1"/>
    <row r="51678" ht="26.25" customHeight="1"/>
    <row r="51679" ht="26.25" customHeight="1"/>
    <row r="51680" ht="26.25" customHeight="1"/>
    <row r="51681" ht="26.25" customHeight="1"/>
    <row r="51682" ht="26.25" customHeight="1"/>
    <row r="51683" ht="26.25" customHeight="1"/>
    <row r="51684" ht="26.25" customHeight="1"/>
    <row r="51685" ht="26.25" customHeight="1"/>
    <row r="51686" ht="26.25" customHeight="1"/>
    <row r="51687" ht="26.25" customHeight="1"/>
    <row r="51688" ht="26.25" customHeight="1"/>
    <row r="51689" ht="26.25" customHeight="1"/>
    <row r="51690" ht="26.25" customHeight="1"/>
    <row r="51691" ht="26.25" customHeight="1"/>
    <row r="51692" ht="26.25" customHeight="1"/>
    <row r="51693" ht="26.25" customHeight="1"/>
    <row r="51694" ht="26.25" customHeight="1"/>
    <row r="51695" ht="26.25" customHeight="1"/>
    <row r="51696" ht="26.25" customHeight="1"/>
    <row r="51697" ht="26.25" customHeight="1"/>
    <row r="51698" ht="26.25" customHeight="1"/>
    <row r="51699" ht="26.25" customHeight="1"/>
    <row r="51700" ht="26.25" customHeight="1"/>
    <row r="51701" ht="26.25" customHeight="1"/>
    <row r="51702" ht="26.25" customHeight="1"/>
    <row r="51703" ht="26.25" customHeight="1"/>
    <row r="51704" ht="26.25" customHeight="1"/>
    <row r="51705" ht="26.25" customHeight="1"/>
    <row r="51706" ht="26.25" customHeight="1"/>
    <row r="51707" ht="26.25" customHeight="1"/>
    <row r="51708" ht="26.25" customHeight="1"/>
    <row r="51709" ht="26.25" customHeight="1"/>
    <row r="51710" ht="26.25" customHeight="1"/>
    <row r="51711" ht="26.25" customHeight="1"/>
    <row r="51712" ht="26.25" customHeight="1"/>
    <row r="51713" ht="26.25" customHeight="1"/>
    <row r="51714" ht="26.25" customHeight="1"/>
    <row r="51715" ht="26.25" customHeight="1"/>
    <row r="51716" ht="26.25" customHeight="1"/>
    <row r="51717" ht="26.25" customHeight="1"/>
    <row r="51718" ht="26.25" customHeight="1"/>
    <row r="51719" ht="26.25" customHeight="1"/>
    <row r="51720" ht="26.25" customHeight="1"/>
    <row r="51721" ht="26.25" customHeight="1"/>
    <row r="51722" ht="26.25" customHeight="1"/>
    <row r="51723" ht="26.25" customHeight="1"/>
    <row r="51724" ht="26.25" customHeight="1"/>
    <row r="51725" ht="26.25" customHeight="1"/>
    <row r="51726" ht="26.25" customHeight="1"/>
    <row r="51727" ht="26.25" customHeight="1"/>
    <row r="51728" ht="26.25" customHeight="1"/>
    <row r="51729" ht="26.25" customHeight="1"/>
    <row r="51730" ht="26.25" customHeight="1"/>
    <row r="51731" ht="26.25" customHeight="1"/>
    <row r="51732" ht="26.25" customHeight="1"/>
    <row r="51733" ht="26.25" customHeight="1"/>
    <row r="51734" ht="26.25" customHeight="1"/>
    <row r="51735" ht="26.25" customHeight="1"/>
    <row r="51736" ht="26.25" customHeight="1"/>
    <row r="51737" ht="26.25" customHeight="1"/>
    <row r="51738" ht="26.25" customHeight="1"/>
    <row r="51739" ht="26.25" customHeight="1"/>
    <row r="51740" ht="26.25" customHeight="1"/>
    <row r="51741" ht="26.25" customHeight="1"/>
    <row r="51742" ht="26.25" customHeight="1"/>
    <row r="51743" ht="26.25" customHeight="1"/>
    <row r="51744" ht="26.25" customHeight="1"/>
    <row r="51745" ht="26.25" customHeight="1"/>
    <row r="51746" ht="26.25" customHeight="1"/>
    <row r="51747" ht="26.25" customHeight="1"/>
    <row r="51748" ht="26.25" customHeight="1"/>
    <row r="51749" ht="26.25" customHeight="1"/>
    <row r="51750" ht="26.25" customHeight="1"/>
    <row r="51751" ht="26.25" customHeight="1"/>
    <row r="51752" ht="26.25" customHeight="1"/>
    <row r="51753" ht="26.25" customHeight="1"/>
    <row r="51754" ht="26.25" customHeight="1"/>
    <row r="51755" ht="26.25" customHeight="1"/>
    <row r="51756" ht="26.25" customHeight="1"/>
    <row r="51757" ht="26.25" customHeight="1"/>
    <row r="51758" ht="26.25" customHeight="1"/>
    <row r="51759" ht="26.25" customHeight="1"/>
    <row r="51760" ht="26.25" customHeight="1"/>
    <row r="51761" ht="26.25" customHeight="1"/>
    <row r="51762" ht="26.25" customHeight="1"/>
    <row r="51763" ht="26.25" customHeight="1"/>
    <row r="51764" ht="26.25" customHeight="1"/>
    <row r="51765" ht="26.25" customHeight="1"/>
    <row r="51766" ht="26.25" customHeight="1"/>
    <row r="51767" ht="26.25" customHeight="1"/>
    <row r="51768" ht="26.25" customHeight="1"/>
    <row r="51769" ht="26.25" customHeight="1"/>
    <row r="51770" ht="26.25" customHeight="1"/>
    <row r="51771" ht="26.25" customHeight="1"/>
    <row r="51772" ht="26.25" customHeight="1"/>
    <row r="51773" ht="26.25" customHeight="1"/>
    <row r="51774" ht="26.25" customHeight="1"/>
    <row r="51775" ht="26.25" customHeight="1"/>
    <row r="51776" ht="26.25" customHeight="1"/>
    <row r="51777" ht="26.25" customHeight="1"/>
    <row r="51778" ht="26.25" customHeight="1"/>
    <row r="51779" ht="26.25" customHeight="1"/>
    <row r="51780" ht="26.25" customHeight="1"/>
    <row r="51781" ht="26.25" customHeight="1"/>
    <row r="51782" ht="26.25" customHeight="1"/>
    <row r="51783" ht="26.25" customHeight="1"/>
    <row r="51784" ht="26.25" customHeight="1"/>
    <row r="51785" ht="26.25" customHeight="1"/>
    <row r="51786" ht="26.25" customHeight="1"/>
    <row r="51787" ht="26.25" customHeight="1"/>
    <row r="51788" ht="26.25" customHeight="1"/>
    <row r="51789" ht="26.25" customHeight="1"/>
    <row r="51790" ht="26.25" customHeight="1"/>
    <row r="51791" ht="26.25" customHeight="1"/>
    <row r="51792" ht="26.25" customHeight="1"/>
    <row r="51793" ht="26.25" customHeight="1"/>
    <row r="51794" ht="26.25" customHeight="1"/>
    <row r="51795" ht="26.25" customHeight="1"/>
    <row r="51796" ht="26.25" customHeight="1"/>
    <row r="51797" ht="26.25" customHeight="1"/>
    <row r="51798" ht="26.25" customHeight="1"/>
    <row r="51799" ht="26.25" customHeight="1"/>
    <row r="51800" ht="26.25" customHeight="1"/>
    <row r="51801" ht="26.25" customHeight="1"/>
    <row r="51802" ht="26.25" customHeight="1"/>
    <row r="51803" ht="26.25" customHeight="1"/>
    <row r="51804" ht="26.25" customHeight="1"/>
    <row r="51805" ht="26.25" customHeight="1"/>
    <row r="51806" ht="26.25" customHeight="1"/>
    <row r="51807" ht="26.25" customHeight="1"/>
    <row r="51808" ht="26.25" customHeight="1"/>
    <row r="51809" ht="26.25" customHeight="1"/>
    <row r="51810" ht="26.25" customHeight="1"/>
    <row r="51811" ht="26.25" customHeight="1"/>
    <row r="51812" ht="26.25" customHeight="1"/>
    <row r="51813" ht="26.25" customHeight="1"/>
    <row r="51814" ht="26.25" customHeight="1"/>
    <row r="51815" ht="26.25" customHeight="1"/>
    <row r="51816" ht="26.25" customHeight="1"/>
    <row r="51817" ht="26.25" customHeight="1"/>
    <row r="51818" ht="26.25" customHeight="1"/>
    <row r="51819" ht="26.25" customHeight="1"/>
    <row r="51820" ht="26.25" customHeight="1"/>
    <row r="51821" ht="26.25" customHeight="1"/>
    <row r="51822" ht="26.25" customHeight="1"/>
    <row r="51823" ht="26.25" customHeight="1"/>
    <row r="51824" ht="26.25" customHeight="1"/>
    <row r="51825" ht="26.25" customHeight="1"/>
    <row r="51826" ht="26.25" customHeight="1"/>
    <row r="51827" ht="26.25" customHeight="1"/>
    <row r="51828" ht="26.25" customHeight="1"/>
    <row r="51829" ht="26.25" customHeight="1"/>
    <row r="51830" ht="26.25" customHeight="1"/>
    <row r="51831" ht="26.25" customHeight="1"/>
    <row r="51832" ht="26.25" customHeight="1"/>
    <row r="51833" ht="26.25" customHeight="1"/>
    <row r="51834" ht="26.25" customHeight="1"/>
    <row r="51835" ht="26.25" customHeight="1"/>
    <row r="51836" ht="26.25" customHeight="1"/>
    <row r="51837" ht="26.25" customHeight="1"/>
    <row r="51838" ht="26.25" customHeight="1"/>
    <row r="51839" ht="26.25" customHeight="1"/>
    <row r="51840" ht="26.25" customHeight="1"/>
    <row r="51841" ht="26.25" customHeight="1"/>
    <row r="51842" ht="26.25" customHeight="1"/>
    <row r="51843" ht="26.25" customHeight="1"/>
    <row r="51844" ht="26.25" customHeight="1"/>
    <row r="51845" ht="26.25" customHeight="1"/>
    <row r="51846" ht="26.25" customHeight="1"/>
    <row r="51847" ht="26.25" customHeight="1"/>
    <row r="51848" ht="26.25" customHeight="1"/>
    <row r="51849" ht="26.25" customHeight="1"/>
    <row r="51850" ht="26.25" customHeight="1"/>
    <row r="51851" ht="26.25" customHeight="1"/>
    <row r="51852" ht="26.25" customHeight="1"/>
    <row r="51853" ht="26.25" customHeight="1"/>
    <row r="51854" ht="26.25" customHeight="1"/>
    <row r="51855" ht="26.25" customHeight="1"/>
    <row r="51856" ht="26.25" customHeight="1"/>
    <row r="51857" ht="26.25" customHeight="1"/>
    <row r="51858" ht="26.25" customHeight="1"/>
    <row r="51859" ht="26.25" customHeight="1"/>
    <row r="51860" ht="26.25" customHeight="1"/>
    <row r="51861" ht="26.25" customHeight="1"/>
    <row r="51862" ht="26.25" customHeight="1"/>
    <row r="51863" ht="26.25" customHeight="1"/>
    <row r="51864" ht="26.25" customHeight="1"/>
    <row r="51865" ht="26.25" customHeight="1"/>
    <row r="51866" ht="26.25" customHeight="1"/>
    <row r="51867" ht="26.25" customHeight="1"/>
    <row r="51868" ht="26.25" customHeight="1"/>
    <row r="51869" ht="26.25" customHeight="1"/>
    <row r="51870" ht="26.25" customHeight="1"/>
    <row r="51871" ht="26.25" customHeight="1"/>
    <row r="51872" ht="26.25" customHeight="1"/>
    <row r="51873" ht="26.25" customHeight="1"/>
    <row r="51874" ht="26.25" customHeight="1"/>
    <row r="51875" ht="26.25" customHeight="1"/>
    <row r="51876" ht="26.25" customHeight="1"/>
    <row r="51877" ht="26.25" customHeight="1"/>
    <row r="51878" ht="26.25" customHeight="1"/>
    <row r="51879" ht="26.25" customHeight="1"/>
    <row r="51880" ht="26.25" customHeight="1"/>
    <row r="51881" ht="26.25" customHeight="1"/>
    <row r="51882" ht="26.25" customHeight="1"/>
    <row r="51883" ht="26.25" customHeight="1"/>
    <row r="51884" ht="26.25" customHeight="1"/>
    <row r="51885" ht="26.25" customHeight="1"/>
    <row r="51886" ht="26.25" customHeight="1"/>
    <row r="51887" ht="26.25" customHeight="1"/>
    <row r="51888" ht="26.25" customHeight="1"/>
    <row r="51889" ht="26.25" customHeight="1"/>
    <row r="51890" ht="26.25" customHeight="1"/>
    <row r="51891" ht="26.25" customHeight="1"/>
    <row r="51892" ht="26.25" customHeight="1"/>
    <row r="51893" ht="26.25" customHeight="1"/>
    <row r="51894" ht="26.25" customHeight="1"/>
    <row r="51895" ht="26.25" customHeight="1"/>
    <row r="51896" ht="26.25" customHeight="1"/>
    <row r="51897" ht="26.25" customHeight="1"/>
    <row r="51898" ht="26.25" customHeight="1"/>
    <row r="51899" ht="26.25" customHeight="1"/>
    <row r="51900" ht="26.25" customHeight="1"/>
    <row r="51901" ht="26.25" customHeight="1"/>
    <row r="51902" ht="26.25" customHeight="1"/>
    <row r="51903" ht="26.25" customHeight="1"/>
    <row r="51904" ht="26.25" customHeight="1"/>
    <row r="51905" ht="26.25" customHeight="1"/>
    <row r="51906" ht="26.25" customHeight="1"/>
    <row r="51907" ht="26.25" customHeight="1"/>
    <row r="51908" ht="26.25" customHeight="1"/>
    <row r="51909" ht="26.25" customHeight="1"/>
    <row r="51910" ht="26.25" customHeight="1"/>
    <row r="51911" ht="26.25" customHeight="1"/>
    <row r="51912" ht="26.25" customHeight="1"/>
    <row r="51913" ht="26.25" customHeight="1"/>
    <row r="51914" ht="26.25" customHeight="1"/>
    <row r="51915" ht="26.25" customHeight="1"/>
    <row r="51916" ht="26.25" customHeight="1"/>
    <row r="51917" ht="26.25" customHeight="1"/>
    <row r="51918" ht="26.25" customHeight="1"/>
    <row r="51919" ht="26.25" customHeight="1"/>
    <row r="51920" ht="26.25" customHeight="1"/>
    <row r="51921" ht="26.25" customHeight="1"/>
    <row r="51922" ht="26.25" customHeight="1"/>
    <row r="51923" ht="26.25" customHeight="1"/>
    <row r="51924" ht="26.25" customHeight="1"/>
    <row r="51925" ht="26.25" customHeight="1"/>
    <row r="51926" ht="26.25" customHeight="1"/>
    <row r="51927" ht="26.25" customHeight="1"/>
    <row r="51928" ht="26.25" customHeight="1"/>
    <row r="51929" ht="26.25" customHeight="1"/>
    <row r="51930" ht="26.25" customHeight="1"/>
    <row r="51931" ht="26.25" customHeight="1"/>
    <row r="51932" ht="26.25" customHeight="1"/>
    <row r="51933" ht="26.25" customHeight="1"/>
    <row r="51934" ht="26.25" customHeight="1"/>
    <row r="51935" ht="26.25" customHeight="1"/>
    <row r="51936" ht="26.25" customHeight="1"/>
    <row r="51937" ht="26.25" customHeight="1"/>
    <row r="51938" ht="26.25" customHeight="1"/>
    <row r="51939" ht="26.25" customHeight="1"/>
    <row r="51940" ht="26.25" customHeight="1"/>
    <row r="51941" ht="26.25" customHeight="1"/>
    <row r="51942" ht="26.25" customHeight="1"/>
    <row r="51943" ht="26.25" customHeight="1"/>
    <row r="51944" ht="26.25" customHeight="1"/>
    <row r="51945" ht="26.25" customHeight="1"/>
    <row r="51946" ht="26.25" customHeight="1"/>
    <row r="51947" ht="26.25" customHeight="1"/>
    <row r="51948" ht="26.25" customHeight="1"/>
    <row r="51949" ht="26.25" customHeight="1"/>
    <row r="51950" ht="26.25" customHeight="1"/>
    <row r="51951" ht="26.25" customHeight="1"/>
    <row r="51952" ht="26.25" customHeight="1"/>
    <row r="51953" ht="26.25" customHeight="1"/>
    <row r="51954" ht="26.25" customHeight="1"/>
    <row r="51955" ht="26.25" customHeight="1"/>
    <row r="51956" ht="26.25" customHeight="1"/>
    <row r="51957" ht="26.25" customHeight="1"/>
    <row r="51958" ht="26.25" customHeight="1"/>
    <row r="51959" ht="26.25" customHeight="1"/>
    <row r="51960" ht="26.25" customHeight="1"/>
    <row r="51961" ht="26.25" customHeight="1"/>
    <row r="51962" ht="26.25" customHeight="1"/>
    <row r="51963" ht="26.25" customHeight="1"/>
    <row r="51964" ht="26.25" customHeight="1"/>
    <row r="51965" ht="26.25" customHeight="1"/>
    <row r="51966" ht="26.25" customHeight="1"/>
    <row r="51967" ht="26.25" customHeight="1"/>
    <row r="51968" ht="26.25" customHeight="1"/>
    <row r="51969" ht="26.25" customHeight="1"/>
    <row r="51970" ht="26.25" customHeight="1"/>
    <row r="51971" ht="26.25" customHeight="1"/>
    <row r="51972" ht="26.25" customHeight="1"/>
    <row r="51973" ht="26.25" customHeight="1"/>
    <row r="51974" ht="26.25" customHeight="1"/>
    <row r="51975" ht="26.25" customHeight="1"/>
    <row r="51976" ht="26.25" customHeight="1"/>
    <row r="51977" ht="26.25" customHeight="1"/>
    <row r="51978" ht="26.25" customHeight="1"/>
    <row r="51979" ht="26.25" customHeight="1"/>
    <row r="51980" ht="26.25" customHeight="1"/>
    <row r="51981" ht="26.25" customHeight="1"/>
    <row r="51982" ht="26.25" customHeight="1"/>
    <row r="51983" ht="26.25" customHeight="1"/>
    <row r="51984" ht="26.25" customHeight="1"/>
    <row r="51985" ht="26.25" customHeight="1"/>
    <row r="51986" ht="26.25" customHeight="1"/>
    <row r="51987" ht="26.25" customHeight="1"/>
    <row r="51988" ht="26.25" customHeight="1"/>
    <row r="51989" ht="26.25" customHeight="1"/>
    <row r="51990" ht="26.25" customHeight="1"/>
    <row r="51991" ht="26.25" customHeight="1"/>
    <row r="51992" ht="26.25" customHeight="1"/>
    <row r="51993" ht="26.25" customHeight="1"/>
    <row r="51994" ht="26.25" customHeight="1"/>
    <row r="51995" ht="26.25" customHeight="1"/>
    <row r="51996" ht="26.25" customHeight="1"/>
    <row r="51997" ht="26.25" customHeight="1"/>
    <row r="51998" ht="26.25" customHeight="1"/>
    <row r="51999" ht="26.25" customHeight="1"/>
    <row r="52000" ht="26.25" customHeight="1"/>
    <row r="52001" ht="26.25" customHeight="1"/>
    <row r="52002" ht="26.25" customHeight="1"/>
    <row r="52003" ht="26.25" customHeight="1"/>
    <row r="52004" ht="26.25" customHeight="1"/>
    <row r="52005" ht="26.25" customHeight="1"/>
    <row r="52006" ht="26.25" customHeight="1"/>
    <row r="52007" ht="26.25" customHeight="1"/>
    <row r="52008" ht="26.25" customHeight="1"/>
    <row r="52009" ht="26.25" customHeight="1"/>
    <row r="52010" ht="26.25" customHeight="1"/>
    <row r="52011" ht="26.25" customHeight="1"/>
    <row r="52012" ht="26.25" customHeight="1"/>
    <row r="52013" ht="26.25" customHeight="1"/>
    <row r="52014" ht="26.25" customHeight="1"/>
    <row r="52015" ht="26.25" customHeight="1"/>
    <row r="52016" ht="26.25" customHeight="1"/>
    <row r="52017" ht="26.25" customHeight="1"/>
    <row r="52018" ht="26.25" customHeight="1"/>
    <row r="52019" ht="26.25" customHeight="1"/>
    <row r="52020" ht="26.25" customHeight="1"/>
    <row r="52021" ht="26.25" customHeight="1"/>
    <row r="52022" ht="26.25" customHeight="1"/>
    <row r="52023" ht="26.25" customHeight="1"/>
    <row r="52024" ht="26.25" customHeight="1"/>
    <row r="52025" ht="26.25" customHeight="1"/>
    <row r="52026" ht="26.25" customHeight="1"/>
    <row r="52027" ht="26.25" customHeight="1"/>
    <row r="52028" ht="26.25" customHeight="1"/>
    <row r="52029" ht="26.25" customHeight="1"/>
    <row r="52030" ht="26.25" customHeight="1"/>
    <row r="52031" ht="26.25" customHeight="1"/>
    <row r="52032" ht="26.25" customHeight="1"/>
    <row r="52033" ht="26.25" customHeight="1"/>
    <row r="52034" ht="26.25" customHeight="1"/>
    <row r="52035" ht="26.25" customHeight="1"/>
    <row r="52036" ht="26.25" customHeight="1"/>
    <row r="52037" ht="26.25" customHeight="1"/>
    <row r="52038" ht="26.25" customHeight="1"/>
    <row r="52039" ht="26.25" customHeight="1"/>
    <row r="52040" ht="26.25" customHeight="1"/>
    <row r="52041" ht="26.25" customHeight="1"/>
    <row r="52042" ht="26.25" customHeight="1"/>
    <row r="52043" ht="26.25" customHeight="1"/>
    <row r="52044" ht="26.25" customHeight="1"/>
    <row r="52045" ht="26.25" customHeight="1"/>
    <row r="52046" ht="26.25" customHeight="1"/>
    <row r="52047" ht="26.25" customHeight="1"/>
    <row r="52048" ht="26.25" customHeight="1"/>
    <row r="52049" ht="26.25" customHeight="1"/>
    <row r="52050" ht="26.25" customHeight="1"/>
    <row r="52051" ht="26.25" customHeight="1"/>
    <row r="52052" ht="26.25" customHeight="1"/>
    <row r="52053" ht="26.25" customHeight="1"/>
    <row r="52054" ht="26.25" customHeight="1"/>
    <row r="52055" ht="26.25" customHeight="1"/>
    <row r="52056" ht="26.25" customHeight="1"/>
    <row r="52057" ht="26.25" customHeight="1"/>
    <row r="52058" ht="26.25" customHeight="1"/>
    <row r="52059" ht="26.25" customHeight="1"/>
    <row r="52060" ht="26.25" customHeight="1"/>
    <row r="52061" ht="26.25" customHeight="1"/>
    <row r="52062" ht="26.25" customHeight="1"/>
    <row r="52063" ht="26.25" customHeight="1"/>
    <row r="52064" ht="26.25" customHeight="1"/>
    <row r="52065" ht="26.25" customHeight="1"/>
    <row r="52066" ht="26.25" customHeight="1"/>
    <row r="52067" ht="26.25" customHeight="1"/>
    <row r="52068" ht="26.25" customHeight="1"/>
    <row r="52069" ht="26.25" customHeight="1"/>
    <row r="52070" ht="26.25" customHeight="1"/>
    <row r="52071" ht="26.25" customHeight="1"/>
    <row r="52072" ht="26.25" customHeight="1"/>
    <row r="52073" ht="26.25" customHeight="1"/>
    <row r="52074" ht="26.25" customHeight="1"/>
    <row r="52075" ht="26.25" customHeight="1"/>
    <row r="52076" ht="26.25" customHeight="1"/>
    <row r="52077" ht="26.25" customHeight="1"/>
    <row r="52078" ht="26.25" customHeight="1"/>
    <row r="52079" ht="26.25" customHeight="1"/>
    <row r="52080" ht="26.25" customHeight="1"/>
    <row r="52081" ht="26.25" customHeight="1"/>
    <row r="52082" ht="26.25" customHeight="1"/>
    <row r="52083" ht="26.25" customHeight="1"/>
    <row r="52084" ht="26.25" customHeight="1"/>
    <row r="52085" ht="26.25" customHeight="1"/>
    <row r="52086" ht="26.25" customHeight="1"/>
    <row r="52087" ht="26.25" customHeight="1"/>
    <row r="52088" ht="26.25" customHeight="1"/>
    <row r="52089" ht="26.25" customHeight="1"/>
    <row r="52090" ht="26.25" customHeight="1"/>
    <row r="52091" ht="26.25" customHeight="1"/>
    <row r="52092" ht="26.25" customHeight="1"/>
    <row r="52093" ht="26.25" customHeight="1"/>
    <row r="52094" ht="26.25" customHeight="1"/>
    <row r="52095" ht="26.25" customHeight="1"/>
    <row r="52096" ht="26.25" customHeight="1"/>
    <row r="52097" ht="26.25" customHeight="1"/>
    <row r="52098" ht="26.25" customHeight="1"/>
    <row r="52099" ht="26.25" customHeight="1"/>
    <row r="52100" ht="26.25" customHeight="1"/>
    <row r="52101" ht="26.25" customHeight="1"/>
    <row r="52102" ht="26.25" customHeight="1"/>
    <row r="52103" ht="26.25" customHeight="1"/>
    <row r="52104" ht="26.25" customHeight="1"/>
    <row r="52105" ht="26.25" customHeight="1"/>
    <row r="52106" ht="26.25" customHeight="1"/>
    <row r="52107" ht="26.25" customHeight="1"/>
    <row r="52108" ht="26.25" customHeight="1"/>
    <row r="52109" ht="26.25" customHeight="1"/>
    <row r="52110" ht="26.25" customHeight="1"/>
    <row r="52111" ht="26.25" customHeight="1"/>
    <row r="52112" ht="26.25" customHeight="1"/>
    <row r="52113" ht="26.25" customHeight="1"/>
    <row r="52114" ht="26.25" customHeight="1"/>
    <row r="52115" ht="26.25" customHeight="1"/>
    <row r="52116" ht="26.25" customHeight="1"/>
    <row r="52117" ht="26.25" customHeight="1"/>
    <row r="52118" ht="26.25" customHeight="1"/>
    <row r="52119" ht="26.25" customHeight="1"/>
    <row r="52120" ht="26.25" customHeight="1"/>
    <row r="52121" ht="26.25" customHeight="1"/>
    <row r="52122" ht="26.25" customHeight="1"/>
    <row r="52123" ht="26.25" customHeight="1"/>
    <row r="52124" ht="26.25" customHeight="1"/>
    <row r="52125" ht="26.25" customHeight="1"/>
    <row r="52126" ht="26.25" customHeight="1"/>
    <row r="52127" ht="26.25" customHeight="1"/>
    <row r="52128" ht="26.25" customHeight="1"/>
    <row r="52129" ht="26.25" customHeight="1"/>
    <row r="52130" ht="26.25" customHeight="1"/>
    <row r="52131" ht="26.25" customHeight="1"/>
    <row r="52132" ht="26.25" customHeight="1"/>
    <row r="52133" ht="26.25" customHeight="1"/>
    <row r="52134" ht="26.25" customHeight="1"/>
    <row r="52135" ht="26.25" customHeight="1"/>
    <row r="52136" ht="26.25" customHeight="1"/>
    <row r="52137" ht="26.25" customHeight="1"/>
    <row r="52138" ht="26.25" customHeight="1"/>
    <row r="52139" ht="26.25" customHeight="1"/>
    <row r="52140" ht="26.25" customHeight="1"/>
    <row r="52141" ht="26.25" customHeight="1"/>
    <row r="52142" ht="26.25" customHeight="1"/>
    <row r="52143" ht="26.25" customHeight="1"/>
    <row r="52144" ht="26.25" customHeight="1"/>
    <row r="52145" ht="26.25" customHeight="1"/>
    <row r="52146" ht="26.25" customHeight="1"/>
    <row r="52147" ht="26.25" customHeight="1"/>
    <row r="52148" ht="26.25" customHeight="1"/>
    <row r="52149" ht="26.25" customHeight="1"/>
    <row r="52150" ht="26.25" customHeight="1"/>
    <row r="52151" ht="26.25" customHeight="1"/>
    <row r="52152" ht="26.25" customHeight="1"/>
    <row r="52153" ht="26.25" customHeight="1"/>
    <row r="52154" ht="26.25" customHeight="1"/>
    <row r="52155" ht="26.25" customHeight="1"/>
    <row r="52156" ht="26.25" customHeight="1"/>
    <row r="52157" ht="26.25" customHeight="1"/>
    <row r="52158" ht="26.25" customHeight="1"/>
    <row r="52159" ht="26.25" customHeight="1"/>
    <row r="52160" ht="26.25" customHeight="1"/>
    <row r="52161" ht="26.25" customHeight="1"/>
    <row r="52162" ht="26.25" customHeight="1"/>
    <row r="52163" ht="26.25" customHeight="1"/>
    <row r="52164" ht="26.25" customHeight="1"/>
    <row r="52165" ht="26.25" customHeight="1"/>
    <row r="52166" ht="26.25" customHeight="1"/>
    <row r="52167" ht="26.25" customHeight="1"/>
    <row r="52168" ht="26.25" customHeight="1"/>
    <row r="52169" ht="26.25" customHeight="1"/>
    <row r="52170" ht="26.25" customHeight="1"/>
    <row r="52171" ht="26.25" customHeight="1"/>
    <row r="52172" ht="26.25" customHeight="1"/>
    <row r="52173" ht="26.25" customHeight="1"/>
    <row r="52174" ht="26.25" customHeight="1"/>
    <row r="52175" ht="26.25" customHeight="1"/>
    <row r="52176" ht="26.25" customHeight="1"/>
    <row r="52177" ht="26.25" customHeight="1"/>
    <row r="52178" ht="26.25" customHeight="1"/>
    <row r="52179" ht="26.25" customHeight="1"/>
    <row r="52180" ht="26.25" customHeight="1"/>
    <row r="52181" ht="26.25" customHeight="1"/>
    <row r="52182" ht="26.25" customHeight="1"/>
    <row r="52183" ht="26.25" customHeight="1"/>
    <row r="52184" ht="26.25" customHeight="1"/>
    <row r="52185" ht="26.25" customHeight="1"/>
    <row r="52186" ht="26.25" customHeight="1"/>
    <row r="52187" ht="26.25" customHeight="1"/>
    <row r="52188" ht="26.25" customHeight="1"/>
    <row r="52189" ht="26.25" customHeight="1"/>
    <row r="52190" ht="26.25" customHeight="1"/>
    <row r="52191" ht="26.25" customHeight="1"/>
    <row r="52192" ht="26.25" customHeight="1"/>
    <row r="52193" ht="26.25" customHeight="1"/>
    <row r="52194" ht="26.25" customHeight="1"/>
    <row r="52195" ht="26.25" customHeight="1"/>
    <row r="52196" ht="26.25" customHeight="1"/>
    <row r="52197" ht="26.25" customHeight="1"/>
    <row r="52198" ht="26.25" customHeight="1"/>
    <row r="52199" ht="26.25" customHeight="1"/>
    <row r="52200" ht="26.25" customHeight="1"/>
    <row r="52201" ht="26.25" customHeight="1"/>
    <row r="52202" ht="26.25" customHeight="1"/>
    <row r="52203" ht="26.25" customHeight="1"/>
    <row r="52204" ht="26.25" customHeight="1"/>
    <row r="52205" ht="26.25" customHeight="1"/>
    <row r="52206" ht="26.25" customHeight="1"/>
    <row r="52207" ht="26.25" customHeight="1"/>
    <row r="52208" ht="26.25" customHeight="1"/>
    <row r="52209" ht="26.25" customHeight="1"/>
    <row r="52210" ht="26.25" customHeight="1"/>
    <row r="52211" ht="26.25" customHeight="1"/>
    <row r="52212" ht="26.25" customHeight="1"/>
    <row r="52213" ht="26.25" customHeight="1"/>
    <row r="52214" ht="26.25" customHeight="1"/>
    <row r="52215" ht="26.25" customHeight="1"/>
    <row r="52216" ht="26.25" customHeight="1"/>
    <row r="52217" ht="26.25" customHeight="1"/>
    <row r="52218" ht="26.25" customHeight="1"/>
    <row r="52219" ht="26.25" customHeight="1"/>
    <row r="52220" ht="26.25" customHeight="1"/>
    <row r="52221" ht="26.25" customHeight="1"/>
    <row r="52222" ht="26.25" customHeight="1"/>
    <row r="52223" ht="26.25" customHeight="1"/>
    <row r="52224" ht="26.25" customHeight="1"/>
    <row r="52225" ht="26.25" customHeight="1"/>
    <row r="52226" ht="26.25" customHeight="1"/>
    <row r="52227" ht="26.25" customHeight="1"/>
    <row r="52228" ht="26.25" customHeight="1"/>
    <row r="52229" ht="26.25" customHeight="1"/>
    <row r="52230" ht="26.25" customHeight="1"/>
    <row r="52231" ht="26.25" customHeight="1"/>
    <row r="52232" ht="26.25" customHeight="1"/>
    <row r="52233" ht="26.25" customHeight="1"/>
    <row r="52234" ht="26.25" customHeight="1"/>
    <row r="52235" ht="26.25" customHeight="1"/>
    <row r="52236" ht="26.25" customHeight="1"/>
    <row r="52237" ht="26.25" customHeight="1"/>
    <row r="52238" ht="26.25" customHeight="1"/>
    <row r="52239" ht="26.25" customHeight="1"/>
    <row r="52240" ht="26.25" customHeight="1"/>
    <row r="52241" ht="26.25" customHeight="1"/>
    <row r="52242" ht="26.25" customHeight="1"/>
    <row r="52243" ht="26.25" customHeight="1"/>
    <row r="52244" ht="26.25" customHeight="1"/>
    <row r="52245" ht="26.25" customHeight="1"/>
    <row r="52246" ht="26.25" customHeight="1"/>
    <row r="52247" ht="26.25" customHeight="1"/>
    <row r="52248" ht="26.25" customHeight="1"/>
    <row r="52249" ht="26.25" customHeight="1"/>
    <row r="52250" ht="26.25" customHeight="1"/>
    <row r="52251" ht="26.25" customHeight="1"/>
    <row r="52252" ht="26.25" customHeight="1"/>
    <row r="52253" ht="26.25" customHeight="1"/>
    <row r="52254" ht="26.25" customHeight="1"/>
    <row r="52255" ht="26.25" customHeight="1"/>
    <row r="52256" ht="26.25" customHeight="1"/>
    <row r="52257" ht="26.25" customHeight="1"/>
    <row r="52258" ht="26.25" customHeight="1"/>
    <row r="52259" ht="26.25" customHeight="1"/>
    <row r="52260" ht="26.25" customHeight="1"/>
    <row r="52261" ht="26.25" customHeight="1"/>
    <row r="52262" ht="26.25" customHeight="1"/>
    <row r="52263" ht="26.25" customHeight="1"/>
    <row r="52264" ht="26.25" customHeight="1"/>
    <row r="52265" ht="26.25" customHeight="1"/>
    <row r="52266" ht="26.25" customHeight="1"/>
    <row r="52267" ht="26.25" customHeight="1"/>
    <row r="52268" ht="26.25" customHeight="1"/>
    <row r="52269" ht="26.25" customHeight="1"/>
    <row r="52270" ht="26.25" customHeight="1"/>
    <row r="52271" ht="26.25" customHeight="1"/>
    <row r="52272" ht="26.25" customHeight="1"/>
    <row r="52273" ht="26.25" customHeight="1"/>
    <row r="52274" ht="26.25" customHeight="1"/>
    <row r="52275" ht="26.25" customHeight="1"/>
    <row r="52276" ht="26.25" customHeight="1"/>
    <row r="52277" ht="26.25" customHeight="1"/>
    <row r="52278" ht="26.25" customHeight="1"/>
    <row r="52279" ht="26.25" customHeight="1"/>
    <row r="52280" ht="26.25" customHeight="1"/>
    <row r="52281" ht="26.25" customHeight="1"/>
    <row r="52282" ht="26.25" customHeight="1"/>
    <row r="52283" ht="26.25" customHeight="1"/>
    <row r="52284" ht="26.25" customHeight="1"/>
    <row r="52285" ht="26.25" customHeight="1"/>
    <row r="52286" ht="26.25" customHeight="1"/>
    <row r="52287" ht="26.25" customHeight="1"/>
    <row r="52288" ht="26.25" customHeight="1"/>
    <row r="52289" ht="26.25" customHeight="1"/>
    <row r="52290" ht="26.25" customHeight="1"/>
    <row r="52291" ht="26.25" customHeight="1"/>
    <row r="52292" ht="26.25" customHeight="1"/>
    <row r="52293" ht="26.25" customHeight="1"/>
    <row r="52294" ht="26.25" customHeight="1"/>
    <row r="52295" ht="26.25" customHeight="1"/>
    <row r="52296" ht="26.25" customHeight="1"/>
    <row r="52297" ht="26.25" customHeight="1"/>
    <row r="52298" ht="26.25" customHeight="1"/>
    <row r="52299" ht="26.25" customHeight="1"/>
    <row r="52300" ht="26.25" customHeight="1"/>
    <row r="52301" ht="26.25" customHeight="1"/>
    <row r="52302" ht="26.25" customHeight="1"/>
    <row r="52303" ht="26.25" customHeight="1"/>
    <row r="52304" ht="26.25" customHeight="1"/>
    <row r="52305" ht="26.25" customHeight="1"/>
    <row r="52306" ht="26.25" customHeight="1"/>
    <row r="52307" ht="26.25" customHeight="1"/>
    <row r="52308" ht="26.25" customHeight="1"/>
    <row r="52309" ht="26.25" customHeight="1"/>
    <row r="52310" ht="26.25" customHeight="1"/>
    <row r="52311" ht="26.25" customHeight="1"/>
    <row r="52312" ht="26.25" customHeight="1"/>
    <row r="52313" ht="26.25" customHeight="1"/>
    <row r="52314" ht="26.25" customHeight="1"/>
    <row r="52315" ht="26.25" customHeight="1"/>
    <row r="52316" ht="26.25" customHeight="1"/>
    <row r="52317" ht="26.25" customHeight="1"/>
    <row r="52318" ht="26.25" customHeight="1"/>
    <row r="52319" ht="26.25" customHeight="1"/>
    <row r="52320" ht="26.25" customHeight="1"/>
    <row r="52321" ht="26.25" customHeight="1"/>
    <row r="52322" ht="26.25" customHeight="1"/>
    <row r="52323" ht="26.25" customHeight="1"/>
    <row r="52324" ht="26.25" customHeight="1"/>
    <row r="52325" ht="26.25" customHeight="1"/>
    <row r="52326" ht="26.25" customHeight="1"/>
    <row r="52327" ht="26.25" customHeight="1"/>
    <row r="52328" ht="26.25" customHeight="1"/>
    <row r="52329" ht="26.25" customHeight="1"/>
    <row r="52330" ht="26.25" customHeight="1"/>
    <row r="52331" ht="26.25" customHeight="1"/>
    <row r="52332" ht="26.25" customHeight="1"/>
    <row r="52333" ht="26.25" customHeight="1"/>
    <row r="52334" ht="26.25" customHeight="1"/>
    <row r="52335" ht="26.25" customHeight="1"/>
    <row r="52336" ht="26.25" customHeight="1"/>
    <row r="52337" ht="26.25" customHeight="1"/>
    <row r="52338" ht="26.25" customHeight="1"/>
    <row r="52339" ht="26.25" customHeight="1"/>
    <row r="52340" ht="26.25" customHeight="1"/>
    <row r="52341" ht="26.25" customHeight="1"/>
    <row r="52342" ht="26.25" customHeight="1"/>
    <row r="52343" ht="26.25" customHeight="1"/>
    <row r="52344" ht="26.25" customHeight="1"/>
    <row r="52345" ht="26.25" customHeight="1"/>
    <row r="52346" ht="26.25" customHeight="1"/>
    <row r="52347" ht="26.25" customHeight="1"/>
    <row r="52348" ht="26.25" customHeight="1"/>
    <row r="52349" ht="26.25" customHeight="1"/>
    <row r="52350" ht="26.25" customHeight="1"/>
    <row r="52351" ht="26.25" customHeight="1"/>
    <row r="52352" ht="26.25" customHeight="1"/>
    <row r="52353" ht="26.25" customHeight="1"/>
    <row r="52354" ht="26.25" customHeight="1"/>
    <row r="52355" ht="26.25" customHeight="1"/>
    <row r="52356" ht="26.25" customHeight="1"/>
    <row r="52357" ht="26.25" customHeight="1"/>
    <row r="52358" ht="26.25" customHeight="1"/>
    <row r="52359" ht="26.25" customHeight="1"/>
    <row r="52360" ht="26.25" customHeight="1"/>
    <row r="52361" ht="26.25" customHeight="1"/>
    <row r="52362" ht="26.25" customHeight="1"/>
    <row r="52363" ht="26.25" customHeight="1"/>
    <row r="52364" ht="26.25" customHeight="1"/>
    <row r="52365" ht="26.25" customHeight="1"/>
    <row r="52366" ht="26.25" customHeight="1"/>
    <row r="52367" ht="26.25" customHeight="1"/>
    <row r="52368" ht="26.25" customHeight="1"/>
    <row r="52369" ht="26.25" customHeight="1"/>
    <row r="52370" ht="26.25" customHeight="1"/>
    <row r="52371" ht="26.25" customHeight="1"/>
    <row r="52372" ht="26.25" customHeight="1"/>
    <row r="52373" ht="26.25" customHeight="1"/>
    <row r="52374" ht="26.25" customHeight="1"/>
    <row r="52375" ht="26.25" customHeight="1"/>
    <row r="52376" ht="26.25" customHeight="1"/>
    <row r="52377" ht="26.25" customHeight="1"/>
    <row r="52378" ht="26.25" customHeight="1"/>
    <row r="52379" ht="26.25" customHeight="1"/>
    <row r="52380" ht="26.25" customHeight="1"/>
    <row r="52381" ht="26.25" customHeight="1"/>
    <row r="52382" ht="26.25" customHeight="1"/>
    <row r="52383" ht="26.25" customHeight="1"/>
    <row r="52384" ht="26.25" customHeight="1"/>
    <row r="52385" ht="26.25" customHeight="1"/>
    <row r="52386" ht="26.25" customHeight="1"/>
    <row r="52387" ht="26.25" customHeight="1"/>
    <row r="52388" ht="26.25" customHeight="1"/>
    <row r="52389" ht="26.25" customHeight="1"/>
    <row r="52390" ht="26.25" customHeight="1"/>
    <row r="52391" ht="26.25" customHeight="1"/>
    <row r="52392" ht="26.25" customHeight="1"/>
    <row r="52393" ht="26.25" customHeight="1"/>
    <row r="52394" ht="26.25" customHeight="1"/>
    <row r="52395" ht="26.25" customHeight="1"/>
    <row r="52396" ht="26.25" customHeight="1"/>
    <row r="52397" ht="26.25" customHeight="1"/>
    <row r="52398" ht="26.25" customHeight="1"/>
    <row r="52399" ht="26.25" customHeight="1"/>
    <row r="52400" ht="26.25" customHeight="1"/>
    <row r="52401" ht="26.25" customHeight="1"/>
    <row r="52402" ht="26.25" customHeight="1"/>
    <row r="52403" ht="26.25" customHeight="1"/>
    <row r="52404" ht="26.25" customHeight="1"/>
    <row r="52405" ht="26.25" customHeight="1"/>
    <row r="52406" ht="26.25" customHeight="1"/>
    <row r="52407" ht="26.25" customHeight="1"/>
    <row r="52408" ht="26.25" customHeight="1"/>
    <row r="52409" ht="26.25" customHeight="1"/>
    <row r="52410" ht="26.25" customHeight="1"/>
    <row r="52411" ht="26.25" customHeight="1"/>
    <row r="52412" ht="26.25" customHeight="1"/>
    <row r="52413" ht="26.25" customHeight="1"/>
    <row r="52414" ht="26.25" customHeight="1"/>
    <row r="52415" ht="26.25" customHeight="1"/>
    <row r="52416" ht="26.25" customHeight="1"/>
    <row r="52417" ht="26.25" customHeight="1"/>
    <row r="52418" ht="26.25" customHeight="1"/>
    <row r="52419" ht="26.25" customHeight="1"/>
    <row r="52420" ht="26.25" customHeight="1"/>
    <row r="52421" ht="26.25" customHeight="1"/>
    <row r="52422" ht="26.25" customHeight="1"/>
    <row r="52423" ht="26.25" customHeight="1"/>
    <row r="52424" ht="26.25" customHeight="1"/>
    <row r="52425" ht="26.25" customHeight="1"/>
    <row r="52426" ht="26.25" customHeight="1"/>
    <row r="52427" ht="26.25" customHeight="1"/>
    <row r="52428" ht="26.25" customHeight="1"/>
    <row r="52429" ht="26.25" customHeight="1"/>
    <row r="52430" ht="26.25" customHeight="1"/>
    <row r="52431" ht="26.25" customHeight="1"/>
    <row r="52432" ht="26.25" customHeight="1"/>
    <row r="52433" ht="26.25" customHeight="1"/>
    <row r="52434" ht="26.25" customHeight="1"/>
    <row r="52435" ht="26.25" customHeight="1"/>
    <row r="52436" ht="26.25" customHeight="1"/>
    <row r="52437" ht="26.25" customHeight="1"/>
    <row r="52438" ht="26.25" customHeight="1"/>
    <row r="52439" ht="26.25" customHeight="1"/>
    <row r="52440" ht="26.25" customHeight="1"/>
    <row r="52441" ht="26.25" customHeight="1"/>
    <row r="52442" ht="26.25" customHeight="1"/>
    <row r="52443" ht="26.25" customHeight="1"/>
    <row r="52444" ht="26.25" customHeight="1"/>
    <row r="52445" ht="26.25" customHeight="1"/>
    <row r="52446" ht="26.25" customHeight="1"/>
    <row r="52447" ht="26.25" customHeight="1"/>
    <row r="52448" ht="26.25" customHeight="1"/>
    <row r="52449" ht="26.25" customHeight="1"/>
    <row r="52450" ht="26.25" customHeight="1"/>
    <row r="52451" ht="26.25" customHeight="1"/>
    <row r="52452" ht="26.25" customHeight="1"/>
    <row r="52453" ht="26.25" customHeight="1"/>
    <row r="52454" ht="26.25" customHeight="1"/>
    <row r="52455" ht="26.25" customHeight="1"/>
    <row r="52456" ht="26.25" customHeight="1"/>
    <row r="52457" ht="26.25" customHeight="1"/>
    <row r="52458" ht="26.25" customHeight="1"/>
    <row r="52459" ht="26.25" customHeight="1"/>
    <row r="52460" ht="26.25" customHeight="1"/>
    <row r="52461" ht="26.25" customHeight="1"/>
    <row r="52462" ht="26.25" customHeight="1"/>
    <row r="52463" ht="26.25" customHeight="1"/>
    <row r="52464" ht="26.25" customHeight="1"/>
    <row r="52465" ht="26.25" customHeight="1"/>
    <row r="52466" ht="26.25" customHeight="1"/>
    <row r="52467" ht="26.25" customHeight="1"/>
    <row r="52468" ht="26.25" customHeight="1"/>
    <row r="52469" ht="26.25" customHeight="1"/>
    <row r="52470" ht="26.25" customHeight="1"/>
    <row r="52471" ht="26.25" customHeight="1"/>
    <row r="52472" ht="26.25" customHeight="1"/>
    <row r="52473" ht="26.25" customHeight="1"/>
    <row r="52474" ht="26.25" customHeight="1"/>
    <row r="52475" ht="26.25" customHeight="1"/>
    <row r="52476" ht="26.25" customHeight="1"/>
    <row r="52477" ht="26.25" customHeight="1"/>
    <row r="52478" ht="26.25" customHeight="1"/>
    <row r="52479" ht="26.25" customHeight="1"/>
    <row r="52480" ht="26.25" customHeight="1"/>
    <row r="52481" ht="26.25" customHeight="1"/>
    <row r="52482" ht="26.25" customHeight="1"/>
    <row r="52483" ht="26.25" customHeight="1"/>
    <row r="52484" ht="26.25" customHeight="1"/>
    <row r="52485" ht="26.25" customHeight="1"/>
    <row r="52486" ht="26.25" customHeight="1"/>
    <row r="52487" ht="26.25" customHeight="1"/>
    <row r="52488" ht="26.25" customHeight="1"/>
    <row r="52489" ht="26.25" customHeight="1"/>
    <row r="52490" ht="26.25" customHeight="1"/>
    <row r="52491" ht="26.25" customHeight="1"/>
    <row r="52492" ht="26.25" customHeight="1"/>
    <row r="52493" ht="26.25" customHeight="1"/>
    <row r="52494" ht="26.25" customHeight="1"/>
    <row r="52495" ht="26.25" customHeight="1"/>
    <row r="52496" ht="26.25" customHeight="1"/>
    <row r="52497" ht="26.25" customHeight="1"/>
    <row r="52498" ht="26.25" customHeight="1"/>
    <row r="52499" ht="26.25" customHeight="1"/>
    <row r="52500" ht="26.25" customHeight="1"/>
    <row r="52501" ht="26.25" customHeight="1"/>
    <row r="52502" ht="26.25" customHeight="1"/>
    <row r="52503" ht="26.25" customHeight="1"/>
    <row r="52504" ht="26.25" customHeight="1"/>
    <row r="52505" ht="26.25" customHeight="1"/>
    <row r="52506" ht="26.25" customHeight="1"/>
    <row r="52507" ht="26.25" customHeight="1"/>
    <row r="52508" ht="26.25" customHeight="1"/>
    <row r="52509" ht="26.25" customHeight="1"/>
    <row r="52510" ht="26.25" customHeight="1"/>
    <row r="52511" ht="26.25" customHeight="1"/>
    <row r="52512" ht="26.25" customHeight="1"/>
    <row r="52513" ht="26.25" customHeight="1"/>
    <row r="52514" ht="26.25" customHeight="1"/>
    <row r="52515" ht="26.25" customHeight="1"/>
    <row r="52516" ht="26.25" customHeight="1"/>
    <row r="52517" ht="26.25" customHeight="1"/>
    <row r="52518" ht="26.25" customHeight="1"/>
    <row r="52519" ht="26.25" customHeight="1"/>
    <row r="52520" ht="26.25" customHeight="1"/>
    <row r="52521" ht="26.25" customHeight="1"/>
    <row r="52522" ht="26.25" customHeight="1"/>
    <row r="52523" ht="26.25" customHeight="1"/>
    <row r="52524" ht="26.25" customHeight="1"/>
    <row r="52525" ht="26.25" customHeight="1"/>
    <row r="52526" ht="26.25" customHeight="1"/>
    <row r="52527" ht="26.25" customHeight="1"/>
    <row r="52528" ht="26.25" customHeight="1"/>
    <row r="52529" ht="26.25" customHeight="1"/>
    <row r="52530" ht="26.25" customHeight="1"/>
    <row r="52531" ht="26.25" customHeight="1"/>
    <row r="52532" ht="26.25" customHeight="1"/>
    <row r="52533" ht="26.25" customHeight="1"/>
    <row r="52534" ht="26.25" customHeight="1"/>
    <row r="52535" ht="26.25" customHeight="1"/>
    <row r="52536" ht="26.25" customHeight="1"/>
    <row r="52537" ht="26.25" customHeight="1"/>
    <row r="52538" ht="26.25" customHeight="1"/>
    <row r="52539" ht="26.25" customHeight="1"/>
    <row r="52540" ht="26.25" customHeight="1"/>
    <row r="52541" ht="26.25" customHeight="1"/>
    <row r="52542" ht="26.25" customHeight="1"/>
    <row r="52543" ht="26.25" customHeight="1"/>
    <row r="52544" ht="26.25" customHeight="1"/>
    <row r="52545" ht="26.25" customHeight="1"/>
    <row r="52546" ht="26.25" customHeight="1"/>
    <row r="52547" ht="26.25" customHeight="1"/>
    <row r="52548" ht="26.25" customHeight="1"/>
    <row r="52549" ht="26.25" customHeight="1"/>
    <row r="52550" ht="26.25" customHeight="1"/>
    <row r="52551" ht="26.25" customHeight="1"/>
    <row r="52552" ht="26.25" customHeight="1"/>
    <row r="52553" ht="26.25" customHeight="1"/>
    <row r="52554" ht="26.25" customHeight="1"/>
    <row r="52555" ht="26.25" customHeight="1"/>
    <row r="52556" ht="26.25" customHeight="1"/>
    <row r="52557" ht="26.25" customHeight="1"/>
    <row r="52558" ht="26.25" customHeight="1"/>
    <row r="52559" ht="26.25" customHeight="1"/>
    <row r="52560" ht="26.25" customHeight="1"/>
    <row r="52561" ht="26.25" customHeight="1"/>
    <row r="52562" ht="26.25" customHeight="1"/>
    <row r="52563" ht="26.25" customHeight="1"/>
    <row r="52564" ht="26.25" customHeight="1"/>
    <row r="52565" ht="26.25" customHeight="1"/>
    <row r="52566" ht="26.25" customHeight="1"/>
    <row r="52567" ht="26.25" customHeight="1"/>
    <row r="52568" ht="26.25" customHeight="1"/>
    <row r="52569" ht="26.25" customHeight="1"/>
    <row r="52570" ht="26.25" customHeight="1"/>
    <row r="52571" ht="26.25" customHeight="1"/>
    <row r="52572" ht="26.25" customHeight="1"/>
    <row r="52573" ht="26.25" customHeight="1"/>
    <row r="52574" ht="26.25" customHeight="1"/>
    <row r="52575" ht="26.25" customHeight="1"/>
    <row r="52576" ht="26.25" customHeight="1"/>
    <row r="52577" ht="26.25" customHeight="1"/>
    <row r="52578" ht="26.25" customHeight="1"/>
    <row r="52579" ht="26.25" customHeight="1"/>
    <row r="52580" ht="26.25" customHeight="1"/>
    <row r="52581" ht="26.25" customHeight="1"/>
    <row r="52582" ht="26.25" customHeight="1"/>
    <row r="52583" ht="26.25" customHeight="1"/>
    <row r="52584" ht="26.25" customHeight="1"/>
    <row r="52585" ht="26.25" customHeight="1"/>
    <row r="52586" ht="26.25" customHeight="1"/>
    <row r="52587" ht="26.25" customHeight="1"/>
    <row r="52588" ht="26.25" customHeight="1"/>
    <row r="52589" ht="26.25" customHeight="1"/>
    <row r="52590" ht="26.25" customHeight="1"/>
    <row r="52591" ht="26.25" customHeight="1"/>
    <row r="52592" ht="26.25" customHeight="1"/>
    <row r="52593" ht="26.25" customHeight="1"/>
    <row r="52594" ht="26.25" customHeight="1"/>
    <row r="52595" ht="26.25" customHeight="1"/>
    <row r="52596" ht="26.25" customHeight="1"/>
    <row r="52597" ht="26.25" customHeight="1"/>
    <row r="52598" ht="26.25" customHeight="1"/>
    <row r="52599" ht="26.25" customHeight="1"/>
    <row r="52600" ht="26.25" customHeight="1"/>
    <row r="52601" ht="26.25" customHeight="1"/>
    <row r="52602" ht="26.25" customHeight="1"/>
    <row r="52603" ht="26.25" customHeight="1"/>
    <row r="52604" ht="26.25" customHeight="1"/>
    <row r="52605" ht="26.25" customHeight="1"/>
    <row r="52606" ht="26.25" customHeight="1"/>
    <row r="52607" ht="26.25" customHeight="1"/>
    <row r="52608" ht="26.25" customHeight="1"/>
    <row r="52609" ht="26.25" customHeight="1"/>
    <row r="52610" ht="26.25" customHeight="1"/>
    <row r="52611" ht="26.25" customHeight="1"/>
    <row r="52612" ht="26.25" customHeight="1"/>
    <row r="52613" ht="26.25" customHeight="1"/>
    <row r="52614" ht="26.25" customHeight="1"/>
    <row r="52615" ht="26.25" customHeight="1"/>
    <row r="52616" ht="26.25" customHeight="1"/>
    <row r="52617" ht="26.25" customHeight="1"/>
    <row r="52618" ht="26.25" customHeight="1"/>
    <row r="52619" ht="26.25" customHeight="1"/>
    <row r="52620" ht="26.25" customHeight="1"/>
    <row r="52621" ht="26.25" customHeight="1"/>
    <row r="52622" ht="26.25" customHeight="1"/>
    <row r="52623" ht="26.25" customHeight="1"/>
    <row r="52624" ht="26.25" customHeight="1"/>
    <row r="52625" ht="26.25" customHeight="1"/>
    <row r="52626" ht="26.25" customHeight="1"/>
    <row r="52627" ht="26.25" customHeight="1"/>
    <row r="52628" ht="26.25" customHeight="1"/>
    <row r="52629" ht="26.25" customHeight="1"/>
    <row r="52630" ht="26.25" customHeight="1"/>
    <row r="52631" ht="26.25" customHeight="1"/>
    <row r="52632" ht="26.25" customHeight="1"/>
    <row r="52633" ht="26.25" customHeight="1"/>
    <row r="52634" ht="26.25" customHeight="1"/>
    <row r="52635" ht="26.25" customHeight="1"/>
    <row r="52636" ht="26.25" customHeight="1"/>
    <row r="52637" ht="26.25" customHeight="1"/>
    <row r="52638" ht="26.25" customHeight="1"/>
    <row r="52639" ht="26.25" customHeight="1"/>
    <row r="52640" ht="26.25" customHeight="1"/>
    <row r="52641" ht="26.25" customHeight="1"/>
    <row r="52642" ht="26.25" customHeight="1"/>
    <row r="52643" ht="26.25" customHeight="1"/>
    <row r="52644" ht="26.25" customHeight="1"/>
    <row r="52645" ht="26.25" customHeight="1"/>
    <row r="52646" ht="26.25" customHeight="1"/>
    <row r="52647" ht="26.25" customHeight="1"/>
    <row r="52648" ht="26.25" customHeight="1"/>
    <row r="52649" ht="26.25" customHeight="1"/>
    <row r="52650" ht="26.25" customHeight="1"/>
    <row r="52651" ht="26.25" customHeight="1"/>
    <row r="52652" ht="26.25" customHeight="1"/>
    <row r="52653" ht="26.25" customHeight="1"/>
    <row r="52654" ht="26.25" customHeight="1"/>
    <row r="52655" ht="26.25" customHeight="1"/>
    <row r="52656" ht="26.25" customHeight="1"/>
    <row r="52657" ht="26.25" customHeight="1"/>
    <row r="52658" ht="26.25" customHeight="1"/>
    <row r="52659" ht="26.25" customHeight="1"/>
    <row r="52660" ht="26.25" customHeight="1"/>
    <row r="52661" ht="26.25" customHeight="1"/>
    <row r="52662" ht="26.25" customHeight="1"/>
    <row r="52663" ht="26.25" customHeight="1"/>
    <row r="52664" ht="26.25" customHeight="1"/>
    <row r="52665" ht="26.25" customHeight="1"/>
    <row r="52666" ht="26.25" customHeight="1"/>
    <row r="52667" ht="26.25" customHeight="1"/>
    <row r="52668" ht="26.25" customHeight="1"/>
    <row r="52669" ht="26.25" customHeight="1"/>
    <row r="52670" ht="26.25" customHeight="1"/>
    <row r="52671" ht="26.25" customHeight="1"/>
    <row r="52672" ht="26.25" customHeight="1"/>
    <row r="52673" ht="26.25" customHeight="1"/>
    <row r="52674" ht="26.25" customHeight="1"/>
    <row r="52675" ht="26.25" customHeight="1"/>
    <row r="52676" ht="26.25" customHeight="1"/>
    <row r="52677" ht="26.25" customHeight="1"/>
    <row r="52678" ht="26.25" customHeight="1"/>
    <row r="52679" ht="26.25" customHeight="1"/>
    <row r="52680" ht="26.25" customHeight="1"/>
    <row r="52681" ht="26.25" customHeight="1"/>
    <row r="52682" ht="26.25" customHeight="1"/>
    <row r="52683" ht="26.25" customHeight="1"/>
    <row r="52684" ht="26.25" customHeight="1"/>
    <row r="52685" ht="26.25" customHeight="1"/>
    <row r="52686" ht="26.25" customHeight="1"/>
    <row r="52687" ht="26.25" customHeight="1"/>
    <row r="52688" ht="26.25" customHeight="1"/>
    <row r="52689" ht="26.25" customHeight="1"/>
    <row r="52690" ht="26.25" customHeight="1"/>
    <row r="52691" ht="26.25" customHeight="1"/>
    <row r="52692" ht="26.25" customHeight="1"/>
    <row r="52693" ht="26.25" customHeight="1"/>
    <row r="52694" ht="26.25" customHeight="1"/>
    <row r="52695" ht="26.25" customHeight="1"/>
    <row r="52696" ht="26.25" customHeight="1"/>
    <row r="52697" ht="26.25" customHeight="1"/>
    <row r="52698" ht="26.25" customHeight="1"/>
    <row r="52699" ht="26.25" customHeight="1"/>
    <row r="52700" ht="26.25" customHeight="1"/>
    <row r="52701" ht="26.25" customHeight="1"/>
    <row r="52702" ht="26.25" customHeight="1"/>
    <row r="52703" ht="26.25" customHeight="1"/>
    <row r="52704" ht="26.25" customHeight="1"/>
    <row r="52705" ht="26.25" customHeight="1"/>
    <row r="52706" ht="26.25" customHeight="1"/>
    <row r="52707" ht="26.25" customHeight="1"/>
    <row r="52708" ht="26.25" customHeight="1"/>
    <row r="52709" ht="26.25" customHeight="1"/>
    <row r="52710" ht="26.25" customHeight="1"/>
    <row r="52711" ht="26.25" customHeight="1"/>
    <row r="52712" ht="26.25" customHeight="1"/>
    <row r="52713" ht="26.25" customHeight="1"/>
    <row r="52714" ht="26.25" customHeight="1"/>
    <row r="52715" ht="26.25" customHeight="1"/>
    <row r="52716" ht="26.25" customHeight="1"/>
    <row r="52717" ht="26.25" customHeight="1"/>
    <row r="52718" ht="26.25" customHeight="1"/>
    <row r="52719" ht="26.25" customHeight="1"/>
    <row r="52720" ht="26.25" customHeight="1"/>
    <row r="52721" ht="26.25" customHeight="1"/>
    <row r="52722" ht="26.25" customHeight="1"/>
    <row r="52723" ht="26.25" customHeight="1"/>
    <row r="52724" ht="26.25" customHeight="1"/>
    <row r="52725" ht="26.25" customHeight="1"/>
    <row r="52726" ht="26.25" customHeight="1"/>
    <row r="52727" ht="26.25" customHeight="1"/>
    <row r="52728" ht="26.25" customHeight="1"/>
    <row r="52729" ht="26.25" customHeight="1"/>
    <row r="52730" ht="26.25" customHeight="1"/>
    <row r="52731" ht="26.25" customHeight="1"/>
    <row r="52732" ht="26.25" customHeight="1"/>
    <row r="52733" ht="26.25" customHeight="1"/>
    <row r="52734" ht="26.25" customHeight="1"/>
    <row r="52735" ht="26.25" customHeight="1"/>
    <row r="52736" ht="26.25" customHeight="1"/>
    <row r="52737" ht="26.25" customHeight="1"/>
    <row r="52738" ht="26.25" customHeight="1"/>
    <row r="52739" ht="26.25" customHeight="1"/>
    <row r="52740" ht="26.25" customHeight="1"/>
    <row r="52741" ht="26.25" customHeight="1"/>
    <row r="52742" ht="26.25" customHeight="1"/>
    <row r="52743" ht="26.25" customHeight="1"/>
    <row r="52744" ht="26.25" customHeight="1"/>
    <row r="52745" ht="26.25" customHeight="1"/>
    <row r="52746" ht="26.25" customHeight="1"/>
    <row r="52747" ht="26.25" customHeight="1"/>
    <row r="52748" ht="26.25" customHeight="1"/>
    <row r="52749" ht="26.25" customHeight="1"/>
    <row r="52750" ht="26.25" customHeight="1"/>
    <row r="52751" ht="26.25" customHeight="1"/>
    <row r="52752" ht="26.25" customHeight="1"/>
    <row r="52753" ht="26.25" customHeight="1"/>
    <row r="52754" ht="26.25" customHeight="1"/>
    <row r="52755" ht="26.25" customHeight="1"/>
    <row r="52756" ht="26.25" customHeight="1"/>
    <row r="52757" ht="26.25" customHeight="1"/>
    <row r="52758" ht="26.25" customHeight="1"/>
    <row r="52759" ht="26.25" customHeight="1"/>
    <row r="52760" ht="26.25" customHeight="1"/>
    <row r="52761" ht="26.25" customHeight="1"/>
    <row r="52762" ht="26.25" customHeight="1"/>
    <row r="52763" ht="26.25" customHeight="1"/>
    <row r="52764" ht="26.25" customHeight="1"/>
    <row r="52765" ht="26.25" customHeight="1"/>
    <row r="52766" ht="26.25" customHeight="1"/>
    <row r="52767" ht="26.25" customHeight="1"/>
    <row r="52768" ht="26.25" customHeight="1"/>
    <row r="52769" ht="26.25" customHeight="1"/>
    <row r="52770" ht="26.25" customHeight="1"/>
    <row r="52771" ht="26.25" customHeight="1"/>
    <row r="52772" ht="26.25" customHeight="1"/>
    <row r="52773" ht="26.25" customHeight="1"/>
    <row r="52774" ht="26.25" customHeight="1"/>
    <row r="52775" ht="26.25" customHeight="1"/>
    <row r="52776" ht="26.25" customHeight="1"/>
    <row r="52777" ht="26.25" customHeight="1"/>
    <row r="52778" ht="26.25" customHeight="1"/>
    <row r="52779" ht="26.25" customHeight="1"/>
    <row r="52780" ht="26.25" customHeight="1"/>
    <row r="52781" ht="26.25" customHeight="1"/>
    <row r="52782" ht="26.25" customHeight="1"/>
    <row r="52783" ht="26.25" customHeight="1"/>
    <row r="52784" ht="26.25" customHeight="1"/>
    <row r="52785" ht="26.25" customHeight="1"/>
    <row r="52786" ht="26.25" customHeight="1"/>
    <row r="52787" ht="26.25" customHeight="1"/>
    <row r="52788" ht="26.25" customHeight="1"/>
    <row r="52789" ht="26.25" customHeight="1"/>
    <row r="52790" ht="26.25" customHeight="1"/>
    <row r="52791" ht="26.25" customHeight="1"/>
    <row r="52792" ht="26.25" customHeight="1"/>
    <row r="52793" ht="26.25" customHeight="1"/>
    <row r="52794" ht="26.25" customHeight="1"/>
    <row r="52795" ht="26.25" customHeight="1"/>
    <row r="52796" ht="26.25" customHeight="1"/>
    <row r="52797" ht="26.25" customHeight="1"/>
    <row r="52798" ht="26.25" customHeight="1"/>
    <row r="52799" ht="26.25" customHeight="1"/>
    <row r="52800" ht="26.25" customHeight="1"/>
    <row r="52801" ht="26.25" customHeight="1"/>
    <row r="52802" ht="26.25" customHeight="1"/>
    <row r="52803" ht="26.25" customHeight="1"/>
    <row r="52804" ht="26.25" customHeight="1"/>
    <row r="52805" ht="26.25" customHeight="1"/>
    <row r="52806" ht="26.25" customHeight="1"/>
    <row r="52807" ht="26.25" customHeight="1"/>
    <row r="52808" ht="26.25" customHeight="1"/>
    <row r="52809" ht="26.25" customHeight="1"/>
    <row r="52810" ht="26.25" customHeight="1"/>
    <row r="52811" ht="26.25" customHeight="1"/>
    <row r="52812" ht="26.25" customHeight="1"/>
    <row r="52813" ht="26.25" customHeight="1"/>
    <row r="52814" ht="26.25" customHeight="1"/>
    <row r="52815" ht="26.25" customHeight="1"/>
    <row r="52816" ht="26.25" customHeight="1"/>
    <row r="52817" ht="26.25" customHeight="1"/>
    <row r="52818" ht="26.25" customHeight="1"/>
    <row r="52819" ht="26.25" customHeight="1"/>
    <row r="52820" ht="26.25" customHeight="1"/>
    <row r="52821" ht="26.25" customHeight="1"/>
    <row r="52822" ht="26.25" customHeight="1"/>
    <row r="52823" ht="26.25" customHeight="1"/>
    <row r="52824" ht="26.25" customHeight="1"/>
    <row r="52825" ht="26.25" customHeight="1"/>
    <row r="52826" ht="26.25" customHeight="1"/>
    <row r="52827" ht="26.25" customHeight="1"/>
    <row r="52828" ht="26.25" customHeight="1"/>
    <row r="52829" ht="26.25" customHeight="1"/>
    <row r="52830" ht="26.25" customHeight="1"/>
    <row r="52831" ht="26.25" customHeight="1"/>
    <row r="52832" ht="26.25" customHeight="1"/>
    <row r="52833" ht="26.25" customHeight="1"/>
    <row r="52834" ht="26.25" customHeight="1"/>
    <row r="52835" ht="26.25" customHeight="1"/>
    <row r="52836" ht="26.25" customHeight="1"/>
    <row r="52837" ht="26.25" customHeight="1"/>
    <row r="52838" ht="26.25" customHeight="1"/>
    <row r="52839" ht="26.25" customHeight="1"/>
    <row r="52840" ht="26.25" customHeight="1"/>
    <row r="52841" ht="26.25" customHeight="1"/>
    <row r="52842" ht="26.25" customHeight="1"/>
    <row r="52843" ht="26.25" customHeight="1"/>
    <row r="52844" ht="26.25" customHeight="1"/>
    <row r="52845" ht="26.25" customHeight="1"/>
    <row r="52846" ht="26.25" customHeight="1"/>
    <row r="52847" ht="26.25" customHeight="1"/>
    <row r="52848" ht="26.25" customHeight="1"/>
    <row r="52849" ht="26.25" customHeight="1"/>
    <row r="52850" ht="26.25" customHeight="1"/>
    <row r="52851" ht="26.25" customHeight="1"/>
    <row r="52852" ht="26.25" customHeight="1"/>
    <row r="52853" ht="26.25" customHeight="1"/>
    <row r="52854" ht="26.25" customHeight="1"/>
    <row r="52855" ht="26.25" customHeight="1"/>
    <row r="52856" ht="26.25" customHeight="1"/>
    <row r="52857" ht="26.25" customHeight="1"/>
    <row r="52858" ht="26.25" customHeight="1"/>
    <row r="52859" ht="26.25" customHeight="1"/>
    <row r="52860" ht="26.25" customHeight="1"/>
    <row r="52861" ht="26.25" customHeight="1"/>
    <row r="52862" ht="26.25" customHeight="1"/>
    <row r="52863" ht="26.25" customHeight="1"/>
    <row r="52864" ht="26.25" customHeight="1"/>
    <row r="52865" ht="26.25" customHeight="1"/>
    <row r="52866" ht="26.25" customHeight="1"/>
    <row r="52867" ht="26.25" customHeight="1"/>
    <row r="52868" ht="26.25" customHeight="1"/>
    <row r="52869" ht="26.25" customHeight="1"/>
    <row r="52870" ht="26.25" customHeight="1"/>
    <row r="52871" ht="26.25" customHeight="1"/>
    <row r="52872" ht="26.25" customHeight="1"/>
    <row r="52873" ht="26.25" customHeight="1"/>
    <row r="52874" ht="26.25" customHeight="1"/>
    <row r="52875" ht="26.25" customHeight="1"/>
    <row r="52876" ht="26.25" customHeight="1"/>
    <row r="52877" ht="26.25" customHeight="1"/>
    <row r="52878" ht="26.25" customHeight="1"/>
    <row r="52879" ht="26.25" customHeight="1"/>
    <row r="52880" ht="26.25" customHeight="1"/>
    <row r="52881" ht="26.25" customHeight="1"/>
    <row r="52882" ht="26.25" customHeight="1"/>
    <row r="52883" ht="26.25" customHeight="1"/>
    <row r="52884" ht="26.25" customHeight="1"/>
    <row r="52885" ht="26.25" customHeight="1"/>
    <row r="52886" ht="26.25" customHeight="1"/>
    <row r="52887" ht="26.25" customHeight="1"/>
    <row r="52888" ht="26.25" customHeight="1"/>
    <row r="52889" ht="26.25" customHeight="1"/>
    <row r="52890" ht="26.25" customHeight="1"/>
    <row r="52891" ht="26.25" customHeight="1"/>
    <row r="52892" ht="26.25" customHeight="1"/>
    <row r="52893" ht="26.25" customHeight="1"/>
    <row r="52894" ht="26.25" customHeight="1"/>
    <row r="52895" ht="26.25" customHeight="1"/>
    <row r="52896" ht="26.25" customHeight="1"/>
    <row r="52897" ht="26.25" customHeight="1"/>
    <row r="52898" ht="26.25" customHeight="1"/>
    <row r="52899" ht="26.25" customHeight="1"/>
    <row r="52900" ht="26.25" customHeight="1"/>
    <row r="52901" ht="26.25" customHeight="1"/>
    <row r="52902" ht="26.25" customHeight="1"/>
    <row r="52903" ht="26.25" customHeight="1"/>
    <row r="52904" ht="26.25" customHeight="1"/>
    <row r="52905" ht="26.25" customHeight="1"/>
    <row r="52906" ht="26.25" customHeight="1"/>
    <row r="52907" ht="26.25" customHeight="1"/>
    <row r="52908" ht="26.25" customHeight="1"/>
    <row r="52909" ht="26.25" customHeight="1"/>
    <row r="52910" ht="26.25" customHeight="1"/>
    <row r="52911" ht="26.25" customHeight="1"/>
    <row r="52912" ht="26.25" customHeight="1"/>
    <row r="52913" ht="26.25" customHeight="1"/>
    <row r="52914" ht="26.25" customHeight="1"/>
    <row r="52915" ht="26.25" customHeight="1"/>
    <row r="52916" ht="26.25" customHeight="1"/>
    <row r="52917" ht="26.25" customHeight="1"/>
    <row r="52918" ht="26.25" customHeight="1"/>
    <row r="52919" ht="26.25" customHeight="1"/>
    <row r="52920" ht="26.25" customHeight="1"/>
    <row r="52921" ht="26.25" customHeight="1"/>
    <row r="52922" ht="26.25" customHeight="1"/>
    <row r="52923" ht="26.25" customHeight="1"/>
    <row r="52924" ht="26.25" customHeight="1"/>
    <row r="52925" ht="26.25" customHeight="1"/>
    <row r="52926" ht="26.25" customHeight="1"/>
    <row r="52927" ht="26.25" customHeight="1"/>
    <row r="52928" ht="26.25" customHeight="1"/>
    <row r="52929" ht="26.25" customHeight="1"/>
    <row r="52930" ht="26.25" customHeight="1"/>
    <row r="52931" ht="26.25" customHeight="1"/>
    <row r="52932" ht="26.25" customHeight="1"/>
    <row r="52933" ht="26.25" customHeight="1"/>
    <row r="52934" ht="26.25" customHeight="1"/>
    <row r="52935" ht="26.25" customHeight="1"/>
    <row r="52936" ht="26.25" customHeight="1"/>
    <row r="52937" ht="26.25" customHeight="1"/>
    <row r="52938" ht="26.25" customHeight="1"/>
    <row r="52939" ht="26.25" customHeight="1"/>
    <row r="52940" ht="26.25" customHeight="1"/>
    <row r="52941" ht="26.25" customHeight="1"/>
    <row r="52942" ht="26.25" customHeight="1"/>
    <row r="52943" ht="26.25" customHeight="1"/>
    <row r="52944" ht="26.25" customHeight="1"/>
    <row r="52945" ht="26.25" customHeight="1"/>
    <row r="52946" ht="26.25" customHeight="1"/>
    <row r="52947" ht="26.25" customHeight="1"/>
    <row r="52948" ht="26.25" customHeight="1"/>
    <row r="52949" ht="26.25" customHeight="1"/>
    <row r="52950" ht="26.25" customHeight="1"/>
    <row r="52951" ht="26.25" customHeight="1"/>
    <row r="52952" ht="26.25" customHeight="1"/>
    <row r="52953" ht="26.25" customHeight="1"/>
    <row r="52954" ht="26.25" customHeight="1"/>
    <row r="52955" ht="26.25" customHeight="1"/>
    <row r="52956" ht="26.25" customHeight="1"/>
    <row r="52957" ht="26.25" customHeight="1"/>
    <row r="52958" ht="26.25" customHeight="1"/>
    <row r="52959" ht="26.25" customHeight="1"/>
    <row r="52960" ht="26.25" customHeight="1"/>
    <row r="52961" ht="26.25" customHeight="1"/>
    <row r="52962" ht="26.25" customHeight="1"/>
    <row r="52963" ht="26.25" customHeight="1"/>
    <row r="52964" ht="26.25" customHeight="1"/>
    <row r="52965" ht="26.25" customHeight="1"/>
    <row r="52966" ht="26.25" customHeight="1"/>
    <row r="52967" ht="26.25" customHeight="1"/>
    <row r="52968" ht="26.25" customHeight="1"/>
    <row r="52969" ht="26.25" customHeight="1"/>
    <row r="52970" ht="26.25" customHeight="1"/>
    <row r="52971" ht="26.25" customHeight="1"/>
    <row r="52972" ht="26.25" customHeight="1"/>
    <row r="52973" ht="26.25" customHeight="1"/>
    <row r="52974" ht="26.25" customHeight="1"/>
    <row r="52975" ht="26.25" customHeight="1"/>
    <row r="52976" ht="26.25" customHeight="1"/>
    <row r="52977" ht="26.25" customHeight="1"/>
    <row r="52978" ht="26.25" customHeight="1"/>
    <row r="52979" ht="26.25" customHeight="1"/>
    <row r="52980" ht="26.25" customHeight="1"/>
    <row r="52981" ht="26.25" customHeight="1"/>
    <row r="52982" ht="26.25" customHeight="1"/>
    <row r="52983" ht="26.25" customHeight="1"/>
    <row r="52984" ht="26.25" customHeight="1"/>
    <row r="52985" ht="26.25" customHeight="1"/>
    <row r="52986" ht="26.25" customHeight="1"/>
    <row r="52987" ht="26.25" customHeight="1"/>
    <row r="52988" ht="26.25" customHeight="1"/>
    <row r="52989" ht="26.25" customHeight="1"/>
    <row r="52990" ht="26.25" customHeight="1"/>
    <row r="52991" ht="26.25" customHeight="1"/>
    <row r="52992" ht="26.25" customHeight="1"/>
    <row r="52993" ht="26.25" customHeight="1"/>
    <row r="52994" ht="26.25" customHeight="1"/>
    <row r="52995" ht="26.25" customHeight="1"/>
    <row r="52996" ht="26.25" customHeight="1"/>
    <row r="52997" ht="26.25" customHeight="1"/>
    <row r="52998" ht="26.25" customHeight="1"/>
    <row r="52999" ht="26.25" customHeight="1"/>
    <row r="53000" ht="26.25" customHeight="1"/>
    <row r="53001" ht="26.25" customHeight="1"/>
    <row r="53002" ht="26.25" customHeight="1"/>
    <row r="53003" ht="26.25" customHeight="1"/>
    <row r="53004" ht="26.25" customHeight="1"/>
    <row r="53005" ht="26.25" customHeight="1"/>
    <row r="53006" ht="26.25" customHeight="1"/>
    <row r="53007" ht="26.25" customHeight="1"/>
    <row r="53008" ht="26.25" customHeight="1"/>
    <row r="53009" ht="26.25" customHeight="1"/>
    <row r="53010" ht="26.25" customHeight="1"/>
    <row r="53011" ht="26.25" customHeight="1"/>
    <row r="53012" ht="26.25" customHeight="1"/>
    <row r="53013" ht="26.25" customHeight="1"/>
    <row r="53014" ht="26.25" customHeight="1"/>
    <row r="53015" ht="26.25" customHeight="1"/>
    <row r="53016" ht="26.25" customHeight="1"/>
    <row r="53017" ht="26.25" customHeight="1"/>
    <row r="53018" ht="26.25" customHeight="1"/>
    <row r="53019" ht="26.25" customHeight="1"/>
    <row r="53020" ht="26.25" customHeight="1"/>
    <row r="53021" ht="26.25" customHeight="1"/>
    <row r="53022" ht="26.25" customHeight="1"/>
    <row r="53023" ht="26.25" customHeight="1"/>
    <row r="53024" ht="26.25" customHeight="1"/>
    <row r="53025" ht="26.25" customHeight="1"/>
    <row r="53026" ht="26.25" customHeight="1"/>
    <row r="53027" ht="26.25" customHeight="1"/>
    <row r="53028" ht="26.25" customHeight="1"/>
    <row r="53029" ht="26.25" customHeight="1"/>
    <row r="53030" ht="26.25" customHeight="1"/>
    <row r="53031" ht="26.25" customHeight="1"/>
    <row r="53032" ht="26.25" customHeight="1"/>
    <row r="53033" ht="26.25" customHeight="1"/>
    <row r="53034" ht="26.25" customHeight="1"/>
    <row r="53035" ht="26.25" customHeight="1"/>
    <row r="53036" ht="26.25" customHeight="1"/>
    <row r="53037" ht="26.25" customHeight="1"/>
    <row r="53038" ht="26.25" customHeight="1"/>
    <row r="53039" ht="26.25" customHeight="1"/>
    <row r="53040" ht="26.25" customHeight="1"/>
    <row r="53041" ht="26.25" customHeight="1"/>
    <row r="53042" ht="26.25" customHeight="1"/>
    <row r="53043" ht="26.25" customHeight="1"/>
    <row r="53044" ht="26.25" customHeight="1"/>
    <row r="53045" ht="26.25" customHeight="1"/>
    <row r="53046" ht="26.25" customHeight="1"/>
    <row r="53047" ht="26.25" customHeight="1"/>
    <row r="53048" ht="26.25" customHeight="1"/>
    <row r="53049" ht="26.25" customHeight="1"/>
    <row r="53050" ht="26.25" customHeight="1"/>
    <row r="53051" ht="26.25" customHeight="1"/>
    <row r="53052" ht="26.25" customHeight="1"/>
    <row r="53053" ht="26.25" customHeight="1"/>
    <row r="53054" ht="26.25" customHeight="1"/>
    <row r="53055" ht="26.25" customHeight="1"/>
    <row r="53056" ht="26.25" customHeight="1"/>
    <row r="53057" ht="26.25" customHeight="1"/>
    <row r="53058" ht="26.25" customHeight="1"/>
    <row r="53059" ht="26.25" customHeight="1"/>
    <row r="53060" ht="26.25" customHeight="1"/>
    <row r="53061" ht="26.25" customHeight="1"/>
    <row r="53062" ht="26.25" customHeight="1"/>
    <row r="53063" ht="26.25" customHeight="1"/>
    <row r="53064" ht="26.25" customHeight="1"/>
    <row r="53065" ht="26.25" customHeight="1"/>
    <row r="53066" ht="26.25" customHeight="1"/>
    <row r="53067" ht="26.25" customHeight="1"/>
    <row r="53068" ht="26.25" customHeight="1"/>
    <row r="53069" ht="26.25" customHeight="1"/>
    <row r="53070" ht="26.25" customHeight="1"/>
    <row r="53071" ht="26.25" customHeight="1"/>
    <row r="53072" ht="26.25" customHeight="1"/>
    <row r="53073" ht="26.25" customHeight="1"/>
    <row r="53074" ht="26.25" customHeight="1"/>
    <row r="53075" ht="26.25" customHeight="1"/>
    <row r="53076" ht="26.25" customHeight="1"/>
    <row r="53077" ht="26.25" customHeight="1"/>
    <row r="53078" ht="26.25" customHeight="1"/>
    <row r="53079" ht="26.25" customHeight="1"/>
    <row r="53080" ht="26.25" customHeight="1"/>
    <row r="53081" ht="26.25" customHeight="1"/>
    <row r="53082" ht="26.25" customHeight="1"/>
    <row r="53083" ht="26.25" customHeight="1"/>
    <row r="53084" ht="26.25" customHeight="1"/>
    <row r="53085" ht="26.25" customHeight="1"/>
    <row r="53086" ht="26.25" customHeight="1"/>
    <row r="53087" ht="26.25" customHeight="1"/>
    <row r="53088" ht="26.25" customHeight="1"/>
    <row r="53089" ht="26.25" customHeight="1"/>
    <row r="53090" ht="26.25" customHeight="1"/>
    <row r="53091" ht="26.25" customHeight="1"/>
    <row r="53092" ht="26.25" customHeight="1"/>
    <row r="53093" ht="26.25" customHeight="1"/>
    <row r="53094" ht="26.25" customHeight="1"/>
    <row r="53095" ht="26.25" customHeight="1"/>
    <row r="53096" ht="26.25" customHeight="1"/>
    <row r="53097" ht="26.25" customHeight="1"/>
    <row r="53098" ht="26.25" customHeight="1"/>
    <row r="53099" ht="26.25" customHeight="1"/>
    <row r="53100" ht="26.25" customHeight="1"/>
    <row r="53101" ht="26.25" customHeight="1"/>
    <row r="53102" ht="26.25" customHeight="1"/>
    <row r="53103" ht="26.25" customHeight="1"/>
    <row r="53104" ht="26.25" customHeight="1"/>
    <row r="53105" ht="26.25" customHeight="1"/>
    <row r="53106" ht="26.25" customHeight="1"/>
    <row r="53107" ht="26.25" customHeight="1"/>
    <row r="53108" ht="26.25" customHeight="1"/>
    <row r="53109" ht="26.25" customHeight="1"/>
    <row r="53110" ht="26.25" customHeight="1"/>
    <row r="53111" ht="26.25" customHeight="1"/>
    <row r="53112" ht="26.25" customHeight="1"/>
    <row r="53113" ht="26.25" customHeight="1"/>
    <row r="53114" ht="26.25" customHeight="1"/>
    <row r="53115" ht="26.25" customHeight="1"/>
    <row r="53116" ht="26.25" customHeight="1"/>
    <row r="53117" ht="26.25" customHeight="1"/>
    <row r="53118" ht="26.25" customHeight="1"/>
    <row r="53119" ht="26.25" customHeight="1"/>
    <row r="53120" ht="26.25" customHeight="1"/>
    <row r="53121" ht="26.25" customHeight="1"/>
    <row r="53122" ht="26.25" customHeight="1"/>
    <row r="53123" ht="26.25" customHeight="1"/>
    <row r="53124" ht="26.25" customHeight="1"/>
    <row r="53125" ht="26.25" customHeight="1"/>
    <row r="53126" ht="26.25" customHeight="1"/>
    <row r="53127" ht="26.25" customHeight="1"/>
    <row r="53128" ht="26.25" customHeight="1"/>
    <row r="53129" ht="26.25" customHeight="1"/>
    <row r="53130" ht="26.25" customHeight="1"/>
    <row r="53131" ht="26.25" customHeight="1"/>
    <row r="53132" ht="26.25" customHeight="1"/>
    <row r="53133" ht="26.25" customHeight="1"/>
    <row r="53134" ht="26.25" customHeight="1"/>
    <row r="53135" ht="26.25" customHeight="1"/>
    <row r="53136" ht="26.25" customHeight="1"/>
    <row r="53137" ht="26.25" customHeight="1"/>
    <row r="53138" ht="26.25" customHeight="1"/>
    <row r="53139" ht="26.25" customHeight="1"/>
    <row r="53140" ht="26.25" customHeight="1"/>
    <row r="53141" ht="26.25" customHeight="1"/>
    <row r="53142" ht="26.25" customHeight="1"/>
    <row r="53143" ht="26.25" customHeight="1"/>
    <row r="53144" ht="26.25" customHeight="1"/>
    <row r="53145" ht="26.25" customHeight="1"/>
    <row r="53146" ht="26.25" customHeight="1"/>
    <row r="53147" ht="26.25" customHeight="1"/>
    <row r="53148" ht="26.25" customHeight="1"/>
    <row r="53149" ht="26.25" customHeight="1"/>
    <row r="53150" ht="26.25" customHeight="1"/>
    <row r="53151" ht="26.25" customHeight="1"/>
    <row r="53152" ht="26.25" customHeight="1"/>
    <row r="53153" ht="26.25" customHeight="1"/>
    <row r="53154" ht="26.25" customHeight="1"/>
    <row r="53155" ht="26.25" customHeight="1"/>
    <row r="53156" ht="26.25" customHeight="1"/>
    <row r="53157" ht="26.25" customHeight="1"/>
    <row r="53158" ht="26.25" customHeight="1"/>
    <row r="53159" ht="26.25" customHeight="1"/>
    <row r="53160" ht="26.25" customHeight="1"/>
    <row r="53161" ht="26.25" customHeight="1"/>
    <row r="53162" ht="26.25" customHeight="1"/>
    <row r="53163" ht="26.25" customHeight="1"/>
    <row r="53164" ht="26.25" customHeight="1"/>
    <row r="53165" ht="26.25" customHeight="1"/>
    <row r="53166" ht="26.25" customHeight="1"/>
    <row r="53167" ht="26.25" customHeight="1"/>
    <row r="53168" ht="26.25" customHeight="1"/>
    <row r="53169" ht="26.25" customHeight="1"/>
    <row r="53170" ht="26.25" customHeight="1"/>
    <row r="53171" ht="26.25" customHeight="1"/>
    <row r="53172" ht="26.25" customHeight="1"/>
    <row r="53173" ht="26.25" customHeight="1"/>
    <row r="53174" ht="26.25" customHeight="1"/>
    <row r="53175" ht="26.25" customHeight="1"/>
    <row r="53176" ht="26.25" customHeight="1"/>
    <row r="53177" ht="26.25" customHeight="1"/>
    <row r="53178" ht="26.25" customHeight="1"/>
    <row r="53179" ht="26.25" customHeight="1"/>
    <row r="53180" ht="26.25" customHeight="1"/>
    <row r="53181" ht="26.25" customHeight="1"/>
    <row r="53182" ht="26.25" customHeight="1"/>
    <row r="53183" ht="26.25" customHeight="1"/>
    <row r="53184" ht="26.25" customHeight="1"/>
    <row r="53185" ht="26.25" customHeight="1"/>
    <row r="53186" ht="26.25" customHeight="1"/>
    <row r="53187" ht="26.25" customHeight="1"/>
    <row r="53188" ht="26.25" customHeight="1"/>
    <row r="53189" ht="26.25" customHeight="1"/>
    <row r="53190" ht="26.25" customHeight="1"/>
    <row r="53191" ht="26.25" customHeight="1"/>
    <row r="53192" ht="26.25" customHeight="1"/>
    <row r="53193" ht="26.25" customHeight="1"/>
    <row r="53194" ht="26.25" customHeight="1"/>
    <row r="53195" ht="26.25" customHeight="1"/>
    <row r="53196" ht="26.25" customHeight="1"/>
    <row r="53197" ht="26.25" customHeight="1"/>
    <row r="53198" ht="26.25" customHeight="1"/>
    <row r="53199" ht="26.25" customHeight="1"/>
    <row r="53200" ht="26.25" customHeight="1"/>
    <row r="53201" ht="26.25" customHeight="1"/>
    <row r="53202" ht="26.25" customHeight="1"/>
    <row r="53203" ht="26.25" customHeight="1"/>
    <row r="53204" ht="26.25" customHeight="1"/>
    <row r="53205" ht="26.25" customHeight="1"/>
    <row r="53206" ht="26.25" customHeight="1"/>
    <row r="53207" ht="26.25" customHeight="1"/>
    <row r="53208" ht="26.25" customHeight="1"/>
    <row r="53209" ht="26.25" customHeight="1"/>
    <row r="53210" ht="26.25" customHeight="1"/>
    <row r="53211" ht="26.25" customHeight="1"/>
    <row r="53212" ht="26.25" customHeight="1"/>
    <row r="53213" ht="26.25" customHeight="1"/>
    <row r="53214" ht="26.25" customHeight="1"/>
    <row r="53215" ht="26.25" customHeight="1"/>
    <row r="53216" ht="26.25" customHeight="1"/>
    <row r="53217" ht="26.25" customHeight="1"/>
    <row r="53218" ht="26.25" customHeight="1"/>
    <row r="53219" ht="26.25" customHeight="1"/>
    <row r="53220" ht="26.25" customHeight="1"/>
    <row r="53221" ht="26.25" customHeight="1"/>
    <row r="53222" ht="26.25" customHeight="1"/>
    <row r="53223" ht="26.25" customHeight="1"/>
    <row r="53224" ht="26.25" customHeight="1"/>
    <row r="53225" ht="26.25" customHeight="1"/>
    <row r="53226" ht="26.25" customHeight="1"/>
    <row r="53227" ht="26.25" customHeight="1"/>
    <row r="53228" ht="26.25" customHeight="1"/>
    <row r="53229" ht="26.25" customHeight="1"/>
    <row r="53230" ht="26.25" customHeight="1"/>
    <row r="53231" ht="26.25" customHeight="1"/>
    <row r="53232" ht="26.25" customHeight="1"/>
    <row r="53233" ht="26.25" customHeight="1"/>
    <row r="53234" ht="26.25" customHeight="1"/>
    <row r="53235" ht="26.25" customHeight="1"/>
    <row r="53236" ht="26.25" customHeight="1"/>
    <row r="53237" ht="26.25" customHeight="1"/>
    <row r="53238" ht="26.25" customHeight="1"/>
    <row r="53239" ht="26.25" customHeight="1"/>
    <row r="53240" ht="26.25" customHeight="1"/>
    <row r="53241" ht="26.25" customHeight="1"/>
    <row r="53242" ht="26.25" customHeight="1"/>
    <row r="53243" ht="26.25" customHeight="1"/>
    <row r="53244" ht="26.25" customHeight="1"/>
    <row r="53245" ht="26.25" customHeight="1"/>
    <row r="53246" ht="26.25" customHeight="1"/>
    <row r="53247" ht="26.25" customHeight="1"/>
    <row r="53248" ht="26.25" customHeight="1"/>
    <row r="53249" ht="26.25" customHeight="1"/>
    <row r="53250" ht="26.25" customHeight="1"/>
    <row r="53251" ht="26.25" customHeight="1"/>
    <row r="53252" ht="26.25" customHeight="1"/>
    <row r="53253" ht="26.25" customHeight="1"/>
    <row r="53254" ht="26.25" customHeight="1"/>
    <row r="53255" ht="26.25" customHeight="1"/>
    <row r="53256" ht="26.25" customHeight="1"/>
    <row r="53257" ht="26.25" customHeight="1"/>
    <row r="53258" ht="26.25" customHeight="1"/>
    <row r="53259" ht="26.25" customHeight="1"/>
    <row r="53260" ht="26.25" customHeight="1"/>
    <row r="53261" ht="26.25" customHeight="1"/>
    <row r="53262" ht="26.25" customHeight="1"/>
    <row r="53263" ht="26.25" customHeight="1"/>
    <row r="53264" ht="26.25" customHeight="1"/>
    <row r="53265" ht="26.25" customHeight="1"/>
    <row r="53266" ht="26.25" customHeight="1"/>
    <row r="53267" ht="26.25" customHeight="1"/>
    <row r="53268" ht="26.25" customHeight="1"/>
    <row r="53269" ht="26.25" customHeight="1"/>
    <row r="53270" ht="26.25" customHeight="1"/>
    <row r="53271" ht="26.25" customHeight="1"/>
    <row r="53272" ht="26.25" customHeight="1"/>
    <row r="53273" ht="26.25" customHeight="1"/>
    <row r="53274" ht="26.25" customHeight="1"/>
    <row r="53275" ht="26.25" customHeight="1"/>
    <row r="53276" ht="26.25" customHeight="1"/>
    <row r="53277" ht="26.25" customHeight="1"/>
    <row r="53278" ht="26.25" customHeight="1"/>
    <row r="53279" ht="26.25" customHeight="1"/>
    <row r="53280" ht="26.25" customHeight="1"/>
    <row r="53281" ht="26.25" customHeight="1"/>
    <row r="53282" ht="26.25" customHeight="1"/>
    <row r="53283" ht="26.25" customHeight="1"/>
    <row r="53284" ht="26.25" customHeight="1"/>
    <row r="53285" ht="26.25" customHeight="1"/>
    <row r="53286" ht="26.25" customHeight="1"/>
    <row r="53287" ht="26.25" customHeight="1"/>
    <row r="53288" ht="26.25" customHeight="1"/>
    <row r="53289" ht="26.25" customHeight="1"/>
    <row r="53290" ht="26.25" customHeight="1"/>
    <row r="53291" ht="26.25" customHeight="1"/>
    <row r="53292" ht="26.25" customHeight="1"/>
    <row r="53293" ht="26.25" customHeight="1"/>
    <row r="53294" ht="26.25" customHeight="1"/>
    <row r="53295" ht="26.25" customHeight="1"/>
    <row r="53296" ht="26.25" customHeight="1"/>
    <row r="53297" ht="26.25" customHeight="1"/>
    <row r="53298" ht="26.25" customHeight="1"/>
    <row r="53299" ht="26.25" customHeight="1"/>
    <row r="53300" ht="26.25" customHeight="1"/>
    <row r="53301" ht="26.25" customHeight="1"/>
    <row r="53302" ht="26.25" customHeight="1"/>
    <row r="53303" ht="26.25" customHeight="1"/>
    <row r="53304" ht="26.25" customHeight="1"/>
    <row r="53305" ht="26.25" customHeight="1"/>
    <row r="53306" ht="26.25" customHeight="1"/>
    <row r="53307" ht="26.25" customHeight="1"/>
    <row r="53308" ht="26.25" customHeight="1"/>
    <row r="53309" ht="26.25" customHeight="1"/>
    <row r="53310" ht="26.25" customHeight="1"/>
    <row r="53311" ht="26.25" customHeight="1"/>
    <row r="53312" ht="26.25" customHeight="1"/>
    <row r="53313" ht="26.25" customHeight="1"/>
    <row r="53314" ht="26.25" customHeight="1"/>
    <row r="53315" ht="26.25" customHeight="1"/>
    <row r="53316" ht="26.25" customHeight="1"/>
    <row r="53317" ht="26.25" customHeight="1"/>
    <row r="53318" ht="26.25" customHeight="1"/>
    <row r="53319" ht="26.25" customHeight="1"/>
    <row r="53320" ht="26.25" customHeight="1"/>
    <row r="53321" ht="26.25" customHeight="1"/>
    <row r="53322" ht="26.25" customHeight="1"/>
    <row r="53323" ht="26.25" customHeight="1"/>
    <row r="53324" ht="26.25" customHeight="1"/>
    <row r="53325" ht="26.25" customHeight="1"/>
    <row r="53326" ht="26.25" customHeight="1"/>
    <row r="53327" ht="26.25" customHeight="1"/>
    <row r="53328" ht="26.25" customHeight="1"/>
    <row r="53329" ht="26.25" customHeight="1"/>
    <row r="53330" ht="26.25" customHeight="1"/>
    <row r="53331" ht="26.25" customHeight="1"/>
    <row r="53332" ht="26.25" customHeight="1"/>
    <row r="53333" ht="26.25" customHeight="1"/>
    <row r="53334" ht="26.25" customHeight="1"/>
    <row r="53335" ht="26.25" customHeight="1"/>
    <row r="53336" ht="26.25" customHeight="1"/>
    <row r="53337" ht="26.25" customHeight="1"/>
    <row r="53338" ht="26.25" customHeight="1"/>
    <row r="53339" ht="26.25" customHeight="1"/>
    <row r="53340" ht="26.25" customHeight="1"/>
    <row r="53341" ht="26.25" customHeight="1"/>
    <row r="53342" ht="26.25" customHeight="1"/>
    <row r="53343" ht="26.25" customHeight="1"/>
    <row r="53344" ht="26.25" customHeight="1"/>
    <row r="53345" ht="26.25" customHeight="1"/>
    <row r="53346" ht="26.25" customHeight="1"/>
    <row r="53347" ht="26.25" customHeight="1"/>
    <row r="53348" ht="26.25" customHeight="1"/>
    <row r="53349" ht="26.25" customHeight="1"/>
    <row r="53350" ht="26.25" customHeight="1"/>
    <row r="53351" ht="26.25" customHeight="1"/>
    <row r="53352" ht="26.25" customHeight="1"/>
    <row r="53353" ht="26.25" customHeight="1"/>
    <row r="53354" ht="26.25" customHeight="1"/>
    <row r="53355" ht="26.25" customHeight="1"/>
    <row r="53356" ht="26.25" customHeight="1"/>
    <row r="53357" ht="26.25" customHeight="1"/>
    <row r="53358" ht="26.25" customHeight="1"/>
    <row r="53359" ht="26.25" customHeight="1"/>
    <row r="53360" ht="26.25" customHeight="1"/>
    <row r="53361" ht="26.25" customHeight="1"/>
    <row r="53362" ht="26.25" customHeight="1"/>
    <row r="53363" ht="26.25" customHeight="1"/>
    <row r="53364" ht="26.25" customHeight="1"/>
    <row r="53365" ht="26.25" customHeight="1"/>
    <row r="53366" ht="26.25" customHeight="1"/>
    <row r="53367" ht="26.25" customHeight="1"/>
    <row r="53368" ht="26.25" customHeight="1"/>
    <row r="53369" ht="26.25" customHeight="1"/>
    <row r="53370" ht="26.25" customHeight="1"/>
    <row r="53371" ht="26.25" customHeight="1"/>
    <row r="53372" ht="26.25" customHeight="1"/>
    <row r="53373" ht="26.25" customHeight="1"/>
    <row r="53374" ht="26.25" customHeight="1"/>
    <row r="53375" ht="26.25" customHeight="1"/>
    <row r="53376" ht="26.25" customHeight="1"/>
    <row r="53377" ht="26.25" customHeight="1"/>
    <row r="53378" ht="26.25" customHeight="1"/>
    <row r="53379" ht="26.25" customHeight="1"/>
    <row r="53380" ht="26.25" customHeight="1"/>
    <row r="53381" ht="26.25" customHeight="1"/>
    <row r="53382" ht="26.25" customHeight="1"/>
    <row r="53383" ht="26.25" customHeight="1"/>
    <row r="53384" ht="26.25" customHeight="1"/>
    <row r="53385" ht="26.25" customHeight="1"/>
    <row r="53386" ht="26.25" customHeight="1"/>
    <row r="53387" ht="26.25" customHeight="1"/>
    <row r="53388" ht="26.25" customHeight="1"/>
    <row r="53389" ht="26.25" customHeight="1"/>
    <row r="53390" ht="26.25" customHeight="1"/>
    <row r="53391" ht="26.25" customHeight="1"/>
    <row r="53392" ht="26.25" customHeight="1"/>
    <row r="53393" ht="26.25" customHeight="1"/>
    <row r="53394" ht="26.25" customHeight="1"/>
    <row r="53395" ht="26.25" customHeight="1"/>
    <row r="53396" ht="26.25" customHeight="1"/>
    <row r="53397" ht="26.25" customHeight="1"/>
    <row r="53398" ht="26.25" customHeight="1"/>
    <row r="53399" ht="26.25" customHeight="1"/>
    <row r="53400" ht="26.25" customHeight="1"/>
    <row r="53401" ht="26.25" customHeight="1"/>
    <row r="53402" ht="26.25" customHeight="1"/>
    <row r="53403" ht="26.25" customHeight="1"/>
    <row r="53404" ht="26.25" customHeight="1"/>
    <row r="53405" ht="26.25" customHeight="1"/>
    <row r="53406" ht="26.25" customHeight="1"/>
    <row r="53407" ht="26.25" customHeight="1"/>
    <row r="53408" ht="26.25" customHeight="1"/>
    <row r="53409" ht="26.25" customHeight="1"/>
    <row r="53410" ht="26.25" customHeight="1"/>
    <row r="53411" ht="26.25" customHeight="1"/>
    <row r="53412" ht="26.25" customHeight="1"/>
    <row r="53413" ht="26.25" customHeight="1"/>
    <row r="53414" ht="26.25" customHeight="1"/>
    <row r="53415" ht="26.25" customHeight="1"/>
    <row r="53416" ht="26.25" customHeight="1"/>
    <row r="53417" ht="26.25" customHeight="1"/>
    <row r="53418" ht="26.25" customHeight="1"/>
    <row r="53419" ht="26.25" customHeight="1"/>
    <row r="53420" ht="26.25" customHeight="1"/>
    <row r="53421" ht="26.25" customHeight="1"/>
    <row r="53422" ht="26.25" customHeight="1"/>
    <row r="53423" ht="26.25" customHeight="1"/>
    <row r="53424" ht="26.25" customHeight="1"/>
    <row r="53425" ht="26.25" customHeight="1"/>
    <row r="53426" ht="26.25" customHeight="1"/>
    <row r="53427" ht="26.25" customHeight="1"/>
    <row r="53428" ht="26.25" customHeight="1"/>
    <row r="53429" ht="26.25" customHeight="1"/>
    <row r="53430" ht="26.25" customHeight="1"/>
    <row r="53431" ht="26.25" customHeight="1"/>
    <row r="53432" ht="26.25" customHeight="1"/>
    <row r="53433" ht="26.25" customHeight="1"/>
    <row r="53434" ht="26.25" customHeight="1"/>
    <row r="53435" ht="26.25" customHeight="1"/>
    <row r="53436" ht="26.25" customHeight="1"/>
    <row r="53437" ht="26.25" customHeight="1"/>
    <row r="53438" ht="26.25" customHeight="1"/>
    <row r="53439" ht="26.25" customHeight="1"/>
    <row r="53440" ht="26.25" customHeight="1"/>
    <row r="53441" ht="26.25" customHeight="1"/>
    <row r="53442" ht="26.25" customHeight="1"/>
    <row r="53443" ht="26.25" customHeight="1"/>
    <row r="53444" ht="26.25" customHeight="1"/>
    <row r="53445" ht="26.25" customHeight="1"/>
    <row r="53446" ht="26.25" customHeight="1"/>
    <row r="53447" ht="26.25" customHeight="1"/>
    <row r="53448" ht="26.25" customHeight="1"/>
    <row r="53449" ht="26.25" customHeight="1"/>
    <row r="53450" ht="26.25" customHeight="1"/>
    <row r="53451" ht="26.25" customHeight="1"/>
    <row r="53452" ht="26.25" customHeight="1"/>
    <row r="53453" ht="26.25" customHeight="1"/>
    <row r="53454" ht="26.25" customHeight="1"/>
    <row r="53455" ht="26.25" customHeight="1"/>
    <row r="53456" ht="26.25" customHeight="1"/>
    <row r="53457" ht="26.25" customHeight="1"/>
    <row r="53458" ht="26.25" customHeight="1"/>
    <row r="53459" ht="26.25" customHeight="1"/>
    <row r="53460" ht="26.25" customHeight="1"/>
    <row r="53461" ht="26.25" customHeight="1"/>
    <row r="53462" ht="26.25" customHeight="1"/>
    <row r="53463" ht="26.25" customHeight="1"/>
    <row r="53464" ht="26.25" customHeight="1"/>
    <row r="53465" ht="26.25" customHeight="1"/>
    <row r="53466" ht="26.25" customHeight="1"/>
    <row r="53467" ht="26.25" customHeight="1"/>
    <row r="53468" ht="26.25" customHeight="1"/>
    <row r="53469" ht="26.25" customHeight="1"/>
    <row r="53470" ht="26.25" customHeight="1"/>
    <row r="53471" ht="26.25" customHeight="1"/>
    <row r="53472" ht="26.25" customHeight="1"/>
    <row r="53473" ht="26.25" customHeight="1"/>
    <row r="53474" ht="26.25" customHeight="1"/>
    <row r="53475" ht="26.25" customHeight="1"/>
    <row r="53476" ht="26.25" customHeight="1"/>
    <row r="53477" ht="26.25" customHeight="1"/>
    <row r="53478" ht="26.25" customHeight="1"/>
    <row r="53479" ht="26.25" customHeight="1"/>
    <row r="53480" ht="26.25" customHeight="1"/>
    <row r="53481" ht="26.25" customHeight="1"/>
    <row r="53482" ht="26.25" customHeight="1"/>
    <row r="53483" ht="26.25" customHeight="1"/>
    <row r="53484" ht="26.25" customHeight="1"/>
    <row r="53485" ht="26.25" customHeight="1"/>
    <row r="53486" ht="26.25" customHeight="1"/>
    <row r="53487" ht="26.25" customHeight="1"/>
    <row r="53488" ht="26.25" customHeight="1"/>
    <row r="53489" ht="26.25" customHeight="1"/>
    <row r="53490" ht="26.25" customHeight="1"/>
    <row r="53491" ht="26.25" customHeight="1"/>
    <row r="53492" ht="26.25" customHeight="1"/>
    <row r="53493" ht="26.25" customHeight="1"/>
    <row r="53494" ht="26.25" customHeight="1"/>
    <row r="53495" ht="26.25" customHeight="1"/>
    <row r="53496" ht="26.25" customHeight="1"/>
    <row r="53497" ht="26.25" customHeight="1"/>
    <row r="53498" ht="26.25" customHeight="1"/>
    <row r="53499" ht="26.25" customHeight="1"/>
    <row r="53500" ht="26.25" customHeight="1"/>
    <row r="53501" ht="26.25" customHeight="1"/>
    <row r="53502" ht="26.25" customHeight="1"/>
    <row r="53503" ht="26.25" customHeight="1"/>
    <row r="53504" ht="26.25" customHeight="1"/>
    <row r="53505" ht="26.25" customHeight="1"/>
    <row r="53506" ht="26.25" customHeight="1"/>
    <row r="53507" ht="26.25" customHeight="1"/>
    <row r="53508" ht="26.25" customHeight="1"/>
    <row r="53509" ht="26.25" customHeight="1"/>
    <row r="53510" ht="26.25" customHeight="1"/>
    <row r="53511" ht="26.25" customHeight="1"/>
    <row r="53512" ht="26.25" customHeight="1"/>
    <row r="53513" ht="26.25" customHeight="1"/>
    <row r="53514" ht="26.25" customHeight="1"/>
    <row r="53515" ht="26.25" customHeight="1"/>
    <row r="53516" ht="26.25" customHeight="1"/>
    <row r="53517" ht="26.25" customHeight="1"/>
    <row r="53518" ht="26.25" customHeight="1"/>
    <row r="53519" ht="26.25" customHeight="1"/>
    <row r="53520" ht="26.25" customHeight="1"/>
    <row r="53521" ht="26.25" customHeight="1"/>
    <row r="53522" ht="26.25" customHeight="1"/>
    <row r="53523" ht="26.25" customHeight="1"/>
    <row r="53524" ht="26.25" customHeight="1"/>
    <row r="53525" ht="26.25" customHeight="1"/>
    <row r="53526" ht="26.25" customHeight="1"/>
    <row r="53527" ht="26.25" customHeight="1"/>
    <row r="53528" ht="26.25" customHeight="1"/>
    <row r="53529" ht="26.25" customHeight="1"/>
    <row r="53530" ht="26.25" customHeight="1"/>
    <row r="53531" ht="26.25" customHeight="1"/>
    <row r="53532" ht="26.25" customHeight="1"/>
    <row r="53533" ht="26.25" customHeight="1"/>
    <row r="53534" ht="26.25" customHeight="1"/>
    <row r="53535" ht="26.25" customHeight="1"/>
    <row r="53536" ht="26.25" customHeight="1"/>
    <row r="53537" ht="26.25" customHeight="1"/>
    <row r="53538" ht="26.25" customHeight="1"/>
    <row r="53539" ht="26.25" customHeight="1"/>
    <row r="53540" ht="26.25" customHeight="1"/>
    <row r="53541" ht="26.25" customHeight="1"/>
    <row r="53542" ht="26.25" customHeight="1"/>
    <row r="53543" ht="26.25" customHeight="1"/>
    <row r="53544" ht="26.25" customHeight="1"/>
    <row r="53545" ht="26.25" customHeight="1"/>
    <row r="53546" ht="26.25" customHeight="1"/>
    <row r="53547" ht="26.25" customHeight="1"/>
    <row r="53548" ht="26.25" customHeight="1"/>
    <row r="53549" ht="26.25" customHeight="1"/>
    <row r="53550" ht="26.25" customHeight="1"/>
    <row r="53551" ht="26.25" customHeight="1"/>
    <row r="53552" ht="26.25" customHeight="1"/>
    <row r="53553" ht="26.25" customHeight="1"/>
    <row r="53554" ht="26.25" customHeight="1"/>
    <row r="53555" ht="26.25" customHeight="1"/>
    <row r="53556" ht="26.25" customHeight="1"/>
    <row r="53557" ht="26.25" customHeight="1"/>
    <row r="53558" ht="26.25" customHeight="1"/>
    <row r="53559" ht="26.25" customHeight="1"/>
    <row r="53560" ht="26.25" customHeight="1"/>
    <row r="53561" ht="26.25" customHeight="1"/>
    <row r="53562" ht="26.25" customHeight="1"/>
    <row r="53563" ht="26.25" customHeight="1"/>
    <row r="53564" ht="26.25" customHeight="1"/>
    <row r="53565" ht="26.25" customHeight="1"/>
    <row r="53566" ht="26.25" customHeight="1"/>
    <row r="53567" ht="26.25" customHeight="1"/>
    <row r="53568" ht="26.25" customHeight="1"/>
    <row r="53569" ht="26.25" customHeight="1"/>
    <row r="53570" ht="26.25" customHeight="1"/>
    <row r="53571" ht="26.25" customHeight="1"/>
    <row r="53572" ht="26.25" customHeight="1"/>
    <row r="53573" ht="26.25" customHeight="1"/>
    <row r="53574" ht="26.25" customHeight="1"/>
    <row r="53575" ht="26.25" customHeight="1"/>
    <row r="53576" ht="26.25" customHeight="1"/>
    <row r="53577" ht="26.25" customHeight="1"/>
    <row r="53578" ht="26.25" customHeight="1"/>
    <row r="53579" ht="26.25" customHeight="1"/>
    <row r="53580" ht="26.25" customHeight="1"/>
    <row r="53581" ht="26.25" customHeight="1"/>
    <row r="53582" ht="26.25" customHeight="1"/>
    <row r="53583" ht="26.25" customHeight="1"/>
    <row r="53584" ht="26.25" customHeight="1"/>
    <row r="53585" ht="26.25" customHeight="1"/>
    <row r="53586" ht="26.25" customHeight="1"/>
    <row r="53587" ht="26.25" customHeight="1"/>
    <row r="53588" ht="26.25" customHeight="1"/>
    <row r="53589" ht="26.25" customHeight="1"/>
    <row r="53590" ht="26.25" customHeight="1"/>
    <row r="53591" ht="26.25" customHeight="1"/>
    <row r="53592" ht="26.25" customHeight="1"/>
    <row r="53593" ht="26.25" customHeight="1"/>
    <row r="53594" ht="26.25" customHeight="1"/>
    <row r="53595" ht="26.25" customHeight="1"/>
    <row r="53596" ht="26.25" customHeight="1"/>
    <row r="53597" ht="26.25" customHeight="1"/>
    <row r="53598" ht="26.25" customHeight="1"/>
    <row r="53599" ht="26.25" customHeight="1"/>
    <row r="53600" ht="26.25" customHeight="1"/>
    <row r="53601" ht="26.25" customHeight="1"/>
    <row r="53602" ht="26.25" customHeight="1"/>
    <row r="53603" ht="26.25" customHeight="1"/>
    <row r="53604" ht="26.25" customHeight="1"/>
    <row r="53605" ht="26.25" customHeight="1"/>
    <row r="53606" ht="26.25" customHeight="1"/>
    <row r="53607" ht="26.25" customHeight="1"/>
    <row r="53608" ht="26.25" customHeight="1"/>
    <row r="53609" ht="26.25" customHeight="1"/>
    <row r="53610" ht="26.25" customHeight="1"/>
    <row r="53611" ht="26.25" customHeight="1"/>
    <row r="53612" ht="26.25" customHeight="1"/>
    <row r="53613" ht="26.25" customHeight="1"/>
    <row r="53614" ht="26.25" customHeight="1"/>
    <row r="53615" ht="26.25" customHeight="1"/>
    <row r="53616" ht="26.25" customHeight="1"/>
    <row r="53617" ht="26.25" customHeight="1"/>
    <row r="53618" ht="26.25" customHeight="1"/>
    <row r="53619" ht="26.25" customHeight="1"/>
    <row r="53620" ht="26.25" customHeight="1"/>
    <row r="53621" ht="26.25" customHeight="1"/>
    <row r="53622" ht="26.25" customHeight="1"/>
    <row r="53623" ht="26.25" customHeight="1"/>
    <row r="53624" ht="26.25" customHeight="1"/>
    <row r="53625" ht="26.25" customHeight="1"/>
    <row r="53626" ht="26.25" customHeight="1"/>
    <row r="53627" ht="26.25" customHeight="1"/>
    <row r="53628" ht="26.25" customHeight="1"/>
    <row r="53629" ht="26.25" customHeight="1"/>
    <row r="53630" ht="26.25" customHeight="1"/>
    <row r="53631" ht="26.25" customHeight="1"/>
    <row r="53632" ht="26.25" customHeight="1"/>
    <row r="53633" ht="26.25" customHeight="1"/>
    <row r="53634" ht="26.25" customHeight="1"/>
    <row r="53635" ht="26.25" customHeight="1"/>
    <row r="53636" ht="26.25" customHeight="1"/>
    <row r="53637" ht="26.25" customHeight="1"/>
    <row r="53638" ht="26.25" customHeight="1"/>
    <row r="53639" ht="26.25" customHeight="1"/>
    <row r="53640" ht="26.25" customHeight="1"/>
    <row r="53641" ht="26.25" customHeight="1"/>
    <row r="53642" ht="26.25" customHeight="1"/>
    <row r="53643" ht="26.25" customHeight="1"/>
    <row r="53644" ht="26.25" customHeight="1"/>
    <row r="53645" ht="26.25" customHeight="1"/>
    <row r="53646" ht="26.25" customHeight="1"/>
    <row r="53647" ht="26.25" customHeight="1"/>
    <row r="53648" ht="26.25" customHeight="1"/>
    <row r="53649" ht="26.25" customHeight="1"/>
    <row r="53650" ht="26.25" customHeight="1"/>
    <row r="53651" ht="26.25" customHeight="1"/>
    <row r="53652" ht="26.25" customHeight="1"/>
    <row r="53653" ht="26.25" customHeight="1"/>
    <row r="53654" ht="26.25" customHeight="1"/>
    <row r="53655" ht="26.25" customHeight="1"/>
    <row r="53656" ht="26.25" customHeight="1"/>
    <row r="53657" ht="26.25" customHeight="1"/>
    <row r="53658" ht="26.25" customHeight="1"/>
    <row r="53659" ht="26.25" customHeight="1"/>
    <row r="53660" ht="26.25" customHeight="1"/>
    <row r="53661" ht="26.25" customHeight="1"/>
    <row r="53662" ht="26.25" customHeight="1"/>
    <row r="53663" ht="26.25" customHeight="1"/>
    <row r="53664" ht="26.25" customHeight="1"/>
    <row r="53665" ht="26.25" customHeight="1"/>
    <row r="53666" ht="26.25" customHeight="1"/>
    <row r="53667" ht="26.25" customHeight="1"/>
    <row r="53668" ht="26.25" customHeight="1"/>
    <row r="53669" ht="26.25" customHeight="1"/>
    <row r="53670" ht="26.25" customHeight="1"/>
    <row r="53671" ht="26.25" customHeight="1"/>
    <row r="53672" ht="26.25" customHeight="1"/>
    <row r="53673" ht="26.25" customHeight="1"/>
    <row r="53674" ht="26.25" customHeight="1"/>
    <row r="53675" ht="26.25" customHeight="1"/>
    <row r="53676" ht="26.25" customHeight="1"/>
    <row r="53677" ht="26.25" customHeight="1"/>
    <row r="53678" ht="26.25" customHeight="1"/>
    <row r="53679" ht="26.25" customHeight="1"/>
    <row r="53680" ht="26.25" customHeight="1"/>
    <row r="53681" ht="26.25" customHeight="1"/>
    <row r="53682" ht="26.25" customHeight="1"/>
    <row r="53683" ht="26.25" customHeight="1"/>
    <row r="53684" ht="26.25" customHeight="1"/>
    <row r="53685" ht="26.25" customHeight="1"/>
    <row r="53686" ht="26.25" customHeight="1"/>
    <row r="53687" ht="26.25" customHeight="1"/>
    <row r="53688" ht="26.25" customHeight="1"/>
    <row r="53689" ht="26.25" customHeight="1"/>
    <row r="53690" ht="26.25" customHeight="1"/>
    <row r="53691" ht="26.25" customHeight="1"/>
    <row r="53692" ht="26.25" customHeight="1"/>
    <row r="53693" ht="26.25" customHeight="1"/>
    <row r="53694" ht="26.25" customHeight="1"/>
    <row r="53695" ht="26.25" customHeight="1"/>
    <row r="53696" ht="26.25" customHeight="1"/>
    <row r="53697" ht="26.25" customHeight="1"/>
    <row r="53698" ht="26.25" customHeight="1"/>
    <row r="53699" ht="26.25" customHeight="1"/>
    <row r="53700" ht="26.25" customHeight="1"/>
    <row r="53701" ht="26.25" customHeight="1"/>
    <row r="53702" ht="26.25" customHeight="1"/>
    <row r="53703" ht="26.25" customHeight="1"/>
    <row r="53704" ht="26.25" customHeight="1"/>
    <row r="53705" ht="26.25" customHeight="1"/>
    <row r="53706" ht="26.25" customHeight="1"/>
    <row r="53707" ht="26.25" customHeight="1"/>
    <row r="53708" ht="26.25" customHeight="1"/>
    <row r="53709" ht="26.25" customHeight="1"/>
    <row r="53710" ht="26.25" customHeight="1"/>
    <row r="53711" ht="26.25" customHeight="1"/>
    <row r="53712" ht="26.25" customHeight="1"/>
    <row r="53713" ht="26.25" customHeight="1"/>
    <row r="53714" ht="26.25" customHeight="1"/>
    <row r="53715" ht="26.25" customHeight="1"/>
    <row r="53716" ht="26.25" customHeight="1"/>
    <row r="53717" ht="26.25" customHeight="1"/>
    <row r="53718" ht="26.25" customHeight="1"/>
    <row r="53719" ht="26.25" customHeight="1"/>
    <row r="53720" ht="26.25" customHeight="1"/>
    <row r="53721" ht="26.25" customHeight="1"/>
    <row r="53722" ht="26.25" customHeight="1"/>
    <row r="53723" ht="26.25" customHeight="1"/>
    <row r="53724" ht="26.25" customHeight="1"/>
    <row r="53725" ht="26.25" customHeight="1"/>
    <row r="53726" ht="26.25" customHeight="1"/>
    <row r="53727" ht="26.25" customHeight="1"/>
    <row r="53728" ht="26.25" customHeight="1"/>
    <row r="53729" ht="26.25" customHeight="1"/>
    <row r="53730" ht="26.25" customHeight="1"/>
    <row r="53731" ht="26.25" customHeight="1"/>
    <row r="53732" ht="26.25" customHeight="1"/>
    <row r="53733" ht="26.25" customHeight="1"/>
    <row r="53734" ht="26.25" customHeight="1"/>
    <row r="53735" ht="26.25" customHeight="1"/>
    <row r="53736" ht="26.25" customHeight="1"/>
    <row r="53737" ht="26.25" customHeight="1"/>
    <row r="53738" ht="26.25" customHeight="1"/>
    <row r="53739" ht="26.25" customHeight="1"/>
    <row r="53740" ht="26.25" customHeight="1"/>
    <row r="53741" ht="26.25" customHeight="1"/>
    <row r="53742" ht="26.25" customHeight="1"/>
    <row r="53743" ht="26.25" customHeight="1"/>
    <row r="53744" ht="26.25" customHeight="1"/>
    <row r="53745" ht="26.25" customHeight="1"/>
    <row r="53746" ht="26.25" customHeight="1"/>
    <row r="53747" ht="26.25" customHeight="1"/>
    <row r="53748" ht="26.25" customHeight="1"/>
    <row r="53749" ht="26.25" customHeight="1"/>
    <row r="53750" ht="26.25" customHeight="1"/>
    <row r="53751" ht="26.25" customHeight="1"/>
    <row r="53752" ht="26.25" customHeight="1"/>
    <row r="53753" ht="26.25" customHeight="1"/>
    <row r="53754" ht="26.25" customHeight="1"/>
    <row r="53755" ht="26.25" customHeight="1"/>
    <row r="53756" ht="26.25" customHeight="1"/>
    <row r="53757" ht="26.25" customHeight="1"/>
    <row r="53758" ht="26.25" customHeight="1"/>
    <row r="53759" ht="26.25" customHeight="1"/>
    <row r="53760" ht="26.25" customHeight="1"/>
    <row r="53761" ht="26.25" customHeight="1"/>
    <row r="53762" ht="26.25" customHeight="1"/>
    <row r="53763" ht="26.25" customHeight="1"/>
    <row r="53764" ht="26.25" customHeight="1"/>
    <row r="53765" ht="26.25" customHeight="1"/>
    <row r="53766" ht="26.25" customHeight="1"/>
    <row r="53767" ht="26.25" customHeight="1"/>
    <row r="53768" ht="26.25" customHeight="1"/>
    <row r="53769" ht="26.25" customHeight="1"/>
    <row r="53770" ht="26.25" customHeight="1"/>
    <row r="53771" ht="26.25" customHeight="1"/>
    <row r="53772" ht="26.25" customHeight="1"/>
    <row r="53773" ht="26.25" customHeight="1"/>
    <row r="53774" ht="26.25" customHeight="1"/>
    <row r="53775" ht="26.25" customHeight="1"/>
    <row r="53776" ht="26.25" customHeight="1"/>
    <row r="53777" ht="26.25" customHeight="1"/>
    <row r="53778" ht="26.25" customHeight="1"/>
    <row r="53779" ht="26.25" customHeight="1"/>
    <row r="53780" ht="26.25" customHeight="1"/>
    <row r="53781" ht="26.25" customHeight="1"/>
    <row r="53782" ht="26.25" customHeight="1"/>
    <row r="53783" ht="26.25" customHeight="1"/>
    <row r="53784" ht="26.25" customHeight="1"/>
    <row r="53785" ht="26.25" customHeight="1"/>
    <row r="53786" ht="26.25" customHeight="1"/>
    <row r="53787" ht="26.25" customHeight="1"/>
    <row r="53788" ht="26.25" customHeight="1"/>
    <row r="53789" ht="26.25" customHeight="1"/>
    <row r="53790" ht="26.25" customHeight="1"/>
    <row r="53791" ht="26.25" customHeight="1"/>
    <row r="53792" ht="26.25" customHeight="1"/>
    <row r="53793" ht="26.25" customHeight="1"/>
    <row r="53794" ht="26.25" customHeight="1"/>
    <row r="53795" ht="26.25" customHeight="1"/>
    <row r="53796" ht="26.25" customHeight="1"/>
    <row r="53797" ht="26.25" customHeight="1"/>
    <row r="53798" ht="26.25" customHeight="1"/>
    <row r="53799" ht="26.25" customHeight="1"/>
    <row r="53800" ht="26.25" customHeight="1"/>
    <row r="53801" ht="26.25" customHeight="1"/>
    <row r="53802" ht="26.25" customHeight="1"/>
    <row r="53803" ht="26.25" customHeight="1"/>
    <row r="53804" ht="26.25" customHeight="1"/>
    <row r="53805" ht="26.25" customHeight="1"/>
    <row r="53806" ht="26.25" customHeight="1"/>
    <row r="53807" ht="26.25" customHeight="1"/>
    <row r="53808" ht="26.25" customHeight="1"/>
    <row r="53809" ht="26.25" customHeight="1"/>
    <row r="53810" ht="26.25" customHeight="1"/>
    <row r="53811" ht="26.25" customHeight="1"/>
    <row r="53812" ht="26.25" customHeight="1"/>
    <row r="53813" ht="26.25" customHeight="1"/>
    <row r="53814" ht="26.25" customHeight="1"/>
    <row r="53815" ht="26.25" customHeight="1"/>
    <row r="53816" ht="26.25" customHeight="1"/>
    <row r="53817" ht="26.25" customHeight="1"/>
    <row r="53818" ht="26.25" customHeight="1"/>
    <row r="53819" ht="26.25" customHeight="1"/>
    <row r="53820" ht="26.25" customHeight="1"/>
    <row r="53821" ht="26.25" customHeight="1"/>
    <row r="53822" ht="26.25" customHeight="1"/>
    <row r="53823" ht="26.25" customHeight="1"/>
    <row r="53824" ht="26.25" customHeight="1"/>
    <row r="53825" ht="26.25" customHeight="1"/>
    <row r="53826" ht="26.25" customHeight="1"/>
    <row r="53827" ht="26.25" customHeight="1"/>
    <row r="53828" ht="26.25" customHeight="1"/>
    <row r="53829" ht="26.25" customHeight="1"/>
    <row r="53830" ht="26.25" customHeight="1"/>
    <row r="53831" ht="26.25" customHeight="1"/>
    <row r="53832" ht="26.25" customHeight="1"/>
    <row r="53833" ht="26.25" customHeight="1"/>
    <row r="53834" ht="26.25" customHeight="1"/>
    <row r="53835" ht="26.25" customHeight="1"/>
    <row r="53836" ht="26.25" customHeight="1"/>
    <row r="53837" ht="26.25" customHeight="1"/>
    <row r="53838" ht="26.25" customHeight="1"/>
    <row r="53839" ht="26.25" customHeight="1"/>
    <row r="53840" ht="26.25" customHeight="1"/>
    <row r="53841" ht="26.25" customHeight="1"/>
    <row r="53842" ht="26.25" customHeight="1"/>
    <row r="53843" ht="26.25" customHeight="1"/>
    <row r="53844" ht="26.25" customHeight="1"/>
    <row r="53845" ht="26.25" customHeight="1"/>
    <row r="53846" ht="26.25" customHeight="1"/>
    <row r="53847" ht="26.25" customHeight="1"/>
    <row r="53848" ht="26.25" customHeight="1"/>
    <row r="53849" ht="26.25" customHeight="1"/>
    <row r="53850" ht="26.25" customHeight="1"/>
    <row r="53851" ht="26.25" customHeight="1"/>
    <row r="53852" ht="26.25" customHeight="1"/>
    <row r="53853" ht="26.25" customHeight="1"/>
    <row r="53854" ht="26.25" customHeight="1"/>
    <row r="53855" ht="26.25" customHeight="1"/>
    <row r="53856" ht="26.25" customHeight="1"/>
    <row r="53857" ht="26.25" customHeight="1"/>
    <row r="53858" ht="26.25" customHeight="1"/>
    <row r="53859" ht="26.25" customHeight="1"/>
    <row r="53860" ht="26.25" customHeight="1"/>
    <row r="53861" ht="26.25" customHeight="1"/>
    <row r="53862" ht="26.25" customHeight="1"/>
    <row r="53863" ht="26.25" customHeight="1"/>
    <row r="53864" ht="26.25" customHeight="1"/>
    <row r="53865" ht="26.25" customHeight="1"/>
    <row r="53866" ht="26.25" customHeight="1"/>
    <row r="53867" ht="26.25" customHeight="1"/>
    <row r="53868" ht="26.25" customHeight="1"/>
    <row r="53869" ht="26.25" customHeight="1"/>
    <row r="53870" ht="26.25" customHeight="1"/>
    <row r="53871" ht="26.25" customHeight="1"/>
    <row r="53872" ht="26.25" customHeight="1"/>
    <row r="53873" ht="26.25" customHeight="1"/>
    <row r="53874" ht="26.25" customHeight="1"/>
    <row r="53875" ht="26.25" customHeight="1"/>
    <row r="53876" ht="26.25" customHeight="1"/>
    <row r="53877" ht="26.25" customHeight="1"/>
    <row r="53878" ht="26.25" customHeight="1"/>
    <row r="53879" ht="26.25" customHeight="1"/>
    <row r="53880" ht="26.25" customHeight="1"/>
    <row r="53881" ht="26.25" customHeight="1"/>
    <row r="53882" ht="26.25" customHeight="1"/>
    <row r="53883" ht="26.25" customHeight="1"/>
    <row r="53884" ht="26.25" customHeight="1"/>
    <row r="53885" ht="26.25" customHeight="1"/>
    <row r="53886" ht="26.25" customHeight="1"/>
    <row r="53887" ht="26.25" customHeight="1"/>
    <row r="53888" ht="26.25" customHeight="1"/>
    <row r="53889" ht="26.25" customHeight="1"/>
    <row r="53890" ht="26.25" customHeight="1"/>
    <row r="53891" ht="26.25" customHeight="1"/>
    <row r="53892" ht="26.25" customHeight="1"/>
    <row r="53893" ht="26.25" customHeight="1"/>
    <row r="53894" ht="26.25" customHeight="1"/>
    <row r="53895" ht="26.25" customHeight="1"/>
    <row r="53896" ht="26.25" customHeight="1"/>
    <row r="53897" ht="26.25" customHeight="1"/>
    <row r="53898" ht="26.25" customHeight="1"/>
    <row r="53899" ht="26.25" customHeight="1"/>
    <row r="53900" ht="26.25" customHeight="1"/>
    <row r="53901" ht="26.25" customHeight="1"/>
    <row r="53902" ht="26.25" customHeight="1"/>
    <row r="53903" ht="26.25" customHeight="1"/>
    <row r="53904" ht="26.25" customHeight="1"/>
    <row r="53905" ht="26.25" customHeight="1"/>
    <row r="53906" ht="26.25" customHeight="1"/>
    <row r="53907" ht="26.25" customHeight="1"/>
    <row r="53908" ht="26.25" customHeight="1"/>
    <row r="53909" ht="26.25" customHeight="1"/>
    <row r="53910" ht="26.25" customHeight="1"/>
    <row r="53911" ht="26.25" customHeight="1"/>
    <row r="53912" ht="26.25" customHeight="1"/>
    <row r="53913" ht="26.25" customHeight="1"/>
    <row r="53914" ht="26.25" customHeight="1"/>
    <row r="53915" ht="26.25" customHeight="1"/>
    <row r="53916" ht="26.25" customHeight="1"/>
    <row r="53917" ht="26.25" customHeight="1"/>
    <row r="53918" ht="26.25" customHeight="1"/>
    <row r="53919" ht="26.25" customHeight="1"/>
    <row r="53920" ht="26.25" customHeight="1"/>
    <row r="53921" ht="26.25" customHeight="1"/>
    <row r="53922" ht="26.25" customHeight="1"/>
    <row r="53923" ht="26.25" customHeight="1"/>
    <row r="53924" ht="26.25" customHeight="1"/>
    <row r="53925" ht="26.25" customHeight="1"/>
    <row r="53926" ht="26.25" customHeight="1"/>
    <row r="53927" ht="26.25" customHeight="1"/>
    <row r="53928" ht="26.25" customHeight="1"/>
    <row r="53929" ht="26.25" customHeight="1"/>
    <row r="53930" ht="26.25" customHeight="1"/>
    <row r="53931" ht="26.25" customHeight="1"/>
    <row r="53932" ht="26.25" customHeight="1"/>
    <row r="53933" ht="26.25" customHeight="1"/>
    <row r="53934" ht="26.25" customHeight="1"/>
    <row r="53935" ht="26.25" customHeight="1"/>
    <row r="53936" ht="26.25" customHeight="1"/>
    <row r="53937" ht="26.25" customHeight="1"/>
    <row r="53938" ht="26.25" customHeight="1"/>
    <row r="53939" ht="26.25" customHeight="1"/>
    <row r="53940" ht="26.25" customHeight="1"/>
    <row r="53941" ht="26.25" customHeight="1"/>
    <row r="53942" ht="26.25" customHeight="1"/>
    <row r="53943" ht="26.25" customHeight="1"/>
    <row r="53944" ht="26.25" customHeight="1"/>
    <row r="53945" ht="26.25" customHeight="1"/>
    <row r="53946" ht="26.25" customHeight="1"/>
    <row r="53947" ht="26.25" customHeight="1"/>
    <row r="53948" ht="26.25" customHeight="1"/>
    <row r="53949" ht="26.25" customHeight="1"/>
    <row r="53950" ht="26.25" customHeight="1"/>
    <row r="53951" ht="26.25" customHeight="1"/>
    <row r="53952" ht="26.25" customHeight="1"/>
    <row r="53953" ht="26.25" customHeight="1"/>
    <row r="53954" ht="26.25" customHeight="1"/>
    <row r="53955" ht="26.25" customHeight="1"/>
    <row r="53956" ht="26.25" customHeight="1"/>
    <row r="53957" ht="26.25" customHeight="1"/>
    <row r="53958" ht="26.25" customHeight="1"/>
    <row r="53959" ht="26.25" customHeight="1"/>
    <row r="53960" ht="26.25" customHeight="1"/>
    <row r="53961" ht="26.25" customHeight="1"/>
    <row r="53962" ht="26.25" customHeight="1"/>
    <row r="53963" ht="26.25" customHeight="1"/>
    <row r="53964" ht="26.25" customHeight="1"/>
    <row r="53965" ht="26.25" customHeight="1"/>
    <row r="53966" ht="26.25" customHeight="1"/>
    <row r="53967" ht="26.25" customHeight="1"/>
    <row r="53968" ht="26.25" customHeight="1"/>
    <row r="53969" ht="26.25" customHeight="1"/>
    <row r="53970" ht="26.25" customHeight="1"/>
    <row r="53971" ht="26.25" customHeight="1"/>
    <row r="53972" ht="26.25" customHeight="1"/>
    <row r="53973" ht="26.25" customHeight="1"/>
    <row r="53974" ht="26.25" customHeight="1"/>
    <row r="53975" ht="26.25" customHeight="1"/>
    <row r="53976" ht="26.25" customHeight="1"/>
    <row r="53977" ht="26.25" customHeight="1"/>
    <row r="53978" ht="26.25" customHeight="1"/>
    <row r="53979" ht="26.25" customHeight="1"/>
    <row r="53980" ht="26.25" customHeight="1"/>
    <row r="53981" ht="26.25" customHeight="1"/>
    <row r="53982" ht="26.25" customHeight="1"/>
    <row r="53983" ht="26.25" customHeight="1"/>
    <row r="53984" ht="26.25" customHeight="1"/>
    <row r="53985" ht="26.25" customHeight="1"/>
    <row r="53986" ht="26.25" customHeight="1"/>
    <row r="53987" ht="26.25" customHeight="1"/>
    <row r="53988" ht="26.25" customHeight="1"/>
    <row r="53989" ht="26.25" customHeight="1"/>
    <row r="53990" ht="26.25" customHeight="1"/>
    <row r="53991" ht="26.25" customHeight="1"/>
    <row r="53992" ht="26.25" customHeight="1"/>
    <row r="53993" ht="26.25" customHeight="1"/>
    <row r="53994" ht="26.25" customHeight="1"/>
    <row r="53995" ht="26.25" customHeight="1"/>
    <row r="53996" ht="26.25" customHeight="1"/>
    <row r="53997" ht="26.25" customHeight="1"/>
    <row r="53998" ht="26.25" customHeight="1"/>
    <row r="53999" ht="26.25" customHeight="1"/>
    <row r="54000" ht="26.25" customHeight="1"/>
    <row r="54001" ht="26.25" customHeight="1"/>
    <row r="54002" ht="26.25" customHeight="1"/>
    <row r="54003" ht="26.25" customHeight="1"/>
    <row r="54004" ht="26.25" customHeight="1"/>
    <row r="54005" ht="26.25" customHeight="1"/>
    <row r="54006" ht="26.25" customHeight="1"/>
    <row r="54007" ht="26.25" customHeight="1"/>
    <row r="54008" ht="26.25" customHeight="1"/>
    <row r="54009" ht="26.25" customHeight="1"/>
    <row r="54010" ht="26.25" customHeight="1"/>
    <row r="54011" ht="26.25" customHeight="1"/>
    <row r="54012" ht="26.25" customHeight="1"/>
    <row r="54013" ht="26.25" customHeight="1"/>
    <row r="54014" ht="26.25" customHeight="1"/>
    <row r="54015" ht="26.25" customHeight="1"/>
    <row r="54016" ht="26.25" customHeight="1"/>
    <row r="54017" ht="26.25" customHeight="1"/>
    <row r="54018" ht="26.25" customHeight="1"/>
    <row r="54019" ht="26.25" customHeight="1"/>
    <row r="54020" ht="26.25" customHeight="1"/>
    <row r="54021" ht="26.25" customHeight="1"/>
    <row r="54022" ht="26.25" customHeight="1"/>
    <row r="54023" ht="26.25" customHeight="1"/>
    <row r="54024" ht="26.25" customHeight="1"/>
    <row r="54025" ht="26.25" customHeight="1"/>
    <row r="54026" ht="26.25" customHeight="1"/>
    <row r="54027" ht="26.25" customHeight="1"/>
    <row r="54028" ht="26.25" customHeight="1"/>
    <row r="54029" ht="26.25" customHeight="1"/>
    <row r="54030" ht="26.25" customHeight="1"/>
    <row r="54031" ht="26.25" customHeight="1"/>
    <row r="54032" ht="26.25" customHeight="1"/>
    <row r="54033" ht="26.25" customHeight="1"/>
    <row r="54034" ht="26.25" customHeight="1"/>
    <row r="54035" ht="26.25" customHeight="1"/>
    <row r="54036" ht="26.25" customHeight="1"/>
    <row r="54037" ht="26.25" customHeight="1"/>
    <row r="54038" ht="26.25" customHeight="1"/>
    <row r="54039" ht="26.25" customHeight="1"/>
    <row r="54040" ht="26.25" customHeight="1"/>
    <row r="54041" ht="26.25" customHeight="1"/>
    <row r="54042" ht="26.25" customHeight="1"/>
    <row r="54043" ht="26.25" customHeight="1"/>
    <row r="54044" ht="26.25" customHeight="1"/>
    <row r="54045" ht="26.25" customHeight="1"/>
    <row r="54046" ht="26.25" customHeight="1"/>
    <row r="54047" ht="26.25" customHeight="1"/>
    <row r="54048" ht="26.25" customHeight="1"/>
    <row r="54049" ht="26.25" customHeight="1"/>
    <row r="54050" ht="26.25" customHeight="1"/>
    <row r="54051" ht="26.25" customHeight="1"/>
    <row r="54052" ht="26.25" customHeight="1"/>
    <row r="54053" ht="26.25" customHeight="1"/>
    <row r="54054" ht="26.25" customHeight="1"/>
    <row r="54055" ht="26.25" customHeight="1"/>
    <row r="54056" ht="26.25" customHeight="1"/>
    <row r="54057" ht="26.25" customHeight="1"/>
    <row r="54058" ht="26.25" customHeight="1"/>
    <row r="54059" ht="26.25" customHeight="1"/>
    <row r="54060" ht="26.25" customHeight="1"/>
    <row r="54061" ht="26.25" customHeight="1"/>
    <row r="54062" ht="26.25" customHeight="1"/>
    <row r="54063" ht="26.25" customHeight="1"/>
    <row r="54064" ht="26.25" customHeight="1"/>
    <row r="54065" ht="26.25" customHeight="1"/>
    <row r="54066" ht="26.25" customHeight="1"/>
    <row r="54067" ht="26.25" customHeight="1"/>
    <row r="54068" ht="26.25" customHeight="1"/>
    <row r="54069" ht="26.25" customHeight="1"/>
    <row r="54070" ht="26.25" customHeight="1"/>
    <row r="54071" ht="26.25" customHeight="1"/>
    <row r="54072" ht="26.25" customHeight="1"/>
    <row r="54073" ht="26.25" customHeight="1"/>
    <row r="54074" ht="26.25" customHeight="1"/>
    <row r="54075" ht="26.25" customHeight="1"/>
    <row r="54076" ht="26.25" customHeight="1"/>
    <row r="54077" ht="26.25" customHeight="1"/>
    <row r="54078" ht="26.25" customHeight="1"/>
    <row r="54079" ht="26.25" customHeight="1"/>
    <row r="54080" ht="26.25" customHeight="1"/>
    <row r="54081" ht="26.25" customHeight="1"/>
    <row r="54082" ht="26.25" customHeight="1"/>
    <row r="54083" ht="26.25" customHeight="1"/>
    <row r="54084" ht="26.25" customHeight="1"/>
    <row r="54085" ht="26.25" customHeight="1"/>
    <row r="54086" ht="26.25" customHeight="1"/>
    <row r="54087" ht="26.25" customHeight="1"/>
    <row r="54088" ht="26.25" customHeight="1"/>
    <row r="54089" ht="26.25" customHeight="1"/>
    <row r="54090" ht="26.25" customHeight="1"/>
    <row r="54091" ht="26.25" customHeight="1"/>
    <row r="54092" ht="26.25" customHeight="1"/>
    <row r="54093" ht="26.25" customHeight="1"/>
    <row r="54094" ht="26.25" customHeight="1"/>
    <row r="54095" ht="26.25" customHeight="1"/>
    <row r="54096" ht="26.25" customHeight="1"/>
    <row r="54097" ht="26.25" customHeight="1"/>
    <row r="54098" ht="26.25" customHeight="1"/>
    <row r="54099" ht="26.25" customHeight="1"/>
    <row r="54100" ht="26.25" customHeight="1"/>
    <row r="54101" ht="26.25" customHeight="1"/>
    <row r="54102" ht="26.25" customHeight="1"/>
    <row r="54103" ht="26.25" customHeight="1"/>
    <row r="54104" ht="26.25" customHeight="1"/>
    <row r="54105" ht="26.25" customHeight="1"/>
    <row r="54106" ht="26.25" customHeight="1"/>
    <row r="54107" ht="26.25" customHeight="1"/>
    <row r="54108" ht="26.25" customHeight="1"/>
    <row r="54109" ht="26.25" customHeight="1"/>
    <row r="54110" ht="26.25" customHeight="1"/>
    <row r="54111" ht="26.25" customHeight="1"/>
    <row r="54112" ht="26.25" customHeight="1"/>
    <row r="54113" ht="26.25" customHeight="1"/>
    <row r="54114" ht="26.25" customHeight="1"/>
    <row r="54115" ht="26.25" customHeight="1"/>
    <row r="54116" ht="26.25" customHeight="1"/>
    <row r="54117" ht="26.25" customHeight="1"/>
    <row r="54118" ht="26.25" customHeight="1"/>
    <row r="54119" ht="26.25" customHeight="1"/>
    <row r="54120" ht="26.25" customHeight="1"/>
    <row r="54121" ht="26.25" customHeight="1"/>
    <row r="54122" ht="26.25" customHeight="1"/>
    <row r="54123" ht="26.25" customHeight="1"/>
    <row r="54124" ht="26.25" customHeight="1"/>
    <row r="54125" ht="26.25" customHeight="1"/>
    <row r="54126" ht="26.25" customHeight="1"/>
    <row r="54127" ht="26.25" customHeight="1"/>
    <row r="54128" ht="26.25" customHeight="1"/>
    <row r="54129" ht="26.25" customHeight="1"/>
    <row r="54130" ht="26.25" customHeight="1"/>
    <row r="54131" ht="26.25" customHeight="1"/>
    <row r="54132" ht="26.25" customHeight="1"/>
    <row r="54133" ht="26.25" customHeight="1"/>
    <row r="54134" ht="26.25" customHeight="1"/>
    <row r="54135" ht="26.25" customHeight="1"/>
    <row r="54136" ht="26.25" customHeight="1"/>
    <row r="54137" ht="26.25" customHeight="1"/>
    <row r="54138" ht="26.25" customHeight="1"/>
    <row r="54139" ht="26.25" customHeight="1"/>
    <row r="54140" ht="26.25" customHeight="1"/>
    <row r="54141" ht="26.25" customHeight="1"/>
    <row r="54142" ht="26.25" customHeight="1"/>
    <row r="54143" ht="26.25" customHeight="1"/>
    <row r="54144" ht="26.25" customHeight="1"/>
    <row r="54145" ht="26.25" customHeight="1"/>
    <row r="54146" ht="26.25" customHeight="1"/>
    <row r="54147" ht="26.25" customHeight="1"/>
    <row r="54148" ht="26.25" customHeight="1"/>
    <row r="54149" ht="26.25" customHeight="1"/>
    <row r="54150" ht="26.25" customHeight="1"/>
    <row r="54151" ht="26.25" customHeight="1"/>
    <row r="54152" ht="26.25" customHeight="1"/>
    <row r="54153" ht="26.25" customHeight="1"/>
    <row r="54154" ht="26.25" customHeight="1"/>
    <row r="54155" ht="26.25" customHeight="1"/>
    <row r="54156" ht="26.25" customHeight="1"/>
    <row r="54157" ht="26.25" customHeight="1"/>
    <row r="54158" ht="26.25" customHeight="1"/>
    <row r="54159" ht="26.25" customHeight="1"/>
    <row r="54160" ht="26.25" customHeight="1"/>
    <row r="54161" ht="26.25" customHeight="1"/>
    <row r="54162" ht="26.25" customHeight="1"/>
    <row r="54163" ht="26.25" customHeight="1"/>
    <row r="54164" ht="26.25" customHeight="1"/>
    <row r="54165" ht="26.25" customHeight="1"/>
    <row r="54166" ht="26.25" customHeight="1"/>
    <row r="54167" ht="26.25" customHeight="1"/>
    <row r="54168" ht="26.25" customHeight="1"/>
    <row r="54169" ht="26.25" customHeight="1"/>
    <row r="54170" ht="26.25" customHeight="1"/>
    <row r="54171" ht="26.25" customHeight="1"/>
    <row r="54172" ht="26.25" customHeight="1"/>
    <row r="54173" ht="26.25" customHeight="1"/>
    <row r="54174" ht="26.25" customHeight="1"/>
    <row r="54175" ht="26.25" customHeight="1"/>
    <row r="54176" ht="26.25" customHeight="1"/>
    <row r="54177" ht="26.25" customHeight="1"/>
    <row r="54178" ht="26.25" customHeight="1"/>
    <row r="54179" ht="26.25" customHeight="1"/>
    <row r="54180" ht="26.25" customHeight="1"/>
    <row r="54181" ht="26.25" customHeight="1"/>
    <row r="54182" ht="26.25" customHeight="1"/>
    <row r="54183" ht="26.25" customHeight="1"/>
    <row r="54184" ht="26.25" customHeight="1"/>
    <row r="54185" ht="26.25" customHeight="1"/>
    <row r="54186" ht="26.25" customHeight="1"/>
    <row r="54187" ht="26.25" customHeight="1"/>
    <row r="54188" ht="26.25" customHeight="1"/>
    <row r="54189" ht="26.25" customHeight="1"/>
    <row r="54190" ht="26.25" customHeight="1"/>
    <row r="54191" ht="26.25" customHeight="1"/>
    <row r="54192" ht="26.25" customHeight="1"/>
    <row r="54193" ht="26.25" customHeight="1"/>
    <row r="54194" ht="26.25" customHeight="1"/>
    <row r="54195" ht="26.25" customHeight="1"/>
    <row r="54196" ht="26.25" customHeight="1"/>
    <row r="54197" ht="26.25" customHeight="1"/>
    <row r="54198" ht="26.25" customHeight="1"/>
    <row r="54199" ht="26.25" customHeight="1"/>
    <row r="54200" ht="26.25" customHeight="1"/>
    <row r="54201" ht="26.25" customHeight="1"/>
    <row r="54202" ht="26.25" customHeight="1"/>
    <row r="54203" ht="26.25" customHeight="1"/>
    <row r="54204" ht="26.25" customHeight="1"/>
    <row r="54205" ht="26.25" customHeight="1"/>
    <row r="54206" ht="26.25" customHeight="1"/>
    <row r="54207" ht="26.25" customHeight="1"/>
    <row r="54208" ht="26.25" customHeight="1"/>
    <row r="54209" ht="26.25" customHeight="1"/>
    <row r="54210" ht="26.25" customHeight="1"/>
    <row r="54211" ht="26.25" customHeight="1"/>
    <row r="54212" ht="26.25" customHeight="1"/>
    <row r="54213" ht="26.25" customHeight="1"/>
    <row r="54214" ht="26.25" customHeight="1"/>
    <row r="54215" ht="26.25" customHeight="1"/>
    <row r="54216" ht="26.25" customHeight="1"/>
    <row r="54217" ht="26.25" customHeight="1"/>
    <row r="54218" ht="26.25" customHeight="1"/>
    <row r="54219" ht="26.25" customHeight="1"/>
    <row r="54220" ht="26.25" customHeight="1"/>
    <row r="54221" ht="26.25" customHeight="1"/>
    <row r="54222" ht="26.25" customHeight="1"/>
    <row r="54223" ht="26.25" customHeight="1"/>
    <row r="54224" ht="26.25" customHeight="1"/>
    <row r="54225" ht="26.25" customHeight="1"/>
    <row r="54226" ht="26.25" customHeight="1"/>
    <row r="54227" ht="26.25" customHeight="1"/>
    <row r="54228" ht="26.25" customHeight="1"/>
    <row r="54229" ht="26.25" customHeight="1"/>
    <row r="54230" ht="26.25" customHeight="1"/>
    <row r="54231" ht="26.25" customHeight="1"/>
    <row r="54232" ht="26.25" customHeight="1"/>
    <row r="54233" ht="26.25" customHeight="1"/>
    <row r="54234" ht="26.25" customHeight="1"/>
    <row r="54235" ht="26.25" customHeight="1"/>
    <row r="54236" ht="26.25" customHeight="1"/>
    <row r="54237" ht="26.25" customHeight="1"/>
    <row r="54238" ht="26.25" customHeight="1"/>
    <row r="54239" ht="26.25" customHeight="1"/>
    <row r="54240" ht="26.25" customHeight="1"/>
    <row r="54241" ht="26.25" customHeight="1"/>
    <row r="54242" ht="26.25" customHeight="1"/>
    <row r="54243" ht="26.25" customHeight="1"/>
    <row r="54244" ht="26.25" customHeight="1"/>
    <row r="54245" ht="26.25" customHeight="1"/>
    <row r="54246" ht="26.25" customHeight="1"/>
    <row r="54247" ht="26.25" customHeight="1"/>
    <row r="54248" ht="26.25" customHeight="1"/>
    <row r="54249" ht="26.25" customHeight="1"/>
    <row r="54250" ht="26.25" customHeight="1"/>
    <row r="54251" ht="26.25" customHeight="1"/>
    <row r="54252" ht="26.25" customHeight="1"/>
    <row r="54253" ht="26.25" customHeight="1"/>
    <row r="54254" ht="26.25" customHeight="1"/>
    <row r="54255" ht="26.25" customHeight="1"/>
    <row r="54256" ht="26.25" customHeight="1"/>
    <row r="54257" ht="26.25" customHeight="1"/>
    <row r="54258" ht="26.25" customHeight="1"/>
    <row r="54259" ht="26.25" customHeight="1"/>
    <row r="54260" ht="26.25" customHeight="1"/>
    <row r="54261" ht="26.25" customHeight="1"/>
    <row r="54262" ht="26.25" customHeight="1"/>
    <row r="54263" ht="26.25" customHeight="1"/>
    <row r="54264" ht="26.25" customHeight="1"/>
    <row r="54265" ht="26.25" customHeight="1"/>
    <row r="54266" ht="26.25" customHeight="1"/>
    <row r="54267" ht="26.25" customHeight="1"/>
    <row r="54268" ht="26.25" customHeight="1"/>
    <row r="54269" ht="26.25" customHeight="1"/>
    <row r="54270" ht="26.25" customHeight="1"/>
    <row r="54271" ht="26.25" customHeight="1"/>
    <row r="54272" ht="26.25" customHeight="1"/>
    <row r="54273" ht="26.25" customHeight="1"/>
    <row r="54274" ht="26.25" customHeight="1"/>
    <row r="54275" ht="26.25" customHeight="1"/>
    <row r="54276" ht="26.25" customHeight="1"/>
    <row r="54277" ht="26.25" customHeight="1"/>
    <row r="54278" ht="26.25" customHeight="1"/>
    <row r="54279" ht="26.25" customHeight="1"/>
    <row r="54280" ht="26.25" customHeight="1"/>
    <row r="54281" ht="26.25" customHeight="1"/>
    <row r="54282" ht="26.25" customHeight="1"/>
    <row r="54283" ht="26.25" customHeight="1"/>
    <row r="54284" ht="26.25" customHeight="1"/>
    <row r="54285" ht="26.25" customHeight="1"/>
    <row r="54286" ht="26.25" customHeight="1"/>
    <row r="54287" ht="26.25" customHeight="1"/>
    <row r="54288" ht="26.25" customHeight="1"/>
    <row r="54289" ht="26.25" customHeight="1"/>
    <row r="54290" ht="26.25" customHeight="1"/>
    <row r="54291" ht="26.25" customHeight="1"/>
    <row r="54292" ht="26.25" customHeight="1"/>
    <row r="54293" ht="26.25" customHeight="1"/>
    <row r="54294" ht="26.25" customHeight="1"/>
    <row r="54295" ht="26.25" customHeight="1"/>
    <row r="54296" ht="26.25" customHeight="1"/>
    <row r="54297" ht="26.25" customHeight="1"/>
    <row r="54298" ht="26.25" customHeight="1"/>
    <row r="54299" ht="26.25" customHeight="1"/>
    <row r="54300" ht="26.25" customHeight="1"/>
    <row r="54301" ht="26.25" customHeight="1"/>
    <row r="54302" ht="26.25" customHeight="1"/>
    <row r="54303" ht="26.25" customHeight="1"/>
    <row r="54304" ht="26.25" customHeight="1"/>
    <row r="54305" ht="26.25" customHeight="1"/>
    <row r="54306" ht="26.25" customHeight="1"/>
    <row r="54307" ht="26.25" customHeight="1"/>
    <row r="54308" ht="26.25" customHeight="1"/>
    <row r="54309" ht="26.25" customHeight="1"/>
    <row r="54310" ht="26.25" customHeight="1"/>
    <row r="54311" ht="26.25" customHeight="1"/>
    <row r="54312" ht="26.25" customHeight="1"/>
    <row r="54313" ht="26.25" customHeight="1"/>
    <row r="54314" ht="26.25" customHeight="1"/>
    <row r="54315" ht="26.25" customHeight="1"/>
    <row r="54316" ht="26.25" customHeight="1"/>
    <row r="54317" ht="26.25" customHeight="1"/>
    <row r="54318" ht="26.25" customHeight="1"/>
    <row r="54319" ht="26.25" customHeight="1"/>
    <row r="54320" ht="26.25" customHeight="1"/>
    <row r="54321" ht="26.25" customHeight="1"/>
    <row r="54322" ht="26.25" customHeight="1"/>
    <row r="54323" ht="26.25" customHeight="1"/>
    <row r="54324" ht="26.25" customHeight="1"/>
    <row r="54325" ht="26.25" customHeight="1"/>
    <row r="54326" ht="26.25" customHeight="1"/>
    <row r="54327" ht="26.25" customHeight="1"/>
    <row r="54328" ht="26.25" customHeight="1"/>
    <row r="54329" ht="26.25" customHeight="1"/>
    <row r="54330" ht="26.25" customHeight="1"/>
    <row r="54331" ht="26.25" customHeight="1"/>
    <row r="54332" ht="26.25" customHeight="1"/>
    <row r="54333" ht="26.25" customHeight="1"/>
    <row r="54334" ht="26.25" customHeight="1"/>
    <row r="54335" ht="26.25" customHeight="1"/>
    <row r="54336" ht="26.25" customHeight="1"/>
    <row r="54337" ht="26.25" customHeight="1"/>
    <row r="54338" ht="26.25" customHeight="1"/>
    <row r="54339" ht="26.25" customHeight="1"/>
    <row r="54340" ht="26.25" customHeight="1"/>
    <row r="54341" ht="26.25" customHeight="1"/>
    <row r="54342" ht="26.25" customHeight="1"/>
    <row r="54343" ht="26.25" customHeight="1"/>
    <row r="54344" ht="26.25" customHeight="1"/>
    <row r="54345" ht="26.25" customHeight="1"/>
    <row r="54346" ht="26.25" customHeight="1"/>
    <row r="54347" ht="26.25" customHeight="1"/>
    <row r="54348" ht="26.25" customHeight="1"/>
    <row r="54349" ht="26.25" customHeight="1"/>
    <row r="54350" ht="26.25" customHeight="1"/>
    <row r="54351" ht="26.25" customHeight="1"/>
    <row r="54352" ht="26.25" customHeight="1"/>
    <row r="54353" ht="26.25" customHeight="1"/>
    <row r="54354" ht="26.25" customHeight="1"/>
    <row r="54355" ht="26.25" customHeight="1"/>
    <row r="54356" ht="26.25" customHeight="1"/>
    <row r="54357" ht="26.25" customHeight="1"/>
    <row r="54358" ht="26.25" customHeight="1"/>
    <row r="54359" ht="26.25" customHeight="1"/>
    <row r="54360" ht="26.25" customHeight="1"/>
    <row r="54361" ht="26.25" customHeight="1"/>
    <row r="54362" ht="26.25" customHeight="1"/>
    <row r="54363" ht="26.25" customHeight="1"/>
    <row r="54364" ht="26.25" customHeight="1"/>
    <row r="54365" ht="26.25" customHeight="1"/>
    <row r="54366" ht="26.25" customHeight="1"/>
    <row r="54367" ht="26.25" customHeight="1"/>
    <row r="54368" ht="26.25" customHeight="1"/>
    <row r="54369" ht="26.25" customHeight="1"/>
    <row r="54370" ht="26.25" customHeight="1"/>
    <row r="54371" ht="26.25" customHeight="1"/>
    <row r="54372" ht="26.25" customHeight="1"/>
    <row r="54373" ht="26.25" customHeight="1"/>
    <row r="54374" ht="26.25" customHeight="1"/>
    <row r="54375" ht="26.25" customHeight="1"/>
    <row r="54376" ht="26.25" customHeight="1"/>
    <row r="54377" ht="26.25" customHeight="1"/>
    <row r="54378" ht="26.25" customHeight="1"/>
    <row r="54379" ht="26.25" customHeight="1"/>
    <row r="54380" ht="26.25" customHeight="1"/>
    <row r="54381" ht="26.25" customHeight="1"/>
    <row r="54382" ht="26.25" customHeight="1"/>
    <row r="54383" ht="26.25" customHeight="1"/>
    <row r="54384" ht="26.25" customHeight="1"/>
    <row r="54385" ht="26.25" customHeight="1"/>
    <row r="54386" ht="26.25" customHeight="1"/>
    <row r="54387" ht="26.25" customHeight="1"/>
    <row r="54388" ht="26.25" customHeight="1"/>
    <row r="54389" ht="26.25" customHeight="1"/>
    <row r="54390" ht="26.25" customHeight="1"/>
    <row r="54391" ht="26.25" customHeight="1"/>
    <row r="54392" ht="26.25" customHeight="1"/>
    <row r="54393" ht="26.25" customHeight="1"/>
    <row r="54394" ht="26.25" customHeight="1"/>
    <row r="54395" ht="26.25" customHeight="1"/>
    <row r="54396" ht="26.25" customHeight="1"/>
    <row r="54397" ht="26.25" customHeight="1"/>
    <row r="54398" ht="26.25" customHeight="1"/>
    <row r="54399" ht="26.25" customHeight="1"/>
    <row r="54400" ht="26.25" customHeight="1"/>
    <row r="54401" ht="26.25" customHeight="1"/>
    <row r="54402" ht="26.25" customHeight="1"/>
    <row r="54403" ht="26.25" customHeight="1"/>
    <row r="54404" ht="26.25" customHeight="1"/>
    <row r="54405" ht="26.25" customHeight="1"/>
    <row r="54406" ht="26.25" customHeight="1"/>
    <row r="54407" ht="26.25" customHeight="1"/>
    <row r="54408" ht="26.25" customHeight="1"/>
    <row r="54409" ht="26.25" customHeight="1"/>
    <row r="54410" ht="26.25" customHeight="1"/>
    <row r="54411" ht="26.25" customHeight="1"/>
    <row r="54412" ht="26.25" customHeight="1"/>
    <row r="54413" ht="26.25" customHeight="1"/>
    <row r="54414" ht="26.25" customHeight="1"/>
    <row r="54415" ht="26.25" customHeight="1"/>
    <row r="54416" ht="26.25" customHeight="1"/>
    <row r="54417" ht="26.25" customHeight="1"/>
    <row r="54418" ht="26.25" customHeight="1"/>
    <row r="54419" ht="26.25" customHeight="1"/>
    <row r="54420" ht="26.25" customHeight="1"/>
    <row r="54421" ht="26.25" customHeight="1"/>
    <row r="54422" ht="26.25" customHeight="1"/>
    <row r="54423" ht="26.25" customHeight="1"/>
    <row r="54424" ht="26.25" customHeight="1"/>
    <row r="54425" ht="26.25" customHeight="1"/>
    <row r="54426" ht="26.25" customHeight="1"/>
    <row r="54427" ht="26.25" customHeight="1"/>
    <row r="54428" ht="26.25" customHeight="1"/>
    <row r="54429" ht="26.25" customHeight="1"/>
    <row r="54430" ht="26.25" customHeight="1"/>
    <row r="54431" ht="26.25" customHeight="1"/>
    <row r="54432" ht="26.25" customHeight="1"/>
    <row r="54433" ht="26.25" customHeight="1"/>
    <row r="54434" ht="26.25" customHeight="1"/>
    <row r="54435" ht="26.25" customHeight="1"/>
    <row r="54436" ht="26.25" customHeight="1"/>
    <row r="54437" ht="26.25" customHeight="1"/>
    <row r="54438" ht="26.25" customHeight="1"/>
    <row r="54439" ht="26.25" customHeight="1"/>
    <row r="54440" ht="26.25" customHeight="1"/>
    <row r="54441" ht="26.25" customHeight="1"/>
    <row r="54442" ht="26.25" customHeight="1"/>
    <row r="54443" ht="26.25" customHeight="1"/>
    <row r="54444" ht="26.25" customHeight="1"/>
    <row r="54445" ht="26.25" customHeight="1"/>
    <row r="54446" ht="26.25" customHeight="1"/>
    <row r="54447" ht="26.25" customHeight="1"/>
    <row r="54448" ht="26.25" customHeight="1"/>
    <row r="54449" ht="26.25" customHeight="1"/>
    <row r="54450" ht="26.25" customHeight="1"/>
    <row r="54451" ht="26.25" customHeight="1"/>
    <row r="54452" ht="26.25" customHeight="1"/>
    <row r="54453" ht="26.25" customHeight="1"/>
    <row r="54454" ht="26.25" customHeight="1"/>
    <row r="54455" ht="26.25" customHeight="1"/>
    <row r="54456" ht="26.25" customHeight="1"/>
    <row r="54457" ht="26.25" customHeight="1"/>
    <row r="54458" ht="26.25" customHeight="1"/>
    <row r="54459" ht="26.25" customHeight="1"/>
    <row r="54460" ht="26.25" customHeight="1"/>
    <row r="54461" ht="26.25" customHeight="1"/>
    <row r="54462" ht="26.25" customHeight="1"/>
    <row r="54463" ht="26.25" customHeight="1"/>
    <row r="54464" ht="26.25" customHeight="1"/>
    <row r="54465" ht="26.25" customHeight="1"/>
    <row r="54466" ht="26.25" customHeight="1"/>
    <row r="54467" ht="26.25" customHeight="1"/>
    <row r="54468" ht="26.25" customHeight="1"/>
    <row r="54469" ht="26.25" customHeight="1"/>
    <row r="54470" ht="26.25" customHeight="1"/>
    <row r="54471" ht="26.25" customHeight="1"/>
    <row r="54472" ht="26.25" customHeight="1"/>
    <row r="54473" ht="26.25" customHeight="1"/>
    <row r="54474" ht="26.25" customHeight="1"/>
    <row r="54475" ht="26.25" customHeight="1"/>
    <row r="54476" ht="26.25" customHeight="1"/>
    <row r="54477" ht="26.25" customHeight="1"/>
    <row r="54478" ht="26.25" customHeight="1"/>
    <row r="54479" ht="26.25" customHeight="1"/>
    <row r="54480" ht="26.25" customHeight="1"/>
    <row r="54481" ht="26.25" customHeight="1"/>
    <row r="54482" ht="26.25" customHeight="1"/>
    <row r="54483" ht="26.25" customHeight="1"/>
    <row r="54484" ht="26.25" customHeight="1"/>
    <row r="54485" ht="26.25" customHeight="1"/>
    <row r="54486" ht="26.25" customHeight="1"/>
    <row r="54487" ht="26.25" customHeight="1"/>
    <row r="54488" ht="26.25" customHeight="1"/>
    <row r="54489" ht="26.25" customHeight="1"/>
    <row r="54490" ht="26.25" customHeight="1"/>
    <row r="54491" ht="26.25" customHeight="1"/>
    <row r="54492" ht="26.25" customHeight="1"/>
    <row r="54493" ht="26.25" customHeight="1"/>
    <row r="54494" ht="26.25" customHeight="1"/>
    <row r="54495" ht="26.25" customHeight="1"/>
    <row r="54496" ht="26.25" customHeight="1"/>
    <row r="54497" ht="26.25" customHeight="1"/>
    <row r="54498" ht="26.25" customHeight="1"/>
    <row r="54499" ht="26.25" customHeight="1"/>
    <row r="54500" ht="26.25" customHeight="1"/>
    <row r="54501" ht="26.25" customHeight="1"/>
    <row r="54502" ht="26.25" customHeight="1"/>
    <row r="54503" ht="26.25" customHeight="1"/>
    <row r="54504" ht="26.25" customHeight="1"/>
    <row r="54505" ht="26.25" customHeight="1"/>
    <row r="54506" ht="26.25" customHeight="1"/>
    <row r="54507" ht="26.25" customHeight="1"/>
    <row r="54508" ht="26.25" customHeight="1"/>
    <row r="54509" ht="26.25" customHeight="1"/>
    <row r="54510" ht="26.25" customHeight="1"/>
    <row r="54511" ht="26.25" customHeight="1"/>
    <row r="54512" ht="26.25" customHeight="1"/>
    <row r="54513" ht="26.25" customHeight="1"/>
    <row r="54514" ht="26.25" customHeight="1"/>
    <row r="54515" ht="26.25" customHeight="1"/>
    <row r="54516" ht="26.25" customHeight="1"/>
    <row r="54517" ht="26.25" customHeight="1"/>
    <row r="54518" ht="26.25" customHeight="1"/>
    <row r="54519" ht="26.25" customHeight="1"/>
    <row r="54520" ht="26.25" customHeight="1"/>
    <row r="54521" ht="26.25" customHeight="1"/>
    <row r="54522" ht="26.25" customHeight="1"/>
    <row r="54523" ht="26.25" customHeight="1"/>
    <row r="54524" ht="26.25" customHeight="1"/>
    <row r="54525" ht="26.25" customHeight="1"/>
    <row r="54526" ht="26.25" customHeight="1"/>
    <row r="54527" ht="26.25" customHeight="1"/>
    <row r="54528" ht="26.25" customHeight="1"/>
    <row r="54529" ht="26.25" customHeight="1"/>
    <row r="54530" ht="26.25" customHeight="1"/>
    <row r="54531" ht="26.25" customHeight="1"/>
    <row r="54532" ht="26.25" customHeight="1"/>
    <row r="54533" ht="26.25" customHeight="1"/>
    <row r="54534" ht="26.25" customHeight="1"/>
    <row r="54535" ht="26.25" customHeight="1"/>
    <row r="54536" ht="26.25" customHeight="1"/>
    <row r="54537" ht="26.25" customHeight="1"/>
    <row r="54538" ht="26.25" customHeight="1"/>
    <row r="54539" ht="26.25" customHeight="1"/>
    <row r="54540" ht="26.25" customHeight="1"/>
    <row r="54541" ht="26.25" customHeight="1"/>
    <row r="54542" ht="26.25" customHeight="1"/>
    <row r="54543" ht="26.25" customHeight="1"/>
    <row r="54544" ht="26.25" customHeight="1"/>
    <row r="54545" ht="26.25" customHeight="1"/>
    <row r="54546" ht="26.25" customHeight="1"/>
    <row r="54547" ht="26.25" customHeight="1"/>
    <row r="54548" ht="26.25" customHeight="1"/>
    <row r="54549" ht="26.25" customHeight="1"/>
    <row r="54550" ht="26.25" customHeight="1"/>
    <row r="54551" ht="26.25" customHeight="1"/>
    <row r="54552" ht="26.25" customHeight="1"/>
    <row r="54553" ht="26.25" customHeight="1"/>
    <row r="54554" ht="26.25" customHeight="1"/>
    <row r="54555" ht="26.25" customHeight="1"/>
    <row r="54556" ht="26.25" customHeight="1"/>
    <row r="54557" ht="26.25" customHeight="1"/>
    <row r="54558" ht="26.25" customHeight="1"/>
    <row r="54559" ht="26.25" customHeight="1"/>
    <row r="54560" ht="26.25" customHeight="1"/>
    <row r="54561" ht="26.25" customHeight="1"/>
    <row r="54562" ht="26.25" customHeight="1"/>
    <row r="54563" ht="26.25" customHeight="1"/>
    <row r="54564" ht="26.25" customHeight="1"/>
    <row r="54565" ht="26.25" customHeight="1"/>
    <row r="54566" ht="26.25" customHeight="1"/>
    <row r="54567" ht="26.25" customHeight="1"/>
    <row r="54568" ht="26.25" customHeight="1"/>
    <row r="54569" ht="26.25" customHeight="1"/>
    <row r="54570" ht="26.25" customHeight="1"/>
    <row r="54571" ht="26.25" customHeight="1"/>
    <row r="54572" ht="26.25" customHeight="1"/>
    <row r="54573" ht="26.25" customHeight="1"/>
    <row r="54574" ht="26.25" customHeight="1"/>
    <row r="54575" ht="26.25" customHeight="1"/>
    <row r="54576" ht="26.25" customHeight="1"/>
    <row r="54577" ht="26.25" customHeight="1"/>
    <row r="54578" ht="26.25" customHeight="1"/>
    <row r="54579" ht="26.25" customHeight="1"/>
    <row r="54580" ht="26.25" customHeight="1"/>
    <row r="54581" ht="26.25" customHeight="1"/>
    <row r="54582" ht="26.25" customHeight="1"/>
    <row r="54583" ht="26.25" customHeight="1"/>
    <row r="54584" ht="26.25" customHeight="1"/>
    <row r="54585" ht="26.25" customHeight="1"/>
    <row r="54586" ht="26.25" customHeight="1"/>
    <row r="54587" ht="26.25" customHeight="1"/>
    <row r="54588" ht="26.25" customHeight="1"/>
    <row r="54589" ht="26.25" customHeight="1"/>
    <row r="54590" ht="26.25" customHeight="1"/>
    <row r="54591" ht="26.25" customHeight="1"/>
    <row r="54592" ht="26.25" customHeight="1"/>
    <row r="54593" ht="26.25" customHeight="1"/>
    <row r="54594" ht="26.25" customHeight="1"/>
    <row r="54595" ht="26.25" customHeight="1"/>
    <row r="54596" ht="26.25" customHeight="1"/>
    <row r="54597" ht="26.25" customHeight="1"/>
    <row r="54598" ht="26.25" customHeight="1"/>
    <row r="54599" ht="26.25" customHeight="1"/>
    <row r="54600" ht="26.25" customHeight="1"/>
    <row r="54601" ht="26.25" customHeight="1"/>
    <row r="54602" ht="26.25" customHeight="1"/>
    <row r="54603" ht="26.25" customHeight="1"/>
    <row r="54604" ht="26.25" customHeight="1"/>
    <row r="54605" ht="26.25" customHeight="1"/>
    <row r="54606" ht="26.25" customHeight="1"/>
    <row r="54607" ht="26.25" customHeight="1"/>
    <row r="54608" ht="26.25" customHeight="1"/>
    <row r="54609" ht="26.25" customHeight="1"/>
    <row r="54610" ht="26.25" customHeight="1"/>
    <row r="54611" ht="26.25" customHeight="1"/>
    <row r="54612" ht="26.25" customHeight="1"/>
    <row r="54613" ht="26.25" customHeight="1"/>
    <row r="54614" ht="26.25" customHeight="1"/>
    <row r="54615" ht="26.25" customHeight="1"/>
    <row r="54616" ht="26.25" customHeight="1"/>
    <row r="54617" ht="26.25" customHeight="1"/>
    <row r="54618" ht="26.25" customHeight="1"/>
    <row r="54619" ht="26.25" customHeight="1"/>
    <row r="54620" ht="26.25" customHeight="1"/>
    <row r="54621" ht="26.25" customHeight="1"/>
    <row r="54622" ht="26.25" customHeight="1"/>
    <row r="54623" ht="26.25" customHeight="1"/>
    <row r="54624" ht="26.25" customHeight="1"/>
    <row r="54625" ht="26.25" customHeight="1"/>
    <row r="54626" ht="26.25" customHeight="1"/>
    <row r="54627" ht="26.25" customHeight="1"/>
    <row r="54628" ht="26.25" customHeight="1"/>
    <row r="54629" ht="26.25" customHeight="1"/>
    <row r="54630" ht="26.25" customHeight="1"/>
    <row r="54631" ht="26.25" customHeight="1"/>
    <row r="54632" ht="26.25" customHeight="1"/>
    <row r="54633" ht="26.25" customHeight="1"/>
    <row r="54634" ht="26.25" customHeight="1"/>
    <row r="54635" ht="26.25" customHeight="1"/>
    <row r="54636" ht="26.25" customHeight="1"/>
    <row r="54637" ht="26.25" customHeight="1"/>
    <row r="54638" ht="26.25" customHeight="1"/>
    <row r="54639" ht="26.25" customHeight="1"/>
    <row r="54640" ht="26.25" customHeight="1"/>
    <row r="54641" ht="26.25" customHeight="1"/>
    <row r="54642" ht="26.25" customHeight="1"/>
    <row r="54643" ht="26.25" customHeight="1"/>
    <row r="54644" ht="26.25" customHeight="1"/>
    <row r="54645" ht="26.25" customHeight="1"/>
    <row r="54646" ht="26.25" customHeight="1"/>
    <row r="54647" ht="26.25" customHeight="1"/>
    <row r="54648" ht="26.25" customHeight="1"/>
    <row r="54649" ht="26.25" customHeight="1"/>
    <row r="54650" ht="26.25" customHeight="1"/>
    <row r="54651" ht="26.25" customHeight="1"/>
    <row r="54652" ht="26.25" customHeight="1"/>
    <row r="54653" ht="26.25" customHeight="1"/>
    <row r="54654" ht="26.25" customHeight="1"/>
    <row r="54655" ht="26.25" customHeight="1"/>
    <row r="54656" ht="26.25" customHeight="1"/>
    <row r="54657" ht="26.25" customHeight="1"/>
    <row r="54658" ht="26.25" customHeight="1"/>
    <row r="54659" ht="26.25" customHeight="1"/>
    <row r="54660" ht="26.25" customHeight="1"/>
    <row r="54661" ht="26.25" customHeight="1"/>
    <row r="54662" ht="26.25" customHeight="1"/>
    <row r="54663" ht="26.25" customHeight="1"/>
    <row r="54664" ht="26.25" customHeight="1"/>
    <row r="54665" ht="26.25" customHeight="1"/>
    <row r="54666" ht="26.25" customHeight="1"/>
    <row r="54667" ht="26.25" customHeight="1"/>
    <row r="54668" ht="26.25" customHeight="1"/>
    <row r="54669" ht="26.25" customHeight="1"/>
    <row r="54670" ht="26.25" customHeight="1"/>
    <row r="54671" ht="26.25" customHeight="1"/>
    <row r="54672" ht="26.25" customHeight="1"/>
    <row r="54673" ht="26.25" customHeight="1"/>
    <row r="54674" ht="26.25" customHeight="1"/>
    <row r="54675" ht="26.25" customHeight="1"/>
    <row r="54676" ht="26.25" customHeight="1"/>
    <row r="54677" ht="26.25" customHeight="1"/>
    <row r="54678" ht="26.25" customHeight="1"/>
    <row r="54679" ht="26.25" customHeight="1"/>
    <row r="54680" ht="26.25" customHeight="1"/>
    <row r="54681" ht="26.25" customHeight="1"/>
    <row r="54682" ht="26.25" customHeight="1"/>
    <row r="54683" ht="26.25" customHeight="1"/>
    <row r="54684" ht="26.25" customHeight="1"/>
    <row r="54685" ht="26.25" customHeight="1"/>
    <row r="54686" ht="26.25" customHeight="1"/>
    <row r="54687" ht="26.25" customHeight="1"/>
    <row r="54688" ht="26.25" customHeight="1"/>
    <row r="54689" ht="26.25" customHeight="1"/>
    <row r="54690" ht="26.25" customHeight="1"/>
    <row r="54691" ht="26.25" customHeight="1"/>
    <row r="54692" ht="26.25" customHeight="1"/>
    <row r="54693" ht="26.25" customHeight="1"/>
    <row r="54694" ht="26.25" customHeight="1"/>
    <row r="54695" ht="26.25" customHeight="1"/>
    <row r="54696" ht="26.25" customHeight="1"/>
    <row r="54697" ht="26.25" customHeight="1"/>
    <row r="54698" ht="26.25" customHeight="1"/>
    <row r="54699" ht="26.25" customHeight="1"/>
    <row r="54700" ht="26.25" customHeight="1"/>
    <row r="54701" ht="26.25" customHeight="1"/>
    <row r="54702" ht="26.25" customHeight="1"/>
    <row r="54703" ht="26.25" customHeight="1"/>
    <row r="54704" ht="26.25" customHeight="1"/>
    <row r="54705" ht="26.25" customHeight="1"/>
    <row r="54706" ht="26.25" customHeight="1"/>
    <row r="54707" ht="26.25" customHeight="1"/>
    <row r="54708" ht="26.25" customHeight="1"/>
    <row r="54709" ht="26.25" customHeight="1"/>
    <row r="54710" ht="26.25" customHeight="1"/>
    <row r="54711" ht="26.25" customHeight="1"/>
    <row r="54712" ht="26.25" customHeight="1"/>
    <row r="54713" ht="26.25" customHeight="1"/>
    <row r="54714" ht="26.25" customHeight="1"/>
    <row r="54715" ht="26.25" customHeight="1"/>
    <row r="54716" ht="26.25" customHeight="1"/>
    <row r="54717" ht="26.25" customHeight="1"/>
    <row r="54718" ht="26.25" customHeight="1"/>
    <row r="54719" ht="26.25" customHeight="1"/>
    <row r="54720" ht="26.25" customHeight="1"/>
    <row r="54721" ht="26.25" customHeight="1"/>
    <row r="54722" ht="26.25" customHeight="1"/>
    <row r="54723" ht="26.25" customHeight="1"/>
    <row r="54724" ht="26.25" customHeight="1"/>
    <row r="54725" ht="26.25" customHeight="1"/>
    <row r="54726" ht="26.25" customHeight="1"/>
    <row r="54727" ht="26.25" customHeight="1"/>
    <row r="54728" ht="26.25" customHeight="1"/>
    <row r="54729" ht="26.25" customHeight="1"/>
    <row r="54730" ht="26.25" customHeight="1"/>
    <row r="54731" ht="26.25" customHeight="1"/>
    <row r="54732" ht="26.25" customHeight="1"/>
    <row r="54733" ht="26.25" customHeight="1"/>
    <row r="54734" ht="26.25" customHeight="1"/>
    <row r="54735" ht="26.25" customHeight="1"/>
    <row r="54736" ht="26.25" customHeight="1"/>
    <row r="54737" ht="26.25" customHeight="1"/>
    <row r="54738" ht="26.25" customHeight="1"/>
    <row r="54739" ht="26.25" customHeight="1"/>
    <row r="54740" ht="26.25" customHeight="1"/>
    <row r="54741" ht="26.25" customHeight="1"/>
    <row r="54742" ht="26.25" customHeight="1"/>
    <row r="54743" ht="26.25" customHeight="1"/>
    <row r="54744" ht="26.25" customHeight="1"/>
    <row r="54745" ht="26.25" customHeight="1"/>
    <row r="54746" ht="26.25" customHeight="1"/>
    <row r="54747" ht="26.25" customHeight="1"/>
    <row r="54748" ht="26.25" customHeight="1"/>
    <row r="54749" ht="26.25" customHeight="1"/>
    <row r="54750" ht="26.25" customHeight="1"/>
    <row r="54751" ht="26.25" customHeight="1"/>
    <row r="54752" ht="26.25" customHeight="1"/>
    <row r="54753" ht="26.25" customHeight="1"/>
    <row r="54754" ht="26.25" customHeight="1"/>
    <row r="54755" ht="26.25" customHeight="1"/>
    <row r="54756" ht="26.25" customHeight="1"/>
    <row r="54757" ht="26.25" customHeight="1"/>
    <row r="54758" ht="26.25" customHeight="1"/>
    <row r="54759" ht="26.25" customHeight="1"/>
    <row r="54760" ht="26.25" customHeight="1"/>
    <row r="54761" ht="26.25" customHeight="1"/>
    <row r="54762" ht="26.25" customHeight="1"/>
    <row r="54763" ht="26.25" customHeight="1"/>
    <row r="54764" ht="26.25" customHeight="1"/>
    <row r="54765" ht="26.25" customHeight="1"/>
    <row r="54766" ht="26.25" customHeight="1"/>
    <row r="54767" ht="26.25" customHeight="1"/>
    <row r="54768" ht="26.25" customHeight="1"/>
    <row r="54769" ht="26.25" customHeight="1"/>
    <row r="54770" ht="26.25" customHeight="1"/>
    <row r="54771" ht="26.25" customHeight="1"/>
    <row r="54772" ht="26.25" customHeight="1"/>
    <row r="54773" ht="26.25" customHeight="1"/>
    <row r="54774" ht="26.25" customHeight="1"/>
    <row r="54775" ht="26.25" customHeight="1"/>
    <row r="54776" ht="26.25" customHeight="1"/>
    <row r="54777" ht="26.25" customHeight="1"/>
    <row r="54778" ht="26.25" customHeight="1"/>
    <row r="54779" ht="26.25" customHeight="1"/>
    <row r="54780" ht="26.25" customHeight="1"/>
    <row r="54781" ht="26.25" customHeight="1"/>
    <row r="54782" ht="26.25" customHeight="1"/>
    <row r="54783" ht="26.25" customHeight="1"/>
    <row r="54784" ht="26.25" customHeight="1"/>
    <row r="54785" ht="26.25" customHeight="1"/>
    <row r="54786" ht="26.25" customHeight="1"/>
    <row r="54787" ht="26.25" customHeight="1"/>
    <row r="54788" ht="26.25" customHeight="1"/>
    <row r="54789" ht="26.25" customHeight="1"/>
    <row r="54790" ht="26.25" customHeight="1"/>
    <row r="54791" ht="26.25" customHeight="1"/>
    <row r="54792" ht="26.25" customHeight="1"/>
    <row r="54793" ht="26.25" customHeight="1"/>
    <row r="54794" ht="26.25" customHeight="1"/>
    <row r="54795" ht="26.25" customHeight="1"/>
    <row r="54796" ht="26.25" customHeight="1"/>
    <row r="54797" ht="26.25" customHeight="1"/>
    <row r="54798" ht="26.25" customHeight="1"/>
    <row r="54799" ht="26.25" customHeight="1"/>
    <row r="54800" ht="26.25" customHeight="1"/>
    <row r="54801" ht="26.25" customHeight="1"/>
    <row r="54802" ht="26.25" customHeight="1"/>
    <row r="54803" ht="26.25" customHeight="1"/>
    <row r="54804" ht="26.25" customHeight="1"/>
    <row r="54805" ht="26.25" customHeight="1"/>
    <row r="54806" ht="26.25" customHeight="1"/>
    <row r="54807" ht="26.25" customHeight="1"/>
    <row r="54808" ht="26.25" customHeight="1"/>
    <row r="54809" ht="26.25" customHeight="1"/>
    <row r="54810" ht="26.25" customHeight="1"/>
    <row r="54811" ht="26.25" customHeight="1"/>
    <row r="54812" ht="26.25" customHeight="1"/>
    <row r="54813" ht="26.25" customHeight="1"/>
    <row r="54814" ht="26.25" customHeight="1"/>
    <row r="54815" ht="26.25" customHeight="1"/>
    <row r="54816" ht="26.25" customHeight="1"/>
    <row r="54817" ht="26.25" customHeight="1"/>
    <row r="54818" ht="26.25" customHeight="1"/>
    <row r="54819" ht="26.25" customHeight="1"/>
    <row r="54820" ht="26.25" customHeight="1"/>
    <row r="54821" ht="26.25" customHeight="1"/>
    <row r="54822" ht="26.25" customHeight="1"/>
    <row r="54823" ht="26.25" customHeight="1"/>
    <row r="54824" ht="26.25" customHeight="1"/>
    <row r="54825" ht="26.25" customHeight="1"/>
    <row r="54826" ht="26.25" customHeight="1"/>
    <row r="54827" ht="26.25" customHeight="1"/>
    <row r="54828" ht="26.25" customHeight="1"/>
    <row r="54829" ht="26.25" customHeight="1"/>
    <row r="54830" ht="26.25" customHeight="1"/>
    <row r="54831" ht="26.25" customHeight="1"/>
    <row r="54832" ht="26.25" customHeight="1"/>
    <row r="54833" ht="26.25" customHeight="1"/>
    <row r="54834" ht="26.25" customHeight="1"/>
    <row r="54835" ht="26.25" customHeight="1"/>
    <row r="54836" ht="26.25" customHeight="1"/>
    <row r="54837" ht="26.25" customHeight="1"/>
    <row r="54838" ht="26.25" customHeight="1"/>
    <row r="54839" ht="26.25" customHeight="1"/>
    <row r="54840" ht="26.25" customHeight="1"/>
    <row r="54841" ht="26.25" customHeight="1"/>
    <row r="54842" ht="26.25" customHeight="1"/>
    <row r="54843" ht="26.25" customHeight="1"/>
    <row r="54844" ht="26.25" customHeight="1"/>
    <row r="54845" ht="26.25" customHeight="1"/>
    <row r="54846" ht="26.25" customHeight="1"/>
    <row r="54847" ht="26.25" customHeight="1"/>
    <row r="54848" ht="26.25" customHeight="1"/>
    <row r="54849" ht="26.25" customHeight="1"/>
    <row r="54850" ht="26.25" customHeight="1"/>
    <row r="54851" ht="26.25" customHeight="1"/>
    <row r="54852" ht="26.25" customHeight="1"/>
    <row r="54853" ht="26.25" customHeight="1"/>
    <row r="54854" ht="26.25" customHeight="1"/>
    <row r="54855" ht="26.25" customHeight="1"/>
    <row r="54856" ht="26.25" customHeight="1"/>
    <row r="54857" ht="26.25" customHeight="1"/>
    <row r="54858" ht="26.25" customHeight="1"/>
    <row r="54859" ht="26.25" customHeight="1"/>
    <row r="54860" ht="26.25" customHeight="1"/>
    <row r="54861" ht="26.25" customHeight="1"/>
    <row r="54862" ht="26.25" customHeight="1"/>
    <row r="54863" ht="26.25" customHeight="1"/>
    <row r="54864" ht="26.25" customHeight="1"/>
    <row r="54865" ht="26.25" customHeight="1"/>
    <row r="54866" ht="26.25" customHeight="1"/>
    <row r="54867" ht="26.25" customHeight="1"/>
    <row r="54868" ht="26.25" customHeight="1"/>
    <row r="54869" ht="26.25" customHeight="1"/>
    <row r="54870" ht="26.25" customHeight="1"/>
    <row r="54871" ht="26.25" customHeight="1"/>
    <row r="54872" ht="26.25" customHeight="1"/>
    <row r="54873" ht="26.25" customHeight="1"/>
    <row r="54874" ht="26.25" customHeight="1"/>
    <row r="54875" ht="26.25" customHeight="1"/>
    <row r="54876" ht="26.25" customHeight="1"/>
    <row r="54877" ht="26.25" customHeight="1"/>
    <row r="54878" ht="26.25" customHeight="1"/>
    <row r="54879" ht="26.25" customHeight="1"/>
    <row r="54880" ht="26.25" customHeight="1"/>
    <row r="54881" ht="26.25" customHeight="1"/>
    <row r="54882" ht="26.25" customHeight="1"/>
    <row r="54883" ht="26.25" customHeight="1"/>
    <row r="54884" ht="26.25" customHeight="1"/>
    <row r="54885" ht="26.25" customHeight="1"/>
    <row r="54886" ht="26.25" customHeight="1"/>
    <row r="54887" ht="26.25" customHeight="1"/>
    <row r="54888" ht="26.25" customHeight="1"/>
    <row r="54889" ht="26.25" customHeight="1"/>
    <row r="54890" ht="26.25" customHeight="1"/>
    <row r="54891" ht="26.25" customHeight="1"/>
    <row r="54892" ht="26.25" customHeight="1"/>
    <row r="54893" ht="26.25" customHeight="1"/>
    <row r="54894" ht="26.25" customHeight="1"/>
    <row r="54895" ht="26.25" customHeight="1"/>
    <row r="54896" ht="26.25" customHeight="1"/>
    <row r="54897" ht="26.25" customHeight="1"/>
    <row r="54898" ht="26.25" customHeight="1"/>
    <row r="54899" ht="26.25" customHeight="1"/>
    <row r="54900" ht="26.25" customHeight="1"/>
    <row r="54901" ht="26.25" customHeight="1"/>
    <row r="54902" ht="26.25" customHeight="1"/>
    <row r="54903" ht="26.25" customHeight="1"/>
    <row r="54904" ht="26.25" customHeight="1"/>
    <row r="54905" ht="26.25" customHeight="1"/>
    <row r="54906" ht="26.25" customHeight="1"/>
    <row r="54907" ht="26.25" customHeight="1"/>
    <row r="54908" ht="26.25" customHeight="1"/>
    <row r="54909" ht="26.25" customHeight="1"/>
    <row r="54910" ht="26.25" customHeight="1"/>
    <row r="54911" ht="26.25" customHeight="1"/>
    <row r="54912" ht="26.25" customHeight="1"/>
    <row r="54913" ht="26.25" customHeight="1"/>
    <row r="54914" ht="26.25" customHeight="1"/>
    <row r="54915" ht="26.25" customHeight="1"/>
    <row r="54916" ht="26.25" customHeight="1"/>
    <row r="54917" ht="26.25" customHeight="1"/>
    <row r="54918" ht="26.25" customHeight="1"/>
    <row r="54919" ht="26.25" customHeight="1"/>
    <row r="54920" ht="26.25" customHeight="1"/>
    <row r="54921" ht="26.25" customHeight="1"/>
    <row r="54922" ht="26.25" customHeight="1"/>
    <row r="54923" ht="26.25" customHeight="1"/>
    <row r="54924" ht="26.25" customHeight="1"/>
    <row r="54925" ht="26.25" customHeight="1"/>
    <row r="54926" ht="26.25" customHeight="1"/>
    <row r="54927" ht="26.25" customHeight="1"/>
    <row r="54928" ht="26.25" customHeight="1"/>
    <row r="54929" ht="26.25" customHeight="1"/>
    <row r="54930" ht="26.25" customHeight="1"/>
    <row r="54931" ht="26.25" customHeight="1"/>
    <row r="54932" ht="26.25" customHeight="1"/>
    <row r="54933" ht="26.25" customHeight="1"/>
    <row r="54934" ht="26.25" customHeight="1"/>
    <row r="54935" ht="26.25" customHeight="1"/>
    <row r="54936" ht="26.25" customHeight="1"/>
    <row r="54937" ht="26.25" customHeight="1"/>
    <row r="54938" ht="26.25" customHeight="1"/>
    <row r="54939" ht="26.25" customHeight="1"/>
    <row r="54940" ht="26.25" customHeight="1"/>
    <row r="54941" ht="26.25" customHeight="1"/>
    <row r="54942" ht="26.25" customHeight="1"/>
    <row r="54943" ht="26.25" customHeight="1"/>
    <row r="54944" ht="26.25" customHeight="1"/>
    <row r="54945" ht="26.25" customHeight="1"/>
    <row r="54946" ht="26.25" customHeight="1"/>
    <row r="54947" ht="26.25" customHeight="1"/>
    <row r="54948" ht="26.25" customHeight="1"/>
    <row r="54949" ht="26.25" customHeight="1"/>
    <row r="54950" ht="26.25" customHeight="1"/>
    <row r="54951" ht="26.25" customHeight="1"/>
    <row r="54952" ht="26.25" customHeight="1"/>
    <row r="54953" ht="26.25" customHeight="1"/>
    <row r="54954" ht="26.25" customHeight="1"/>
    <row r="54955" ht="26.25" customHeight="1"/>
    <row r="54956" ht="26.25" customHeight="1"/>
    <row r="54957" ht="26.25" customHeight="1"/>
    <row r="54958" ht="26.25" customHeight="1"/>
    <row r="54959" ht="26.25" customHeight="1"/>
    <row r="54960" ht="26.25" customHeight="1"/>
    <row r="54961" ht="26.25" customHeight="1"/>
    <row r="54962" ht="26.25" customHeight="1"/>
    <row r="54963" ht="26.25" customHeight="1"/>
    <row r="54964" ht="26.25" customHeight="1"/>
    <row r="54965" ht="26.25" customHeight="1"/>
    <row r="54966" ht="26.25" customHeight="1"/>
    <row r="54967" ht="26.25" customHeight="1"/>
    <row r="54968" ht="26.25" customHeight="1"/>
    <row r="54969" ht="26.25" customHeight="1"/>
    <row r="54970" ht="26.25" customHeight="1"/>
    <row r="54971" ht="26.25" customHeight="1"/>
    <row r="54972" ht="26.25" customHeight="1"/>
    <row r="54973" ht="26.25" customHeight="1"/>
    <row r="54974" ht="26.25" customHeight="1"/>
    <row r="54975" ht="26.25" customHeight="1"/>
    <row r="54976" ht="26.25" customHeight="1"/>
    <row r="54977" ht="26.25" customHeight="1"/>
    <row r="54978" ht="26.25" customHeight="1"/>
    <row r="54979" ht="26.25" customHeight="1"/>
    <row r="54980" ht="26.25" customHeight="1"/>
    <row r="54981" ht="26.25" customHeight="1"/>
    <row r="54982" ht="26.25" customHeight="1"/>
    <row r="54983" ht="26.25" customHeight="1"/>
    <row r="54984" ht="26.25" customHeight="1"/>
    <row r="54985" ht="26.25" customHeight="1"/>
    <row r="54986" ht="26.25" customHeight="1"/>
    <row r="54987" ht="26.25" customHeight="1"/>
    <row r="54988" ht="26.25" customHeight="1"/>
    <row r="54989" ht="26.25" customHeight="1"/>
    <row r="54990" ht="26.25" customHeight="1"/>
    <row r="54991" ht="26.25" customHeight="1"/>
    <row r="54992" ht="26.25" customHeight="1"/>
    <row r="54993" ht="26.25" customHeight="1"/>
    <row r="54994" ht="26.25" customHeight="1"/>
    <row r="54995" ht="26.25" customHeight="1"/>
    <row r="54996" ht="26.25" customHeight="1"/>
    <row r="54997" ht="26.25" customHeight="1"/>
    <row r="54998" ht="26.25" customHeight="1"/>
    <row r="54999" ht="26.25" customHeight="1"/>
    <row r="55000" ht="26.25" customHeight="1"/>
    <row r="55001" ht="26.25" customHeight="1"/>
    <row r="55002" ht="26.25" customHeight="1"/>
    <row r="55003" ht="26.25" customHeight="1"/>
    <row r="55004" ht="26.25" customHeight="1"/>
    <row r="55005" ht="26.25" customHeight="1"/>
    <row r="55006" ht="26.25" customHeight="1"/>
    <row r="55007" ht="26.25" customHeight="1"/>
    <row r="55008" ht="26.25" customHeight="1"/>
    <row r="55009" ht="26.25" customHeight="1"/>
    <row r="55010" ht="26.25" customHeight="1"/>
    <row r="55011" ht="26.25" customHeight="1"/>
    <row r="55012" ht="26.25" customHeight="1"/>
    <row r="55013" ht="26.25" customHeight="1"/>
    <row r="55014" ht="26.25" customHeight="1"/>
    <row r="55015" ht="26.25" customHeight="1"/>
    <row r="55016" ht="26.25" customHeight="1"/>
    <row r="55017" ht="26.25" customHeight="1"/>
    <row r="55018" ht="26.25" customHeight="1"/>
    <row r="55019" ht="26.25" customHeight="1"/>
    <row r="55020" ht="26.25" customHeight="1"/>
    <row r="55021" ht="26.25" customHeight="1"/>
    <row r="55022" ht="26.25" customHeight="1"/>
    <row r="55023" ht="26.25" customHeight="1"/>
    <row r="55024" ht="26.25" customHeight="1"/>
    <row r="55025" ht="26.25" customHeight="1"/>
    <row r="55026" ht="26.25" customHeight="1"/>
    <row r="55027" ht="26.25" customHeight="1"/>
    <row r="55028" ht="26.25" customHeight="1"/>
    <row r="55029" ht="26.25" customHeight="1"/>
    <row r="55030" ht="26.25" customHeight="1"/>
    <row r="55031" ht="26.25" customHeight="1"/>
    <row r="55032" ht="26.25" customHeight="1"/>
    <row r="55033" ht="26.25" customHeight="1"/>
    <row r="55034" ht="26.25" customHeight="1"/>
    <row r="55035" ht="26.25" customHeight="1"/>
    <row r="55036" ht="26.25" customHeight="1"/>
    <row r="55037" ht="26.25" customHeight="1"/>
    <row r="55038" ht="26.25" customHeight="1"/>
    <row r="55039" ht="26.25" customHeight="1"/>
    <row r="55040" ht="26.25" customHeight="1"/>
    <row r="55041" ht="26.25" customHeight="1"/>
    <row r="55042" ht="26.25" customHeight="1"/>
    <row r="55043" ht="26.25" customHeight="1"/>
    <row r="55044" ht="26.25" customHeight="1"/>
    <row r="55045" ht="26.25" customHeight="1"/>
    <row r="55046" ht="26.25" customHeight="1"/>
    <row r="55047" ht="26.25" customHeight="1"/>
    <row r="55048" ht="26.25" customHeight="1"/>
    <row r="55049" ht="26.25" customHeight="1"/>
    <row r="55050" ht="26.25" customHeight="1"/>
    <row r="55051" ht="26.25" customHeight="1"/>
    <row r="55052" ht="26.25" customHeight="1"/>
    <row r="55053" ht="26.25" customHeight="1"/>
    <row r="55054" ht="26.25" customHeight="1"/>
    <row r="55055" ht="26.25" customHeight="1"/>
    <row r="55056" ht="26.25" customHeight="1"/>
    <row r="55057" ht="26.25" customHeight="1"/>
    <row r="55058" ht="26.25" customHeight="1"/>
    <row r="55059" ht="26.25" customHeight="1"/>
    <row r="55060" ht="26.25" customHeight="1"/>
    <row r="55061" ht="26.25" customHeight="1"/>
    <row r="55062" ht="26.25" customHeight="1"/>
    <row r="55063" ht="26.25" customHeight="1"/>
    <row r="55064" ht="26.25" customHeight="1"/>
    <row r="55065" ht="26.25" customHeight="1"/>
    <row r="55066" ht="26.25" customHeight="1"/>
    <row r="55067" ht="26.25" customHeight="1"/>
    <row r="55068" ht="26.25" customHeight="1"/>
    <row r="55069" ht="26.25" customHeight="1"/>
    <row r="55070" ht="26.25" customHeight="1"/>
    <row r="55071" ht="26.25" customHeight="1"/>
    <row r="55072" ht="26.25" customHeight="1"/>
    <row r="55073" ht="26.25" customHeight="1"/>
    <row r="55074" ht="26.25" customHeight="1"/>
    <row r="55075" ht="26.25" customHeight="1"/>
    <row r="55076" ht="26.25" customHeight="1"/>
    <row r="55077" ht="26.25" customHeight="1"/>
    <row r="55078" ht="26.25" customHeight="1"/>
    <row r="55079" ht="26.25" customHeight="1"/>
    <row r="55080" ht="26.25" customHeight="1"/>
    <row r="55081" ht="26.25" customHeight="1"/>
    <row r="55082" ht="26.25" customHeight="1"/>
    <row r="55083" ht="26.25" customHeight="1"/>
    <row r="55084" ht="26.25" customHeight="1"/>
    <row r="55085" ht="26.25" customHeight="1"/>
    <row r="55086" ht="26.25" customHeight="1"/>
    <row r="55087" ht="26.25" customHeight="1"/>
    <row r="55088" ht="26.25" customHeight="1"/>
    <row r="55089" ht="26.25" customHeight="1"/>
    <row r="55090" ht="26.25" customHeight="1"/>
    <row r="55091" ht="26.25" customHeight="1"/>
    <row r="55092" ht="26.25" customHeight="1"/>
    <row r="55093" ht="26.25" customHeight="1"/>
    <row r="55094" ht="26.25" customHeight="1"/>
    <row r="55095" ht="26.25" customHeight="1"/>
    <row r="55096" ht="26.25" customHeight="1"/>
    <row r="55097" ht="26.25" customHeight="1"/>
    <row r="55098" ht="26.25" customHeight="1"/>
    <row r="55099" ht="26.25" customHeight="1"/>
    <row r="55100" ht="26.25" customHeight="1"/>
    <row r="55101" ht="26.25" customHeight="1"/>
    <row r="55102" ht="26.25" customHeight="1"/>
    <row r="55103" ht="26.25" customHeight="1"/>
    <row r="55104" ht="26.25" customHeight="1"/>
    <row r="55105" ht="26.25" customHeight="1"/>
    <row r="55106" ht="26.25" customHeight="1"/>
    <row r="55107" ht="26.25" customHeight="1"/>
    <row r="55108" ht="26.25" customHeight="1"/>
    <row r="55109" ht="26.25" customHeight="1"/>
    <row r="55110" ht="26.25" customHeight="1"/>
    <row r="55111" ht="26.25" customHeight="1"/>
    <row r="55112" ht="26.25" customHeight="1"/>
    <row r="55113" ht="26.25" customHeight="1"/>
    <row r="55114" ht="26.25" customHeight="1"/>
    <row r="55115" ht="26.25" customHeight="1"/>
    <row r="55116" ht="26.25" customHeight="1"/>
    <row r="55117" ht="26.25" customHeight="1"/>
    <row r="55118" ht="26.25" customHeight="1"/>
    <row r="55119" ht="26.25" customHeight="1"/>
    <row r="55120" ht="26.25" customHeight="1"/>
    <row r="55121" ht="26.25" customHeight="1"/>
    <row r="55122" ht="26.25" customHeight="1"/>
    <row r="55123" ht="26.25" customHeight="1"/>
    <row r="55124" ht="26.25" customHeight="1"/>
    <row r="55125" ht="26.25" customHeight="1"/>
    <row r="55126" ht="26.25" customHeight="1"/>
    <row r="55127" ht="26.25" customHeight="1"/>
    <row r="55128" ht="26.25" customHeight="1"/>
    <row r="55129" ht="26.25" customHeight="1"/>
    <row r="55130" ht="26.25" customHeight="1"/>
    <row r="55131" ht="26.25" customHeight="1"/>
    <row r="55132" ht="26.25" customHeight="1"/>
    <row r="55133" ht="26.25" customHeight="1"/>
    <row r="55134" ht="26.25" customHeight="1"/>
    <row r="55135" ht="26.25" customHeight="1"/>
    <row r="55136" ht="26.25" customHeight="1"/>
    <row r="55137" ht="26.25" customHeight="1"/>
    <row r="55138" ht="26.25" customHeight="1"/>
    <row r="55139" ht="26.25" customHeight="1"/>
    <row r="55140" ht="26.25" customHeight="1"/>
    <row r="55141" ht="26.25" customHeight="1"/>
    <row r="55142" ht="26.25" customHeight="1"/>
    <row r="55143" ht="26.25" customHeight="1"/>
    <row r="55144" ht="26.25" customHeight="1"/>
    <row r="55145" ht="26.25" customHeight="1"/>
    <row r="55146" ht="26.25" customHeight="1"/>
    <row r="55147" ht="26.25" customHeight="1"/>
    <row r="55148" ht="26.25" customHeight="1"/>
    <row r="55149" ht="26.25" customHeight="1"/>
    <row r="55150" ht="26.25" customHeight="1"/>
    <row r="55151" ht="26.25" customHeight="1"/>
    <row r="55152" ht="26.25" customHeight="1"/>
    <row r="55153" ht="26.25" customHeight="1"/>
    <row r="55154" ht="26.25" customHeight="1"/>
    <row r="55155" ht="26.25" customHeight="1"/>
    <row r="55156" ht="26.25" customHeight="1"/>
    <row r="55157" ht="26.25" customHeight="1"/>
    <row r="55158" ht="26.25" customHeight="1"/>
    <row r="55159" ht="26.25" customHeight="1"/>
    <row r="55160" ht="26.25" customHeight="1"/>
    <row r="55161" ht="26.25" customHeight="1"/>
    <row r="55162" ht="26.25" customHeight="1"/>
    <row r="55163" ht="26.25" customHeight="1"/>
    <row r="55164" ht="26.25" customHeight="1"/>
    <row r="55165" ht="26.25" customHeight="1"/>
    <row r="55166" ht="26.25" customHeight="1"/>
    <row r="55167" ht="26.25" customHeight="1"/>
    <row r="55168" ht="26.25" customHeight="1"/>
    <row r="55169" ht="26.25" customHeight="1"/>
    <row r="55170" ht="26.25" customHeight="1"/>
    <row r="55171" ht="26.25" customHeight="1"/>
    <row r="55172" ht="26.25" customHeight="1"/>
    <row r="55173" ht="26.25" customHeight="1"/>
    <row r="55174" ht="26.25" customHeight="1"/>
    <row r="55175" ht="26.25" customHeight="1"/>
    <row r="55176" ht="26.25" customHeight="1"/>
    <row r="55177" ht="26.25" customHeight="1"/>
    <row r="55178" ht="26.25" customHeight="1"/>
    <row r="55179" ht="26.25" customHeight="1"/>
    <row r="55180" ht="26.25" customHeight="1"/>
    <row r="55181" ht="26.25" customHeight="1"/>
    <row r="55182" ht="26.25" customHeight="1"/>
    <row r="55183" ht="26.25" customHeight="1"/>
    <row r="55184" ht="26.25" customHeight="1"/>
    <row r="55185" ht="26.25" customHeight="1"/>
    <row r="55186" ht="26.25" customHeight="1"/>
    <row r="55187" ht="26.25" customHeight="1"/>
    <row r="55188" ht="26.25" customHeight="1"/>
    <row r="55189" ht="26.25" customHeight="1"/>
    <row r="55190" ht="26.25" customHeight="1"/>
    <row r="55191" ht="26.25" customHeight="1"/>
    <row r="55192" ht="26.25" customHeight="1"/>
    <row r="55193" ht="26.25" customHeight="1"/>
    <row r="55194" ht="26.25" customHeight="1"/>
    <row r="55195" ht="26.25" customHeight="1"/>
    <row r="55196" ht="26.25" customHeight="1"/>
    <row r="55197" ht="26.25" customHeight="1"/>
    <row r="55198" ht="26.25" customHeight="1"/>
    <row r="55199" ht="26.25" customHeight="1"/>
    <row r="55200" ht="26.25" customHeight="1"/>
    <row r="55201" ht="26.25" customHeight="1"/>
    <row r="55202" ht="26.25" customHeight="1"/>
    <row r="55203" ht="26.25" customHeight="1"/>
    <row r="55204" ht="26.25" customHeight="1"/>
    <row r="55205" ht="26.25" customHeight="1"/>
    <row r="55206" ht="26.25" customHeight="1"/>
    <row r="55207" ht="26.25" customHeight="1"/>
    <row r="55208" ht="26.25" customHeight="1"/>
    <row r="55209" ht="26.25" customHeight="1"/>
    <row r="55210" ht="26.25" customHeight="1"/>
    <row r="55211" ht="26.25" customHeight="1"/>
    <row r="55212" ht="26.25" customHeight="1"/>
    <row r="55213" ht="26.25" customHeight="1"/>
    <row r="55214" ht="26.25" customHeight="1"/>
    <row r="55215" ht="26.25" customHeight="1"/>
    <row r="55216" ht="26.25" customHeight="1"/>
    <row r="55217" ht="26.25" customHeight="1"/>
    <row r="55218" ht="26.25" customHeight="1"/>
    <row r="55219" ht="26.25" customHeight="1"/>
    <row r="55220" ht="26.25" customHeight="1"/>
    <row r="55221" ht="26.25" customHeight="1"/>
    <row r="55222" ht="26.25" customHeight="1"/>
    <row r="55223" ht="26.25" customHeight="1"/>
    <row r="55224" ht="26.25" customHeight="1"/>
    <row r="55225" ht="26.25" customHeight="1"/>
    <row r="55226" ht="26.25" customHeight="1"/>
    <row r="55227" ht="26.25" customHeight="1"/>
    <row r="55228" ht="26.25" customHeight="1"/>
    <row r="55229" ht="26.25" customHeight="1"/>
    <row r="55230" ht="26.25" customHeight="1"/>
    <row r="55231" ht="26.25" customHeight="1"/>
    <row r="55232" ht="26.25" customHeight="1"/>
    <row r="55233" ht="26.25" customHeight="1"/>
    <row r="55234" ht="26.25" customHeight="1"/>
    <row r="55235" ht="26.25" customHeight="1"/>
    <row r="55236" ht="26.25" customHeight="1"/>
    <row r="55237" ht="26.25" customHeight="1"/>
    <row r="55238" ht="26.25" customHeight="1"/>
    <row r="55239" ht="26.25" customHeight="1"/>
    <row r="55240" ht="26.25" customHeight="1"/>
    <row r="55241" ht="26.25" customHeight="1"/>
    <row r="55242" ht="26.25" customHeight="1"/>
    <row r="55243" ht="26.25" customHeight="1"/>
    <row r="55244" ht="26.25" customHeight="1"/>
    <row r="55245" ht="26.25" customHeight="1"/>
    <row r="55246" ht="26.25" customHeight="1"/>
    <row r="55247" ht="26.25" customHeight="1"/>
    <row r="55248" ht="26.25" customHeight="1"/>
    <row r="55249" ht="26.25" customHeight="1"/>
    <row r="55250" ht="26.25" customHeight="1"/>
    <row r="55251" ht="26.25" customHeight="1"/>
    <row r="55252" ht="26.25" customHeight="1"/>
    <row r="55253" ht="26.25" customHeight="1"/>
    <row r="55254" ht="26.25" customHeight="1"/>
    <row r="55255" ht="26.25" customHeight="1"/>
    <row r="55256" ht="26.25" customHeight="1"/>
    <row r="55257" ht="26.25" customHeight="1"/>
    <row r="55258" ht="26.25" customHeight="1"/>
    <row r="55259" ht="26.25" customHeight="1"/>
    <row r="55260" ht="26.25" customHeight="1"/>
    <row r="55261" ht="26.25" customHeight="1"/>
    <row r="55262" ht="26.25" customHeight="1"/>
    <row r="55263" ht="26.25" customHeight="1"/>
    <row r="55264" ht="26.25" customHeight="1"/>
    <row r="55265" ht="26.25" customHeight="1"/>
    <row r="55266" ht="26.25" customHeight="1"/>
    <row r="55267" ht="26.25" customHeight="1"/>
    <row r="55268" ht="26.25" customHeight="1"/>
    <row r="55269" ht="26.25" customHeight="1"/>
    <row r="55270" ht="26.25" customHeight="1"/>
    <row r="55271" ht="26.25" customHeight="1"/>
    <row r="55272" ht="26.25" customHeight="1"/>
    <row r="55273" ht="26.25" customHeight="1"/>
    <row r="55274" ht="26.25" customHeight="1"/>
    <row r="55275" ht="26.25" customHeight="1"/>
    <row r="55276" ht="26.25" customHeight="1"/>
    <row r="55277" ht="26.25" customHeight="1"/>
    <row r="55278" ht="26.25" customHeight="1"/>
    <row r="55279" ht="26.25" customHeight="1"/>
    <row r="55280" ht="26.25" customHeight="1"/>
    <row r="55281" ht="26.25" customHeight="1"/>
    <row r="55282" ht="26.25" customHeight="1"/>
    <row r="55283" ht="26.25" customHeight="1"/>
    <row r="55284" ht="26.25" customHeight="1"/>
    <row r="55285" ht="26.25" customHeight="1"/>
    <row r="55286" ht="26.25" customHeight="1"/>
    <row r="55287" ht="26.25" customHeight="1"/>
    <row r="55288" ht="26.25" customHeight="1"/>
    <row r="55289" ht="26.25" customHeight="1"/>
    <row r="55290" ht="26.25" customHeight="1"/>
    <row r="55291" ht="26.25" customHeight="1"/>
    <row r="55292" ht="26.25" customHeight="1"/>
    <row r="55293" ht="26.25" customHeight="1"/>
    <row r="55294" ht="26.25" customHeight="1"/>
    <row r="55295" ht="26.25" customHeight="1"/>
    <row r="55296" ht="26.25" customHeight="1"/>
    <row r="55297" ht="26.25" customHeight="1"/>
    <row r="55298" ht="26.25" customHeight="1"/>
    <row r="55299" ht="26.25" customHeight="1"/>
    <row r="55300" ht="26.25" customHeight="1"/>
    <row r="55301" ht="26.25" customHeight="1"/>
    <row r="55302" ht="26.25" customHeight="1"/>
    <row r="55303" ht="26.25" customHeight="1"/>
    <row r="55304" ht="26.25" customHeight="1"/>
    <row r="55305" ht="26.25" customHeight="1"/>
    <row r="55306" ht="26.25" customHeight="1"/>
    <row r="55307" ht="26.25" customHeight="1"/>
    <row r="55308" ht="26.25" customHeight="1"/>
    <row r="55309" ht="26.25" customHeight="1"/>
    <row r="55310" ht="26.25" customHeight="1"/>
    <row r="55311" ht="26.25" customHeight="1"/>
    <row r="55312" ht="26.25" customHeight="1"/>
    <row r="55313" ht="26.25" customHeight="1"/>
    <row r="55314" ht="26.25" customHeight="1"/>
    <row r="55315" ht="26.25" customHeight="1"/>
    <row r="55316" ht="26.25" customHeight="1"/>
    <row r="55317" ht="26.25" customHeight="1"/>
    <row r="55318" ht="26.25" customHeight="1"/>
    <row r="55319" ht="26.25" customHeight="1"/>
    <row r="55320" ht="26.25" customHeight="1"/>
    <row r="55321" ht="26.25" customHeight="1"/>
    <row r="55322" ht="26.25" customHeight="1"/>
    <row r="55323" ht="26.25" customHeight="1"/>
    <row r="55324" ht="26.25" customHeight="1"/>
    <row r="55325" ht="26.25" customHeight="1"/>
    <row r="55326" ht="26.25" customHeight="1"/>
    <row r="55327" ht="26.25" customHeight="1"/>
    <row r="55328" ht="26.25" customHeight="1"/>
    <row r="55329" ht="26.25" customHeight="1"/>
    <row r="55330" ht="26.25" customHeight="1"/>
    <row r="55331" ht="26.25" customHeight="1"/>
    <row r="55332" ht="26.25" customHeight="1"/>
    <row r="55333" ht="26.25" customHeight="1"/>
    <row r="55334" ht="26.25" customHeight="1"/>
    <row r="55335" ht="26.25" customHeight="1"/>
    <row r="55336" ht="26.25" customHeight="1"/>
    <row r="55337" ht="26.25" customHeight="1"/>
    <row r="55338" ht="26.25" customHeight="1"/>
    <row r="55339" ht="26.25" customHeight="1"/>
    <row r="55340" ht="26.25" customHeight="1"/>
    <row r="55341" ht="26.25" customHeight="1"/>
    <row r="55342" ht="26.25" customHeight="1"/>
    <row r="55343" ht="26.25" customHeight="1"/>
    <row r="55344" ht="26.25" customHeight="1"/>
    <row r="55345" ht="26.25" customHeight="1"/>
    <row r="55346" ht="26.25" customHeight="1"/>
    <row r="55347" ht="26.25" customHeight="1"/>
    <row r="55348" ht="26.25" customHeight="1"/>
    <row r="55349" ht="26.25" customHeight="1"/>
    <row r="55350" ht="26.25" customHeight="1"/>
    <row r="55351" ht="26.25" customHeight="1"/>
    <row r="55352" ht="26.25" customHeight="1"/>
    <row r="55353" ht="26.25" customHeight="1"/>
    <row r="55354" ht="26.25" customHeight="1"/>
    <row r="55355" ht="26.25" customHeight="1"/>
    <row r="55356" ht="26.25" customHeight="1"/>
    <row r="55357" ht="26.25" customHeight="1"/>
    <row r="55358" ht="26.25" customHeight="1"/>
    <row r="55359" ht="26.25" customHeight="1"/>
    <row r="55360" ht="26.25" customHeight="1"/>
    <row r="55361" ht="26.25" customHeight="1"/>
    <row r="55362" ht="26.25" customHeight="1"/>
    <row r="55363" ht="26.25" customHeight="1"/>
    <row r="55364" ht="26.25" customHeight="1"/>
    <row r="55365" ht="26.25" customHeight="1"/>
    <row r="55366" ht="26.25" customHeight="1"/>
    <row r="55367" ht="26.25" customHeight="1"/>
    <row r="55368" ht="26.25" customHeight="1"/>
    <row r="55369" ht="26.25" customHeight="1"/>
    <row r="55370" ht="26.25" customHeight="1"/>
    <row r="55371" ht="26.25" customHeight="1"/>
    <row r="55372" ht="26.25" customHeight="1"/>
    <row r="55373" ht="26.25" customHeight="1"/>
    <row r="55374" ht="26.25" customHeight="1"/>
    <row r="55375" ht="26.25" customHeight="1"/>
    <row r="55376" ht="26.25" customHeight="1"/>
    <row r="55377" ht="26.25" customHeight="1"/>
    <row r="55378" ht="26.25" customHeight="1"/>
    <row r="55379" ht="26.25" customHeight="1"/>
    <row r="55380" ht="26.25" customHeight="1"/>
    <row r="55381" ht="26.25" customHeight="1"/>
    <row r="55382" ht="26.25" customHeight="1"/>
    <row r="55383" ht="26.25" customHeight="1"/>
    <row r="55384" ht="26.25" customHeight="1"/>
    <row r="55385" ht="26.25" customHeight="1"/>
    <row r="55386" ht="26.25" customHeight="1"/>
    <row r="55387" ht="26.25" customHeight="1"/>
    <row r="55388" ht="26.25" customHeight="1"/>
    <row r="55389" ht="26.25" customHeight="1"/>
    <row r="55390" ht="26.25" customHeight="1"/>
    <row r="55391" ht="26.25" customHeight="1"/>
    <row r="55392" ht="26.25" customHeight="1"/>
    <row r="55393" ht="26.25" customHeight="1"/>
    <row r="55394" ht="26.25" customHeight="1"/>
    <row r="55395" ht="26.25" customHeight="1"/>
    <row r="55396" ht="26.25" customHeight="1"/>
    <row r="55397" ht="26.25" customHeight="1"/>
    <row r="55398" ht="26.25" customHeight="1"/>
    <row r="55399" ht="26.25" customHeight="1"/>
    <row r="55400" ht="26.25" customHeight="1"/>
    <row r="55401" ht="26.25" customHeight="1"/>
    <row r="55402" ht="26.25" customHeight="1"/>
    <row r="55403" ht="26.25" customHeight="1"/>
    <row r="55404" ht="26.25" customHeight="1"/>
    <row r="55405" ht="26.25" customHeight="1"/>
    <row r="55406" ht="26.25" customHeight="1"/>
    <row r="55407" ht="26.25" customHeight="1"/>
    <row r="55408" ht="26.25" customHeight="1"/>
    <row r="55409" ht="26.25" customHeight="1"/>
    <row r="55410" ht="26.25" customHeight="1"/>
    <row r="55411" ht="26.25" customHeight="1"/>
    <row r="55412" ht="26.25" customHeight="1"/>
    <row r="55413" ht="26.25" customHeight="1"/>
    <row r="55414" ht="26.25" customHeight="1"/>
    <row r="55415" ht="26.25" customHeight="1"/>
    <row r="55416" ht="26.25" customHeight="1"/>
    <row r="55417" ht="26.25" customHeight="1"/>
    <row r="55418" ht="26.25" customHeight="1"/>
    <row r="55419" ht="26.25" customHeight="1"/>
    <row r="55420" ht="26.25" customHeight="1"/>
    <row r="55421" ht="26.25" customHeight="1"/>
    <row r="55422" ht="26.25" customHeight="1"/>
    <row r="55423" ht="26.25" customHeight="1"/>
    <row r="55424" ht="26.25" customHeight="1"/>
    <row r="55425" ht="26.25" customHeight="1"/>
    <row r="55426" ht="26.25" customHeight="1"/>
    <row r="55427" ht="26.25" customHeight="1"/>
    <row r="55428" ht="26.25" customHeight="1"/>
    <row r="55429" ht="26.25" customHeight="1"/>
    <row r="55430" ht="26.25" customHeight="1"/>
    <row r="55431" ht="26.25" customHeight="1"/>
    <row r="55432" ht="26.25" customHeight="1"/>
    <row r="55433" ht="26.25" customHeight="1"/>
    <row r="55434" ht="26.25" customHeight="1"/>
    <row r="55435" ht="26.25" customHeight="1"/>
    <row r="55436" ht="26.25" customHeight="1"/>
    <row r="55437" ht="26.25" customHeight="1"/>
    <row r="55438" ht="26.25" customHeight="1"/>
    <row r="55439" ht="26.25" customHeight="1"/>
    <row r="55440" ht="26.25" customHeight="1"/>
    <row r="55441" ht="26.25" customHeight="1"/>
    <row r="55442" ht="26.25" customHeight="1"/>
    <row r="55443" ht="26.25" customHeight="1"/>
    <row r="55444" ht="26.25" customHeight="1"/>
    <row r="55445" ht="26.25" customHeight="1"/>
    <row r="55446" ht="26.25" customHeight="1"/>
    <row r="55447" ht="26.25" customHeight="1"/>
    <row r="55448" ht="26.25" customHeight="1"/>
    <row r="55449" ht="26.25" customHeight="1"/>
    <row r="55450" ht="26.25" customHeight="1"/>
    <row r="55451" ht="26.25" customHeight="1"/>
    <row r="55452" ht="26.25" customHeight="1"/>
    <row r="55453" ht="26.25" customHeight="1"/>
    <row r="55454" ht="26.25" customHeight="1"/>
    <row r="55455" ht="26.25" customHeight="1"/>
    <row r="55456" ht="26.25" customHeight="1"/>
    <row r="55457" ht="26.25" customHeight="1"/>
    <row r="55458" ht="26.25" customHeight="1"/>
    <row r="55459" ht="26.25" customHeight="1"/>
    <row r="55460" ht="26.25" customHeight="1"/>
    <row r="55461" ht="26.25" customHeight="1"/>
    <row r="55462" ht="26.25" customHeight="1"/>
    <row r="55463" ht="26.25" customHeight="1"/>
    <row r="55464" ht="26.25" customHeight="1"/>
    <row r="55465" ht="26.25" customHeight="1"/>
    <row r="55466" ht="26.25" customHeight="1"/>
    <row r="55467" ht="26.25" customHeight="1"/>
    <row r="55468" ht="26.25" customHeight="1"/>
    <row r="55469" ht="26.25" customHeight="1"/>
    <row r="55470" ht="26.25" customHeight="1"/>
    <row r="55471" ht="26.25" customHeight="1"/>
    <row r="55472" ht="26.25" customHeight="1"/>
    <row r="55473" ht="26.25" customHeight="1"/>
    <row r="55474" ht="26.25" customHeight="1"/>
    <row r="55475" ht="26.25" customHeight="1"/>
    <row r="55476" ht="26.25" customHeight="1"/>
    <row r="55477" ht="26.25" customHeight="1"/>
    <row r="55478" ht="26.25" customHeight="1"/>
    <row r="55479" ht="26.25" customHeight="1"/>
    <row r="55480" ht="26.25" customHeight="1"/>
    <row r="55481" ht="26.25" customHeight="1"/>
    <row r="55482" ht="26.25" customHeight="1"/>
    <row r="55483" ht="26.25" customHeight="1"/>
    <row r="55484" ht="26.25" customHeight="1"/>
    <row r="55485" ht="26.25" customHeight="1"/>
    <row r="55486" ht="26.25" customHeight="1"/>
    <row r="55487" ht="26.25" customHeight="1"/>
    <row r="55488" ht="26.25" customHeight="1"/>
    <row r="55489" ht="26.25" customHeight="1"/>
    <row r="55490" ht="26.25" customHeight="1"/>
    <row r="55491" ht="26.25" customHeight="1"/>
    <row r="55492" ht="26.25" customHeight="1"/>
    <row r="55493" ht="26.25" customHeight="1"/>
    <row r="55494" ht="26.25" customHeight="1"/>
    <row r="55495" ht="26.25" customHeight="1"/>
    <row r="55496" ht="26.25" customHeight="1"/>
    <row r="55497" ht="26.25" customHeight="1"/>
    <row r="55498" ht="26.25" customHeight="1"/>
    <row r="55499" ht="26.25" customHeight="1"/>
    <row r="55500" ht="26.25" customHeight="1"/>
    <row r="55501" ht="26.25" customHeight="1"/>
    <row r="55502" ht="26.25" customHeight="1"/>
    <row r="55503" ht="26.25" customHeight="1"/>
    <row r="55504" ht="26.25" customHeight="1"/>
    <row r="55505" ht="26.25" customHeight="1"/>
    <row r="55506" ht="26.25" customHeight="1"/>
    <row r="55507" ht="26.25" customHeight="1"/>
    <row r="55508" ht="26.25" customHeight="1"/>
    <row r="55509" ht="26.25" customHeight="1"/>
    <row r="55510" ht="26.25" customHeight="1"/>
    <row r="55511" ht="26.25" customHeight="1"/>
    <row r="55512" ht="26.25" customHeight="1"/>
    <row r="55513" ht="26.25" customHeight="1"/>
    <row r="55514" ht="26.25" customHeight="1"/>
    <row r="55515" ht="26.25" customHeight="1"/>
    <row r="55516" ht="26.25" customHeight="1"/>
    <row r="55517" ht="26.25" customHeight="1"/>
    <row r="55518" ht="26.25" customHeight="1"/>
    <row r="55519" ht="26.25" customHeight="1"/>
    <row r="55520" ht="26.25" customHeight="1"/>
    <row r="55521" ht="26.25" customHeight="1"/>
    <row r="55522" ht="26.25" customHeight="1"/>
    <row r="55523" ht="26.25" customHeight="1"/>
    <row r="55524" ht="26.25" customHeight="1"/>
    <row r="55525" ht="26.25" customHeight="1"/>
    <row r="55526" ht="26.25" customHeight="1"/>
    <row r="55527" ht="26.25" customHeight="1"/>
    <row r="55528" ht="26.25" customHeight="1"/>
    <row r="55529" ht="26.25" customHeight="1"/>
    <row r="55530" ht="26.25" customHeight="1"/>
    <row r="55531" ht="26.25" customHeight="1"/>
    <row r="55532" ht="26.25" customHeight="1"/>
    <row r="55533" ht="26.25" customHeight="1"/>
    <row r="55534" ht="26.25" customHeight="1"/>
    <row r="55535" ht="26.25" customHeight="1"/>
    <row r="55536" ht="26.25" customHeight="1"/>
    <row r="55537" ht="26.25" customHeight="1"/>
    <row r="55538" ht="26.25" customHeight="1"/>
    <row r="55539" ht="26.25" customHeight="1"/>
    <row r="55540" ht="26.25" customHeight="1"/>
    <row r="55541" ht="26.25" customHeight="1"/>
    <row r="55542" ht="26.25" customHeight="1"/>
    <row r="55543" ht="26.25" customHeight="1"/>
    <row r="55544" ht="26.25" customHeight="1"/>
    <row r="55545" ht="26.25" customHeight="1"/>
    <row r="55546" ht="26.25" customHeight="1"/>
    <row r="55547" ht="26.25" customHeight="1"/>
    <row r="55548" ht="26.25" customHeight="1"/>
    <row r="55549" ht="26.25" customHeight="1"/>
    <row r="55550" ht="26.25" customHeight="1"/>
    <row r="55551" ht="26.25" customHeight="1"/>
    <row r="55552" ht="26.25" customHeight="1"/>
    <row r="55553" ht="26.25" customHeight="1"/>
    <row r="55554" ht="26.25" customHeight="1"/>
    <row r="55555" ht="26.25" customHeight="1"/>
    <row r="55556" ht="26.25" customHeight="1"/>
    <row r="55557" ht="26.25" customHeight="1"/>
    <row r="55558" ht="26.25" customHeight="1"/>
    <row r="55559" ht="26.25" customHeight="1"/>
    <row r="55560" ht="26.25" customHeight="1"/>
    <row r="55561" ht="26.25" customHeight="1"/>
    <row r="55562" ht="26.25" customHeight="1"/>
    <row r="55563" ht="26.25" customHeight="1"/>
    <row r="55564" ht="26.25" customHeight="1"/>
    <row r="55565" ht="26.25" customHeight="1"/>
    <row r="55566" ht="26.25" customHeight="1"/>
    <row r="55567" ht="26.25" customHeight="1"/>
    <row r="55568" ht="26.25" customHeight="1"/>
    <row r="55569" ht="26.25" customHeight="1"/>
    <row r="55570" ht="26.25" customHeight="1"/>
    <row r="55571" ht="26.25" customHeight="1"/>
    <row r="55572" ht="26.25" customHeight="1"/>
    <row r="55573" ht="26.25" customHeight="1"/>
    <row r="55574" ht="26.25" customHeight="1"/>
    <row r="55575" ht="26.25" customHeight="1"/>
    <row r="55576" ht="26.25" customHeight="1"/>
    <row r="55577" ht="26.25" customHeight="1"/>
    <row r="55578" ht="26.25" customHeight="1"/>
    <row r="55579" ht="26.25" customHeight="1"/>
    <row r="55580" ht="26.25" customHeight="1"/>
    <row r="55581" ht="26.25" customHeight="1"/>
    <row r="55582" ht="26.25" customHeight="1"/>
    <row r="55583" ht="26.25" customHeight="1"/>
    <row r="55584" ht="26.25" customHeight="1"/>
    <row r="55585" ht="26.25" customHeight="1"/>
    <row r="55586" ht="26.25" customHeight="1"/>
    <row r="55587" ht="26.25" customHeight="1"/>
    <row r="55588" ht="26.25" customHeight="1"/>
    <row r="55589" ht="26.25" customHeight="1"/>
    <row r="55590" ht="26.25" customHeight="1"/>
    <row r="55591" ht="26.25" customHeight="1"/>
    <row r="55592" ht="26.25" customHeight="1"/>
    <row r="55593" ht="26.25" customHeight="1"/>
    <row r="55594" ht="26.25" customHeight="1"/>
    <row r="55595" ht="26.25" customHeight="1"/>
    <row r="55596" ht="26.25" customHeight="1"/>
    <row r="55597" ht="26.25" customHeight="1"/>
    <row r="55598" ht="26.25" customHeight="1"/>
    <row r="55599" ht="26.25" customHeight="1"/>
    <row r="55600" ht="26.25" customHeight="1"/>
    <row r="55601" ht="26.25" customHeight="1"/>
    <row r="55602" ht="26.25" customHeight="1"/>
    <row r="55603" ht="26.25" customHeight="1"/>
    <row r="55604" ht="26.25" customHeight="1"/>
    <row r="55605" ht="26.25" customHeight="1"/>
    <row r="55606" ht="26.25" customHeight="1"/>
    <row r="55607" ht="26.25" customHeight="1"/>
    <row r="55608" ht="26.25" customHeight="1"/>
    <row r="55609" ht="26.25" customHeight="1"/>
    <row r="55610" ht="26.25" customHeight="1"/>
    <row r="55611" ht="26.25" customHeight="1"/>
    <row r="55612" ht="26.25" customHeight="1"/>
    <row r="55613" ht="26.25" customHeight="1"/>
    <row r="55614" ht="26.25" customHeight="1"/>
    <row r="55615" ht="26.25" customHeight="1"/>
    <row r="55616" ht="26.25" customHeight="1"/>
    <row r="55617" ht="26.25" customHeight="1"/>
    <row r="55618" ht="26.25" customHeight="1"/>
    <row r="55619" ht="26.25" customHeight="1"/>
    <row r="55620" ht="26.25" customHeight="1"/>
    <row r="55621" ht="26.25" customHeight="1"/>
    <row r="55622" ht="26.25" customHeight="1"/>
    <row r="55623" ht="26.25" customHeight="1"/>
    <row r="55624" ht="26.25" customHeight="1"/>
    <row r="55625" ht="26.25" customHeight="1"/>
    <row r="55626" ht="26.25" customHeight="1"/>
    <row r="55627" ht="26.25" customHeight="1"/>
    <row r="55628" ht="26.25" customHeight="1"/>
    <row r="55629" ht="26.25" customHeight="1"/>
    <row r="55630" ht="26.25" customHeight="1"/>
    <row r="55631" ht="26.25" customHeight="1"/>
    <row r="55632" ht="26.25" customHeight="1"/>
    <row r="55633" ht="26.25" customHeight="1"/>
    <row r="55634" ht="26.25" customHeight="1"/>
    <row r="55635" ht="26.25" customHeight="1"/>
    <row r="55636" ht="26.25" customHeight="1"/>
    <row r="55637" ht="26.25" customHeight="1"/>
    <row r="55638" ht="26.25" customHeight="1"/>
    <row r="55639" ht="26.25" customHeight="1"/>
    <row r="55640" ht="26.25" customHeight="1"/>
    <row r="55641" ht="26.25" customHeight="1"/>
    <row r="55642" ht="26.25" customHeight="1"/>
    <row r="55643" ht="26.25" customHeight="1"/>
    <row r="55644" ht="26.25" customHeight="1"/>
    <row r="55645" ht="26.25" customHeight="1"/>
    <row r="55646" ht="26.25" customHeight="1"/>
    <row r="55647" ht="26.25" customHeight="1"/>
    <row r="55648" ht="26.25" customHeight="1"/>
    <row r="55649" ht="26.25" customHeight="1"/>
    <row r="55650" ht="26.25" customHeight="1"/>
    <row r="55651" ht="26.25" customHeight="1"/>
    <row r="55652" ht="26.25" customHeight="1"/>
    <row r="55653" ht="26.25" customHeight="1"/>
    <row r="55654" ht="26.25" customHeight="1"/>
    <row r="55655" ht="26.25" customHeight="1"/>
    <row r="55656" ht="26.25" customHeight="1"/>
    <row r="55657" ht="26.25" customHeight="1"/>
    <row r="55658" ht="26.25" customHeight="1"/>
    <row r="55659" ht="26.25" customHeight="1"/>
    <row r="55660" ht="26.25" customHeight="1"/>
    <row r="55661" ht="26.25" customHeight="1"/>
    <row r="55662" ht="26.25" customHeight="1"/>
    <row r="55663" ht="26.25" customHeight="1"/>
    <row r="55664" ht="26.25" customHeight="1"/>
    <row r="55665" ht="26.25" customHeight="1"/>
    <row r="55666" ht="26.25" customHeight="1"/>
    <row r="55667" ht="26.25" customHeight="1"/>
    <row r="55668" ht="26.25" customHeight="1"/>
    <row r="55669" ht="26.25" customHeight="1"/>
    <row r="55670" ht="26.25" customHeight="1"/>
    <row r="55671" ht="26.25" customHeight="1"/>
    <row r="55672" ht="26.25" customHeight="1"/>
    <row r="55673" ht="26.25" customHeight="1"/>
    <row r="55674" ht="26.25" customHeight="1"/>
    <row r="55675" ht="26.25" customHeight="1"/>
    <row r="55676" ht="26.25" customHeight="1"/>
    <row r="55677" ht="26.25" customHeight="1"/>
    <row r="55678" ht="26.25" customHeight="1"/>
    <row r="55679" ht="26.25" customHeight="1"/>
    <row r="55680" ht="26.25" customHeight="1"/>
    <row r="55681" ht="26.25" customHeight="1"/>
    <row r="55682" ht="26.25" customHeight="1"/>
    <row r="55683" ht="26.25" customHeight="1"/>
    <row r="55684" ht="26.25" customHeight="1"/>
    <row r="55685" ht="26.25" customHeight="1"/>
    <row r="55686" ht="26.25" customHeight="1"/>
    <row r="55687" ht="26.25" customHeight="1"/>
    <row r="55688" ht="26.25" customHeight="1"/>
    <row r="55689" ht="26.25" customHeight="1"/>
    <row r="55690" ht="26.25" customHeight="1"/>
    <row r="55691" ht="26.25" customHeight="1"/>
    <row r="55692" ht="26.25" customHeight="1"/>
    <row r="55693" ht="26.25" customHeight="1"/>
    <row r="55694" ht="26.25" customHeight="1"/>
    <row r="55695" ht="26.25" customHeight="1"/>
    <row r="55696" ht="26.25" customHeight="1"/>
    <row r="55697" ht="26.25" customHeight="1"/>
    <row r="55698" ht="26.25" customHeight="1"/>
    <row r="55699" ht="26.25" customHeight="1"/>
    <row r="55700" ht="26.25" customHeight="1"/>
    <row r="55701" ht="26.25" customHeight="1"/>
    <row r="55702" ht="26.25" customHeight="1"/>
    <row r="55703" ht="26.25" customHeight="1"/>
    <row r="55704" ht="26.25" customHeight="1"/>
    <row r="55705" ht="26.25" customHeight="1"/>
    <row r="55706" ht="26.25" customHeight="1"/>
    <row r="55707" ht="26.25" customHeight="1"/>
    <row r="55708" ht="26.25" customHeight="1"/>
    <row r="55709" ht="26.25" customHeight="1"/>
    <row r="55710" ht="26.25" customHeight="1"/>
    <row r="55711" ht="26.25" customHeight="1"/>
    <row r="55712" ht="26.25" customHeight="1"/>
    <row r="55713" ht="26.25" customHeight="1"/>
    <row r="55714" ht="26.25" customHeight="1"/>
    <row r="55715" ht="26.25" customHeight="1"/>
    <row r="55716" ht="26.25" customHeight="1"/>
    <row r="55717" ht="26.25" customHeight="1"/>
    <row r="55718" ht="26.25" customHeight="1"/>
    <row r="55719" ht="26.25" customHeight="1"/>
    <row r="55720" ht="26.25" customHeight="1"/>
    <row r="55721" ht="26.25" customHeight="1"/>
    <row r="55722" ht="26.25" customHeight="1"/>
    <row r="55723" ht="26.25" customHeight="1"/>
    <row r="55724" ht="26.25" customHeight="1"/>
    <row r="55725" ht="26.25" customHeight="1"/>
    <row r="55726" ht="26.25" customHeight="1"/>
    <row r="55727" ht="26.25" customHeight="1"/>
    <row r="55728" ht="26.25" customHeight="1"/>
    <row r="55729" ht="26.25" customHeight="1"/>
    <row r="55730" ht="26.25" customHeight="1"/>
    <row r="55731" ht="26.25" customHeight="1"/>
    <row r="55732" ht="26.25" customHeight="1"/>
    <row r="55733" ht="26.25" customHeight="1"/>
    <row r="55734" ht="26.25" customHeight="1"/>
    <row r="55735" ht="26.25" customHeight="1"/>
    <row r="55736" ht="26.25" customHeight="1"/>
    <row r="55737" ht="26.25" customHeight="1"/>
    <row r="55738" ht="26.25" customHeight="1"/>
    <row r="55739" ht="26.25" customHeight="1"/>
    <row r="55740" ht="26.25" customHeight="1"/>
    <row r="55741" ht="26.25" customHeight="1"/>
    <row r="55742" ht="26.25" customHeight="1"/>
    <row r="55743" ht="26.25" customHeight="1"/>
    <row r="55744" ht="26.25" customHeight="1"/>
    <row r="55745" ht="26.25" customHeight="1"/>
    <row r="55746" ht="26.25" customHeight="1"/>
    <row r="55747" ht="26.25" customHeight="1"/>
    <row r="55748" ht="26.25" customHeight="1"/>
    <row r="55749" ht="26.25" customHeight="1"/>
    <row r="55750" ht="26.25" customHeight="1"/>
    <row r="55751" ht="26.25" customHeight="1"/>
    <row r="55752" ht="26.25" customHeight="1"/>
    <row r="55753" ht="26.25" customHeight="1"/>
    <row r="55754" ht="26.25" customHeight="1"/>
    <row r="55755" ht="26.25" customHeight="1"/>
    <row r="55756" ht="26.25" customHeight="1"/>
    <row r="55757" ht="26.25" customHeight="1"/>
    <row r="55758" ht="26.25" customHeight="1"/>
    <row r="55759" ht="26.25" customHeight="1"/>
    <row r="55760" ht="26.25" customHeight="1"/>
    <row r="55761" ht="26.25" customHeight="1"/>
    <row r="55762" ht="26.25" customHeight="1"/>
    <row r="55763" ht="26.25" customHeight="1"/>
    <row r="55764" ht="26.25" customHeight="1"/>
    <row r="55765" ht="26.25" customHeight="1"/>
    <row r="55766" ht="26.25" customHeight="1"/>
    <row r="55767" ht="26.25" customHeight="1"/>
    <row r="55768" ht="26.25" customHeight="1"/>
    <row r="55769" ht="26.25" customHeight="1"/>
    <row r="55770" ht="26.25" customHeight="1"/>
    <row r="55771" ht="26.25" customHeight="1"/>
    <row r="55772" ht="26.25" customHeight="1"/>
    <row r="55773" ht="26.25" customHeight="1"/>
    <row r="55774" ht="26.25" customHeight="1"/>
    <row r="55775" ht="26.25" customHeight="1"/>
    <row r="55776" ht="26.25" customHeight="1"/>
    <row r="55777" ht="26.25" customHeight="1"/>
    <row r="55778" ht="26.25" customHeight="1"/>
    <row r="55779" ht="26.25" customHeight="1"/>
    <row r="55780" ht="26.25" customHeight="1"/>
    <row r="55781" ht="26.25" customHeight="1"/>
    <row r="55782" ht="26.25" customHeight="1"/>
    <row r="55783" ht="26.25" customHeight="1"/>
    <row r="55784" ht="26.25" customHeight="1"/>
    <row r="55785" ht="26.25" customHeight="1"/>
    <row r="55786" ht="26.25" customHeight="1"/>
    <row r="55787" ht="26.25" customHeight="1"/>
    <row r="55788" ht="26.25" customHeight="1"/>
    <row r="55789" ht="26.25" customHeight="1"/>
    <row r="55790" ht="26.25" customHeight="1"/>
    <row r="55791" ht="26.25" customHeight="1"/>
    <row r="55792" ht="26.25" customHeight="1"/>
    <row r="55793" ht="26.25" customHeight="1"/>
    <row r="55794" ht="26.25" customHeight="1"/>
    <row r="55795" ht="26.25" customHeight="1"/>
    <row r="55796" ht="26.25" customHeight="1"/>
    <row r="55797" ht="26.25" customHeight="1"/>
    <row r="55798" ht="26.25" customHeight="1"/>
    <row r="55799" ht="26.25" customHeight="1"/>
    <row r="55800" ht="26.25" customHeight="1"/>
    <row r="55801" ht="26.25" customHeight="1"/>
    <row r="55802" ht="26.25" customHeight="1"/>
    <row r="55803" ht="26.25" customHeight="1"/>
    <row r="55804" ht="26.25" customHeight="1"/>
    <row r="55805" ht="26.25" customHeight="1"/>
    <row r="55806" ht="26.25" customHeight="1"/>
    <row r="55807" ht="26.25" customHeight="1"/>
    <row r="55808" ht="26.25" customHeight="1"/>
    <row r="55809" ht="26.25" customHeight="1"/>
    <row r="55810" ht="26.25" customHeight="1"/>
    <row r="55811" ht="26.25" customHeight="1"/>
    <row r="55812" ht="26.25" customHeight="1"/>
    <row r="55813" ht="26.25" customHeight="1"/>
    <row r="55814" ht="26.25" customHeight="1"/>
    <row r="55815" ht="26.25" customHeight="1"/>
    <row r="55816" ht="26.25" customHeight="1"/>
    <row r="55817" ht="26.25" customHeight="1"/>
    <row r="55818" ht="26.25" customHeight="1"/>
    <row r="55819" ht="26.25" customHeight="1"/>
    <row r="55820" ht="26.25" customHeight="1"/>
    <row r="55821" ht="26.25" customHeight="1"/>
    <row r="55822" ht="26.25" customHeight="1"/>
    <row r="55823" ht="26.25" customHeight="1"/>
    <row r="55824" ht="26.25" customHeight="1"/>
    <row r="55825" ht="26.25" customHeight="1"/>
    <row r="55826" ht="26.25" customHeight="1"/>
    <row r="55827" ht="26.25" customHeight="1"/>
    <row r="55828" ht="26.25" customHeight="1"/>
    <row r="55829" ht="26.25" customHeight="1"/>
    <row r="55830" ht="26.25" customHeight="1"/>
    <row r="55831" ht="26.25" customHeight="1"/>
    <row r="55832" ht="26.25" customHeight="1"/>
    <row r="55833" ht="26.25" customHeight="1"/>
    <row r="55834" ht="26.25" customHeight="1"/>
    <row r="55835" ht="26.25" customHeight="1"/>
    <row r="55836" ht="26.25" customHeight="1"/>
    <row r="55837" ht="26.25" customHeight="1"/>
    <row r="55838" ht="26.25" customHeight="1"/>
    <row r="55839" ht="26.25" customHeight="1"/>
    <row r="55840" ht="26.25" customHeight="1"/>
    <row r="55841" ht="26.25" customHeight="1"/>
    <row r="55842" ht="26.25" customHeight="1"/>
    <row r="55843" ht="26.25" customHeight="1"/>
    <row r="55844" ht="26.25" customHeight="1"/>
    <row r="55845" ht="26.25" customHeight="1"/>
    <row r="55846" ht="26.25" customHeight="1"/>
    <row r="55847" ht="26.25" customHeight="1"/>
    <row r="55848" ht="26.25" customHeight="1"/>
    <row r="55849" ht="26.25" customHeight="1"/>
    <row r="55850" ht="26.25" customHeight="1"/>
    <row r="55851" ht="26.25" customHeight="1"/>
    <row r="55852" ht="26.25" customHeight="1"/>
    <row r="55853" ht="26.25" customHeight="1"/>
    <row r="55854" ht="26.25" customHeight="1"/>
    <row r="55855" ht="26.25" customHeight="1"/>
    <row r="55856" ht="26.25" customHeight="1"/>
    <row r="55857" ht="26.25" customHeight="1"/>
    <row r="55858" ht="26.25" customHeight="1"/>
    <row r="55859" ht="26.25" customHeight="1"/>
    <row r="55860" ht="26.25" customHeight="1"/>
    <row r="55861" ht="26.25" customHeight="1"/>
    <row r="55862" ht="26.25" customHeight="1"/>
    <row r="55863" ht="26.25" customHeight="1"/>
    <row r="55864" ht="26.25" customHeight="1"/>
    <row r="55865" ht="26.25" customHeight="1"/>
    <row r="55866" ht="26.25" customHeight="1"/>
    <row r="55867" ht="26.25" customHeight="1"/>
    <row r="55868" ht="26.25" customHeight="1"/>
    <row r="55869" ht="26.25" customHeight="1"/>
    <row r="55870" ht="26.25" customHeight="1"/>
    <row r="55871" ht="26.25" customHeight="1"/>
    <row r="55872" ht="26.25" customHeight="1"/>
    <row r="55873" ht="26.25" customHeight="1"/>
    <row r="55874" ht="26.25" customHeight="1"/>
    <row r="55875" ht="26.25" customHeight="1"/>
    <row r="55876" ht="26.25" customHeight="1"/>
    <row r="55877" ht="26.25" customHeight="1"/>
    <row r="55878" ht="26.25" customHeight="1"/>
    <row r="55879" ht="26.25" customHeight="1"/>
    <row r="55880" ht="26.25" customHeight="1"/>
    <row r="55881" ht="26.25" customHeight="1"/>
    <row r="55882" ht="26.25" customHeight="1"/>
    <row r="55883" ht="26.25" customHeight="1"/>
    <row r="55884" ht="26.25" customHeight="1"/>
    <row r="55885" ht="26.25" customHeight="1"/>
    <row r="55886" ht="26.25" customHeight="1"/>
    <row r="55887" ht="26.25" customHeight="1"/>
    <row r="55888" ht="26.25" customHeight="1"/>
    <row r="55889" ht="26.25" customHeight="1"/>
    <row r="55890" ht="26.25" customHeight="1"/>
    <row r="55891" ht="26.25" customHeight="1"/>
    <row r="55892" ht="26.25" customHeight="1"/>
    <row r="55893" ht="26.25" customHeight="1"/>
    <row r="55894" ht="26.25" customHeight="1"/>
    <row r="55895" ht="26.25" customHeight="1"/>
    <row r="55896" ht="26.25" customHeight="1"/>
    <row r="55897" ht="26.25" customHeight="1"/>
    <row r="55898" ht="26.25" customHeight="1"/>
    <row r="55899" ht="26.25" customHeight="1"/>
    <row r="55900" ht="26.25" customHeight="1"/>
    <row r="55901" ht="26.25" customHeight="1"/>
    <row r="55902" ht="26.25" customHeight="1"/>
    <row r="55903" ht="26.25" customHeight="1"/>
    <row r="55904" ht="26.25" customHeight="1"/>
    <row r="55905" ht="26.25" customHeight="1"/>
    <row r="55906" ht="26.25" customHeight="1"/>
    <row r="55907" ht="26.25" customHeight="1"/>
    <row r="55908" ht="26.25" customHeight="1"/>
    <row r="55909" ht="26.25" customHeight="1"/>
    <row r="55910" ht="26.25" customHeight="1"/>
    <row r="55911" ht="26.25" customHeight="1"/>
    <row r="55912" ht="26.25" customHeight="1"/>
    <row r="55913" ht="26.25" customHeight="1"/>
    <row r="55914" ht="26.25" customHeight="1"/>
    <row r="55915" ht="26.25" customHeight="1"/>
    <row r="55916" ht="26.25" customHeight="1"/>
    <row r="55917" ht="26.25" customHeight="1"/>
    <row r="55918" ht="26.25" customHeight="1"/>
    <row r="55919" ht="26.25" customHeight="1"/>
    <row r="55920" ht="26.25" customHeight="1"/>
    <row r="55921" ht="26.25" customHeight="1"/>
    <row r="55922" ht="26.25" customHeight="1"/>
    <row r="55923" ht="26.25" customHeight="1"/>
    <row r="55924" ht="26.25" customHeight="1"/>
    <row r="55925" ht="26.25" customHeight="1"/>
    <row r="55926" ht="26.25" customHeight="1"/>
    <row r="55927" ht="26.25" customHeight="1"/>
    <row r="55928" ht="26.25" customHeight="1"/>
    <row r="55929" ht="26.25" customHeight="1"/>
    <row r="55930" ht="26.25" customHeight="1"/>
    <row r="55931" ht="26.25" customHeight="1"/>
    <row r="55932" ht="26.25" customHeight="1"/>
    <row r="55933" ht="26.25" customHeight="1"/>
    <row r="55934" ht="26.25" customHeight="1"/>
    <row r="55935" ht="26.25" customHeight="1"/>
    <row r="55936" ht="26.25" customHeight="1"/>
    <row r="55937" ht="26.25" customHeight="1"/>
    <row r="55938" ht="26.25" customHeight="1"/>
    <row r="55939" ht="26.25" customHeight="1"/>
    <row r="55940" ht="26.25" customHeight="1"/>
    <row r="55941" ht="26.25" customHeight="1"/>
    <row r="55942" ht="26.25" customHeight="1"/>
    <row r="55943" ht="26.25" customHeight="1"/>
    <row r="55944" ht="26.25" customHeight="1"/>
    <row r="55945" ht="26.25" customHeight="1"/>
    <row r="55946" ht="26.25" customHeight="1"/>
    <row r="55947" ht="26.25" customHeight="1"/>
    <row r="55948" ht="26.25" customHeight="1"/>
    <row r="55949" ht="26.25" customHeight="1"/>
    <row r="55950" ht="26.25" customHeight="1"/>
    <row r="55951" ht="26.25" customHeight="1"/>
    <row r="55952" ht="26.25" customHeight="1"/>
    <row r="55953" ht="26.25" customHeight="1"/>
    <row r="55954" ht="26.25" customHeight="1"/>
    <row r="55955" ht="26.25" customHeight="1"/>
    <row r="55956" ht="26.25" customHeight="1"/>
    <row r="55957" ht="26.25" customHeight="1"/>
    <row r="55958" ht="26.25" customHeight="1"/>
    <row r="55959" ht="26.25" customHeight="1"/>
    <row r="55960" ht="26.25" customHeight="1"/>
    <row r="55961" ht="26.25" customHeight="1"/>
    <row r="55962" ht="26.25" customHeight="1"/>
    <row r="55963" ht="26.25" customHeight="1"/>
    <row r="55964" ht="26.25" customHeight="1"/>
    <row r="55965" ht="26.25" customHeight="1"/>
    <row r="55966" ht="26.25" customHeight="1"/>
    <row r="55967" ht="26.25" customHeight="1"/>
    <row r="55968" ht="26.25" customHeight="1"/>
    <row r="55969" ht="26.25" customHeight="1"/>
    <row r="55970" ht="26.25" customHeight="1"/>
    <row r="55971" ht="26.25" customHeight="1"/>
    <row r="55972" ht="26.25" customHeight="1"/>
    <row r="55973" ht="26.25" customHeight="1"/>
    <row r="55974" ht="26.25" customHeight="1"/>
    <row r="55975" ht="26.25" customHeight="1"/>
    <row r="55976" ht="26.25" customHeight="1"/>
    <row r="55977" ht="26.25" customHeight="1"/>
    <row r="55978" ht="26.25" customHeight="1"/>
    <row r="55979" ht="26.25" customHeight="1"/>
    <row r="55980" ht="26.25" customHeight="1"/>
    <row r="55981" ht="26.25" customHeight="1"/>
    <row r="55982" ht="26.25" customHeight="1"/>
    <row r="55983" ht="26.25" customHeight="1"/>
    <row r="55984" ht="26.25" customHeight="1"/>
    <row r="55985" ht="26.25" customHeight="1"/>
    <row r="55986" ht="26.25" customHeight="1"/>
    <row r="55987" ht="26.25" customHeight="1"/>
    <row r="55988" ht="26.25" customHeight="1"/>
    <row r="55989" ht="26.25" customHeight="1"/>
    <row r="55990" ht="26.25" customHeight="1"/>
    <row r="55991" ht="26.25" customHeight="1"/>
    <row r="55992" ht="26.25" customHeight="1"/>
    <row r="55993" ht="26.25" customHeight="1"/>
    <row r="55994" ht="26.25" customHeight="1"/>
    <row r="55995" ht="26.25" customHeight="1"/>
    <row r="55996" ht="26.25" customHeight="1"/>
    <row r="55997" ht="26.25" customHeight="1"/>
    <row r="55998" ht="26.25" customHeight="1"/>
    <row r="55999" ht="26.25" customHeight="1"/>
    <row r="56000" ht="26.25" customHeight="1"/>
    <row r="56001" ht="26.25" customHeight="1"/>
    <row r="56002" ht="26.25" customHeight="1"/>
    <row r="56003" ht="26.25" customHeight="1"/>
    <row r="56004" ht="26.25" customHeight="1"/>
    <row r="56005" ht="26.25" customHeight="1"/>
    <row r="56006" ht="26.25" customHeight="1"/>
    <row r="56007" ht="26.25" customHeight="1"/>
    <row r="56008" ht="26.25" customHeight="1"/>
    <row r="56009" ht="26.25" customHeight="1"/>
    <row r="56010" ht="26.25" customHeight="1"/>
    <row r="56011" ht="26.25" customHeight="1"/>
    <row r="56012" ht="26.25" customHeight="1"/>
    <row r="56013" ht="26.25" customHeight="1"/>
    <row r="56014" ht="26.25" customHeight="1"/>
    <row r="56015" ht="26.25" customHeight="1"/>
    <row r="56016" ht="26.25" customHeight="1"/>
    <row r="56017" ht="26.25" customHeight="1"/>
    <row r="56018" ht="26.25" customHeight="1"/>
    <row r="56019" ht="26.25" customHeight="1"/>
    <row r="56020" ht="26.25" customHeight="1"/>
    <row r="56021" ht="26.25" customHeight="1"/>
    <row r="56022" ht="26.25" customHeight="1"/>
    <row r="56023" ht="26.25" customHeight="1"/>
    <row r="56024" ht="26.25" customHeight="1"/>
    <row r="56025" ht="26.25" customHeight="1"/>
    <row r="56026" ht="26.25" customHeight="1"/>
    <row r="56027" ht="26.25" customHeight="1"/>
    <row r="56028" ht="26.25" customHeight="1"/>
    <row r="56029" ht="26.25" customHeight="1"/>
    <row r="56030" ht="26.25" customHeight="1"/>
    <row r="56031" ht="26.25" customHeight="1"/>
    <row r="56032" ht="26.25" customHeight="1"/>
    <row r="56033" ht="26.25" customHeight="1"/>
    <row r="56034" ht="26.25" customHeight="1"/>
    <row r="56035" ht="26.25" customHeight="1"/>
    <row r="56036" ht="26.25" customHeight="1"/>
    <row r="56037" ht="26.25" customHeight="1"/>
    <row r="56038" ht="26.25" customHeight="1"/>
    <row r="56039" ht="26.25" customHeight="1"/>
    <row r="56040" ht="26.25" customHeight="1"/>
    <row r="56041" ht="26.25" customHeight="1"/>
    <row r="56042" ht="26.25" customHeight="1"/>
    <row r="56043" ht="26.25" customHeight="1"/>
    <row r="56044" ht="26.25" customHeight="1"/>
    <row r="56045" ht="26.25" customHeight="1"/>
    <row r="56046" ht="26.25" customHeight="1"/>
    <row r="56047" ht="26.25" customHeight="1"/>
    <row r="56048" ht="26.25" customHeight="1"/>
    <row r="56049" ht="26.25" customHeight="1"/>
    <row r="56050" ht="26.25" customHeight="1"/>
    <row r="56051" ht="26.25" customHeight="1"/>
    <row r="56052" ht="26.25" customHeight="1"/>
    <row r="56053" ht="26.25" customHeight="1"/>
    <row r="56054" ht="26.25" customHeight="1"/>
    <row r="56055" ht="26.25" customHeight="1"/>
    <row r="56056" ht="26.25" customHeight="1"/>
    <row r="56057" ht="26.25" customHeight="1"/>
    <row r="56058" ht="26.25" customHeight="1"/>
    <row r="56059" ht="26.25" customHeight="1"/>
    <row r="56060" ht="26.25" customHeight="1"/>
    <row r="56061" ht="26.25" customHeight="1"/>
    <row r="56062" ht="26.25" customHeight="1"/>
    <row r="56063" ht="26.25" customHeight="1"/>
    <row r="56064" ht="26.25" customHeight="1"/>
    <row r="56065" ht="26.25" customHeight="1"/>
    <row r="56066" ht="26.25" customHeight="1"/>
    <row r="56067" ht="26.25" customHeight="1"/>
    <row r="56068" ht="26.25" customHeight="1"/>
    <row r="56069" ht="26.25" customHeight="1"/>
    <row r="56070" ht="26.25" customHeight="1"/>
    <row r="56071" ht="26.25" customHeight="1"/>
    <row r="56072" ht="26.25" customHeight="1"/>
    <row r="56073" ht="26.25" customHeight="1"/>
    <row r="56074" ht="26.25" customHeight="1"/>
    <row r="56075" ht="26.25" customHeight="1"/>
    <row r="56076" ht="26.25" customHeight="1"/>
    <row r="56077" ht="26.25" customHeight="1"/>
    <row r="56078" ht="26.25" customHeight="1"/>
    <row r="56079" ht="26.25" customHeight="1"/>
    <row r="56080" ht="26.25" customHeight="1"/>
    <row r="56081" ht="26.25" customHeight="1"/>
    <row r="56082" ht="26.25" customHeight="1"/>
    <row r="56083" ht="26.25" customHeight="1"/>
    <row r="56084" ht="26.25" customHeight="1"/>
    <row r="56085" ht="26.25" customHeight="1"/>
    <row r="56086" ht="26.25" customHeight="1"/>
    <row r="56087" ht="26.25" customHeight="1"/>
    <row r="56088" ht="26.25" customHeight="1"/>
    <row r="56089" ht="26.25" customHeight="1"/>
    <row r="56090" ht="26.25" customHeight="1"/>
    <row r="56091" ht="26.25" customHeight="1"/>
    <row r="56092" ht="26.25" customHeight="1"/>
    <row r="56093" ht="26.25" customHeight="1"/>
    <row r="56094" ht="26.25" customHeight="1"/>
    <row r="56095" ht="26.25" customHeight="1"/>
    <row r="56096" ht="26.25" customHeight="1"/>
    <row r="56097" ht="26.25" customHeight="1"/>
    <row r="56098" ht="26.25" customHeight="1"/>
    <row r="56099" ht="26.25" customHeight="1"/>
    <row r="56100" ht="26.25" customHeight="1"/>
    <row r="56101" ht="26.25" customHeight="1"/>
    <row r="56102" ht="26.25" customHeight="1"/>
    <row r="56103" ht="26.25" customHeight="1"/>
    <row r="56104" ht="26.25" customHeight="1"/>
    <row r="56105" ht="26.25" customHeight="1"/>
    <row r="56106" ht="26.25" customHeight="1"/>
    <row r="56107" ht="26.25" customHeight="1"/>
    <row r="56108" ht="26.25" customHeight="1"/>
    <row r="56109" ht="26.25" customHeight="1"/>
    <row r="56110" ht="26.25" customHeight="1"/>
    <row r="56111" ht="26.25" customHeight="1"/>
    <row r="56112" ht="26.25" customHeight="1"/>
    <row r="56113" ht="26.25" customHeight="1"/>
    <row r="56114" ht="26.25" customHeight="1"/>
    <row r="56115" ht="26.25" customHeight="1"/>
    <row r="56116" ht="26.25" customHeight="1"/>
    <row r="56117" ht="26.25" customHeight="1"/>
    <row r="56118" ht="26.25" customHeight="1"/>
    <row r="56119" ht="26.25" customHeight="1"/>
    <row r="56120" ht="26.25" customHeight="1"/>
    <row r="56121" ht="26.25" customHeight="1"/>
    <row r="56122" ht="26.25" customHeight="1"/>
    <row r="56123" ht="26.25" customHeight="1"/>
    <row r="56124" ht="26.25" customHeight="1"/>
    <row r="56125" ht="26.25" customHeight="1"/>
    <row r="56126" ht="26.25" customHeight="1"/>
    <row r="56127" ht="26.25" customHeight="1"/>
    <row r="56128" ht="26.25" customHeight="1"/>
    <row r="56129" ht="26.25" customHeight="1"/>
    <row r="56130" ht="26.25" customHeight="1"/>
    <row r="56131" ht="26.25" customHeight="1"/>
    <row r="56132" ht="26.25" customHeight="1"/>
    <row r="56133" ht="26.25" customHeight="1"/>
    <row r="56134" ht="26.25" customHeight="1"/>
    <row r="56135" ht="26.25" customHeight="1"/>
    <row r="56136" ht="26.25" customHeight="1"/>
    <row r="56137" ht="26.25" customHeight="1"/>
    <row r="56138" ht="26.25" customHeight="1"/>
    <row r="56139" ht="26.25" customHeight="1"/>
    <row r="56140" ht="26.25" customHeight="1"/>
    <row r="56141" ht="26.25" customHeight="1"/>
    <row r="56142" ht="26.25" customHeight="1"/>
    <row r="56143" ht="26.25" customHeight="1"/>
    <row r="56144" ht="26.25" customHeight="1"/>
    <row r="56145" ht="26.25" customHeight="1"/>
    <row r="56146" ht="26.25" customHeight="1"/>
    <row r="56147" ht="26.25" customHeight="1"/>
    <row r="56148" ht="26.25" customHeight="1"/>
    <row r="56149" ht="26.25" customHeight="1"/>
    <row r="56150" ht="26.25" customHeight="1"/>
    <row r="56151" ht="26.25" customHeight="1"/>
    <row r="56152" ht="26.25" customHeight="1"/>
    <row r="56153" ht="26.25" customHeight="1"/>
    <row r="56154" ht="26.25" customHeight="1"/>
    <row r="56155" ht="26.25" customHeight="1"/>
    <row r="56156" ht="26.25" customHeight="1"/>
    <row r="56157" ht="26.25" customHeight="1"/>
    <row r="56158" ht="26.25" customHeight="1"/>
    <row r="56159" ht="26.25" customHeight="1"/>
    <row r="56160" ht="26.25" customHeight="1"/>
    <row r="56161" ht="26.25" customHeight="1"/>
    <row r="56162" ht="26.25" customHeight="1"/>
    <row r="56163" ht="26.25" customHeight="1"/>
    <row r="56164" ht="26.25" customHeight="1"/>
    <row r="56165" ht="26.25" customHeight="1"/>
    <row r="56166" ht="26.25" customHeight="1"/>
    <row r="56167" ht="26.25" customHeight="1"/>
    <row r="56168" ht="26.25" customHeight="1"/>
    <row r="56169" ht="26.25" customHeight="1"/>
    <row r="56170" ht="26.25" customHeight="1"/>
    <row r="56171" ht="26.25" customHeight="1"/>
    <row r="56172" ht="26.25" customHeight="1"/>
    <row r="56173" ht="26.25" customHeight="1"/>
    <row r="56174" ht="26.25" customHeight="1"/>
    <row r="56175" ht="26.25" customHeight="1"/>
    <row r="56176" ht="26.25" customHeight="1"/>
    <row r="56177" ht="26.25" customHeight="1"/>
    <row r="56178" ht="26.25" customHeight="1"/>
    <row r="56179" ht="26.25" customHeight="1"/>
    <row r="56180" ht="26.25" customHeight="1"/>
    <row r="56181" ht="26.25" customHeight="1"/>
    <row r="56182" ht="26.25" customHeight="1"/>
    <row r="56183" ht="26.25" customHeight="1"/>
    <row r="56184" ht="26.25" customHeight="1"/>
    <row r="56185" ht="26.25" customHeight="1"/>
    <row r="56186" ht="26.25" customHeight="1"/>
    <row r="56187" ht="26.25" customHeight="1"/>
    <row r="56188" ht="26.25" customHeight="1"/>
    <row r="56189" ht="26.25" customHeight="1"/>
    <row r="56190" ht="26.25" customHeight="1"/>
    <row r="56191" ht="26.25" customHeight="1"/>
    <row r="56192" ht="26.25" customHeight="1"/>
    <row r="56193" ht="26.25" customHeight="1"/>
    <row r="56194" ht="26.25" customHeight="1"/>
    <row r="56195" ht="26.25" customHeight="1"/>
    <row r="56196" ht="26.25" customHeight="1"/>
    <row r="56197" ht="26.25" customHeight="1"/>
    <row r="56198" ht="26.25" customHeight="1"/>
    <row r="56199" ht="26.25" customHeight="1"/>
    <row r="56200" ht="26.25" customHeight="1"/>
    <row r="56201" ht="26.25" customHeight="1"/>
    <row r="56202" ht="26.25" customHeight="1"/>
    <row r="56203" ht="26.25" customHeight="1"/>
    <row r="56204" ht="26.25" customHeight="1"/>
    <row r="56205" ht="26.25" customHeight="1"/>
    <row r="56206" ht="26.25" customHeight="1"/>
    <row r="56207" ht="26.25" customHeight="1"/>
    <row r="56208" ht="26.25" customHeight="1"/>
    <row r="56209" ht="26.25" customHeight="1"/>
    <row r="56210" ht="26.25" customHeight="1"/>
    <row r="56211" ht="26.25" customHeight="1"/>
    <row r="56212" ht="26.25" customHeight="1"/>
    <row r="56213" ht="26.25" customHeight="1"/>
    <row r="56214" ht="26.25" customHeight="1"/>
    <row r="56215" ht="26.25" customHeight="1"/>
    <row r="56216" ht="26.25" customHeight="1"/>
    <row r="56217" ht="26.25" customHeight="1"/>
    <row r="56218" ht="26.25" customHeight="1"/>
    <row r="56219" ht="26.25" customHeight="1"/>
    <row r="56220" ht="26.25" customHeight="1"/>
    <row r="56221" ht="26.25" customHeight="1"/>
    <row r="56222" ht="26.25" customHeight="1"/>
    <row r="56223" ht="26.25" customHeight="1"/>
    <row r="56224" ht="26.25" customHeight="1"/>
    <row r="56225" ht="26.25" customHeight="1"/>
    <row r="56226" ht="26.25" customHeight="1"/>
    <row r="56227" ht="26.25" customHeight="1"/>
    <row r="56228" ht="26.25" customHeight="1"/>
    <row r="56229" ht="26.25" customHeight="1"/>
    <row r="56230" ht="26.25" customHeight="1"/>
    <row r="56231" ht="26.25" customHeight="1"/>
    <row r="56232" ht="26.25" customHeight="1"/>
    <row r="56233" ht="26.25" customHeight="1"/>
    <row r="56234" ht="26.25" customHeight="1"/>
    <row r="56235" ht="26.25" customHeight="1"/>
    <row r="56236" ht="26.25" customHeight="1"/>
    <row r="56237" ht="26.25" customHeight="1"/>
    <row r="56238" ht="26.25" customHeight="1"/>
    <row r="56239" ht="26.25" customHeight="1"/>
    <row r="56240" ht="26.25" customHeight="1"/>
    <row r="56241" ht="26.25" customHeight="1"/>
    <row r="56242" ht="26.25" customHeight="1"/>
    <row r="56243" ht="26.25" customHeight="1"/>
    <row r="56244" ht="26.25" customHeight="1"/>
    <row r="56245" ht="26.25" customHeight="1"/>
    <row r="56246" ht="26.25" customHeight="1"/>
    <row r="56247" ht="26.25" customHeight="1"/>
    <row r="56248" ht="26.25" customHeight="1"/>
    <row r="56249" ht="26.25" customHeight="1"/>
    <row r="56250" ht="26.25" customHeight="1"/>
    <row r="56251" ht="26.25" customHeight="1"/>
    <row r="56252" ht="26.25" customHeight="1"/>
    <row r="56253" ht="26.25" customHeight="1"/>
    <row r="56254" ht="26.25" customHeight="1"/>
    <row r="56255" ht="26.25" customHeight="1"/>
    <row r="56256" ht="26.25" customHeight="1"/>
    <row r="56257" ht="26.25" customHeight="1"/>
    <row r="56258" ht="26.25" customHeight="1"/>
    <row r="56259" ht="26.25" customHeight="1"/>
    <row r="56260" ht="26.25" customHeight="1"/>
    <row r="56261" ht="26.25" customHeight="1"/>
    <row r="56262" ht="26.25" customHeight="1"/>
    <row r="56263" ht="26.25" customHeight="1"/>
    <row r="56264" ht="26.25" customHeight="1"/>
    <row r="56265" ht="26.25" customHeight="1"/>
    <row r="56266" ht="26.25" customHeight="1"/>
    <row r="56267" ht="26.25" customHeight="1"/>
    <row r="56268" ht="26.25" customHeight="1"/>
    <row r="56269" ht="26.25" customHeight="1"/>
    <row r="56270" ht="26.25" customHeight="1"/>
    <row r="56271" ht="26.25" customHeight="1"/>
    <row r="56272" ht="26.25" customHeight="1"/>
    <row r="56273" ht="26.25" customHeight="1"/>
    <row r="56274" ht="26.25" customHeight="1"/>
    <row r="56275" ht="26.25" customHeight="1"/>
    <row r="56276" ht="26.25" customHeight="1"/>
    <row r="56277" ht="26.25" customHeight="1"/>
    <row r="56278" ht="26.25" customHeight="1"/>
    <row r="56279" ht="26.25" customHeight="1"/>
    <row r="56280" ht="26.25" customHeight="1"/>
    <row r="56281" ht="26.25" customHeight="1"/>
    <row r="56282" ht="26.25" customHeight="1"/>
    <row r="56283" ht="26.25" customHeight="1"/>
    <row r="56284" ht="26.25" customHeight="1"/>
    <row r="56285" ht="26.25" customHeight="1"/>
    <row r="56286" ht="26.25" customHeight="1"/>
    <row r="56287" ht="26.25" customHeight="1"/>
    <row r="56288" ht="26.25" customHeight="1"/>
    <row r="56289" ht="26.25" customHeight="1"/>
    <row r="56290" ht="26.25" customHeight="1"/>
    <row r="56291" ht="26.25" customHeight="1"/>
    <row r="56292" ht="26.25" customHeight="1"/>
    <row r="56293" ht="26.25" customHeight="1"/>
    <row r="56294" ht="26.25" customHeight="1"/>
    <row r="56295" ht="26.25" customHeight="1"/>
    <row r="56296" ht="26.25" customHeight="1"/>
    <row r="56297" ht="26.25" customHeight="1"/>
    <row r="56298" ht="26.25" customHeight="1"/>
    <row r="56299" ht="26.25" customHeight="1"/>
    <row r="56300" ht="26.25" customHeight="1"/>
    <row r="56301" ht="26.25" customHeight="1"/>
    <row r="56302" ht="26.25" customHeight="1"/>
    <row r="56303" ht="26.25" customHeight="1"/>
    <row r="56304" ht="26.25" customHeight="1"/>
    <row r="56305" ht="26.25" customHeight="1"/>
    <row r="56306" ht="26.25" customHeight="1"/>
    <row r="56307" ht="26.25" customHeight="1"/>
    <row r="56308" ht="26.25" customHeight="1"/>
    <row r="56309" ht="26.25" customHeight="1"/>
    <row r="56310" ht="26.25" customHeight="1"/>
    <row r="56311" ht="26.25" customHeight="1"/>
    <row r="56312" ht="26.25" customHeight="1"/>
    <row r="56313" ht="26.25" customHeight="1"/>
    <row r="56314" ht="26.25" customHeight="1"/>
    <row r="56315" ht="26.25" customHeight="1"/>
    <row r="56316" ht="26.25" customHeight="1"/>
    <row r="56317" ht="26.25" customHeight="1"/>
    <row r="56318" ht="26.25" customHeight="1"/>
    <row r="56319" ht="26.25" customHeight="1"/>
    <row r="56320" ht="26.25" customHeight="1"/>
    <row r="56321" ht="26.25" customHeight="1"/>
    <row r="56322" ht="26.25" customHeight="1"/>
    <row r="56323" ht="26.25" customHeight="1"/>
    <row r="56324" ht="26.25" customHeight="1"/>
    <row r="56325" ht="26.25" customHeight="1"/>
    <row r="56326" ht="26.25" customHeight="1"/>
    <row r="56327" ht="26.25" customHeight="1"/>
    <row r="56328" ht="26.25" customHeight="1"/>
    <row r="56329" ht="26.25" customHeight="1"/>
    <row r="56330" ht="26.25" customHeight="1"/>
    <row r="56331" ht="26.25" customHeight="1"/>
    <row r="56332" ht="26.25" customHeight="1"/>
    <row r="56333" ht="26.25" customHeight="1"/>
    <row r="56334" ht="26.25" customHeight="1"/>
    <row r="56335" ht="26.25" customHeight="1"/>
    <row r="56336" ht="26.25" customHeight="1"/>
    <row r="56337" ht="26.25" customHeight="1"/>
    <row r="56338" ht="26.25" customHeight="1"/>
    <row r="56339" ht="26.25" customHeight="1"/>
    <row r="56340" ht="26.25" customHeight="1"/>
    <row r="56341" ht="26.25" customHeight="1"/>
    <row r="56342" ht="26.25" customHeight="1"/>
    <row r="56343" ht="26.25" customHeight="1"/>
    <row r="56344" ht="26.25" customHeight="1"/>
    <row r="56345" ht="26.25" customHeight="1"/>
    <row r="56346" ht="26.25" customHeight="1"/>
    <row r="56347" ht="26.25" customHeight="1"/>
    <row r="56348" ht="26.25" customHeight="1"/>
    <row r="56349" ht="26.25" customHeight="1"/>
    <row r="56350" ht="26.25" customHeight="1"/>
    <row r="56351" ht="26.25" customHeight="1"/>
    <row r="56352" ht="26.25" customHeight="1"/>
    <row r="56353" ht="26.25" customHeight="1"/>
    <row r="56354" ht="26.25" customHeight="1"/>
    <row r="56355" ht="26.25" customHeight="1"/>
    <row r="56356" ht="26.25" customHeight="1"/>
    <row r="56357" ht="26.25" customHeight="1"/>
    <row r="56358" ht="26.25" customHeight="1"/>
    <row r="56359" ht="26.25" customHeight="1"/>
    <row r="56360" ht="26.25" customHeight="1"/>
    <row r="56361" ht="26.25" customHeight="1"/>
    <row r="56362" ht="26.25" customHeight="1"/>
    <row r="56363" ht="26.25" customHeight="1"/>
    <row r="56364" ht="26.25" customHeight="1"/>
    <row r="56365" ht="26.25" customHeight="1"/>
    <row r="56366" ht="26.25" customHeight="1"/>
    <row r="56367" ht="26.25" customHeight="1"/>
    <row r="56368" ht="26.25" customHeight="1"/>
    <row r="56369" ht="26.25" customHeight="1"/>
    <row r="56370" ht="26.25" customHeight="1"/>
    <row r="56371" ht="26.25" customHeight="1"/>
    <row r="56372" ht="26.25" customHeight="1"/>
    <row r="56373" ht="26.25" customHeight="1"/>
    <row r="56374" ht="26.25" customHeight="1"/>
    <row r="56375" ht="26.25" customHeight="1"/>
    <row r="56376" ht="26.25" customHeight="1"/>
    <row r="56377" ht="26.25" customHeight="1"/>
    <row r="56378" ht="26.25" customHeight="1"/>
    <row r="56379" ht="26.25" customHeight="1"/>
    <row r="56380" ht="26.25" customHeight="1"/>
    <row r="56381" ht="26.25" customHeight="1"/>
    <row r="56382" ht="26.25" customHeight="1"/>
    <row r="56383" ht="26.25" customHeight="1"/>
    <row r="56384" ht="26.25" customHeight="1"/>
    <row r="56385" ht="26.25" customHeight="1"/>
    <row r="56386" ht="26.25" customHeight="1"/>
    <row r="56387" ht="26.25" customHeight="1"/>
    <row r="56388" ht="26.25" customHeight="1"/>
    <row r="56389" ht="26.25" customHeight="1"/>
    <row r="56390" ht="26.25" customHeight="1"/>
    <row r="56391" ht="26.25" customHeight="1"/>
    <row r="56392" ht="26.25" customHeight="1"/>
    <row r="56393" ht="26.25" customHeight="1"/>
    <row r="56394" ht="26.25" customHeight="1"/>
    <row r="56395" ht="26.25" customHeight="1"/>
    <row r="56396" ht="26.25" customHeight="1"/>
    <row r="56397" ht="26.25" customHeight="1"/>
    <row r="56398" ht="26.25" customHeight="1"/>
    <row r="56399" ht="26.25" customHeight="1"/>
    <row r="56400" ht="26.25" customHeight="1"/>
    <row r="56401" ht="26.25" customHeight="1"/>
    <row r="56402" ht="26.25" customHeight="1"/>
    <row r="56403" ht="26.25" customHeight="1"/>
    <row r="56404" ht="26.25" customHeight="1"/>
    <row r="56405" ht="26.25" customHeight="1"/>
    <row r="56406" ht="26.25" customHeight="1"/>
    <row r="56407" ht="26.25" customHeight="1"/>
    <row r="56408" ht="26.25" customHeight="1"/>
    <row r="56409" ht="26.25" customHeight="1"/>
    <row r="56410" ht="26.25" customHeight="1"/>
    <row r="56411" ht="26.25" customHeight="1"/>
    <row r="56412" ht="26.25" customHeight="1"/>
    <row r="56413" ht="26.25" customHeight="1"/>
    <row r="56414" ht="26.25" customHeight="1"/>
    <row r="56415" ht="26.25" customHeight="1"/>
    <row r="56416" ht="26.25" customHeight="1"/>
    <row r="56417" ht="26.25" customHeight="1"/>
    <row r="56418" ht="26.25" customHeight="1"/>
    <row r="56419" ht="26.25" customHeight="1"/>
    <row r="56420" ht="26.25" customHeight="1"/>
    <row r="56421" ht="26.25" customHeight="1"/>
    <row r="56422" ht="26.25" customHeight="1"/>
    <row r="56423" ht="26.25" customHeight="1"/>
    <row r="56424" ht="26.25" customHeight="1"/>
    <row r="56425" ht="26.25" customHeight="1"/>
    <row r="56426" ht="26.25" customHeight="1"/>
    <row r="56427" ht="26.25" customHeight="1"/>
    <row r="56428" ht="26.25" customHeight="1"/>
    <row r="56429" ht="26.25" customHeight="1"/>
    <row r="56430" ht="26.25" customHeight="1"/>
    <row r="56431" ht="26.25" customHeight="1"/>
    <row r="56432" ht="26.25" customHeight="1"/>
    <row r="56433" ht="26.25" customHeight="1"/>
    <row r="56434" ht="26.25" customHeight="1"/>
    <row r="56435" ht="26.25" customHeight="1"/>
    <row r="56436" ht="26.25" customHeight="1"/>
    <row r="56437" ht="26.25" customHeight="1"/>
    <row r="56438" ht="26.25" customHeight="1"/>
    <row r="56439" ht="26.25" customHeight="1"/>
    <row r="56440" ht="26.25" customHeight="1"/>
    <row r="56441" ht="26.25" customHeight="1"/>
    <row r="56442" ht="26.25" customHeight="1"/>
    <row r="56443" ht="26.25" customHeight="1"/>
    <row r="56444" ht="26.25" customHeight="1"/>
    <row r="56445" ht="26.25" customHeight="1"/>
    <row r="56446" ht="26.25" customHeight="1"/>
    <row r="56447" ht="26.25" customHeight="1"/>
    <row r="56448" ht="26.25" customHeight="1"/>
    <row r="56449" ht="26.25" customHeight="1"/>
    <row r="56450" ht="26.25" customHeight="1"/>
    <row r="56451" ht="26.25" customHeight="1"/>
    <row r="56452" ht="26.25" customHeight="1"/>
    <row r="56453" ht="26.25" customHeight="1"/>
    <row r="56454" ht="26.25" customHeight="1"/>
    <row r="56455" ht="26.25" customHeight="1"/>
    <row r="56456" ht="26.25" customHeight="1"/>
    <row r="56457" ht="26.25" customHeight="1"/>
    <row r="56458" ht="26.25" customHeight="1"/>
    <row r="56459" ht="26.25" customHeight="1"/>
    <row r="56460" ht="26.25" customHeight="1"/>
    <row r="56461" ht="26.25" customHeight="1"/>
    <row r="56462" ht="26.25" customHeight="1"/>
    <row r="56463" ht="26.25" customHeight="1"/>
    <row r="56464" ht="26.25" customHeight="1"/>
    <row r="56465" ht="26.25" customHeight="1"/>
    <row r="56466" ht="26.25" customHeight="1"/>
    <row r="56467" ht="26.25" customHeight="1"/>
    <row r="56468" ht="26.25" customHeight="1"/>
    <row r="56469" ht="26.25" customHeight="1"/>
    <row r="56470" ht="26.25" customHeight="1"/>
    <row r="56471" ht="26.25" customHeight="1"/>
    <row r="56472" ht="26.25" customHeight="1"/>
    <row r="56473" ht="26.25" customHeight="1"/>
    <row r="56474" ht="26.25" customHeight="1"/>
    <row r="56475" ht="26.25" customHeight="1"/>
    <row r="56476" ht="26.25" customHeight="1"/>
    <row r="56477" ht="26.25" customHeight="1"/>
    <row r="56478" ht="26.25" customHeight="1"/>
    <row r="56479" ht="26.25" customHeight="1"/>
    <row r="56480" ht="26.25" customHeight="1"/>
    <row r="56481" ht="26.25" customHeight="1"/>
    <row r="56482" ht="26.25" customHeight="1"/>
    <row r="56483" ht="26.25" customHeight="1"/>
    <row r="56484" ht="26.25" customHeight="1"/>
    <row r="56485" ht="26.25" customHeight="1"/>
    <row r="56486" ht="26.25" customHeight="1"/>
    <row r="56487" ht="26.25" customHeight="1"/>
    <row r="56488" ht="26.25" customHeight="1"/>
    <row r="56489" ht="26.25" customHeight="1"/>
    <row r="56490" ht="26.25" customHeight="1"/>
    <row r="56491" ht="26.25" customHeight="1"/>
    <row r="56492" ht="26.25" customHeight="1"/>
    <row r="56493" ht="26.25" customHeight="1"/>
    <row r="56494" ht="26.25" customHeight="1"/>
    <row r="56495" ht="26.25" customHeight="1"/>
    <row r="56496" ht="26.25" customHeight="1"/>
    <row r="56497" ht="26.25" customHeight="1"/>
    <row r="56498" ht="26.25" customHeight="1"/>
    <row r="56499" ht="26.25" customHeight="1"/>
    <row r="56500" ht="26.25" customHeight="1"/>
    <row r="56501" ht="26.25" customHeight="1"/>
    <row r="56502" ht="26.25" customHeight="1"/>
    <row r="56503" ht="26.25" customHeight="1"/>
    <row r="56504" ht="26.25" customHeight="1"/>
    <row r="56505" ht="26.25" customHeight="1"/>
    <row r="56506" ht="26.25" customHeight="1"/>
    <row r="56507" ht="26.25" customHeight="1"/>
    <row r="56508" ht="26.25" customHeight="1"/>
    <row r="56509" ht="26.25" customHeight="1"/>
    <row r="56510" ht="26.25" customHeight="1"/>
    <row r="56511" ht="26.25" customHeight="1"/>
    <row r="56512" ht="26.25" customHeight="1"/>
    <row r="56513" ht="26.25" customHeight="1"/>
    <row r="56514" ht="26.25" customHeight="1"/>
    <row r="56515" ht="26.25" customHeight="1"/>
    <row r="56516" ht="26.25" customHeight="1"/>
    <row r="56517" ht="26.25" customHeight="1"/>
    <row r="56518" ht="26.25" customHeight="1"/>
    <row r="56519" ht="26.25" customHeight="1"/>
    <row r="56520" ht="26.25" customHeight="1"/>
    <row r="56521" ht="26.25" customHeight="1"/>
    <row r="56522" ht="26.25" customHeight="1"/>
    <row r="56523" ht="26.25" customHeight="1"/>
    <row r="56524" ht="26.25" customHeight="1"/>
    <row r="56525" ht="26.25" customHeight="1"/>
    <row r="56526" ht="26.25" customHeight="1"/>
    <row r="56527" ht="26.25" customHeight="1"/>
    <row r="56528" ht="26.25" customHeight="1"/>
    <row r="56529" ht="26.25" customHeight="1"/>
    <row r="56530" ht="26.25" customHeight="1"/>
    <row r="56531" ht="26.25" customHeight="1"/>
    <row r="56532" ht="26.25" customHeight="1"/>
    <row r="56533" ht="26.25" customHeight="1"/>
    <row r="56534" ht="26.25" customHeight="1"/>
    <row r="56535" ht="26.25" customHeight="1"/>
    <row r="56536" ht="26.25" customHeight="1"/>
    <row r="56537" ht="26.25" customHeight="1"/>
    <row r="56538" ht="26.25" customHeight="1"/>
    <row r="56539" ht="26.25" customHeight="1"/>
    <row r="56540" ht="26.25" customHeight="1"/>
    <row r="56541" ht="26.25" customHeight="1"/>
    <row r="56542" ht="26.25" customHeight="1"/>
    <row r="56543" ht="26.25" customHeight="1"/>
    <row r="56544" ht="26.25" customHeight="1"/>
    <row r="56545" ht="26.25" customHeight="1"/>
    <row r="56546" ht="26.25" customHeight="1"/>
    <row r="56547" ht="26.25" customHeight="1"/>
    <row r="56548" ht="26.25" customHeight="1"/>
    <row r="56549" ht="26.25" customHeight="1"/>
    <row r="56550" ht="26.25" customHeight="1"/>
    <row r="56551" ht="26.25" customHeight="1"/>
    <row r="56552" ht="26.25" customHeight="1"/>
    <row r="56553" ht="26.25" customHeight="1"/>
    <row r="56554" ht="26.25" customHeight="1"/>
    <row r="56555" ht="26.25" customHeight="1"/>
    <row r="56556" ht="26.25" customHeight="1"/>
    <row r="56557" ht="26.25" customHeight="1"/>
    <row r="56558" ht="26.25" customHeight="1"/>
    <row r="56559" ht="26.25" customHeight="1"/>
    <row r="56560" ht="26.25" customHeight="1"/>
    <row r="56561" ht="26.25" customHeight="1"/>
    <row r="56562" ht="26.25" customHeight="1"/>
    <row r="56563" ht="26.25" customHeight="1"/>
    <row r="56564" ht="26.25" customHeight="1"/>
    <row r="56565" ht="26.25" customHeight="1"/>
    <row r="56566" ht="26.25" customHeight="1"/>
    <row r="56567" ht="26.25" customHeight="1"/>
    <row r="56568" ht="26.25" customHeight="1"/>
    <row r="56569" ht="26.25" customHeight="1"/>
    <row r="56570" ht="26.25" customHeight="1"/>
    <row r="56571" ht="26.25" customHeight="1"/>
    <row r="56572" ht="26.25" customHeight="1"/>
    <row r="56573" ht="26.25" customHeight="1"/>
    <row r="56574" ht="26.25" customHeight="1"/>
    <row r="56575" ht="26.25" customHeight="1"/>
    <row r="56576" ht="26.25" customHeight="1"/>
    <row r="56577" ht="26.25" customHeight="1"/>
    <row r="56578" ht="26.25" customHeight="1"/>
    <row r="56579" ht="26.25" customHeight="1"/>
    <row r="56580" ht="26.25" customHeight="1"/>
    <row r="56581" ht="26.25" customHeight="1"/>
    <row r="56582" ht="26.25" customHeight="1"/>
    <row r="56583" ht="26.25" customHeight="1"/>
    <row r="56584" ht="26.25" customHeight="1"/>
    <row r="56585" ht="26.25" customHeight="1"/>
    <row r="56586" ht="26.25" customHeight="1"/>
    <row r="56587" ht="26.25" customHeight="1"/>
    <row r="56588" ht="26.25" customHeight="1"/>
    <row r="56589" ht="26.25" customHeight="1"/>
    <row r="56590" ht="26.25" customHeight="1"/>
    <row r="56591" ht="26.25" customHeight="1"/>
    <row r="56592" ht="26.25" customHeight="1"/>
    <row r="56593" ht="26.25" customHeight="1"/>
    <row r="56594" ht="26.25" customHeight="1"/>
    <row r="56595" ht="26.25" customHeight="1"/>
    <row r="56596" ht="26.25" customHeight="1"/>
    <row r="56597" ht="26.25" customHeight="1"/>
    <row r="56598" ht="26.25" customHeight="1"/>
    <row r="56599" ht="26.25" customHeight="1"/>
    <row r="56600" ht="26.25" customHeight="1"/>
    <row r="56601" ht="26.25" customHeight="1"/>
    <row r="56602" ht="26.25" customHeight="1"/>
    <row r="56603" ht="26.25" customHeight="1"/>
    <row r="56604" ht="26.25" customHeight="1"/>
    <row r="56605" ht="26.25" customHeight="1"/>
    <row r="56606" ht="26.25" customHeight="1"/>
    <row r="56607" ht="26.25" customHeight="1"/>
    <row r="56608" ht="26.25" customHeight="1"/>
    <row r="56609" ht="26.25" customHeight="1"/>
    <row r="56610" ht="26.25" customHeight="1"/>
    <row r="56611" ht="26.25" customHeight="1"/>
    <row r="56612" ht="26.25" customHeight="1"/>
    <row r="56613" ht="26.25" customHeight="1"/>
    <row r="56614" ht="26.25" customHeight="1"/>
    <row r="56615" ht="26.25" customHeight="1"/>
    <row r="56616" ht="26.25" customHeight="1"/>
    <row r="56617" ht="26.25" customHeight="1"/>
    <row r="56618" ht="26.25" customHeight="1"/>
    <row r="56619" ht="26.25" customHeight="1"/>
    <row r="56620" ht="26.25" customHeight="1"/>
    <row r="56621" ht="26.25" customHeight="1"/>
    <row r="56622" ht="26.25" customHeight="1"/>
    <row r="56623" ht="26.25" customHeight="1"/>
    <row r="56624" ht="26.25" customHeight="1"/>
    <row r="56625" ht="26.25" customHeight="1"/>
    <row r="56626" ht="26.25" customHeight="1"/>
    <row r="56627" ht="26.25" customHeight="1"/>
    <row r="56628" ht="26.25" customHeight="1"/>
    <row r="56629" ht="26.25" customHeight="1"/>
    <row r="56630" ht="26.25" customHeight="1"/>
    <row r="56631" ht="26.25" customHeight="1"/>
    <row r="56632" ht="26.25" customHeight="1"/>
    <row r="56633" ht="26.25" customHeight="1"/>
    <row r="56634" ht="26.25" customHeight="1"/>
    <row r="56635" ht="26.25" customHeight="1"/>
    <row r="56636" ht="26.25" customHeight="1"/>
    <row r="56637" ht="26.25" customHeight="1"/>
    <row r="56638" ht="26.25" customHeight="1"/>
    <row r="56639" ht="26.25" customHeight="1"/>
    <row r="56640" ht="26.25" customHeight="1"/>
    <row r="56641" ht="26.25" customHeight="1"/>
    <row r="56642" ht="26.25" customHeight="1"/>
    <row r="56643" ht="26.25" customHeight="1"/>
    <row r="56644" ht="26.25" customHeight="1"/>
    <row r="56645" ht="26.25" customHeight="1"/>
    <row r="56646" ht="26.25" customHeight="1"/>
    <row r="56647" ht="26.25" customHeight="1"/>
    <row r="56648" ht="26.25" customHeight="1"/>
    <row r="56649" ht="26.25" customHeight="1"/>
    <row r="56650" ht="26.25" customHeight="1"/>
    <row r="56651" ht="26.25" customHeight="1"/>
    <row r="56652" ht="26.25" customHeight="1"/>
    <row r="56653" ht="26.25" customHeight="1"/>
    <row r="56654" ht="26.25" customHeight="1"/>
    <row r="56655" ht="26.25" customHeight="1"/>
    <row r="56656" ht="26.25" customHeight="1"/>
    <row r="56657" ht="26.25" customHeight="1"/>
    <row r="56658" ht="26.25" customHeight="1"/>
    <row r="56659" ht="26.25" customHeight="1"/>
    <row r="56660" ht="26.25" customHeight="1"/>
    <row r="56661" ht="26.25" customHeight="1"/>
    <row r="56662" ht="26.25" customHeight="1"/>
    <row r="56663" ht="26.25" customHeight="1"/>
    <row r="56664" ht="26.25" customHeight="1"/>
    <row r="56665" ht="26.25" customHeight="1"/>
    <row r="56666" ht="26.25" customHeight="1"/>
    <row r="56667" ht="26.25" customHeight="1"/>
    <row r="56668" ht="26.25" customHeight="1"/>
    <row r="56669" ht="26.25" customHeight="1"/>
    <row r="56670" ht="26.25" customHeight="1"/>
    <row r="56671" ht="26.25" customHeight="1"/>
    <row r="56672" ht="26.25" customHeight="1"/>
    <row r="56673" ht="26.25" customHeight="1"/>
    <row r="56674" ht="26.25" customHeight="1"/>
    <row r="56675" ht="26.25" customHeight="1"/>
    <row r="56676" ht="26.25" customHeight="1"/>
    <row r="56677" ht="26.25" customHeight="1"/>
    <row r="56678" ht="26.25" customHeight="1"/>
    <row r="56679" ht="26.25" customHeight="1"/>
    <row r="56680" ht="26.25" customHeight="1"/>
    <row r="56681" ht="26.25" customHeight="1"/>
    <row r="56682" ht="26.25" customHeight="1"/>
    <row r="56683" ht="26.25" customHeight="1"/>
    <row r="56684" ht="26.25" customHeight="1"/>
    <row r="56685" ht="26.25" customHeight="1"/>
    <row r="56686" ht="26.25" customHeight="1"/>
    <row r="56687" ht="26.25" customHeight="1"/>
    <row r="56688" ht="26.25" customHeight="1"/>
    <row r="56689" ht="26.25" customHeight="1"/>
    <row r="56690" ht="26.25" customHeight="1"/>
    <row r="56691" ht="26.25" customHeight="1"/>
    <row r="56692" ht="26.25" customHeight="1"/>
    <row r="56693" ht="26.25" customHeight="1"/>
    <row r="56694" ht="26.25" customHeight="1"/>
    <row r="56695" ht="26.25" customHeight="1"/>
    <row r="56696" ht="26.25" customHeight="1"/>
    <row r="56697" ht="26.25" customHeight="1"/>
    <row r="56698" ht="26.25" customHeight="1"/>
    <row r="56699" ht="26.25" customHeight="1"/>
    <row r="56700" ht="26.25" customHeight="1"/>
    <row r="56701" ht="26.25" customHeight="1"/>
    <row r="56702" ht="26.25" customHeight="1"/>
    <row r="56703" ht="26.25" customHeight="1"/>
    <row r="56704" ht="26.25" customHeight="1"/>
    <row r="56705" ht="26.25" customHeight="1"/>
    <row r="56706" ht="26.25" customHeight="1"/>
    <row r="56707" ht="26.25" customHeight="1"/>
    <row r="56708" ht="26.25" customHeight="1"/>
    <row r="56709" ht="26.25" customHeight="1"/>
    <row r="56710" ht="26.25" customHeight="1"/>
    <row r="56711" ht="26.25" customHeight="1"/>
    <row r="56712" ht="26.25" customHeight="1"/>
    <row r="56713" ht="26.25" customHeight="1"/>
    <row r="56714" ht="26.25" customHeight="1"/>
    <row r="56715" ht="26.25" customHeight="1"/>
    <row r="56716" ht="26.25" customHeight="1"/>
    <row r="56717" ht="26.25" customHeight="1"/>
    <row r="56718" ht="26.25" customHeight="1"/>
    <row r="56719" ht="26.25" customHeight="1"/>
    <row r="56720" ht="26.25" customHeight="1"/>
    <row r="56721" ht="26.25" customHeight="1"/>
    <row r="56722" ht="26.25" customHeight="1"/>
    <row r="56723" ht="26.25" customHeight="1"/>
    <row r="56724" ht="26.25" customHeight="1"/>
    <row r="56725" ht="26.25" customHeight="1"/>
    <row r="56726" ht="26.25" customHeight="1"/>
    <row r="56727" ht="26.25" customHeight="1"/>
    <row r="56728" ht="26.25" customHeight="1"/>
    <row r="56729" ht="26.25" customHeight="1"/>
    <row r="56730" ht="26.25" customHeight="1"/>
    <row r="56731" ht="26.25" customHeight="1"/>
    <row r="56732" ht="26.25" customHeight="1"/>
    <row r="56733" ht="26.25" customHeight="1"/>
    <row r="56734" ht="26.25" customHeight="1"/>
    <row r="56735" ht="26.25" customHeight="1"/>
    <row r="56736" ht="26.25" customHeight="1"/>
    <row r="56737" ht="26.25" customHeight="1"/>
    <row r="56738" ht="26.25" customHeight="1"/>
    <row r="56739" ht="26.25" customHeight="1"/>
    <row r="56740" ht="26.25" customHeight="1"/>
    <row r="56741" ht="26.25" customHeight="1"/>
    <row r="56742" ht="26.25" customHeight="1"/>
    <row r="56743" ht="26.25" customHeight="1"/>
    <row r="56744" ht="26.25" customHeight="1"/>
    <row r="56745" ht="26.25" customHeight="1"/>
    <row r="56746" ht="26.25" customHeight="1"/>
    <row r="56747" ht="26.25" customHeight="1"/>
    <row r="56748" ht="26.25" customHeight="1"/>
    <row r="56749" ht="26.25" customHeight="1"/>
    <row r="56750" ht="26.25" customHeight="1"/>
    <row r="56751" ht="26.25" customHeight="1"/>
    <row r="56752" ht="26.25" customHeight="1"/>
    <row r="56753" ht="26.25" customHeight="1"/>
    <row r="56754" ht="26.25" customHeight="1"/>
    <row r="56755" ht="26.25" customHeight="1"/>
    <row r="56756" ht="26.25" customHeight="1"/>
    <row r="56757" ht="26.25" customHeight="1"/>
    <row r="56758" ht="26.25" customHeight="1"/>
    <row r="56759" ht="26.25" customHeight="1"/>
    <row r="56760" ht="26.25" customHeight="1"/>
    <row r="56761" ht="26.25" customHeight="1"/>
    <row r="56762" ht="26.25" customHeight="1"/>
    <row r="56763" ht="26.25" customHeight="1"/>
    <row r="56764" ht="26.25" customHeight="1"/>
    <row r="56765" ht="26.25" customHeight="1"/>
    <row r="56766" ht="26.25" customHeight="1"/>
    <row r="56767" ht="26.25" customHeight="1"/>
    <row r="56768" ht="26.25" customHeight="1"/>
    <row r="56769" ht="26.25" customHeight="1"/>
    <row r="56770" ht="26.25" customHeight="1"/>
    <row r="56771" ht="26.25" customHeight="1"/>
    <row r="56772" ht="26.25" customHeight="1"/>
    <row r="56773" ht="26.25" customHeight="1"/>
    <row r="56774" ht="26.25" customHeight="1"/>
    <row r="56775" ht="26.25" customHeight="1"/>
    <row r="56776" ht="26.25" customHeight="1"/>
    <row r="56777" ht="26.25" customHeight="1"/>
    <row r="56778" ht="26.25" customHeight="1"/>
    <row r="56779" ht="26.25" customHeight="1"/>
    <row r="56780" ht="26.25" customHeight="1"/>
    <row r="56781" ht="26.25" customHeight="1"/>
    <row r="56782" ht="26.25" customHeight="1"/>
    <row r="56783" ht="26.25" customHeight="1"/>
    <row r="56784" ht="26.25" customHeight="1"/>
    <row r="56785" ht="26.25" customHeight="1"/>
    <row r="56786" ht="26.25" customHeight="1"/>
    <row r="56787" ht="26.25" customHeight="1"/>
    <row r="56788" ht="26.25" customHeight="1"/>
    <row r="56789" ht="26.25" customHeight="1"/>
    <row r="56790" ht="26.25" customHeight="1"/>
    <row r="56791" ht="26.25" customHeight="1"/>
    <row r="56792" ht="26.25" customHeight="1"/>
    <row r="56793" ht="26.25" customHeight="1"/>
    <row r="56794" ht="26.25" customHeight="1"/>
    <row r="56795" ht="26.25" customHeight="1"/>
    <row r="56796" ht="26.25" customHeight="1"/>
    <row r="56797" ht="26.25" customHeight="1"/>
    <row r="56798" ht="26.25" customHeight="1"/>
    <row r="56799" ht="26.25" customHeight="1"/>
    <row r="56800" ht="26.25" customHeight="1"/>
    <row r="56801" ht="26.25" customHeight="1"/>
    <row r="56802" ht="26.25" customHeight="1"/>
    <row r="56803" ht="26.25" customHeight="1"/>
    <row r="56804" ht="26.25" customHeight="1"/>
    <row r="56805" ht="26.25" customHeight="1"/>
    <row r="56806" ht="26.25" customHeight="1"/>
    <row r="56807" ht="26.25" customHeight="1"/>
    <row r="56808" ht="26.25" customHeight="1"/>
    <row r="56809" ht="26.25" customHeight="1"/>
    <row r="56810" ht="26.25" customHeight="1"/>
    <row r="56811" ht="26.25" customHeight="1"/>
    <row r="56812" ht="26.25" customHeight="1"/>
    <row r="56813" ht="26.25" customHeight="1"/>
    <row r="56814" ht="26.25" customHeight="1"/>
    <row r="56815" ht="26.25" customHeight="1"/>
    <row r="56816" ht="26.25" customHeight="1"/>
    <row r="56817" ht="26.25" customHeight="1"/>
    <row r="56818" ht="26.25" customHeight="1"/>
    <row r="56819" ht="26.25" customHeight="1"/>
    <row r="56820" ht="26.25" customHeight="1"/>
    <row r="56821" ht="26.25" customHeight="1"/>
    <row r="56822" ht="26.25" customHeight="1"/>
    <row r="56823" ht="26.25" customHeight="1"/>
    <row r="56824" ht="26.25" customHeight="1"/>
    <row r="56825" ht="26.25" customHeight="1"/>
    <row r="56826" ht="26.25" customHeight="1"/>
    <row r="56827" ht="26.25" customHeight="1"/>
    <row r="56828" ht="26.25" customHeight="1"/>
    <row r="56829" ht="26.25" customHeight="1"/>
    <row r="56830" ht="26.25" customHeight="1"/>
    <row r="56831" ht="26.25" customHeight="1"/>
    <row r="56832" ht="26.25" customHeight="1"/>
    <row r="56833" ht="26.25" customHeight="1"/>
    <row r="56834" ht="26.25" customHeight="1"/>
    <row r="56835" ht="26.25" customHeight="1"/>
    <row r="56836" ht="26.25" customHeight="1"/>
    <row r="56837" ht="26.25" customHeight="1"/>
    <row r="56838" ht="26.25" customHeight="1"/>
    <row r="56839" ht="26.25" customHeight="1"/>
    <row r="56840" ht="26.25" customHeight="1"/>
    <row r="56841" ht="26.25" customHeight="1"/>
    <row r="56842" ht="26.25" customHeight="1"/>
    <row r="56843" ht="26.25" customHeight="1"/>
    <row r="56844" ht="26.25" customHeight="1"/>
    <row r="56845" ht="26.25" customHeight="1"/>
    <row r="56846" ht="26.25" customHeight="1"/>
    <row r="56847" ht="26.25" customHeight="1"/>
    <row r="56848" ht="26.25" customHeight="1"/>
    <row r="56849" ht="26.25" customHeight="1"/>
    <row r="56850" ht="26.25" customHeight="1"/>
    <row r="56851" ht="26.25" customHeight="1"/>
    <row r="56852" ht="26.25" customHeight="1"/>
    <row r="56853" ht="26.25" customHeight="1"/>
    <row r="56854" ht="26.25" customHeight="1"/>
    <row r="56855" ht="26.25" customHeight="1"/>
    <row r="56856" ht="26.25" customHeight="1"/>
    <row r="56857" ht="26.25" customHeight="1"/>
    <row r="56858" ht="26.25" customHeight="1"/>
    <row r="56859" ht="26.25" customHeight="1"/>
    <row r="56860" ht="26.25" customHeight="1"/>
    <row r="56861" ht="26.25" customHeight="1"/>
    <row r="56862" ht="26.25" customHeight="1"/>
    <row r="56863" ht="26.25" customHeight="1"/>
    <row r="56864" ht="26.25" customHeight="1"/>
    <row r="56865" ht="26.25" customHeight="1"/>
    <row r="56866" ht="26.25" customHeight="1"/>
    <row r="56867" ht="26.25" customHeight="1"/>
    <row r="56868" ht="26.25" customHeight="1"/>
    <row r="56869" ht="26.25" customHeight="1"/>
    <row r="56870" ht="26.25" customHeight="1"/>
    <row r="56871" ht="26.25" customHeight="1"/>
    <row r="56872" ht="26.25" customHeight="1"/>
    <row r="56873" ht="26.25" customHeight="1"/>
    <row r="56874" ht="26.25" customHeight="1"/>
    <row r="56875" ht="26.25" customHeight="1"/>
    <row r="56876" ht="26.25" customHeight="1"/>
    <row r="56877" ht="26.25" customHeight="1"/>
    <row r="56878" ht="26.25" customHeight="1"/>
    <row r="56879" ht="26.25" customHeight="1"/>
    <row r="56880" ht="26.25" customHeight="1"/>
    <row r="56881" ht="26.25" customHeight="1"/>
    <row r="56882" ht="26.25" customHeight="1"/>
    <row r="56883" ht="26.25" customHeight="1"/>
    <row r="56884" ht="26.25" customHeight="1"/>
    <row r="56885" ht="26.25" customHeight="1"/>
    <row r="56886" ht="26.25" customHeight="1"/>
    <row r="56887" ht="26.25" customHeight="1"/>
    <row r="56888" ht="26.25" customHeight="1"/>
    <row r="56889" ht="26.25" customHeight="1"/>
    <row r="56890" ht="26.25" customHeight="1"/>
    <row r="56891" ht="26.25" customHeight="1"/>
    <row r="56892" ht="26.25" customHeight="1"/>
    <row r="56893" ht="26.25" customHeight="1"/>
    <row r="56894" ht="26.25" customHeight="1"/>
    <row r="56895" ht="26.25" customHeight="1"/>
    <row r="56896" ht="26.25" customHeight="1"/>
    <row r="56897" ht="26.25" customHeight="1"/>
    <row r="56898" ht="26.25" customHeight="1"/>
    <row r="56899" ht="26.25" customHeight="1"/>
    <row r="56900" ht="26.25" customHeight="1"/>
    <row r="56901" ht="26.25" customHeight="1"/>
    <row r="56902" ht="26.25" customHeight="1"/>
    <row r="56903" ht="26.25" customHeight="1"/>
    <row r="56904" ht="26.25" customHeight="1"/>
    <row r="56905" ht="26.25" customHeight="1"/>
    <row r="56906" ht="26.25" customHeight="1"/>
    <row r="56907" ht="26.25" customHeight="1"/>
    <row r="56908" ht="26.25" customHeight="1"/>
    <row r="56909" ht="26.25" customHeight="1"/>
    <row r="56910" ht="26.25" customHeight="1"/>
    <row r="56911" ht="26.25" customHeight="1"/>
    <row r="56912" ht="26.25" customHeight="1"/>
    <row r="56913" ht="26.25" customHeight="1"/>
    <row r="56914" ht="26.25" customHeight="1"/>
    <row r="56915" ht="26.25" customHeight="1"/>
    <row r="56916" ht="26.25" customHeight="1"/>
    <row r="56917" ht="26.25" customHeight="1"/>
    <row r="56918" ht="26.25" customHeight="1"/>
    <row r="56919" ht="26.25" customHeight="1"/>
    <row r="56920" ht="26.25" customHeight="1"/>
    <row r="56921" ht="26.25" customHeight="1"/>
    <row r="56922" ht="26.25" customHeight="1"/>
    <row r="56923" ht="26.25" customHeight="1"/>
    <row r="56924" ht="26.25" customHeight="1"/>
    <row r="56925" ht="26.25" customHeight="1"/>
    <row r="56926" ht="26.25" customHeight="1"/>
    <row r="56927" ht="26.25" customHeight="1"/>
    <row r="56928" ht="26.25" customHeight="1"/>
    <row r="56929" ht="26.25" customHeight="1"/>
    <row r="56930" ht="26.25" customHeight="1"/>
    <row r="56931" ht="26.25" customHeight="1"/>
    <row r="56932" ht="26.25" customHeight="1"/>
    <row r="56933" ht="26.25" customHeight="1"/>
    <row r="56934" ht="26.25" customHeight="1"/>
    <row r="56935" ht="26.25" customHeight="1"/>
    <row r="56936" ht="26.25" customHeight="1"/>
    <row r="56937" ht="26.25" customHeight="1"/>
    <row r="56938" ht="26.25" customHeight="1"/>
    <row r="56939" ht="26.25" customHeight="1"/>
    <row r="56940" ht="26.25" customHeight="1"/>
    <row r="56941" ht="26.25" customHeight="1"/>
    <row r="56942" ht="26.25" customHeight="1"/>
    <row r="56943" ht="26.25" customHeight="1"/>
    <row r="56944" ht="26.25" customHeight="1"/>
    <row r="56945" ht="26.25" customHeight="1"/>
    <row r="56946" ht="26.25" customHeight="1"/>
    <row r="56947" ht="26.25" customHeight="1"/>
    <row r="56948" ht="26.25" customHeight="1"/>
    <row r="56949" ht="26.25" customHeight="1"/>
    <row r="56950" ht="26.25" customHeight="1"/>
    <row r="56951" ht="26.25" customHeight="1"/>
    <row r="56952" ht="26.25" customHeight="1"/>
    <row r="56953" ht="26.25" customHeight="1"/>
    <row r="56954" ht="26.25" customHeight="1"/>
    <row r="56955" ht="26.25" customHeight="1"/>
    <row r="56956" ht="26.25" customHeight="1"/>
    <row r="56957" ht="26.25" customHeight="1"/>
    <row r="56958" ht="26.25" customHeight="1"/>
    <row r="56959" ht="26.25" customHeight="1"/>
    <row r="56960" ht="26.25" customHeight="1"/>
    <row r="56961" ht="26.25" customHeight="1"/>
    <row r="56962" ht="26.25" customHeight="1"/>
    <row r="56963" ht="26.25" customHeight="1"/>
    <row r="56964" ht="26.25" customHeight="1"/>
    <row r="56965" ht="26.25" customHeight="1"/>
    <row r="56966" ht="26.25" customHeight="1"/>
    <row r="56967" ht="26.25" customHeight="1"/>
    <row r="56968" ht="26.25" customHeight="1"/>
    <row r="56969" ht="26.25" customHeight="1"/>
    <row r="56970" ht="26.25" customHeight="1"/>
    <row r="56971" ht="26.25" customHeight="1"/>
    <row r="56972" ht="26.25" customHeight="1"/>
    <row r="56973" ht="26.25" customHeight="1"/>
    <row r="56974" ht="26.25" customHeight="1"/>
    <row r="56975" ht="26.25" customHeight="1"/>
    <row r="56976" ht="26.25" customHeight="1"/>
    <row r="56977" ht="26.25" customHeight="1"/>
    <row r="56978" ht="26.25" customHeight="1"/>
    <row r="56979" ht="26.25" customHeight="1"/>
    <row r="56980" ht="26.25" customHeight="1"/>
    <row r="56981" ht="26.25" customHeight="1"/>
    <row r="56982" ht="26.25" customHeight="1"/>
    <row r="56983" ht="26.25" customHeight="1"/>
    <row r="56984" ht="26.25" customHeight="1"/>
    <row r="56985" ht="26.25" customHeight="1"/>
    <row r="56986" ht="26.25" customHeight="1"/>
    <row r="56987" ht="26.25" customHeight="1"/>
    <row r="56988" ht="26.25" customHeight="1"/>
    <row r="56989" ht="26.25" customHeight="1"/>
    <row r="56990" ht="26.25" customHeight="1"/>
    <row r="56991" ht="26.25" customHeight="1"/>
    <row r="56992" ht="26.25" customHeight="1"/>
    <row r="56993" ht="26.25" customHeight="1"/>
    <row r="56994" ht="26.25" customHeight="1"/>
    <row r="56995" ht="26.25" customHeight="1"/>
    <row r="56996" ht="26.25" customHeight="1"/>
    <row r="56997" ht="26.25" customHeight="1"/>
    <row r="56998" ht="26.25" customHeight="1"/>
    <row r="56999" ht="26.25" customHeight="1"/>
    <row r="57000" ht="26.25" customHeight="1"/>
    <row r="57001" ht="26.25" customHeight="1"/>
    <row r="57002" ht="26.25" customHeight="1"/>
    <row r="57003" ht="26.25" customHeight="1"/>
    <row r="57004" ht="26.25" customHeight="1"/>
    <row r="57005" ht="26.25" customHeight="1"/>
    <row r="57006" ht="26.25" customHeight="1"/>
    <row r="57007" ht="26.25" customHeight="1"/>
    <row r="57008" ht="26.25" customHeight="1"/>
    <row r="57009" ht="26.25" customHeight="1"/>
    <row r="57010" ht="26.25" customHeight="1"/>
    <row r="57011" ht="26.25" customHeight="1"/>
    <row r="57012" ht="26.25" customHeight="1"/>
    <row r="57013" ht="26.25" customHeight="1"/>
    <row r="57014" ht="26.25" customHeight="1"/>
    <row r="57015" ht="26.25" customHeight="1"/>
    <row r="57016" ht="26.25" customHeight="1"/>
    <row r="57017" ht="26.25" customHeight="1"/>
    <row r="57018" ht="26.25" customHeight="1"/>
    <row r="57019" ht="26.25" customHeight="1"/>
    <row r="57020" ht="26.25" customHeight="1"/>
    <row r="57021" ht="26.25" customHeight="1"/>
    <row r="57022" ht="26.25" customHeight="1"/>
    <row r="57023" ht="26.25" customHeight="1"/>
    <row r="57024" ht="26.25" customHeight="1"/>
    <row r="57025" ht="26.25" customHeight="1"/>
    <row r="57026" ht="26.25" customHeight="1"/>
    <row r="57027" ht="26.25" customHeight="1"/>
    <row r="57028" ht="26.25" customHeight="1"/>
    <row r="57029" ht="26.25" customHeight="1"/>
    <row r="57030" ht="26.25" customHeight="1"/>
    <row r="57031" ht="26.25" customHeight="1"/>
    <row r="57032" ht="26.25" customHeight="1"/>
    <row r="57033" ht="26.25" customHeight="1"/>
    <row r="57034" ht="26.25" customHeight="1"/>
    <row r="57035" ht="26.25" customHeight="1"/>
    <row r="57036" ht="26.25" customHeight="1"/>
    <row r="57037" ht="26.25" customHeight="1"/>
    <row r="57038" ht="26.25" customHeight="1"/>
    <row r="57039" ht="26.25" customHeight="1"/>
    <row r="57040" ht="26.25" customHeight="1"/>
    <row r="57041" ht="26.25" customHeight="1"/>
    <row r="57042" ht="26.25" customHeight="1"/>
    <row r="57043" ht="26.25" customHeight="1"/>
    <row r="57044" ht="26.25" customHeight="1"/>
    <row r="57045" ht="26.25" customHeight="1"/>
    <row r="57046" ht="26.25" customHeight="1"/>
    <row r="57047" ht="26.25" customHeight="1"/>
    <row r="57048" ht="26.25" customHeight="1"/>
    <row r="57049" ht="26.25" customHeight="1"/>
    <row r="57050" ht="26.25" customHeight="1"/>
    <row r="57051" ht="26.25" customHeight="1"/>
    <row r="57052" ht="26.25" customHeight="1"/>
    <row r="57053" ht="26.25" customHeight="1"/>
    <row r="57054" ht="26.25" customHeight="1"/>
    <row r="57055" ht="26.25" customHeight="1"/>
    <row r="57056" ht="26.25" customHeight="1"/>
    <row r="57057" ht="26.25" customHeight="1"/>
    <row r="57058" ht="26.25" customHeight="1"/>
    <row r="57059" ht="26.25" customHeight="1"/>
    <row r="57060" ht="26.25" customHeight="1"/>
    <row r="57061" ht="26.25" customHeight="1"/>
    <row r="57062" ht="26.25" customHeight="1"/>
    <row r="57063" ht="26.25" customHeight="1"/>
    <row r="57064" ht="26.25" customHeight="1"/>
    <row r="57065" ht="26.25" customHeight="1"/>
    <row r="57066" ht="26.25" customHeight="1"/>
    <row r="57067" ht="26.25" customHeight="1"/>
    <row r="57068" ht="26.25" customHeight="1"/>
    <row r="57069" ht="26.25" customHeight="1"/>
    <row r="57070" ht="26.25" customHeight="1"/>
    <row r="57071" ht="26.25" customHeight="1"/>
    <row r="57072" ht="26.25" customHeight="1"/>
    <row r="57073" ht="26.25" customHeight="1"/>
    <row r="57074" ht="26.25" customHeight="1"/>
    <row r="57075" ht="26.25" customHeight="1"/>
    <row r="57076" ht="26.25" customHeight="1"/>
    <row r="57077" ht="26.25" customHeight="1"/>
    <row r="57078" ht="26.25" customHeight="1"/>
    <row r="57079" ht="26.25" customHeight="1"/>
    <row r="57080" ht="26.25" customHeight="1"/>
    <row r="57081" ht="26.25" customHeight="1"/>
    <row r="57082" ht="26.25" customHeight="1"/>
    <row r="57083" ht="26.25" customHeight="1"/>
    <row r="57084" ht="26.25" customHeight="1"/>
    <row r="57085" ht="26.25" customHeight="1"/>
    <row r="57086" ht="26.25" customHeight="1"/>
    <row r="57087" ht="26.25" customHeight="1"/>
    <row r="57088" ht="26.25" customHeight="1"/>
    <row r="57089" ht="26.25" customHeight="1"/>
    <row r="57090" ht="26.25" customHeight="1"/>
    <row r="57091" ht="26.25" customHeight="1"/>
    <row r="57092" ht="26.25" customHeight="1"/>
    <row r="57093" ht="26.25" customHeight="1"/>
    <row r="57094" ht="26.25" customHeight="1"/>
    <row r="57095" ht="26.25" customHeight="1"/>
    <row r="57096" ht="26.25" customHeight="1"/>
    <row r="57097" ht="26.25" customHeight="1"/>
    <row r="57098" ht="26.25" customHeight="1"/>
    <row r="57099" ht="26.25" customHeight="1"/>
    <row r="57100" ht="26.25" customHeight="1"/>
    <row r="57101" ht="26.25" customHeight="1"/>
    <row r="57102" ht="26.25" customHeight="1"/>
    <row r="57103" ht="26.25" customHeight="1"/>
    <row r="57104" ht="26.25" customHeight="1"/>
    <row r="57105" ht="26.25" customHeight="1"/>
    <row r="57106" ht="26.25" customHeight="1"/>
    <row r="57107" ht="26.25" customHeight="1"/>
    <row r="57108" ht="26.25" customHeight="1"/>
    <row r="57109" ht="26.25" customHeight="1"/>
    <row r="57110" ht="26.25" customHeight="1"/>
    <row r="57111" ht="26.25" customHeight="1"/>
    <row r="57112" ht="26.25" customHeight="1"/>
    <row r="57113" ht="26.25" customHeight="1"/>
    <row r="57114" ht="26.25" customHeight="1"/>
    <row r="57115" ht="26.25" customHeight="1"/>
    <row r="57116" ht="26.25" customHeight="1"/>
    <row r="57117" ht="26.25" customHeight="1"/>
    <row r="57118" ht="26.25" customHeight="1"/>
    <row r="57119" ht="26.25" customHeight="1"/>
    <row r="57120" ht="26.25" customHeight="1"/>
    <row r="57121" ht="26.25" customHeight="1"/>
    <row r="57122" ht="26.25" customHeight="1"/>
    <row r="57123" ht="26.25" customHeight="1"/>
    <row r="57124" ht="26.25" customHeight="1"/>
    <row r="57125" ht="26.25" customHeight="1"/>
    <row r="57126" ht="26.25" customHeight="1"/>
    <row r="57127" ht="26.25" customHeight="1"/>
    <row r="57128" ht="26.25" customHeight="1"/>
    <row r="57129" ht="26.25" customHeight="1"/>
    <row r="57130" ht="26.25" customHeight="1"/>
    <row r="57131" ht="26.25" customHeight="1"/>
    <row r="57132" ht="26.25" customHeight="1"/>
    <row r="57133" ht="26.25" customHeight="1"/>
    <row r="57134" ht="26.25" customHeight="1"/>
    <row r="57135" ht="26.25" customHeight="1"/>
    <row r="57136" ht="26.25" customHeight="1"/>
    <row r="57137" ht="26.25" customHeight="1"/>
    <row r="57138" ht="26.25" customHeight="1"/>
    <row r="57139" ht="26.25" customHeight="1"/>
    <row r="57140" ht="26.25" customHeight="1"/>
    <row r="57141" ht="26.25" customHeight="1"/>
    <row r="57142" ht="26.25" customHeight="1"/>
    <row r="57143" ht="26.25" customHeight="1"/>
    <row r="57144" ht="26.25" customHeight="1"/>
    <row r="57145" ht="26.25" customHeight="1"/>
    <row r="57146" ht="26.25" customHeight="1"/>
    <row r="57147" ht="26.25" customHeight="1"/>
    <row r="57148" ht="26.25" customHeight="1"/>
    <row r="57149" ht="26.25" customHeight="1"/>
    <row r="57150" ht="26.25" customHeight="1"/>
    <row r="57151" ht="26.25" customHeight="1"/>
    <row r="57152" ht="26.25" customHeight="1"/>
    <row r="57153" ht="26.25" customHeight="1"/>
    <row r="57154" ht="26.25" customHeight="1"/>
    <row r="57155" ht="26.25" customHeight="1"/>
    <row r="57156" ht="26.25" customHeight="1"/>
    <row r="57157" ht="26.25" customHeight="1"/>
    <row r="57158" ht="26.25" customHeight="1"/>
    <row r="57159" ht="26.25" customHeight="1"/>
    <row r="57160" ht="26.25" customHeight="1"/>
    <row r="57161" ht="26.25" customHeight="1"/>
    <row r="57162" ht="26.25" customHeight="1"/>
    <row r="57163" ht="26.25" customHeight="1"/>
    <row r="57164" ht="26.25" customHeight="1"/>
    <row r="57165" ht="26.25" customHeight="1"/>
    <row r="57166" ht="26.25" customHeight="1"/>
    <row r="57167" ht="26.25" customHeight="1"/>
    <row r="57168" ht="26.25" customHeight="1"/>
    <row r="57169" ht="26.25" customHeight="1"/>
    <row r="57170" ht="26.25" customHeight="1"/>
    <row r="57171" ht="26.25" customHeight="1"/>
    <row r="57172" ht="26.25" customHeight="1"/>
    <row r="57173" ht="26.25" customHeight="1"/>
    <row r="57174" ht="26.25" customHeight="1"/>
    <row r="57175" ht="26.25" customHeight="1"/>
    <row r="57176" ht="26.25" customHeight="1"/>
    <row r="57177" ht="26.25" customHeight="1"/>
    <row r="57178" ht="26.25" customHeight="1"/>
    <row r="57179" ht="26.25" customHeight="1"/>
    <row r="57180" ht="26.25" customHeight="1"/>
    <row r="57181" ht="26.25" customHeight="1"/>
    <row r="57182" ht="26.25" customHeight="1"/>
    <row r="57183" ht="26.25" customHeight="1"/>
    <row r="57184" ht="26.25" customHeight="1"/>
    <row r="57185" ht="26.25" customHeight="1"/>
    <row r="57186" ht="26.25" customHeight="1"/>
    <row r="57187" ht="26.25" customHeight="1"/>
    <row r="57188" ht="26.25" customHeight="1"/>
    <row r="57189" ht="26.25" customHeight="1"/>
    <row r="57190" ht="26.25" customHeight="1"/>
    <row r="57191" ht="26.25" customHeight="1"/>
    <row r="57192" ht="26.25" customHeight="1"/>
    <row r="57193" ht="26.25" customHeight="1"/>
    <row r="57194" ht="26.25" customHeight="1"/>
    <row r="57195" ht="26.25" customHeight="1"/>
    <row r="57196" ht="26.25" customHeight="1"/>
    <row r="57197" ht="26.25" customHeight="1"/>
    <row r="57198" ht="26.25" customHeight="1"/>
    <row r="57199" ht="26.25" customHeight="1"/>
    <row r="57200" ht="26.25" customHeight="1"/>
    <row r="57201" ht="26.25" customHeight="1"/>
    <row r="57202" ht="26.25" customHeight="1"/>
    <row r="57203" ht="26.25" customHeight="1"/>
    <row r="57204" ht="26.25" customHeight="1"/>
    <row r="57205" ht="26.25" customHeight="1"/>
    <row r="57206" ht="26.25" customHeight="1"/>
    <row r="57207" ht="26.25" customHeight="1"/>
    <row r="57208" ht="26.25" customHeight="1"/>
    <row r="57209" ht="26.25" customHeight="1"/>
    <row r="57210" ht="26.25" customHeight="1"/>
    <row r="57211" ht="26.25" customHeight="1"/>
    <row r="57212" ht="26.25" customHeight="1"/>
    <row r="57213" ht="26.25" customHeight="1"/>
    <row r="57214" ht="26.25" customHeight="1"/>
    <row r="57215" ht="26.25" customHeight="1"/>
    <row r="57216" ht="26.25" customHeight="1"/>
    <row r="57217" ht="26.25" customHeight="1"/>
    <row r="57218" ht="26.25" customHeight="1"/>
    <row r="57219" ht="26.25" customHeight="1"/>
    <row r="57220" ht="26.25" customHeight="1"/>
    <row r="57221" ht="26.25" customHeight="1"/>
    <row r="57222" ht="26.25" customHeight="1"/>
    <row r="57223" ht="26.25" customHeight="1"/>
    <row r="57224" ht="26.25" customHeight="1"/>
    <row r="57225" ht="26.25" customHeight="1"/>
    <row r="57226" ht="26.25" customHeight="1"/>
    <row r="57227" ht="26.25" customHeight="1"/>
    <row r="57228" ht="26.25" customHeight="1"/>
    <row r="57229" ht="26.25" customHeight="1"/>
    <row r="57230" ht="26.25" customHeight="1"/>
    <row r="57231" ht="26.25" customHeight="1"/>
    <row r="57232" ht="26.25" customHeight="1"/>
    <row r="57233" ht="26.25" customHeight="1"/>
    <row r="57234" ht="26.25" customHeight="1"/>
    <row r="57235" ht="26.25" customHeight="1"/>
    <row r="57236" ht="26.25" customHeight="1"/>
    <row r="57237" ht="26.25" customHeight="1"/>
    <row r="57238" ht="26.25" customHeight="1"/>
    <row r="57239" ht="26.25" customHeight="1"/>
    <row r="57240" ht="26.25" customHeight="1"/>
    <row r="57241" ht="26.25" customHeight="1"/>
    <row r="57242" ht="26.25" customHeight="1"/>
    <row r="57243" ht="26.25" customHeight="1"/>
    <row r="57244" ht="26.25" customHeight="1"/>
    <row r="57245" ht="26.25" customHeight="1"/>
    <row r="57246" ht="26.25" customHeight="1"/>
    <row r="57247" ht="26.25" customHeight="1"/>
    <row r="57248" ht="26.25" customHeight="1"/>
    <row r="57249" ht="26.25" customHeight="1"/>
    <row r="57250" ht="26.25" customHeight="1"/>
    <row r="57251" ht="26.25" customHeight="1"/>
    <row r="57252" ht="26.25" customHeight="1"/>
    <row r="57253" ht="26.25" customHeight="1"/>
    <row r="57254" ht="26.25" customHeight="1"/>
    <row r="57255" ht="26.25" customHeight="1"/>
    <row r="57256" ht="26.25" customHeight="1"/>
    <row r="57257" ht="26.25" customHeight="1"/>
    <row r="57258" ht="26.25" customHeight="1"/>
    <row r="57259" ht="26.25" customHeight="1"/>
    <row r="57260" ht="26.25" customHeight="1"/>
    <row r="57261" ht="26.25" customHeight="1"/>
    <row r="57262" ht="26.25" customHeight="1"/>
    <row r="57263" ht="26.25" customHeight="1"/>
    <row r="57264" ht="26.25" customHeight="1"/>
    <row r="57265" ht="26.25" customHeight="1"/>
    <row r="57266" ht="26.25" customHeight="1"/>
    <row r="57267" ht="26.25" customHeight="1"/>
    <row r="57268" ht="26.25" customHeight="1"/>
    <row r="57269" ht="26.25" customHeight="1"/>
    <row r="57270" ht="26.25" customHeight="1"/>
    <row r="57271" ht="26.25" customHeight="1"/>
    <row r="57272" ht="26.25" customHeight="1"/>
    <row r="57273" ht="26.25" customHeight="1"/>
    <row r="57274" ht="26.25" customHeight="1"/>
    <row r="57275" ht="26.25" customHeight="1"/>
    <row r="57276" ht="26.25" customHeight="1"/>
    <row r="57277" ht="26.25" customHeight="1"/>
    <row r="57278" ht="26.25" customHeight="1"/>
    <row r="57279" ht="26.25" customHeight="1"/>
    <row r="57280" ht="26.25" customHeight="1"/>
    <row r="57281" ht="26.25" customHeight="1"/>
    <row r="57282" ht="26.25" customHeight="1"/>
    <row r="57283" ht="26.25" customHeight="1"/>
    <row r="57284" ht="26.25" customHeight="1"/>
    <row r="57285" ht="26.25" customHeight="1"/>
    <row r="57286" ht="26.25" customHeight="1"/>
    <row r="57287" ht="26.25" customHeight="1"/>
    <row r="57288" ht="26.25" customHeight="1"/>
    <row r="57289" ht="26.25" customHeight="1"/>
    <row r="57290" ht="26.25" customHeight="1"/>
    <row r="57291" ht="26.25" customHeight="1"/>
    <row r="57292" ht="26.25" customHeight="1"/>
    <row r="57293" ht="26.25" customHeight="1"/>
    <row r="57294" ht="26.25" customHeight="1"/>
    <row r="57295" ht="26.25" customHeight="1"/>
    <row r="57296" ht="26.25" customHeight="1"/>
    <row r="57297" ht="26.25" customHeight="1"/>
    <row r="57298" ht="26.25" customHeight="1"/>
    <row r="57299" ht="26.25" customHeight="1"/>
    <row r="57300" ht="26.25" customHeight="1"/>
    <row r="57301" ht="26.25" customHeight="1"/>
    <row r="57302" ht="26.25" customHeight="1"/>
    <row r="57303" ht="26.25" customHeight="1"/>
    <row r="57304" ht="26.25" customHeight="1"/>
    <row r="57305" ht="26.25" customHeight="1"/>
    <row r="57306" ht="26.25" customHeight="1"/>
    <row r="57307" ht="26.25" customHeight="1"/>
    <row r="57308" ht="26.25" customHeight="1"/>
    <row r="57309" ht="26.25" customHeight="1"/>
    <row r="57310" ht="26.25" customHeight="1"/>
    <row r="57311" ht="26.25" customHeight="1"/>
    <row r="57312" ht="26.25" customHeight="1"/>
    <row r="57313" ht="26.25" customHeight="1"/>
    <row r="57314" ht="26.25" customHeight="1"/>
    <row r="57315" ht="26.25" customHeight="1"/>
    <row r="57316" ht="26.25" customHeight="1"/>
    <row r="57317" ht="26.25" customHeight="1"/>
    <row r="57318" ht="26.25" customHeight="1"/>
    <row r="57319" ht="26.25" customHeight="1"/>
    <row r="57320" ht="26.25" customHeight="1"/>
    <row r="57321" ht="26.25" customHeight="1"/>
    <row r="57322" ht="26.25" customHeight="1"/>
    <row r="57323" ht="26.25" customHeight="1"/>
    <row r="57324" ht="26.25" customHeight="1"/>
    <row r="57325" ht="26.25" customHeight="1"/>
    <row r="57326" ht="26.25" customHeight="1"/>
    <row r="57327" ht="26.25" customHeight="1"/>
    <row r="57328" ht="26.25" customHeight="1"/>
    <row r="57329" ht="26.25" customHeight="1"/>
    <row r="57330" ht="26.25" customHeight="1"/>
    <row r="57331" ht="26.25" customHeight="1"/>
    <row r="57332" ht="26.25" customHeight="1"/>
    <row r="57333" ht="26.25" customHeight="1"/>
    <row r="57334" ht="26.25" customHeight="1"/>
    <row r="57335" ht="26.25" customHeight="1"/>
    <row r="57336" ht="26.25" customHeight="1"/>
    <row r="57337" ht="26.25" customHeight="1"/>
    <row r="57338" ht="26.25" customHeight="1"/>
    <row r="57339" ht="26.25" customHeight="1"/>
    <row r="57340" ht="26.25" customHeight="1"/>
    <row r="57341" ht="26.25" customHeight="1"/>
    <row r="57342" ht="26.25" customHeight="1"/>
    <row r="57343" ht="26.25" customHeight="1"/>
    <row r="57344" ht="26.25" customHeight="1"/>
    <row r="57345" ht="26.25" customHeight="1"/>
    <row r="57346" ht="26.25" customHeight="1"/>
    <row r="57347" ht="26.25" customHeight="1"/>
    <row r="57348" ht="26.25" customHeight="1"/>
    <row r="57349" ht="26.25" customHeight="1"/>
    <row r="57350" ht="26.25" customHeight="1"/>
    <row r="57351" ht="26.25" customHeight="1"/>
    <row r="57352" ht="26.25" customHeight="1"/>
    <row r="57353" ht="26.25" customHeight="1"/>
    <row r="57354" ht="26.25" customHeight="1"/>
    <row r="57355" ht="26.25" customHeight="1"/>
    <row r="57356" ht="26.25" customHeight="1"/>
    <row r="57357" ht="26.25" customHeight="1"/>
    <row r="57358" ht="26.25" customHeight="1"/>
    <row r="57359" ht="26.25" customHeight="1"/>
    <row r="57360" ht="26.25" customHeight="1"/>
    <row r="57361" ht="26.25" customHeight="1"/>
    <row r="57362" ht="26.25" customHeight="1"/>
    <row r="57363" ht="26.25" customHeight="1"/>
    <row r="57364" ht="26.25" customHeight="1"/>
    <row r="57365" ht="26.25" customHeight="1"/>
    <row r="57366" ht="26.25" customHeight="1"/>
    <row r="57367" ht="26.25" customHeight="1"/>
    <row r="57368" ht="26.25" customHeight="1"/>
    <row r="57369" ht="26.25" customHeight="1"/>
    <row r="57370" ht="26.25" customHeight="1"/>
    <row r="57371" ht="26.25" customHeight="1"/>
    <row r="57372" ht="26.25" customHeight="1"/>
    <row r="57373" ht="26.25" customHeight="1"/>
    <row r="57374" ht="26.25" customHeight="1"/>
    <row r="57375" ht="26.25" customHeight="1"/>
    <row r="57376" ht="26.25" customHeight="1"/>
    <row r="57377" ht="26.25" customHeight="1"/>
    <row r="57378" ht="26.25" customHeight="1"/>
    <row r="57379" ht="26.25" customHeight="1"/>
    <row r="57380" ht="26.25" customHeight="1"/>
    <row r="57381" ht="26.25" customHeight="1"/>
    <row r="57382" ht="26.25" customHeight="1"/>
    <row r="57383" ht="26.25" customHeight="1"/>
    <row r="57384" ht="26.25" customHeight="1"/>
    <row r="57385" ht="26.25" customHeight="1"/>
    <row r="57386" ht="26.25" customHeight="1"/>
    <row r="57387" ht="26.25" customHeight="1"/>
    <row r="57388" ht="26.25" customHeight="1"/>
    <row r="57389" ht="26.25" customHeight="1"/>
    <row r="57390" ht="26.25" customHeight="1"/>
    <row r="57391" ht="26.25" customHeight="1"/>
    <row r="57392" ht="26.25" customHeight="1"/>
    <row r="57393" ht="26.25" customHeight="1"/>
    <row r="57394" ht="26.25" customHeight="1"/>
    <row r="57395" ht="26.25" customHeight="1"/>
    <row r="57396" ht="26.25" customHeight="1"/>
    <row r="57397" ht="26.25" customHeight="1"/>
    <row r="57398" ht="26.25" customHeight="1"/>
    <row r="57399" ht="26.25" customHeight="1"/>
    <row r="57400" ht="26.25" customHeight="1"/>
    <row r="57401" ht="26.25" customHeight="1"/>
    <row r="57402" ht="26.25" customHeight="1"/>
    <row r="57403" ht="26.25" customHeight="1"/>
    <row r="57404" ht="26.25" customHeight="1"/>
    <row r="57405" ht="26.25" customHeight="1"/>
    <row r="57406" ht="26.25" customHeight="1"/>
    <row r="57407" ht="26.25" customHeight="1"/>
    <row r="57408" ht="26.25" customHeight="1"/>
    <row r="57409" ht="26.25" customHeight="1"/>
    <row r="57410" ht="26.25" customHeight="1"/>
    <row r="57411" ht="26.25" customHeight="1"/>
    <row r="57412" ht="26.25" customHeight="1"/>
    <row r="57413" ht="26.25" customHeight="1"/>
    <row r="57414" ht="26.25" customHeight="1"/>
    <row r="57415" ht="26.25" customHeight="1"/>
    <row r="57416" ht="26.25" customHeight="1"/>
    <row r="57417" ht="26.25" customHeight="1"/>
    <row r="57418" ht="26.25" customHeight="1"/>
    <row r="57419" ht="26.25" customHeight="1"/>
    <row r="57420" ht="26.25" customHeight="1"/>
    <row r="57421" ht="26.25" customHeight="1"/>
    <row r="57422" ht="26.25" customHeight="1"/>
    <row r="57423" ht="26.25" customHeight="1"/>
    <row r="57424" ht="26.25" customHeight="1"/>
    <row r="57425" ht="26.25" customHeight="1"/>
    <row r="57426" ht="26.25" customHeight="1"/>
    <row r="57427" ht="26.25" customHeight="1"/>
    <row r="57428" ht="26.25" customHeight="1"/>
    <row r="57429" ht="26.25" customHeight="1"/>
    <row r="57430" ht="26.25" customHeight="1"/>
    <row r="57431" ht="26.25" customHeight="1"/>
    <row r="57432" ht="26.25" customHeight="1"/>
    <row r="57433" ht="26.25" customHeight="1"/>
    <row r="57434" ht="26.25" customHeight="1"/>
    <row r="57435" ht="26.25" customHeight="1"/>
    <row r="57436" ht="26.25" customHeight="1"/>
    <row r="57437" ht="26.25" customHeight="1"/>
    <row r="57438" ht="26.25" customHeight="1"/>
    <row r="57439" ht="26.25" customHeight="1"/>
    <row r="57440" ht="26.25" customHeight="1"/>
    <row r="57441" ht="26.25" customHeight="1"/>
    <row r="57442" ht="26.25" customHeight="1"/>
    <row r="57443" ht="26.25" customHeight="1"/>
    <row r="57444" ht="26.25" customHeight="1"/>
    <row r="57445" ht="26.25" customHeight="1"/>
    <row r="57446" ht="26.25" customHeight="1"/>
    <row r="57447" ht="26.25" customHeight="1"/>
    <row r="57448" ht="26.25" customHeight="1"/>
    <row r="57449" ht="26.25" customHeight="1"/>
    <row r="57450" ht="26.25" customHeight="1"/>
    <row r="57451" ht="26.25" customHeight="1"/>
    <row r="57452" ht="26.25" customHeight="1"/>
    <row r="57453" ht="26.25" customHeight="1"/>
    <row r="57454" ht="26.25" customHeight="1"/>
    <row r="57455" ht="26.25" customHeight="1"/>
    <row r="57456" ht="26.25" customHeight="1"/>
    <row r="57457" ht="26.25" customHeight="1"/>
    <row r="57458" ht="26.25" customHeight="1"/>
    <row r="57459" ht="26.25" customHeight="1"/>
    <row r="57460" ht="26.25" customHeight="1"/>
    <row r="57461" ht="26.25" customHeight="1"/>
    <row r="57462" ht="26.25" customHeight="1"/>
    <row r="57463" ht="26.25" customHeight="1"/>
    <row r="57464" ht="26.25" customHeight="1"/>
    <row r="57465" ht="26.25" customHeight="1"/>
    <row r="57466" ht="26.25" customHeight="1"/>
    <row r="57467" ht="26.25" customHeight="1"/>
    <row r="57468" ht="26.25" customHeight="1"/>
    <row r="57469" ht="26.25" customHeight="1"/>
    <row r="57470" ht="26.25" customHeight="1"/>
    <row r="57471" ht="26.25" customHeight="1"/>
    <row r="57472" ht="26.25" customHeight="1"/>
    <row r="57473" ht="26.25" customHeight="1"/>
    <row r="57474" ht="26.25" customHeight="1"/>
    <row r="57475" ht="26.25" customHeight="1"/>
    <row r="57476" ht="26.25" customHeight="1"/>
    <row r="57477" ht="26.25" customHeight="1"/>
    <row r="57478" ht="26.25" customHeight="1"/>
    <row r="57479" ht="26.25" customHeight="1"/>
    <row r="57480" ht="26.25" customHeight="1"/>
    <row r="57481" ht="26.25" customHeight="1"/>
    <row r="57482" ht="26.25" customHeight="1"/>
    <row r="57483" ht="26.25" customHeight="1"/>
    <row r="57484" ht="26.25" customHeight="1"/>
    <row r="57485" ht="26.25" customHeight="1"/>
    <row r="57486" ht="26.25" customHeight="1"/>
    <row r="57487" ht="26.25" customHeight="1"/>
    <row r="57488" ht="26.25" customHeight="1"/>
    <row r="57489" ht="26.25" customHeight="1"/>
    <row r="57490" ht="26.25" customHeight="1"/>
    <row r="57491" ht="26.25" customHeight="1"/>
    <row r="57492" ht="26.25" customHeight="1"/>
    <row r="57493" ht="26.25" customHeight="1"/>
    <row r="57494" ht="26.25" customHeight="1"/>
    <row r="57495" ht="26.25" customHeight="1"/>
    <row r="57496" ht="26.25" customHeight="1"/>
    <row r="57497" ht="26.25" customHeight="1"/>
    <row r="57498" ht="26.25" customHeight="1"/>
    <row r="57499" ht="26.25" customHeight="1"/>
    <row r="57500" ht="26.25" customHeight="1"/>
    <row r="57501" ht="26.25" customHeight="1"/>
    <row r="57502" ht="26.25" customHeight="1"/>
    <row r="57503" ht="26.25" customHeight="1"/>
    <row r="57504" ht="26.25" customHeight="1"/>
    <row r="57505" ht="26.25" customHeight="1"/>
    <row r="57506" ht="26.25" customHeight="1"/>
    <row r="57507" ht="26.25" customHeight="1"/>
    <row r="57508" ht="26.25" customHeight="1"/>
    <row r="57509" ht="26.25" customHeight="1"/>
    <row r="57510" ht="26.25" customHeight="1"/>
    <row r="57511" ht="26.25" customHeight="1"/>
    <row r="57512" ht="26.25" customHeight="1"/>
    <row r="57513" ht="26.25" customHeight="1"/>
    <row r="57514" ht="26.25" customHeight="1"/>
    <row r="57515" ht="26.25" customHeight="1"/>
    <row r="57516" ht="26.25" customHeight="1"/>
    <row r="57517" ht="26.25" customHeight="1"/>
    <row r="57518" ht="26.25" customHeight="1"/>
    <row r="57519" ht="26.25" customHeight="1"/>
    <row r="57520" ht="26.25" customHeight="1"/>
    <row r="57521" ht="26.25" customHeight="1"/>
    <row r="57522" ht="26.25" customHeight="1"/>
    <row r="57523" ht="26.25" customHeight="1"/>
    <row r="57524" ht="26.25" customHeight="1"/>
    <row r="57525" ht="26.25" customHeight="1"/>
    <row r="57526" ht="26.25" customHeight="1"/>
    <row r="57527" ht="26.25" customHeight="1"/>
    <row r="57528" ht="26.25" customHeight="1"/>
    <row r="57529" ht="26.25" customHeight="1"/>
    <row r="57530" ht="26.25" customHeight="1"/>
    <row r="57531" ht="26.25" customHeight="1"/>
    <row r="57532" ht="26.25" customHeight="1"/>
    <row r="57533" ht="26.25" customHeight="1"/>
    <row r="57534" ht="26.25" customHeight="1"/>
    <row r="57535" ht="26.25" customHeight="1"/>
    <row r="57536" ht="26.25" customHeight="1"/>
    <row r="57537" ht="26.25" customHeight="1"/>
    <row r="57538" ht="26.25" customHeight="1"/>
    <row r="57539" ht="26.25" customHeight="1"/>
    <row r="57540" ht="26.25" customHeight="1"/>
    <row r="57541" ht="26.25" customHeight="1"/>
    <row r="57542" ht="26.25" customHeight="1"/>
    <row r="57543" ht="26.25" customHeight="1"/>
    <row r="57544" ht="26.25" customHeight="1"/>
    <row r="57545" ht="26.25" customHeight="1"/>
    <row r="57546" ht="26.25" customHeight="1"/>
    <row r="57547" ht="26.25" customHeight="1"/>
    <row r="57548" ht="26.25" customHeight="1"/>
    <row r="57549" ht="26.25" customHeight="1"/>
    <row r="57550" ht="26.25" customHeight="1"/>
    <row r="57551" ht="26.25" customHeight="1"/>
    <row r="57552" ht="26.25" customHeight="1"/>
    <row r="57553" ht="26.25" customHeight="1"/>
    <row r="57554" ht="26.25" customHeight="1"/>
    <row r="57555" ht="26.25" customHeight="1"/>
    <row r="57556" ht="26.25" customHeight="1"/>
    <row r="57557" ht="26.25" customHeight="1"/>
    <row r="57558" ht="26.25" customHeight="1"/>
    <row r="57559" ht="26.25" customHeight="1"/>
    <row r="57560" ht="26.25" customHeight="1"/>
    <row r="57561" ht="26.25" customHeight="1"/>
    <row r="57562" ht="26.25" customHeight="1"/>
    <row r="57563" ht="26.25" customHeight="1"/>
    <row r="57564" ht="26.25" customHeight="1"/>
    <row r="57565" ht="26.25" customHeight="1"/>
    <row r="57566" ht="26.25" customHeight="1"/>
    <row r="57567" ht="26.25" customHeight="1"/>
    <row r="57568" ht="26.25" customHeight="1"/>
    <row r="57569" ht="26.25" customHeight="1"/>
    <row r="57570" ht="26.25" customHeight="1"/>
    <row r="57571" ht="26.25" customHeight="1"/>
    <row r="57572" ht="26.25" customHeight="1"/>
    <row r="57573" ht="26.25" customHeight="1"/>
    <row r="57574" ht="26.25" customHeight="1"/>
    <row r="57575" ht="26.25" customHeight="1"/>
    <row r="57576" ht="26.25" customHeight="1"/>
    <row r="57577" ht="26.25" customHeight="1"/>
    <row r="57578" ht="26.25" customHeight="1"/>
    <row r="57579" ht="26.25" customHeight="1"/>
    <row r="57580" ht="26.25" customHeight="1"/>
    <row r="57581" ht="26.25" customHeight="1"/>
    <row r="57582" ht="26.25" customHeight="1"/>
    <row r="57583" ht="26.25" customHeight="1"/>
    <row r="57584" ht="26.25" customHeight="1"/>
    <row r="57585" ht="26.25" customHeight="1"/>
    <row r="57586" ht="26.25" customHeight="1"/>
    <row r="57587" ht="26.25" customHeight="1"/>
    <row r="57588" ht="26.25" customHeight="1"/>
    <row r="57589" ht="26.25" customHeight="1"/>
    <row r="57590" ht="26.25" customHeight="1"/>
    <row r="57591" ht="26.25" customHeight="1"/>
    <row r="57592" ht="26.25" customHeight="1"/>
    <row r="57593" ht="26.25" customHeight="1"/>
    <row r="57594" ht="26.25" customHeight="1"/>
    <row r="57595" ht="26.25" customHeight="1"/>
    <row r="57596" ht="26.25" customHeight="1"/>
    <row r="57597" ht="26.25" customHeight="1"/>
    <row r="57598" ht="26.25" customHeight="1"/>
    <row r="57599" ht="26.25" customHeight="1"/>
    <row r="57600" ht="26.25" customHeight="1"/>
    <row r="57601" ht="26.25" customHeight="1"/>
    <row r="57602" ht="26.25" customHeight="1"/>
    <row r="57603" ht="26.25" customHeight="1"/>
    <row r="57604" ht="26.25" customHeight="1"/>
    <row r="57605" ht="26.25" customHeight="1"/>
    <row r="57606" ht="26.25" customHeight="1"/>
    <row r="57607" ht="26.25" customHeight="1"/>
    <row r="57608" ht="26.25" customHeight="1"/>
    <row r="57609" ht="26.25" customHeight="1"/>
    <row r="57610" ht="26.25" customHeight="1"/>
    <row r="57611" ht="26.25" customHeight="1"/>
    <row r="57612" ht="26.25" customHeight="1"/>
    <row r="57613" ht="26.25" customHeight="1"/>
    <row r="57614" ht="26.25" customHeight="1"/>
    <row r="57615" ht="26.25" customHeight="1"/>
    <row r="57616" ht="26.25" customHeight="1"/>
    <row r="57617" ht="26.25" customHeight="1"/>
    <row r="57618" ht="26.25" customHeight="1"/>
    <row r="57619" ht="26.25" customHeight="1"/>
    <row r="57620" ht="26.25" customHeight="1"/>
    <row r="57621" ht="26.25" customHeight="1"/>
    <row r="57622" ht="26.25" customHeight="1"/>
    <row r="57623" ht="26.25" customHeight="1"/>
    <row r="57624" ht="26.25" customHeight="1"/>
    <row r="57625" ht="26.25" customHeight="1"/>
    <row r="57626" ht="26.25" customHeight="1"/>
    <row r="57627" ht="26.25" customHeight="1"/>
    <row r="57628" ht="26.25" customHeight="1"/>
    <row r="57629" ht="26.25" customHeight="1"/>
    <row r="57630" ht="26.25" customHeight="1"/>
    <row r="57631" ht="26.25" customHeight="1"/>
    <row r="57632" ht="26.25" customHeight="1"/>
    <row r="57633" ht="26.25" customHeight="1"/>
    <row r="57634" ht="26.25" customHeight="1"/>
    <row r="57635" ht="26.25" customHeight="1"/>
    <row r="57636" ht="26.25" customHeight="1"/>
    <row r="57637" ht="26.25" customHeight="1"/>
    <row r="57638" ht="26.25" customHeight="1"/>
    <row r="57639" ht="26.25" customHeight="1"/>
    <row r="57640" ht="26.25" customHeight="1"/>
    <row r="57641" ht="26.25" customHeight="1"/>
    <row r="57642" ht="26.25" customHeight="1"/>
    <row r="57643" ht="26.25" customHeight="1"/>
    <row r="57644" ht="26.25" customHeight="1"/>
    <row r="57645" ht="26.25" customHeight="1"/>
    <row r="57646" ht="26.25" customHeight="1"/>
    <row r="57647" ht="26.25" customHeight="1"/>
    <row r="57648" ht="26.25" customHeight="1"/>
    <row r="57649" ht="26.25" customHeight="1"/>
    <row r="57650" ht="26.25" customHeight="1"/>
    <row r="57651" ht="26.25" customHeight="1"/>
    <row r="57652" ht="26.25" customHeight="1"/>
    <row r="57653" ht="26.25" customHeight="1"/>
    <row r="57654" ht="26.25" customHeight="1"/>
    <row r="57655" ht="26.25" customHeight="1"/>
    <row r="57656" ht="26.25" customHeight="1"/>
    <row r="57657" ht="26.25" customHeight="1"/>
    <row r="57658" ht="26.25" customHeight="1"/>
    <row r="57659" ht="26.25" customHeight="1"/>
    <row r="57660" ht="26.25" customHeight="1"/>
    <row r="57661" ht="26.25" customHeight="1"/>
    <row r="57662" ht="26.25" customHeight="1"/>
    <row r="57663" ht="26.25" customHeight="1"/>
    <row r="57664" ht="26.25" customHeight="1"/>
    <row r="57665" ht="26.25" customHeight="1"/>
    <row r="57666" ht="26.25" customHeight="1"/>
    <row r="57667" ht="26.25" customHeight="1"/>
    <row r="57668" ht="26.25" customHeight="1"/>
    <row r="57669" ht="26.25" customHeight="1"/>
    <row r="57670" ht="26.25" customHeight="1"/>
    <row r="57671" ht="26.25" customHeight="1"/>
    <row r="57672" ht="26.25" customHeight="1"/>
    <row r="57673" ht="26.25" customHeight="1"/>
    <row r="57674" ht="26.25" customHeight="1"/>
    <row r="57675" ht="26.25" customHeight="1"/>
    <row r="57676" ht="26.25" customHeight="1"/>
    <row r="57677" ht="26.25" customHeight="1"/>
    <row r="57678" ht="26.25" customHeight="1"/>
    <row r="57679" ht="26.25" customHeight="1"/>
    <row r="57680" ht="26.25" customHeight="1"/>
    <row r="57681" ht="26.25" customHeight="1"/>
    <row r="57682" ht="26.25" customHeight="1"/>
    <row r="57683" ht="26.25" customHeight="1"/>
    <row r="57684" ht="26.25" customHeight="1"/>
    <row r="57685" ht="26.25" customHeight="1"/>
    <row r="57686" ht="26.25" customHeight="1"/>
    <row r="57687" ht="26.25" customHeight="1"/>
    <row r="57688" ht="26.25" customHeight="1"/>
    <row r="57689" ht="26.25" customHeight="1"/>
    <row r="57690" ht="26.25" customHeight="1"/>
    <row r="57691" ht="26.25" customHeight="1"/>
    <row r="57692" ht="26.25" customHeight="1"/>
    <row r="57693" ht="26.25" customHeight="1"/>
    <row r="57694" ht="26.25" customHeight="1"/>
    <row r="57695" ht="26.25" customHeight="1"/>
    <row r="57696" ht="26.25" customHeight="1"/>
    <row r="57697" ht="26.25" customHeight="1"/>
    <row r="57698" ht="26.25" customHeight="1"/>
    <row r="57699" ht="26.25" customHeight="1"/>
    <row r="57700" ht="26.25" customHeight="1"/>
    <row r="57701" ht="26.25" customHeight="1"/>
    <row r="57702" ht="26.25" customHeight="1"/>
    <row r="57703" ht="26.25" customHeight="1"/>
    <row r="57704" ht="26.25" customHeight="1"/>
    <row r="57705" ht="26.25" customHeight="1"/>
    <row r="57706" ht="26.25" customHeight="1"/>
    <row r="57707" ht="26.25" customHeight="1"/>
    <row r="57708" ht="26.25" customHeight="1"/>
    <row r="57709" ht="26.25" customHeight="1"/>
    <row r="57710" ht="26.25" customHeight="1"/>
    <row r="57711" ht="26.25" customHeight="1"/>
    <row r="57712" ht="26.25" customHeight="1"/>
    <row r="57713" ht="26.25" customHeight="1"/>
    <row r="57714" ht="26.25" customHeight="1"/>
    <row r="57715" ht="26.25" customHeight="1"/>
    <row r="57716" ht="26.25" customHeight="1"/>
    <row r="57717" ht="26.25" customHeight="1"/>
    <row r="57718" ht="26.25" customHeight="1"/>
    <row r="57719" ht="26.25" customHeight="1"/>
    <row r="57720" ht="26.25" customHeight="1"/>
    <row r="57721" ht="26.25" customHeight="1"/>
    <row r="57722" ht="26.25" customHeight="1"/>
    <row r="57723" ht="26.25" customHeight="1"/>
    <row r="57724" ht="26.25" customHeight="1"/>
    <row r="57725" ht="26.25" customHeight="1"/>
    <row r="57726" ht="26.25" customHeight="1"/>
    <row r="57727" ht="26.25" customHeight="1"/>
    <row r="57728" ht="26.25" customHeight="1"/>
    <row r="57729" ht="26.25" customHeight="1"/>
    <row r="57730" ht="26.25" customHeight="1"/>
    <row r="57731" ht="26.25" customHeight="1"/>
    <row r="57732" ht="26.25" customHeight="1"/>
    <row r="57733" ht="26.25" customHeight="1"/>
    <row r="57734" ht="26.25" customHeight="1"/>
    <row r="57735" ht="26.25" customHeight="1"/>
    <row r="57736" ht="26.25" customHeight="1"/>
    <row r="57737" ht="26.25" customHeight="1"/>
    <row r="57738" ht="26.25" customHeight="1"/>
    <row r="57739" ht="26.25" customHeight="1"/>
    <row r="57740" ht="26.25" customHeight="1"/>
    <row r="57741" ht="26.25" customHeight="1"/>
    <row r="57742" ht="26.25" customHeight="1"/>
    <row r="57743" ht="26.25" customHeight="1"/>
    <row r="57744" ht="26.25" customHeight="1"/>
    <row r="57745" ht="26.25" customHeight="1"/>
    <row r="57746" ht="26.25" customHeight="1"/>
    <row r="57747" ht="26.25" customHeight="1"/>
    <row r="57748" ht="26.25" customHeight="1"/>
    <row r="57749" ht="26.25" customHeight="1"/>
    <row r="57750" ht="26.25" customHeight="1"/>
    <row r="57751" ht="26.25" customHeight="1"/>
    <row r="57752" ht="26.25" customHeight="1"/>
    <row r="57753" ht="26.25" customHeight="1"/>
    <row r="57754" ht="26.25" customHeight="1"/>
    <row r="57755" ht="26.25" customHeight="1"/>
    <row r="57756" ht="26.25" customHeight="1"/>
    <row r="57757" ht="26.25" customHeight="1"/>
    <row r="57758" ht="26.25" customHeight="1"/>
    <row r="57759" ht="26.25" customHeight="1"/>
    <row r="57760" ht="26.25" customHeight="1"/>
    <row r="57761" ht="26.25" customHeight="1"/>
    <row r="57762" ht="26.25" customHeight="1"/>
    <row r="57763" ht="26.25" customHeight="1"/>
    <row r="57764" ht="26.25" customHeight="1"/>
    <row r="57765" ht="26.25" customHeight="1"/>
    <row r="57766" ht="26.25" customHeight="1"/>
    <row r="57767" ht="26.25" customHeight="1"/>
    <row r="57768" ht="26.25" customHeight="1"/>
    <row r="57769" ht="26.25" customHeight="1"/>
    <row r="57770" ht="26.25" customHeight="1"/>
    <row r="57771" ht="26.25" customHeight="1"/>
    <row r="57772" ht="26.25" customHeight="1"/>
    <row r="57773" ht="26.25" customHeight="1"/>
    <row r="57774" ht="26.25" customHeight="1"/>
    <row r="57775" ht="26.25" customHeight="1"/>
    <row r="57776" ht="26.25" customHeight="1"/>
    <row r="57777" ht="26.25" customHeight="1"/>
    <row r="57778" ht="26.25" customHeight="1"/>
    <row r="57779" ht="26.25" customHeight="1"/>
    <row r="57780" ht="26.25" customHeight="1"/>
    <row r="57781" ht="26.25" customHeight="1"/>
    <row r="57782" ht="26.25" customHeight="1"/>
    <row r="57783" ht="26.25" customHeight="1"/>
    <row r="57784" ht="26.25" customHeight="1"/>
    <row r="57785" ht="26.25" customHeight="1"/>
    <row r="57786" ht="26.25" customHeight="1"/>
    <row r="57787" ht="26.25" customHeight="1"/>
    <row r="57788" ht="26.25" customHeight="1"/>
    <row r="57789" ht="26.25" customHeight="1"/>
    <row r="57790" ht="26.25" customHeight="1"/>
    <row r="57791" ht="26.25" customHeight="1"/>
    <row r="57792" ht="26.25" customHeight="1"/>
    <row r="57793" ht="26.25" customHeight="1"/>
    <row r="57794" ht="26.25" customHeight="1"/>
    <row r="57795" ht="26.25" customHeight="1"/>
    <row r="57796" ht="26.25" customHeight="1"/>
    <row r="57797" ht="26.25" customHeight="1"/>
    <row r="57798" ht="26.25" customHeight="1"/>
    <row r="57799" ht="26.25" customHeight="1"/>
    <row r="57800" ht="26.25" customHeight="1"/>
    <row r="57801" ht="26.25" customHeight="1"/>
    <row r="57802" ht="26.25" customHeight="1"/>
    <row r="57803" ht="26.25" customHeight="1"/>
    <row r="57804" ht="26.25" customHeight="1"/>
    <row r="57805" ht="26.25" customHeight="1"/>
    <row r="57806" ht="26.25" customHeight="1"/>
    <row r="57807" ht="26.25" customHeight="1"/>
    <row r="57808" ht="26.25" customHeight="1"/>
    <row r="57809" ht="26.25" customHeight="1"/>
    <row r="57810" ht="26.25" customHeight="1"/>
    <row r="57811" ht="26.25" customHeight="1"/>
    <row r="57812" ht="26.25" customHeight="1"/>
    <row r="57813" ht="26.25" customHeight="1"/>
    <row r="57814" ht="26.25" customHeight="1"/>
    <row r="57815" ht="26.25" customHeight="1"/>
    <row r="57816" ht="26.25" customHeight="1"/>
    <row r="57817" ht="26.25" customHeight="1"/>
    <row r="57818" ht="26.25" customHeight="1"/>
    <row r="57819" ht="26.25" customHeight="1"/>
    <row r="57820" ht="26.25" customHeight="1"/>
    <row r="57821" ht="26.25" customHeight="1"/>
    <row r="57822" ht="26.25" customHeight="1"/>
    <row r="57823" ht="26.25" customHeight="1"/>
    <row r="57824" ht="26.25" customHeight="1"/>
    <row r="57825" ht="26.25" customHeight="1"/>
    <row r="57826" ht="26.25" customHeight="1"/>
    <row r="57827" ht="26.25" customHeight="1"/>
    <row r="57828" ht="26.25" customHeight="1"/>
    <row r="57829" ht="26.25" customHeight="1"/>
    <row r="57830" ht="26.25" customHeight="1"/>
    <row r="57831" ht="26.25" customHeight="1"/>
    <row r="57832" ht="26.25" customHeight="1"/>
    <row r="57833" ht="26.25" customHeight="1"/>
    <row r="57834" ht="26.25" customHeight="1"/>
    <row r="57835" ht="26.25" customHeight="1"/>
    <row r="57836" ht="26.25" customHeight="1"/>
    <row r="57837" ht="26.25" customHeight="1"/>
    <row r="57838" ht="26.25" customHeight="1"/>
    <row r="57839" ht="26.25" customHeight="1"/>
    <row r="57840" ht="26.25" customHeight="1"/>
    <row r="57841" ht="26.25" customHeight="1"/>
    <row r="57842" ht="26.25" customHeight="1"/>
    <row r="57843" ht="26.25" customHeight="1"/>
    <row r="57844" ht="26.25" customHeight="1"/>
    <row r="57845" ht="26.25" customHeight="1"/>
    <row r="57846" ht="26.25" customHeight="1"/>
    <row r="57847" ht="26.25" customHeight="1"/>
    <row r="57848" ht="26.25" customHeight="1"/>
    <row r="57849" ht="26.25" customHeight="1"/>
    <row r="57850" ht="26.25" customHeight="1"/>
    <row r="57851" ht="26.25" customHeight="1"/>
    <row r="57852" ht="26.25" customHeight="1"/>
    <row r="57853" ht="26.25" customHeight="1"/>
    <row r="57854" ht="26.25" customHeight="1"/>
    <row r="57855" ht="26.25" customHeight="1"/>
    <row r="57856" ht="26.25" customHeight="1"/>
    <row r="57857" ht="26.25" customHeight="1"/>
    <row r="57858" ht="26.25" customHeight="1"/>
    <row r="57859" ht="26.25" customHeight="1"/>
    <row r="57860" ht="26.25" customHeight="1"/>
    <row r="57861" ht="26.25" customHeight="1"/>
    <row r="57862" ht="26.25" customHeight="1"/>
    <row r="57863" ht="26.25" customHeight="1"/>
    <row r="57864" ht="26.25" customHeight="1"/>
    <row r="57865" ht="26.25" customHeight="1"/>
    <row r="57866" ht="26.25" customHeight="1"/>
    <row r="57867" ht="26.25" customHeight="1"/>
    <row r="57868" ht="26.25" customHeight="1"/>
    <row r="57869" ht="26.25" customHeight="1"/>
    <row r="57870" ht="26.25" customHeight="1"/>
    <row r="57871" ht="26.25" customHeight="1"/>
    <row r="57872" ht="26.25" customHeight="1"/>
    <row r="57873" ht="26.25" customHeight="1"/>
    <row r="57874" ht="26.25" customHeight="1"/>
    <row r="57875" ht="26.25" customHeight="1"/>
    <row r="57876" ht="26.25" customHeight="1"/>
    <row r="57877" ht="26.25" customHeight="1"/>
    <row r="57878" ht="26.25" customHeight="1"/>
    <row r="57879" ht="26.25" customHeight="1"/>
    <row r="57880" ht="26.25" customHeight="1"/>
    <row r="57881" ht="26.25" customHeight="1"/>
    <row r="57882" ht="26.25" customHeight="1"/>
    <row r="57883" ht="26.25" customHeight="1"/>
    <row r="57884" ht="26.25" customHeight="1"/>
    <row r="57885" ht="26.25" customHeight="1"/>
    <row r="57886" ht="26.25" customHeight="1"/>
    <row r="57887" ht="26.25" customHeight="1"/>
    <row r="57888" ht="26.25" customHeight="1"/>
    <row r="57889" ht="26.25" customHeight="1"/>
    <row r="57890" ht="26.25" customHeight="1"/>
    <row r="57891" ht="26.25" customHeight="1"/>
    <row r="57892" ht="26.25" customHeight="1"/>
    <row r="57893" ht="26.25" customHeight="1"/>
    <row r="57894" ht="26.25" customHeight="1"/>
    <row r="57895" ht="26.25" customHeight="1"/>
    <row r="57896" ht="26.25" customHeight="1"/>
    <row r="57897" ht="26.25" customHeight="1"/>
    <row r="57898" ht="26.25" customHeight="1"/>
    <row r="57899" ht="26.25" customHeight="1"/>
    <row r="57900" ht="26.25" customHeight="1"/>
    <row r="57901" ht="26.25" customHeight="1"/>
    <row r="57902" ht="26.25" customHeight="1"/>
    <row r="57903" ht="26.25" customHeight="1"/>
    <row r="57904" ht="26.25" customHeight="1"/>
    <row r="57905" ht="26.25" customHeight="1"/>
    <row r="57906" ht="26.25" customHeight="1"/>
    <row r="57907" ht="26.25" customHeight="1"/>
    <row r="57908" ht="26.25" customHeight="1"/>
    <row r="57909" ht="26.25" customHeight="1"/>
    <row r="57910" ht="26.25" customHeight="1"/>
    <row r="57911" ht="26.25" customHeight="1"/>
    <row r="57912" ht="26.25" customHeight="1"/>
    <row r="57913" ht="26.25" customHeight="1"/>
    <row r="57914" ht="26.25" customHeight="1"/>
    <row r="57915" ht="26.25" customHeight="1"/>
    <row r="57916" ht="26.25" customHeight="1"/>
    <row r="57917" ht="26.25" customHeight="1"/>
    <row r="57918" ht="26.25" customHeight="1"/>
    <row r="57919" ht="26.25" customHeight="1"/>
    <row r="57920" ht="26.25" customHeight="1"/>
    <row r="57921" ht="26.25" customHeight="1"/>
    <row r="57922" ht="26.25" customHeight="1"/>
    <row r="57923" ht="26.25" customHeight="1"/>
    <row r="57924" ht="26.25" customHeight="1"/>
    <row r="57925" ht="26.25" customHeight="1"/>
    <row r="57926" ht="26.25" customHeight="1"/>
    <row r="57927" ht="26.25" customHeight="1"/>
    <row r="57928" ht="26.25" customHeight="1"/>
    <row r="57929" ht="26.25" customHeight="1"/>
    <row r="57930" ht="26.25" customHeight="1"/>
    <row r="57931" ht="26.25" customHeight="1"/>
    <row r="57932" ht="26.25" customHeight="1"/>
    <row r="57933" ht="26.25" customHeight="1"/>
    <row r="57934" ht="26.25" customHeight="1"/>
    <row r="57935" ht="26.25" customHeight="1"/>
    <row r="57936" ht="26.25" customHeight="1"/>
    <row r="57937" ht="26.25" customHeight="1"/>
    <row r="57938" ht="26.25" customHeight="1"/>
    <row r="57939" ht="26.25" customHeight="1"/>
    <row r="57940" ht="26.25" customHeight="1"/>
    <row r="57941" ht="26.25" customHeight="1"/>
    <row r="57942" ht="26.25" customHeight="1"/>
    <row r="57943" ht="26.25" customHeight="1"/>
    <row r="57944" ht="26.25" customHeight="1"/>
    <row r="57945" ht="26.25" customHeight="1"/>
    <row r="57946" ht="26.25" customHeight="1"/>
    <row r="57947" ht="26.25" customHeight="1"/>
    <row r="57948" ht="26.25" customHeight="1"/>
    <row r="57949" ht="26.25" customHeight="1"/>
    <row r="57950" ht="26.25" customHeight="1"/>
    <row r="57951" ht="26.25" customHeight="1"/>
    <row r="57952" ht="26.25" customHeight="1"/>
    <row r="57953" ht="26.25" customHeight="1"/>
    <row r="57954" ht="26.25" customHeight="1"/>
    <row r="57955" ht="26.25" customHeight="1"/>
    <row r="57956" ht="26.25" customHeight="1"/>
    <row r="57957" ht="26.25" customHeight="1"/>
    <row r="57958" ht="26.25" customHeight="1"/>
    <row r="57959" ht="26.25" customHeight="1"/>
    <row r="57960" ht="26.25" customHeight="1"/>
    <row r="57961" ht="26.25" customHeight="1"/>
    <row r="57962" ht="26.25" customHeight="1"/>
    <row r="57963" ht="26.25" customHeight="1"/>
    <row r="57964" ht="26.25" customHeight="1"/>
    <row r="57965" ht="26.25" customHeight="1"/>
    <row r="57966" ht="26.25" customHeight="1"/>
    <row r="57967" ht="26.25" customHeight="1"/>
    <row r="57968" ht="26.25" customHeight="1"/>
    <row r="57969" ht="26.25" customHeight="1"/>
    <row r="57970" ht="26.25" customHeight="1"/>
    <row r="57971" ht="26.25" customHeight="1"/>
    <row r="57972" ht="26.25" customHeight="1"/>
    <row r="57973" ht="26.25" customHeight="1"/>
    <row r="57974" ht="26.25" customHeight="1"/>
    <row r="57975" ht="26.25" customHeight="1"/>
    <row r="57976" ht="26.25" customHeight="1"/>
    <row r="57977" ht="26.25" customHeight="1"/>
    <row r="57978" ht="26.25" customHeight="1"/>
    <row r="57979" ht="26.25" customHeight="1"/>
    <row r="57980" ht="26.25" customHeight="1"/>
    <row r="57981" ht="26.25" customHeight="1"/>
    <row r="57982" ht="26.25" customHeight="1"/>
    <row r="57983" ht="26.25" customHeight="1"/>
    <row r="57984" ht="26.25" customHeight="1"/>
    <row r="57985" ht="26.25" customHeight="1"/>
    <row r="57986" ht="26.25" customHeight="1"/>
    <row r="57987" ht="26.25" customHeight="1"/>
    <row r="57988" ht="26.25" customHeight="1"/>
    <row r="57989" ht="26.25" customHeight="1"/>
    <row r="57990" ht="26.25" customHeight="1"/>
    <row r="57991" ht="26.25" customHeight="1"/>
    <row r="57992" ht="26.25" customHeight="1"/>
    <row r="57993" ht="26.25" customHeight="1"/>
    <row r="57994" ht="26.25" customHeight="1"/>
    <row r="57995" ht="26.25" customHeight="1"/>
    <row r="57996" ht="26.25" customHeight="1"/>
    <row r="57997" ht="26.25" customHeight="1"/>
    <row r="57998" ht="26.25" customHeight="1"/>
    <row r="57999" ht="26.25" customHeight="1"/>
    <row r="58000" ht="26.25" customHeight="1"/>
    <row r="58001" ht="26.25" customHeight="1"/>
    <row r="58002" ht="26.25" customHeight="1"/>
    <row r="58003" ht="26.25" customHeight="1"/>
    <row r="58004" ht="26.25" customHeight="1"/>
    <row r="58005" ht="26.25" customHeight="1"/>
    <row r="58006" ht="26.25" customHeight="1"/>
    <row r="58007" ht="26.25" customHeight="1"/>
    <row r="58008" ht="26.25" customHeight="1"/>
    <row r="58009" ht="26.25" customHeight="1"/>
    <row r="58010" ht="26.25" customHeight="1"/>
    <row r="58011" ht="26.25" customHeight="1"/>
    <row r="58012" ht="26.25" customHeight="1"/>
    <row r="58013" ht="26.25" customHeight="1"/>
    <row r="58014" ht="26.25" customHeight="1"/>
    <row r="58015" ht="26.25" customHeight="1"/>
    <row r="58016" ht="26.25" customHeight="1"/>
    <row r="58017" ht="26.25" customHeight="1"/>
    <row r="58018" ht="26.25" customHeight="1"/>
    <row r="58019" ht="26.25" customHeight="1"/>
    <row r="58020" ht="26.25" customHeight="1"/>
    <row r="58021" ht="26.25" customHeight="1"/>
    <row r="58022" ht="26.25" customHeight="1"/>
    <row r="58023" ht="26.25" customHeight="1"/>
    <row r="58024" ht="26.25" customHeight="1"/>
    <row r="58025" ht="26.25" customHeight="1"/>
    <row r="58026" ht="26.25" customHeight="1"/>
    <row r="58027" ht="26.25" customHeight="1"/>
    <row r="58028" ht="26.25" customHeight="1"/>
    <row r="58029" ht="26.25" customHeight="1"/>
    <row r="58030" ht="26.25" customHeight="1"/>
    <row r="58031" ht="26.25" customHeight="1"/>
    <row r="58032" ht="26.25" customHeight="1"/>
    <row r="58033" ht="26.25" customHeight="1"/>
    <row r="58034" ht="26.25" customHeight="1"/>
    <row r="58035" ht="26.25" customHeight="1"/>
    <row r="58036" ht="26.25" customHeight="1"/>
    <row r="58037" ht="26.25" customHeight="1"/>
    <row r="58038" ht="26.25" customHeight="1"/>
    <row r="58039" ht="26.25" customHeight="1"/>
    <row r="58040" ht="26.25" customHeight="1"/>
    <row r="58041" ht="26.25" customHeight="1"/>
    <row r="58042" ht="26.25" customHeight="1"/>
    <row r="58043" ht="26.25" customHeight="1"/>
    <row r="58044" ht="26.25" customHeight="1"/>
    <row r="58045" ht="26.25" customHeight="1"/>
    <row r="58046" ht="26.25" customHeight="1"/>
    <row r="58047" ht="26.25" customHeight="1"/>
    <row r="58048" ht="26.25" customHeight="1"/>
    <row r="58049" ht="26.25" customHeight="1"/>
    <row r="58050" ht="26.25" customHeight="1"/>
    <row r="58051" ht="26.25" customHeight="1"/>
    <row r="58052" ht="26.25" customHeight="1"/>
    <row r="58053" ht="26.25" customHeight="1"/>
    <row r="58054" ht="26.25" customHeight="1"/>
    <row r="58055" ht="26.25" customHeight="1"/>
    <row r="58056" ht="26.25" customHeight="1"/>
    <row r="58057" ht="26.25" customHeight="1"/>
    <row r="58058" ht="26.25" customHeight="1"/>
    <row r="58059" ht="26.25" customHeight="1"/>
    <row r="58060" ht="26.25" customHeight="1"/>
    <row r="58061" ht="26.25" customHeight="1"/>
    <row r="58062" ht="26.25" customHeight="1"/>
    <row r="58063" ht="26.25" customHeight="1"/>
    <row r="58064" ht="26.25" customHeight="1"/>
    <row r="58065" ht="26.25" customHeight="1"/>
    <row r="58066" ht="26.25" customHeight="1"/>
    <row r="58067" ht="26.25" customHeight="1"/>
    <row r="58068" ht="26.25" customHeight="1"/>
    <row r="58069" ht="26.25" customHeight="1"/>
    <row r="58070" ht="26.25" customHeight="1"/>
    <row r="58071" ht="26.25" customHeight="1"/>
    <row r="58072" ht="26.25" customHeight="1"/>
    <row r="58073" ht="26.25" customHeight="1"/>
    <row r="58074" ht="26.25" customHeight="1"/>
    <row r="58075" ht="26.25" customHeight="1"/>
    <row r="58076" ht="26.25" customHeight="1"/>
    <row r="58077" ht="26.25" customHeight="1"/>
    <row r="58078" ht="26.25" customHeight="1"/>
    <row r="58079" ht="26.25" customHeight="1"/>
    <row r="58080" ht="26.25" customHeight="1"/>
    <row r="58081" ht="26.25" customHeight="1"/>
    <row r="58082" ht="26.25" customHeight="1"/>
    <row r="58083" ht="26.25" customHeight="1"/>
    <row r="58084" ht="26.25" customHeight="1"/>
    <row r="58085" ht="26.25" customHeight="1"/>
    <row r="58086" ht="26.25" customHeight="1"/>
    <row r="58087" ht="26.25" customHeight="1"/>
    <row r="58088" ht="26.25" customHeight="1"/>
    <row r="58089" ht="26.25" customHeight="1"/>
    <row r="58090" ht="26.25" customHeight="1"/>
    <row r="58091" ht="26.25" customHeight="1"/>
    <row r="58092" ht="26.25" customHeight="1"/>
    <row r="58093" ht="26.25" customHeight="1"/>
    <row r="58094" ht="26.25" customHeight="1"/>
    <row r="58095" ht="26.25" customHeight="1"/>
    <row r="58096" ht="26.25" customHeight="1"/>
    <row r="58097" ht="26.25" customHeight="1"/>
    <row r="58098" ht="26.25" customHeight="1"/>
    <row r="58099" ht="26.25" customHeight="1"/>
    <row r="58100" ht="26.25" customHeight="1"/>
    <row r="58101" ht="26.25" customHeight="1"/>
    <row r="58102" ht="26.25" customHeight="1"/>
    <row r="58103" ht="26.25" customHeight="1"/>
    <row r="58104" ht="26.25" customHeight="1"/>
    <row r="58105" ht="26.25" customHeight="1"/>
    <row r="58106" ht="26.25" customHeight="1"/>
    <row r="58107" ht="26.25" customHeight="1"/>
    <row r="58108" ht="26.25" customHeight="1"/>
    <row r="58109" ht="26.25" customHeight="1"/>
    <row r="58110" ht="26.25" customHeight="1"/>
    <row r="58111" ht="26.25" customHeight="1"/>
    <row r="58112" ht="26.25" customHeight="1"/>
    <row r="58113" ht="26.25" customHeight="1"/>
    <row r="58114" ht="26.25" customHeight="1"/>
    <row r="58115" ht="26.25" customHeight="1"/>
    <row r="58116" ht="26.25" customHeight="1"/>
    <row r="58117" ht="26.25" customHeight="1"/>
    <row r="58118" ht="26.25" customHeight="1"/>
    <row r="58119" ht="26.25" customHeight="1"/>
    <row r="58120" ht="26.25" customHeight="1"/>
    <row r="58121" ht="26.25" customHeight="1"/>
    <row r="58122" ht="26.25" customHeight="1"/>
    <row r="58123" ht="26.25" customHeight="1"/>
    <row r="58124" ht="26.25" customHeight="1"/>
    <row r="58125" ht="26.25" customHeight="1"/>
    <row r="58126" ht="26.25" customHeight="1"/>
    <row r="58127" ht="26.25" customHeight="1"/>
    <row r="58128" ht="26.25" customHeight="1"/>
    <row r="58129" ht="26.25" customHeight="1"/>
    <row r="58130" ht="26.25" customHeight="1"/>
    <row r="58131" ht="26.25" customHeight="1"/>
    <row r="58132" ht="26.25" customHeight="1"/>
    <row r="58133" ht="26.25" customHeight="1"/>
    <row r="58134" ht="26.25" customHeight="1"/>
    <row r="58135" ht="26.25" customHeight="1"/>
    <row r="58136" ht="26.25" customHeight="1"/>
    <row r="58137" ht="26.25" customHeight="1"/>
    <row r="58138" ht="26.25" customHeight="1"/>
    <row r="58139" ht="26.25" customHeight="1"/>
    <row r="58140" ht="26.25" customHeight="1"/>
    <row r="58141" ht="26.25" customHeight="1"/>
    <row r="58142" ht="26.25" customHeight="1"/>
    <row r="58143" ht="26.25" customHeight="1"/>
    <row r="58144" ht="26.25" customHeight="1"/>
    <row r="58145" ht="26.25" customHeight="1"/>
    <row r="58146" ht="26.25" customHeight="1"/>
    <row r="58147" ht="26.25" customHeight="1"/>
    <row r="58148" ht="26.25" customHeight="1"/>
    <row r="58149" ht="26.25" customHeight="1"/>
    <row r="58150" ht="26.25" customHeight="1"/>
    <row r="58151" ht="26.25" customHeight="1"/>
    <row r="58152" ht="26.25" customHeight="1"/>
    <row r="58153" ht="26.25" customHeight="1"/>
    <row r="58154" ht="26.25" customHeight="1"/>
    <row r="58155" ht="26.25" customHeight="1"/>
    <row r="58156" ht="26.25" customHeight="1"/>
    <row r="58157" ht="26.25" customHeight="1"/>
    <row r="58158" ht="26.25" customHeight="1"/>
    <row r="58159" ht="26.25" customHeight="1"/>
    <row r="58160" ht="26.25" customHeight="1"/>
    <row r="58161" ht="26.25" customHeight="1"/>
    <row r="58162" ht="26.25" customHeight="1"/>
    <row r="58163" ht="26.25" customHeight="1"/>
    <row r="58164" ht="26.25" customHeight="1"/>
    <row r="58165" ht="26.25" customHeight="1"/>
    <row r="58166" ht="26.25" customHeight="1"/>
    <row r="58167" ht="26.25" customHeight="1"/>
    <row r="58168" ht="26.25" customHeight="1"/>
    <row r="58169" ht="26.25" customHeight="1"/>
    <row r="58170" ht="26.25" customHeight="1"/>
    <row r="58171" ht="26.25" customHeight="1"/>
    <row r="58172" ht="26.25" customHeight="1"/>
    <row r="58173" ht="26.25" customHeight="1"/>
    <row r="58174" ht="26.25" customHeight="1"/>
    <row r="58175" ht="26.25" customHeight="1"/>
    <row r="58176" ht="26.25" customHeight="1"/>
    <row r="58177" ht="26.25" customHeight="1"/>
    <row r="58178" ht="26.25" customHeight="1"/>
    <row r="58179" ht="26.25" customHeight="1"/>
    <row r="58180" ht="26.25" customHeight="1"/>
    <row r="58181" ht="26.25" customHeight="1"/>
    <row r="58182" ht="26.25" customHeight="1"/>
    <row r="58183" ht="26.25" customHeight="1"/>
    <row r="58184" ht="26.25" customHeight="1"/>
    <row r="58185" ht="26.25" customHeight="1"/>
    <row r="58186" ht="26.25" customHeight="1"/>
    <row r="58187" ht="26.25" customHeight="1"/>
    <row r="58188" ht="26.25" customHeight="1"/>
    <row r="58189" ht="26.25" customHeight="1"/>
    <row r="58190" ht="26.25" customHeight="1"/>
    <row r="58191" ht="26.25" customHeight="1"/>
    <row r="58192" ht="26.25" customHeight="1"/>
    <row r="58193" ht="26.25" customHeight="1"/>
    <row r="58194" ht="26.25" customHeight="1"/>
    <row r="58195" ht="26.25" customHeight="1"/>
    <row r="58196" ht="26.25" customHeight="1"/>
    <row r="58197" ht="26.25" customHeight="1"/>
    <row r="58198" ht="26.25" customHeight="1"/>
    <row r="58199" ht="26.25" customHeight="1"/>
    <row r="58200" ht="26.25" customHeight="1"/>
    <row r="58201" ht="26.25" customHeight="1"/>
    <row r="58202" ht="26.25" customHeight="1"/>
    <row r="58203" ht="26.25" customHeight="1"/>
    <row r="58204" ht="26.25" customHeight="1"/>
    <row r="58205" ht="26.25" customHeight="1"/>
    <row r="58206" ht="26.25" customHeight="1"/>
    <row r="58207" ht="26.25" customHeight="1"/>
    <row r="58208" ht="26.25" customHeight="1"/>
    <row r="58209" ht="26.25" customHeight="1"/>
    <row r="58210" ht="26.25" customHeight="1"/>
    <row r="58211" ht="26.25" customHeight="1"/>
    <row r="58212" ht="26.25" customHeight="1"/>
    <row r="58213" ht="26.25" customHeight="1"/>
    <row r="58214" ht="26.25" customHeight="1"/>
    <row r="58215" ht="26.25" customHeight="1"/>
    <row r="58216" ht="26.25" customHeight="1"/>
    <row r="58217" ht="26.25" customHeight="1"/>
    <row r="58218" ht="26.25" customHeight="1"/>
    <row r="58219" ht="26.25" customHeight="1"/>
    <row r="58220" ht="26.25" customHeight="1"/>
    <row r="58221" ht="26.25" customHeight="1"/>
    <row r="58222" ht="26.25" customHeight="1"/>
    <row r="58223" ht="26.25" customHeight="1"/>
    <row r="58224" ht="26.25" customHeight="1"/>
    <row r="58225" ht="26.25" customHeight="1"/>
    <row r="58226" ht="26.25" customHeight="1"/>
    <row r="58227" ht="26.25" customHeight="1"/>
    <row r="58228" ht="26.25" customHeight="1"/>
    <row r="58229" ht="26.25" customHeight="1"/>
    <row r="58230" ht="26.25" customHeight="1"/>
    <row r="58231" ht="26.25" customHeight="1"/>
    <row r="58232" ht="26.25" customHeight="1"/>
    <row r="58233" ht="26.25" customHeight="1"/>
    <row r="58234" ht="26.25" customHeight="1"/>
    <row r="58235" ht="26.25" customHeight="1"/>
    <row r="58236" ht="26.25" customHeight="1"/>
    <row r="58237" ht="26.25" customHeight="1"/>
    <row r="58238" ht="26.25" customHeight="1"/>
    <row r="58239" ht="26.25" customHeight="1"/>
    <row r="58240" ht="26.25" customHeight="1"/>
    <row r="58241" ht="26.25" customHeight="1"/>
    <row r="58242" ht="26.25" customHeight="1"/>
    <row r="58243" ht="26.25" customHeight="1"/>
    <row r="58244" ht="26.25" customHeight="1"/>
    <row r="58245" ht="26.25" customHeight="1"/>
    <row r="58246" ht="26.25" customHeight="1"/>
    <row r="58247" ht="26.25" customHeight="1"/>
    <row r="58248" ht="26.25" customHeight="1"/>
    <row r="58249" ht="26.25" customHeight="1"/>
    <row r="58250" ht="26.25" customHeight="1"/>
    <row r="58251" ht="26.25" customHeight="1"/>
    <row r="58252" ht="26.25" customHeight="1"/>
    <row r="58253" ht="26.25" customHeight="1"/>
    <row r="58254" ht="26.25" customHeight="1"/>
    <row r="58255" ht="26.25" customHeight="1"/>
    <row r="58256" ht="26.25" customHeight="1"/>
    <row r="58257" ht="26.25" customHeight="1"/>
    <row r="58258" ht="26.25" customHeight="1"/>
    <row r="58259" ht="26.25" customHeight="1"/>
    <row r="58260" ht="26.25" customHeight="1"/>
    <row r="58261" ht="26.25" customHeight="1"/>
    <row r="58262" ht="26.25" customHeight="1"/>
    <row r="58263" ht="26.25" customHeight="1"/>
    <row r="58264" ht="26.25" customHeight="1"/>
    <row r="58265" ht="26.25" customHeight="1"/>
    <row r="58266" ht="26.25" customHeight="1"/>
    <row r="58267" ht="26.25" customHeight="1"/>
    <row r="58268" ht="26.25" customHeight="1"/>
    <row r="58269" ht="26.25" customHeight="1"/>
    <row r="58270" ht="26.25" customHeight="1"/>
    <row r="58271" ht="26.25" customHeight="1"/>
    <row r="58272" ht="26.25" customHeight="1"/>
    <row r="58273" ht="26.25" customHeight="1"/>
    <row r="58274" ht="26.25" customHeight="1"/>
    <row r="58275" ht="26.25" customHeight="1"/>
    <row r="58276" ht="26.25" customHeight="1"/>
    <row r="58277" ht="26.25" customHeight="1"/>
    <row r="58278" ht="26.25" customHeight="1"/>
    <row r="58279" ht="26.25" customHeight="1"/>
    <row r="58280" ht="26.25" customHeight="1"/>
    <row r="58281" ht="26.25" customHeight="1"/>
    <row r="58282" ht="26.25" customHeight="1"/>
    <row r="58283" ht="26.25" customHeight="1"/>
    <row r="58284" ht="26.25" customHeight="1"/>
    <row r="58285" ht="26.25" customHeight="1"/>
    <row r="58286" ht="26.25" customHeight="1"/>
    <row r="58287" ht="26.25" customHeight="1"/>
    <row r="58288" ht="26.25" customHeight="1"/>
    <row r="58289" ht="26.25" customHeight="1"/>
    <row r="58290" ht="26.25" customHeight="1"/>
    <row r="58291" ht="26.25" customHeight="1"/>
    <row r="58292" ht="26.25" customHeight="1"/>
    <row r="58293" ht="26.25" customHeight="1"/>
    <row r="58294" ht="26.25" customHeight="1"/>
    <row r="58295" ht="26.25" customHeight="1"/>
    <row r="58296" ht="26.25" customHeight="1"/>
    <row r="58297" ht="26.25" customHeight="1"/>
    <row r="58298" ht="26.25" customHeight="1"/>
    <row r="58299" ht="26.25" customHeight="1"/>
    <row r="58300" ht="26.25" customHeight="1"/>
    <row r="58301" ht="26.25" customHeight="1"/>
    <row r="58302" ht="26.25" customHeight="1"/>
    <row r="58303" ht="26.25" customHeight="1"/>
    <row r="58304" ht="26.25" customHeight="1"/>
    <row r="58305" ht="26.25" customHeight="1"/>
    <row r="58306" ht="26.25" customHeight="1"/>
    <row r="58307" ht="26.25" customHeight="1"/>
    <row r="58308" ht="26.25" customHeight="1"/>
    <row r="58309" ht="26.25" customHeight="1"/>
    <row r="58310" ht="26.25" customHeight="1"/>
    <row r="58311" ht="26.25" customHeight="1"/>
    <row r="58312" ht="26.25" customHeight="1"/>
    <row r="58313" ht="26.25" customHeight="1"/>
    <row r="58314" ht="26.25" customHeight="1"/>
    <row r="58315" ht="26.25" customHeight="1"/>
    <row r="58316" ht="26.25" customHeight="1"/>
    <row r="58317" ht="26.25" customHeight="1"/>
    <row r="58318" ht="26.25" customHeight="1"/>
    <row r="58319" ht="26.25" customHeight="1"/>
    <row r="58320" ht="26.25" customHeight="1"/>
    <row r="58321" ht="26.25" customHeight="1"/>
    <row r="58322" ht="26.25" customHeight="1"/>
    <row r="58323" ht="26.25" customHeight="1"/>
    <row r="58324" ht="26.25" customHeight="1"/>
    <row r="58325" ht="26.25" customHeight="1"/>
    <row r="58326" ht="26.25" customHeight="1"/>
    <row r="58327" ht="26.25" customHeight="1"/>
    <row r="58328" ht="26.25" customHeight="1"/>
    <row r="58329" ht="26.25" customHeight="1"/>
    <row r="58330" ht="26.25" customHeight="1"/>
    <row r="58331" ht="26.25" customHeight="1"/>
    <row r="58332" ht="26.25" customHeight="1"/>
    <row r="58333" ht="26.25" customHeight="1"/>
    <row r="58334" ht="26.25" customHeight="1"/>
    <row r="58335" ht="26.25" customHeight="1"/>
    <row r="58336" ht="26.25" customHeight="1"/>
    <row r="58337" ht="26.25" customHeight="1"/>
    <row r="58338" ht="26.25" customHeight="1"/>
    <row r="58339" ht="26.25" customHeight="1"/>
    <row r="58340" ht="26.25" customHeight="1"/>
    <row r="58341" ht="26.25" customHeight="1"/>
    <row r="58342" ht="26.25" customHeight="1"/>
    <row r="58343" ht="26.25" customHeight="1"/>
    <row r="58344" ht="26.25" customHeight="1"/>
    <row r="58345" ht="26.25" customHeight="1"/>
    <row r="58346" ht="26.25" customHeight="1"/>
    <row r="58347" ht="26.25" customHeight="1"/>
    <row r="58348" ht="26.25" customHeight="1"/>
    <row r="58349" ht="26.25" customHeight="1"/>
    <row r="58350" ht="26.25" customHeight="1"/>
    <row r="58351" ht="26.25" customHeight="1"/>
    <row r="58352" ht="26.25" customHeight="1"/>
    <row r="58353" ht="26.25" customHeight="1"/>
    <row r="58354" ht="26.25" customHeight="1"/>
    <row r="58355" ht="26.25" customHeight="1"/>
    <row r="58356" ht="26.25" customHeight="1"/>
    <row r="58357" ht="26.25" customHeight="1"/>
    <row r="58358" ht="26.25" customHeight="1"/>
    <row r="58359" ht="26.25" customHeight="1"/>
    <row r="58360" ht="26.25" customHeight="1"/>
    <row r="58361" ht="26.25" customHeight="1"/>
    <row r="58362" ht="26.25" customHeight="1"/>
    <row r="58363" ht="26.25" customHeight="1"/>
    <row r="58364" ht="26.25" customHeight="1"/>
    <row r="58365" ht="26.25" customHeight="1"/>
    <row r="58366" ht="26.25" customHeight="1"/>
    <row r="58367" ht="26.25" customHeight="1"/>
    <row r="58368" ht="26.25" customHeight="1"/>
    <row r="58369" ht="26.25" customHeight="1"/>
    <row r="58370" ht="26.25" customHeight="1"/>
    <row r="58371" ht="26.25" customHeight="1"/>
    <row r="58372" ht="26.25" customHeight="1"/>
    <row r="58373" ht="26.25" customHeight="1"/>
    <row r="58374" ht="26.25" customHeight="1"/>
    <row r="58375" ht="26.25" customHeight="1"/>
    <row r="58376" ht="26.25" customHeight="1"/>
    <row r="58377" ht="26.25" customHeight="1"/>
    <row r="58378" ht="26.25" customHeight="1"/>
    <row r="58379" ht="26.25" customHeight="1"/>
    <row r="58380" ht="26.25" customHeight="1"/>
    <row r="58381" ht="26.25" customHeight="1"/>
    <row r="58382" ht="26.25" customHeight="1"/>
    <row r="58383" ht="26.25" customHeight="1"/>
    <row r="58384" ht="26.25" customHeight="1"/>
    <row r="58385" ht="26.25" customHeight="1"/>
    <row r="58386" ht="26.25" customHeight="1"/>
    <row r="58387" ht="26.25" customHeight="1"/>
    <row r="58388" ht="26.25" customHeight="1"/>
    <row r="58389" ht="26.25" customHeight="1"/>
    <row r="58390" ht="26.25" customHeight="1"/>
    <row r="58391" ht="26.25" customHeight="1"/>
    <row r="58392" ht="26.25" customHeight="1"/>
    <row r="58393" ht="26.25" customHeight="1"/>
    <row r="58394" ht="26.25" customHeight="1"/>
    <row r="58395" ht="26.25" customHeight="1"/>
    <row r="58396" ht="26.25" customHeight="1"/>
    <row r="58397" ht="26.25" customHeight="1"/>
    <row r="58398" ht="26.25" customHeight="1"/>
    <row r="58399" ht="26.25" customHeight="1"/>
    <row r="58400" ht="26.25" customHeight="1"/>
    <row r="58401" ht="26.25" customHeight="1"/>
    <row r="58402" ht="26.25" customHeight="1"/>
    <row r="58403" ht="26.25" customHeight="1"/>
    <row r="58404" ht="26.25" customHeight="1"/>
    <row r="58405" ht="26.25" customHeight="1"/>
    <row r="58406" ht="26.25" customHeight="1"/>
    <row r="58407" ht="26.25" customHeight="1"/>
    <row r="58408" ht="26.25" customHeight="1"/>
    <row r="58409" ht="26.25" customHeight="1"/>
    <row r="58410" ht="26.25" customHeight="1"/>
    <row r="58411" ht="26.25" customHeight="1"/>
    <row r="58412" ht="26.25" customHeight="1"/>
    <row r="58413" ht="26.25" customHeight="1"/>
    <row r="58414" ht="26.25" customHeight="1"/>
    <row r="58415" ht="26.25" customHeight="1"/>
    <row r="58416" ht="26.25" customHeight="1"/>
    <row r="58417" ht="26.25" customHeight="1"/>
    <row r="58418" ht="26.25" customHeight="1"/>
    <row r="58419" ht="26.25" customHeight="1"/>
    <row r="58420" ht="26.25" customHeight="1"/>
    <row r="58421" ht="26.25" customHeight="1"/>
    <row r="58422" ht="26.25" customHeight="1"/>
    <row r="58423" ht="26.25" customHeight="1"/>
    <row r="58424" ht="26.25" customHeight="1"/>
    <row r="58425" ht="26.25" customHeight="1"/>
    <row r="58426" ht="26.25" customHeight="1"/>
    <row r="58427" ht="26.25" customHeight="1"/>
    <row r="58428" ht="26.25" customHeight="1"/>
    <row r="58429" ht="26.25" customHeight="1"/>
    <row r="58430" ht="26.25" customHeight="1"/>
    <row r="58431" ht="26.25" customHeight="1"/>
    <row r="58432" ht="26.25" customHeight="1"/>
    <row r="58433" ht="26.25" customHeight="1"/>
    <row r="58434" ht="26.25" customHeight="1"/>
    <row r="58435" ht="26.25" customHeight="1"/>
    <row r="58436" ht="26.25" customHeight="1"/>
    <row r="58437" ht="26.25" customHeight="1"/>
    <row r="58438" ht="26.25" customHeight="1"/>
    <row r="58439" ht="26.25" customHeight="1"/>
    <row r="58440" ht="26.25" customHeight="1"/>
    <row r="58441" ht="26.25" customHeight="1"/>
    <row r="58442" ht="26.25" customHeight="1"/>
    <row r="58443" ht="26.25" customHeight="1"/>
    <row r="58444" ht="26.25" customHeight="1"/>
    <row r="58445" ht="26.25" customHeight="1"/>
    <row r="58446" ht="26.25" customHeight="1"/>
    <row r="58447" ht="26.25" customHeight="1"/>
    <row r="58448" ht="26.25" customHeight="1"/>
    <row r="58449" ht="26.25" customHeight="1"/>
    <row r="58450" ht="26.25" customHeight="1"/>
    <row r="58451" ht="26.25" customHeight="1"/>
    <row r="58452" ht="26.25" customHeight="1"/>
    <row r="58453" ht="26.25" customHeight="1"/>
    <row r="58454" ht="26.25" customHeight="1"/>
    <row r="58455" ht="26.25" customHeight="1"/>
    <row r="58456" ht="26.25" customHeight="1"/>
    <row r="58457" ht="26.25" customHeight="1"/>
    <row r="58458" ht="26.25" customHeight="1"/>
    <row r="58459" ht="26.25" customHeight="1"/>
    <row r="58460" ht="26.25" customHeight="1"/>
    <row r="58461" ht="26.25" customHeight="1"/>
    <row r="58462" ht="26.25" customHeight="1"/>
    <row r="58463" ht="26.25" customHeight="1"/>
    <row r="58464" ht="26.25" customHeight="1"/>
    <row r="58465" ht="26.25" customHeight="1"/>
    <row r="58466" ht="26.25" customHeight="1"/>
    <row r="58467" ht="26.25" customHeight="1"/>
    <row r="58468" ht="26.25" customHeight="1"/>
    <row r="58469" ht="26.25" customHeight="1"/>
    <row r="58470" ht="26.25" customHeight="1"/>
    <row r="58471" ht="26.25" customHeight="1"/>
    <row r="58472" ht="26.25" customHeight="1"/>
    <row r="58473" ht="26.25" customHeight="1"/>
    <row r="58474" ht="26.25" customHeight="1"/>
    <row r="58475" ht="26.25" customHeight="1"/>
    <row r="58476" ht="26.25" customHeight="1"/>
    <row r="58477" ht="26.25" customHeight="1"/>
    <row r="58478" ht="26.25" customHeight="1"/>
    <row r="58479" ht="26.25" customHeight="1"/>
    <row r="58480" ht="26.25" customHeight="1"/>
    <row r="58481" ht="26.25" customHeight="1"/>
    <row r="58482" ht="26.25" customHeight="1"/>
    <row r="58483" ht="26.25" customHeight="1"/>
    <row r="58484" ht="26.25" customHeight="1"/>
    <row r="58485" ht="26.25" customHeight="1"/>
    <row r="58486" ht="26.25" customHeight="1"/>
    <row r="58487" ht="26.25" customHeight="1"/>
    <row r="58488" ht="26.25" customHeight="1"/>
    <row r="58489" ht="26.25" customHeight="1"/>
    <row r="58490" ht="26.25" customHeight="1"/>
    <row r="58491" ht="26.25" customHeight="1"/>
    <row r="58492" ht="26.25" customHeight="1"/>
    <row r="58493" ht="26.25" customHeight="1"/>
    <row r="58494" ht="26.25" customHeight="1"/>
    <row r="58495" ht="26.25" customHeight="1"/>
    <row r="58496" ht="26.25" customHeight="1"/>
    <row r="58497" ht="26.25" customHeight="1"/>
    <row r="58498" ht="26.25" customHeight="1"/>
    <row r="58499" ht="26.25" customHeight="1"/>
    <row r="58500" ht="26.25" customHeight="1"/>
    <row r="58501" ht="26.25" customHeight="1"/>
    <row r="58502" ht="26.25" customHeight="1"/>
    <row r="58503" ht="26.25" customHeight="1"/>
    <row r="58504" ht="26.25" customHeight="1"/>
    <row r="58505" ht="26.25" customHeight="1"/>
    <row r="58506" ht="26.25" customHeight="1"/>
    <row r="58507" ht="26.25" customHeight="1"/>
    <row r="58508" ht="26.25" customHeight="1"/>
    <row r="58509" ht="26.25" customHeight="1"/>
    <row r="58510" ht="26.25" customHeight="1"/>
    <row r="58511" ht="26.25" customHeight="1"/>
    <row r="58512" ht="26.25" customHeight="1"/>
    <row r="58513" ht="26.25" customHeight="1"/>
    <row r="58514" ht="26.25" customHeight="1"/>
    <row r="58515" ht="26.25" customHeight="1"/>
    <row r="58516" ht="26.25" customHeight="1"/>
    <row r="58517" ht="26.25" customHeight="1"/>
    <row r="58518" ht="26.25" customHeight="1"/>
    <row r="58519" ht="26.25" customHeight="1"/>
    <row r="58520" ht="26.25" customHeight="1"/>
    <row r="58521" ht="26.25" customHeight="1"/>
    <row r="58522" ht="26.25" customHeight="1"/>
    <row r="58523" ht="26.25" customHeight="1"/>
    <row r="58524" ht="26.25" customHeight="1"/>
    <row r="58525" ht="26.25" customHeight="1"/>
    <row r="58526" ht="26.25" customHeight="1"/>
    <row r="58527" ht="26.25" customHeight="1"/>
    <row r="58528" ht="26.25" customHeight="1"/>
    <row r="58529" ht="26.25" customHeight="1"/>
    <row r="58530" ht="26.25" customHeight="1"/>
    <row r="58531" ht="26.25" customHeight="1"/>
    <row r="58532" ht="26.25" customHeight="1"/>
    <row r="58533" ht="26.25" customHeight="1"/>
    <row r="58534" ht="26.25" customHeight="1"/>
    <row r="58535" ht="26.25" customHeight="1"/>
    <row r="58536" ht="26.25" customHeight="1"/>
    <row r="58537" ht="26.25" customHeight="1"/>
    <row r="58538" ht="26.25" customHeight="1"/>
    <row r="58539" ht="26.25" customHeight="1"/>
    <row r="58540" ht="26.25" customHeight="1"/>
    <row r="58541" ht="26.25" customHeight="1"/>
    <row r="58542" ht="26.25" customHeight="1"/>
    <row r="58543" ht="26.25" customHeight="1"/>
    <row r="58544" ht="26.25" customHeight="1"/>
    <row r="58545" ht="26.25" customHeight="1"/>
    <row r="58546" ht="26.25" customHeight="1"/>
    <row r="58547" ht="26.25" customHeight="1"/>
    <row r="58548" ht="26.25" customHeight="1"/>
    <row r="58549" ht="26.25" customHeight="1"/>
    <row r="58550" ht="26.25" customHeight="1"/>
    <row r="58551" ht="26.25" customHeight="1"/>
    <row r="58552" ht="26.25" customHeight="1"/>
    <row r="58553" ht="26.25" customHeight="1"/>
    <row r="58554" ht="26.25" customHeight="1"/>
    <row r="58555" ht="26.25" customHeight="1"/>
    <row r="58556" ht="26.25" customHeight="1"/>
    <row r="58557" ht="26.25" customHeight="1"/>
    <row r="58558" ht="26.25" customHeight="1"/>
    <row r="58559" ht="26.25" customHeight="1"/>
    <row r="58560" ht="26.25" customHeight="1"/>
    <row r="58561" ht="26.25" customHeight="1"/>
    <row r="58562" ht="26.25" customHeight="1"/>
    <row r="58563" ht="26.25" customHeight="1"/>
    <row r="58564" ht="26.25" customHeight="1"/>
    <row r="58565" ht="26.25" customHeight="1"/>
    <row r="58566" ht="26.25" customHeight="1"/>
    <row r="58567" ht="26.25" customHeight="1"/>
    <row r="58568" ht="26.25" customHeight="1"/>
    <row r="58569" ht="26.25" customHeight="1"/>
    <row r="58570" ht="26.25" customHeight="1"/>
    <row r="58571" ht="26.25" customHeight="1"/>
    <row r="58572" ht="26.25" customHeight="1"/>
    <row r="58573" ht="26.25" customHeight="1"/>
    <row r="58574" ht="26.25" customHeight="1"/>
    <row r="58575" ht="26.25" customHeight="1"/>
    <row r="58576" ht="26.25" customHeight="1"/>
    <row r="58577" ht="26.25" customHeight="1"/>
    <row r="58578" ht="26.25" customHeight="1"/>
    <row r="58579" ht="26.25" customHeight="1"/>
    <row r="58580" ht="26.25" customHeight="1"/>
    <row r="58581" ht="26.25" customHeight="1"/>
    <row r="58582" ht="26.25" customHeight="1"/>
    <row r="58583" ht="26.25" customHeight="1"/>
    <row r="58584" ht="26.25" customHeight="1"/>
    <row r="58585" ht="26.25" customHeight="1"/>
    <row r="58586" ht="26.25" customHeight="1"/>
    <row r="58587" ht="26.25" customHeight="1"/>
    <row r="58588" ht="26.25" customHeight="1"/>
    <row r="58589" ht="26.25" customHeight="1"/>
    <row r="58590" ht="26.25" customHeight="1"/>
    <row r="58591" ht="26.25" customHeight="1"/>
    <row r="58592" ht="26.25" customHeight="1"/>
    <row r="58593" ht="26.25" customHeight="1"/>
    <row r="58594" ht="26.25" customHeight="1"/>
    <row r="58595" ht="26.25" customHeight="1"/>
    <row r="58596" ht="26.25" customHeight="1"/>
    <row r="58597" ht="26.25" customHeight="1"/>
    <row r="58598" ht="26.25" customHeight="1"/>
    <row r="58599" ht="26.25" customHeight="1"/>
    <row r="58600" ht="26.25" customHeight="1"/>
    <row r="58601" ht="26.25" customHeight="1"/>
    <row r="58602" ht="26.25" customHeight="1"/>
    <row r="58603" ht="26.25" customHeight="1"/>
    <row r="58604" ht="26.25" customHeight="1"/>
    <row r="58605" ht="26.25" customHeight="1"/>
    <row r="58606" ht="26.25" customHeight="1"/>
    <row r="58607" ht="26.25" customHeight="1"/>
    <row r="58608" ht="26.25" customHeight="1"/>
    <row r="58609" ht="26.25" customHeight="1"/>
    <row r="58610" ht="26.25" customHeight="1"/>
    <row r="58611" ht="26.25" customHeight="1"/>
    <row r="58612" ht="26.25" customHeight="1"/>
    <row r="58613" ht="26.25" customHeight="1"/>
    <row r="58614" ht="26.25" customHeight="1"/>
    <row r="58615" ht="26.25" customHeight="1"/>
    <row r="58616" ht="26.25" customHeight="1"/>
    <row r="58617" ht="26.25" customHeight="1"/>
    <row r="58618" ht="26.25" customHeight="1"/>
    <row r="58619" ht="26.25" customHeight="1"/>
    <row r="58620" ht="26.25" customHeight="1"/>
    <row r="58621" ht="26.25" customHeight="1"/>
    <row r="58622" ht="26.25" customHeight="1"/>
    <row r="58623" ht="26.25" customHeight="1"/>
    <row r="58624" ht="26.25" customHeight="1"/>
    <row r="58625" ht="26.25" customHeight="1"/>
    <row r="58626" ht="26.25" customHeight="1"/>
    <row r="58627" ht="26.25" customHeight="1"/>
    <row r="58628" ht="26.25" customHeight="1"/>
    <row r="58629" ht="26.25" customHeight="1"/>
    <row r="58630" ht="26.25" customHeight="1"/>
    <row r="58631" ht="26.25" customHeight="1"/>
    <row r="58632" ht="26.25" customHeight="1"/>
    <row r="58633" ht="26.25" customHeight="1"/>
    <row r="58634" ht="26.25" customHeight="1"/>
    <row r="58635" ht="26.25" customHeight="1"/>
    <row r="58636" ht="26.25" customHeight="1"/>
    <row r="58637" ht="26.25" customHeight="1"/>
    <row r="58638" ht="26.25" customHeight="1"/>
    <row r="58639" ht="26.25" customHeight="1"/>
    <row r="58640" ht="26.25" customHeight="1"/>
    <row r="58641" ht="26.25" customHeight="1"/>
    <row r="58642" ht="26.25" customHeight="1"/>
    <row r="58643" ht="26.25" customHeight="1"/>
    <row r="58644" ht="26.25" customHeight="1"/>
    <row r="58645" ht="26.25" customHeight="1"/>
    <row r="58646" ht="26.25" customHeight="1"/>
    <row r="58647" ht="26.25" customHeight="1"/>
    <row r="58648" ht="26.25" customHeight="1"/>
    <row r="58649" ht="26.25" customHeight="1"/>
    <row r="58650" ht="26.25" customHeight="1"/>
    <row r="58651" ht="26.25" customHeight="1"/>
    <row r="58652" ht="26.25" customHeight="1"/>
    <row r="58653" ht="26.25" customHeight="1"/>
    <row r="58654" ht="26.25" customHeight="1"/>
    <row r="58655" ht="26.25" customHeight="1"/>
    <row r="58656" ht="26.25" customHeight="1"/>
    <row r="58657" ht="26.25" customHeight="1"/>
    <row r="58658" ht="26.25" customHeight="1"/>
    <row r="58659" ht="26.25" customHeight="1"/>
    <row r="58660" ht="26.25" customHeight="1"/>
    <row r="58661" ht="26.25" customHeight="1"/>
    <row r="58662" ht="26.25" customHeight="1"/>
    <row r="58663" ht="26.25" customHeight="1"/>
    <row r="58664" ht="26.25" customHeight="1"/>
    <row r="58665" ht="26.25" customHeight="1"/>
    <row r="58666" ht="26.25" customHeight="1"/>
    <row r="58667" ht="26.25" customHeight="1"/>
    <row r="58668" ht="26.25" customHeight="1"/>
    <row r="58669" ht="26.25" customHeight="1"/>
    <row r="58670" ht="26.25" customHeight="1"/>
    <row r="58671" ht="26.25" customHeight="1"/>
    <row r="58672" ht="26.25" customHeight="1"/>
    <row r="58673" ht="26.25" customHeight="1"/>
    <row r="58674" ht="26.25" customHeight="1"/>
    <row r="58675" ht="26.25" customHeight="1"/>
    <row r="58676" ht="26.25" customHeight="1"/>
    <row r="58677" ht="26.25" customHeight="1"/>
    <row r="58678" ht="26.25" customHeight="1"/>
    <row r="58679" ht="26.25" customHeight="1"/>
    <row r="58680" ht="26.25" customHeight="1"/>
    <row r="58681" ht="26.25" customHeight="1"/>
    <row r="58682" ht="26.25" customHeight="1"/>
    <row r="58683" ht="26.25" customHeight="1"/>
    <row r="58684" ht="26.25" customHeight="1"/>
    <row r="58685" ht="26.25" customHeight="1"/>
    <row r="58686" ht="26.25" customHeight="1"/>
    <row r="58687" ht="26.25" customHeight="1"/>
    <row r="58688" ht="26.25" customHeight="1"/>
    <row r="58689" ht="26.25" customHeight="1"/>
    <row r="58690" ht="26.25" customHeight="1"/>
    <row r="58691" ht="26.25" customHeight="1"/>
    <row r="58692" ht="26.25" customHeight="1"/>
    <row r="58693" ht="26.25" customHeight="1"/>
    <row r="58694" ht="26.25" customHeight="1"/>
    <row r="58695" ht="26.25" customHeight="1"/>
    <row r="58696" ht="26.25" customHeight="1"/>
    <row r="58697" ht="26.25" customHeight="1"/>
    <row r="58698" ht="26.25" customHeight="1"/>
    <row r="58699" ht="26.25" customHeight="1"/>
    <row r="58700" ht="26.25" customHeight="1"/>
    <row r="58701" ht="26.25" customHeight="1"/>
    <row r="58702" ht="26.25" customHeight="1"/>
    <row r="58703" ht="26.25" customHeight="1"/>
    <row r="58704" ht="26.25" customHeight="1"/>
    <row r="58705" ht="26.25" customHeight="1"/>
    <row r="58706" ht="26.25" customHeight="1"/>
    <row r="58707" ht="26.25" customHeight="1"/>
    <row r="58708" ht="26.25" customHeight="1"/>
    <row r="58709" ht="26.25" customHeight="1"/>
    <row r="58710" ht="26.25" customHeight="1"/>
    <row r="58711" ht="26.25" customHeight="1"/>
    <row r="58712" ht="26.25" customHeight="1"/>
    <row r="58713" ht="26.25" customHeight="1"/>
    <row r="58714" ht="26.25" customHeight="1"/>
    <row r="58715" ht="26.25" customHeight="1"/>
    <row r="58716" ht="26.25" customHeight="1"/>
    <row r="58717" ht="26.25" customHeight="1"/>
    <row r="58718" ht="26.25" customHeight="1"/>
    <row r="58719" ht="26.25" customHeight="1"/>
    <row r="58720" ht="26.25" customHeight="1"/>
    <row r="58721" ht="26.25" customHeight="1"/>
    <row r="58722" ht="26.25" customHeight="1"/>
    <row r="58723" ht="26.25" customHeight="1"/>
    <row r="58724" ht="26.25" customHeight="1"/>
    <row r="58725" ht="26.25" customHeight="1"/>
    <row r="58726" ht="26.25" customHeight="1"/>
    <row r="58727" ht="26.25" customHeight="1"/>
    <row r="58728" ht="26.25" customHeight="1"/>
    <row r="58729" ht="26.25" customHeight="1"/>
    <row r="58730" ht="26.25" customHeight="1"/>
    <row r="58731" ht="26.25" customHeight="1"/>
    <row r="58732" ht="26.25" customHeight="1"/>
    <row r="58733" ht="26.25" customHeight="1"/>
    <row r="58734" ht="26.25" customHeight="1"/>
    <row r="58735" ht="26.25" customHeight="1"/>
    <row r="58736" ht="26.25" customHeight="1"/>
    <row r="58737" ht="26.25" customHeight="1"/>
    <row r="58738" ht="26.25" customHeight="1"/>
    <row r="58739" ht="26.25" customHeight="1"/>
    <row r="58740" ht="26.25" customHeight="1"/>
    <row r="58741" ht="26.25" customHeight="1"/>
    <row r="58742" ht="26.25" customHeight="1"/>
    <row r="58743" ht="26.25" customHeight="1"/>
    <row r="58744" ht="26.25" customHeight="1"/>
    <row r="58745" ht="26.25" customHeight="1"/>
    <row r="58746" ht="26.25" customHeight="1"/>
    <row r="58747" ht="26.25" customHeight="1"/>
    <row r="58748" ht="26.25" customHeight="1"/>
    <row r="58749" ht="26.25" customHeight="1"/>
    <row r="58750" ht="26.25" customHeight="1"/>
    <row r="58751" ht="26.25" customHeight="1"/>
    <row r="58752" ht="26.25" customHeight="1"/>
    <row r="58753" ht="26.25" customHeight="1"/>
    <row r="58754" ht="26.25" customHeight="1"/>
    <row r="58755" ht="26.25" customHeight="1"/>
    <row r="58756" ht="26.25" customHeight="1"/>
    <row r="58757" ht="26.25" customHeight="1"/>
    <row r="58758" ht="26.25" customHeight="1"/>
    <row r="58759" ht="26.25" customHeight="1"/>
    <row r="58760" ht="26.25" customHeight="1"/>
    <row r="58761" ht="26.25" customHeight="1"/>
    <row r="58762" ht="26.25" customHeight="1"/>
    <row r="58763" ht="26.25" customHeight="1"/>
    <row r="58764" ht="26.25" customHeight="1"/>
    <row r="58765" ht="26.25" customHeight="1"/>
    <row r="58766" ht="26.25" customHeight="1"/>
    <row r="58767" ht="26.25" customHeight="1"/>
    <row r="58768" ht="26.25" customHeight="1"/>
    <row r="58769" ht="26.25" customHeight="1"/>
    <row r="58770" ht="26.25" customHeight="1"/>
    <row r="58771" ht="26.25" customHeight="1"/>
    <row r="58772" ht="26.25" customHeight="1"/>
    <row r="58773" ht="26.25" customHeight="1"/>
    <row r="58774" ht="26.25" customHeight="1"/>
    <row r="58775" ht="26.25" customHeight="1"/>
    <row r="58776" ht="26.25" customHeight="1"/>
    <row r="58777" ht="26.25" customHeight="1"/>
    <row r="58778" ht="26.25" customHeight="1"/>
    <row r="58779" ht="26.25" customHeight="1"/>
    <row r="58780" ht="26.25" customHeight="1"/>
    <row r="58781" ht="26.25" customHeight="1"/>
    <row r="58782" ht="26.25" customHeight="1"/>
    <row r="58783" ht="26.25" customHeight="1"/>
    <row r="58784" ht="26.25" customHeight="1"/>
    <row r="58785" ht="26.25" customHeight="1"/>
    <row r="58786" ht="26.25" customHeight="1"/>
    <row r="58787" ht="26.25" customHeight="1"/>
    <row r="58788" ht="26.25" customHeight="1"/>
    <row r="58789" ht="26.25" customHeight="1"/>
    <row r="58790" ht="26.25" customHeight="1"/>
    <row r="58791" ht="26.25" customHeight="1"/>
    <row r="58792" ht="26.25" customHeight="1"/>
    <row r="58793" ht="26.25" customHeight="1"/>
    <row r="58794" ht="26.25" customHeight="1"/>
    <row r="58795" ht="26.25" customHeight="1"/>
    <row r="58796" ht="26.25" customHeight="1"/>
    <row r="58797" ht="26.25" customHeight="1"/>
    <row r="58798" ht="26.25" customHeight="1"/>
    <row r="58799" ht="26.25" customHeight="1"/>
    <row r="58800" ht="26.25" customHeight="1"/>
    <row r="58801" ht="26.25" customHeight="1"/>
    <row r="58802" ht="26.25" customHeight="1"/>
    <row r="58803" ht="26.25" customHeight="1"/>
    <row r="58804" ht="26.25" customHeight="1"/>
    <row r="58805" ht="26.25" customHeight="1"/>
    <row r="58806" ht="26.25" customHeight="1"/>
    <row r="58807" ht="26.25" customHeight="1"/>
    <row r="58808" ht="26.25" customHeight="1"/>
    <row r="58809" ht="26.25" customHeight="1"/>
    <row r="58810" ht="26.25" customHeight="1"/>
    <row r="58811" ht="26.25" customHeight="1"/>
    <row r="58812" ht="26.25" customHeight="1"/>
    <row r="58813" ht="26.25" customHeight="1"/>
    <row r="58814" ht="26.25" customHeight="1"/>
    <row r="58815" ht="26.25" customHeight="1"/>
    <row r="58816" ht="26.25" customHeight="1"/>
    <row r="58817" ht="26.25" customHeight="1"/>
    <row r="58818" ht="26.25" customHeight="1"/>
    <row r="58819" ht="26.25" customHeight="1"/>
    <row r="58820" ht="26.25" customHeight="1"/>
    <row r="58821" ht="26.25" customHeight="1"/>
    <row r="58822" ht="26.25" customHeight="1"/>
    <row r="58823" ht="26.25" customHeight="1"/>
    <row r="58824" ht="26.25" customHeight="1"/>
    <row r="58825" ht="26.25" customHeight="1"/>
    <row r="58826" ht="26.25" customHeight="1"/>
    <row r="58827" ht="26.25" customHeight="1"/>
    <row r="58828" ht="26.25" customHeight="1"/>
    <row r="58829" ht="26.25" customHeight="1"/>
    <row r="58830" ht="26.25" customHeight="1"/>
    <row r="58831" ht="26.25" customHeight="1"/>
    <row r="58832" ht="26.25" customHeight="1"/>
    <row r="58833" ht="26.25" customHeight="1"/>
    <row r="58834" ht="26.25" customHeight="1"/>
    <row r="58835" ht="26.25" customHeight="1"/>
    <row r="58836" ht="26.25" customHeight="1"/>
    <row r="58837" ht="26.25" customHeight="1"/>
    <row r="58838" ht="26.25" customHeight="1"/>
    <row r="58839" ht="26.25" customHeight="1"/>
    <row r="58840" ht="26.25" customHeight="1"/>
    <row r="58841" ht="26.25" customHeight="1"/>
    <row r="58842" ht="26.25" customHeight="1"/>
    <row r="58843" ht="26.25" customHeight="1"/>
    <row r="58844" ht="26.25" customHeight="1"/>
    <row r="58845" ht="26.25" customHeight="1"/>
    <row r="58846" ht="26.25" customHeight="1"/>
    <row r="58847" ht="26.25" customHeight="1"/>
    <row r="58848" ht="26.25" customHeight="1"/>
    <row r="58849" ht="26.25" customHeight="1"/>
    <row r="58850" ht="26.25" customHeight="1"/>
    <row r="58851" ht="26.25" customHeight="1"/>
    <row r="58852" ht="26.25" customHeight="1"/>
    <row r="58853" ht="26.25" customHeight="1"/>
    <row r="58854" ht="26.25" customHeight="1"/>
    <row r="58855" ht="26.25" customHeight="1"/>
    <row r="58856" ht="26.25" customHeight="1"/>
    <row r="58857" ht="26.25" customHeight="1"/>
    <row r="58858" ht="26.25" customHeight="1"/>
    <row r="58859" ht="26.25" customHeight="1"/>
    <row r="58860" ht="26.25" customHeight="1"/>
    <row r="58861" ht="26.25" customHeight="1"/>
    <row r="58862" ht="26.25" customHeight="1"/>
    <row r="58863" ht="26.25" customHeight="1"/>
    <row r="58864" ht="26.25" customHeight="1"/>
    <row r="58865" ht="26.25" customHeight="1"/>
    <row r="58866" ht="26.25" customHeight="1"/>
    <row r="58867" ht="26.25" customHeight="1"/>
    <row r="58868" ht="26.25" customHeight="1"/>
    <row r="58869" ht="26.25" customHeight="1"/>
    <row r="58870" ht="26.25" customHeight="1"/>
    <row r="58871" ht="26.25" customHeight="1"/>
    <row r="58872" ht="26.25" customHeight="1"/>
    <row r="58873" ht="26.25" customHeight="1"/>
    <row r="58874" ht="26.25" customHeight="1"/>
    <row r="58875" ht="26.25" customHeight="1"/>
    <row r="58876" ht="26.25" customHeight="1"/>
    <row r="58877" ht="26.25" customHeight="1"/>
    <row r="58878" ht="26.25" customHeight="1"/>
    <row r="58879" ht="26.25" customHeight="1"/>
    <row r="58880" ht="26.25" customHeight="1"/>
    <row r="58881" ht="26.25" customHeight="1"/>
    <row r="58882" ht="26.25" customHeight="1"/>
    <row r="58883" ht="26.25" customHeight="1"/>
    <row r="58884" ht="26.25" customHeight="1"/>
    <row r="58885" ht="26.25" customHeight="1"/>
    <row r="58886" ht="26.25" customHeight="1"/>
    <row r="58887" ht="26.25" customHeight="1"/>
    <row r="58888" ht="26.25" customHeight="1"/>
    <row r="58889" ht="26.25" customHeight="1"/>
    <row r="58890" ht="26.25" customHeight="1"/>
    <row r="58891" ht="26.25" customHeight="1"/>
    <row r="58892" ht="26.25" customHeight="1"/>
    <row r="58893" ht="26.25" customHeight="1"/>
    <row r="58894" ht="26.25" customHeight="1"/>
    <row r="58895" ht="26.25" customHeight="1"/>
    <row r="58896" ht="26.25" customHeight="1"/>
    <row r="58897" ht="26.25" customHeight="1"/>
    <row r="58898" ht="26.25" customHeight="1"/>
    <row r="58899" ht="26.25" customHeight="1"/>
    <row r="58900" ht="26.25" customHeight="1"/>
    <row r="58901" ht="26.25" customHeight="1"/>
    <row r="58902" ht="26.25" customHeight="1"/>
    <row r="58903" ht="26.25" customHeight="1"/>
    <row r="58904" ht="26.25" customHeight="1"/>
    <row r="58905" ht="26.25" customHeight="1"/>
    <row r="58906" ht="26.25" customHeight="1"/>
    <row r="58907" ht="26.25" customHeight="1"/>
    <row r="58908" ht="26.25" customHeight="1"/>
    <row r="58909" ht="26.25" customHeight="1"/>
    <row r="58910" ht="26.25" customHeight="1"/>
    <row r="58911" ht="26.25" customHeight="1"/>
    <row r="58912" ht="26.25" customHeight="1"/>
    <row r="58913" ht="26.25" customHeight="1"/>
    <row r="58914" ht="26.25" customHeight="1"/>
    <row r="58915" ht="26.25" customHeight="1"/>
    <row r="58916" ht="26.25" customHeight="1"/>
    <row r="58917" ht="26.25" customHeight="1"/>
    <row r="58918" ht="26.25" customHeight="1"/>
    <row r="58919" ht="26.25" customHeight="1"/>
    <row r="58920" ht="26.25" customHeight="1"/>
    <row r="58921" ht="26.25" customHeight="1"/>
    <row r="58922" ht="26.25" customHeight="1"/>
    <row r="58923" ht="26.25" customHeight="1"/>
    <row r="58924" ht="26.25" customHeight="1"/>
    <row r="58925" ht="26.25" customHeight="1"/>
    <row r="58926" ht="26.25" customHeight="1"/>
    <row r="58927" ht="26.25" customHeight="1"/>
    <row r="58928" ht="26.25" customHeight="1"/>
    <row r="58929" ht="26.25" customHeight="1"/>
    <row r="58930" ht="26.25" customHeight="1"/>
    <row r="58931" ht="26.25" customHeight="1"/>
    <row r="58932" ht="26.25" customHeight="1"/>
    <row r="58933" ht="26.25" customHeight="1"/>
    <row r="58934" ht="26.25" customHeight="1"/>
    <row r="58935" ht="26.25" customHeight="1"/>
    <row r="58936" ht="26.25" customHeight="1"/>
    <row r="58937" ht="26.25" customHeight="1"/>
    <row r="58938" ht="26.25" customHeight="1"/>
    <row r="58939" ht="26.25" customHeight="1"/>
    <row r="58940" ht="26.25" customHeight="1"/>
    <row r="58941" ht="26.25" customHeight="1"/>
    <row r="58942" ht="26.25" customHeight="1"/>
    <row r="58943" ht="26.25" customHeight="1"/>
    <row r="58944" ht="26.25" customHeight="1"/>
    <row r="58945" ht="26.25" customHeight="1"/>
    <row r="58946" ht="26.25" customHeight="1"/>
    <row r="58947" ht="26.25" customHeight="1"/>
    <row r="58948" ht="26.25" customHeight="1"/>
    <row r="58949" ht="26.25" customHeight="1"/>
    <row r="58950" ht="26.25" customHeight="1"/>
    <row r="58951" ht="26.25" customHeight="1"/>
    <row r="58952" ht="26.25" customHeight="1"/>
    <row r="58953" ht="26.25" customHeight="1"/>
    <row r="58954" ht="26.25" customHeight="1"/>
    <row r="58955" ht="26.25" customHeight="1"/>
    <row r="58956" ht="26.25" customHeight="1"/>
    <row r="58957" ht="26.25" customHeight="1"/>
    <row r="58958" ht="26.25" customHeight="1"/>
    <row r="58959" ht="26.25" customHeight="1"/>
    <row r="58960" ht="26.25" customHeight="1"/>
    <row r="58961" ht="26.25" customHeight="1"/>
    <row r="58962" ht="26.25" customHeight="1"/>
    <row r="58963" ht="26.25" customHeight="1"/>
    <row r="58964" ht="26.25" customHeight="1"/>
    <row r="58965" ht="26.25" customHeight="1"/>
    <row r="58966" ht="26.25" customHeight="1"/>
    <row r="58967" ht="26.25" customHeight="1"/>
    <row r="58968" ht="26.25" customHeight="1"/>
    <row r="58969" ht="26.25" customHeight="1"/>
    <row r="58970" ht="26.25" customHeight="1"/>
    <row r="58971" ht="26.25" customHeight="1"/>
    <row r="58972" ht="26.25" customHeight="1"/>
    <row r="58973" ht="26.25" customHeight="1"/>
    <row r="58974" ht="26.25" customHeight="1"/>
    <row r="58975" ht="26.25" customHeight="1"/>
    <row r="58976" ht="26.25" customHeight="1"/>
    <row r="58977" ht="26.25" customHeight="1"/>
    <row r="58978" ht="26.25" customHeight="1"/>
    <row r="58979" ht="26.25" customHeight="1"/>
    <row r="58980" ht="26.25" customHeight="1"/>
    <row r="58981" ht="26.25" customHeight="1"/>
    <row r="58982" ht="26.25" customHeight="1"/>
    <row r="58983" ht="26.25" customHeight="1"/>
    <row r="58984" ht="26.25" customHeight="1"/>
    <row r="58985" ht="26.25" customHeight="1"/>
    <row r="58986" ht="26.25" customHeight="1"/>
    <row r="58987" ht="26.25" customHeight="1"/>
    <row r="58988" ht="26.25" customHeight="1"/>
    <row r="58989" ht="26.25" customHeight="1"/>
    <row r="58990" ht="26.25" customHeight="1"/>
    <row r="58991" ht="26.25" customHeight="1"/>
    <row r="58992" ht="26.25" customHeight="1"/>
    <row r="58993" ht="26.25" customHeight="1"/>
    <row r="58994" ht="26.25" customHeight="1"/>
    <row r="58995" ht="26.25" customHeight="1"/>
    <row r="58996" ht="26.25" customHeight="1"/>
    <row r="58997" ht="26.25" customHeight="1"/>
    <row r="58998" ht="26.25" customHeight="1"/>
    <row r="58999" ht="26.25" customHeight="1"/>
    <row r="59000" ht="26.25" customHeight="1"/>
    <row r="59001" ht="26.25" customHeight="1"/>
    <row r="59002" ht="26.25" customHeight="1"/>
    <row r="59003" ht="26.25" customHeight="1"/>
    <row r="59004" ht="26.25" customHeight="1"/>
    <row r="59005" ht="26.25" customHeight="1"/>
    <row r="59006" ht="26.25" customHeight="1"/>
    <row r="59007" ht="26.25" customHeight="1"/>
    <row r="59008" ht="26.25" customHeight="1"/>
    <row r="59009" ht="26.25" customHeight="1"/>
    <row r="59010" ht="26.25" customHeight="1"/>
    <row r="59011" ht="26.25" customHeight="1"/>
    <row r="59012" ht="26.25" customHeight="1"/>
    <row r="59013" ht="26.25" customHeight="1"/>
    <row r="59014" ht="26.25" customHeight="1"/>
    <row r="59015" ht="26.25" customHeight="1"/>
    <row r="59016" ht="26.25" customHeight="1"/>
    <row r="59017" ht="26.25" customHeight="1"/>
    <row r="59018" ht="26.25" customHeight="1"/>
    <row r="59019" ht="26.25" customHeight="1"/>
    <row r="59020" ht="26.25" customHeight="1"/>
    <row r="59021" ht="26.25" customHeight="1"/>
    <row r="59022" ht="26.25" customHeight="1"/>
    <row r="59023" ht="26.25" customHeight="1"/>
    <row r="59024" ht="26.25" customHeight="1"/>
    <row r="59025" ht="26.25" customHeight="1"/>
    <row r="59026" ht="26.25" customHeight="1"/>
    <row r="59027" ht="26.25" customHeight="1"/>
    <row r="59028" ht="26.25" customHeight="1"/>
    <row r="59029" ht="26.25" customHeight="1"/>
    <row r="59030" ht="26.25" customHeight="1"/>
    <row r="59031" ht="26.25" customHeight="1"/>
    <row r="59032" ht="26.25" customHeight="1"/>
    <row r="59033" ht="26.25" customHeight="1"/>
    <row r="59034" ht="26.25" customHeight="1"/>
    <row r="59035" ht="26.25" customHeight="1"/>
    <row r="59036" ht="26.25" customHeight="1"/>
    <row r="59037" ht="26.25" customHeight="1"/>
    <row r="59038" ht="26.25" customHeight="1"/>
    <row r="59039" ht="26.25" customHeight="1"/>
    <row r="59040" ht="26.25" customHeight="1"/>
    <row r="59041" ht="26.25" customHeight="1"/>
    <row r="59042" ht="26.25" customHeight="1"/>
    <row r="59043" ht="26.25" customHeight="1"/>
    <row r="59044" ht="26.25" customHeight="1"/>
    <row r="59045" ht="26.25" customHeight="1"/>
    <row r="59046" ht="26.25" customHeight="1"/>
    <row r="59047" ht="26.25" customHeight="1"/>
    <row r="59048" ht="26.25" customHeight="1"/>
    <row r="59049" ht="26.25" customHeight="1"/>
    <row r="59050" ht="26.25" customHeight="1"/>
    <row r="59051" ht="26.25" customHeight="1"/>
    <row r="59052" ht="26.25" customHeight="1"/>
    <row r="59053" ht="26.25" customHeight="1"/>
    <row r="59054" ht="26.25" customHeight="1"/>
    <row r="59055" ht="26.25" customHeight="1"/>
    <row r="59056" ht="26.25" customHeight="1"/>
    <row r="59057" ht="26.25" customHeight="1"/>
    <row r="59058" ht="26.25" customHeight="1"/>
    <row r="59059" ht="26.25" customHeight="1"/>
    <row r="59060" ht="26.25" customHeight="1"/>
    <row r="59061" ht="26.25" customHeight="1"/>
    <row r="59062" ht="26.25" customHeight="1"/>
    <row r="59063" ht="26.25" customHeight="1"/>
    <row r="59064" ht="26.25" customHeight="1"/>
    <row r="59065" ht="26.25" customHeight="1"/>
    <row r="59066" ht="26.25" customHeight="1"/>
    <row r="59067" ht="26.25" customHeight="1"/>
    <row r="59068" ht="26.25" customHeight="1"/>
    <row r="59069" ht="26.25" customHeight="1"/>
    <row r="59070" ht="26.25" customHeight="1"/>
    <row r="59071" ht="26.25" customHeight="1"/>
    <row r="59072" ht="26.25" customHeight="1"/>
    <row r="59073" ht="26.25" customHeight="1"/>
    <row r="59074" ht="26.25" customHeight="1"/>
    <row r="59075" ht="26.25" customHeight="1"/>
    <row r="59076" ht="26.25" customHeight="1"/>
    <row r="59077" ht="26.25" customHeight="1"/>
    <row r="59078" ht="26.25" customHeight="1"/>
    <row r="59079" ht="26.25" customHeight="1"/>
    <row r="59080" ht="26.25" customHeight="1"/>
    <row r="59081" ht="26.25" customHeight="1"/>
    <row r="59082" ht="26.25" customHeight="1"/>
    <row r="59083" ht="26.25" customHeight="1"/>
    <row r="59084" ht="26.25" customHeight="1"/>
    <row r="59085" ht="26.25" customHeight="1"/>
    <row r="59086" ht="26.25" customHeight="1"/>
    <row r="59087" ht="26.25" customHeight="1"/>
    <row r="59088" ht="26.25" customHeight="1"/>
    <row r="59089" ht="26.25" customHeight="1"/>
    <row r="59090" ht="26.25" customHeight="1"/>
    <row r="59091" ht="26.25" customHeight="1"/>
    <row r="59092" ht="26.25" customHeight="1"/>
    <row r="59093" ht="26.25" customHeight="1"/>
    <row r="59094" ht="26.25" customHeight="1"/>
    <row r="59095" ht="26.25" customHeight="1"/>
    <row r="59096" ht="26.25" customHeight="1"/>
    <row r="59097" ht="26.25" customHeight="1"/>
    <row r="59098" ht="26.25" customHeight="1"/>
    <row r="59099" ht="26.25" customHeight="1"/>
    <row r="59100" ht="26.25" customHeight="1"/>
    <row r="59101" ht="26.25" customHeight="1"/>
    <row r="59102" ht="26.25" customHeight="1"/>
    <row r="59103" ht="26.25" customHeight="1"/>
    <row r="59104" ht="26.25" customHeight="1"/>
    <row r="59105" ht="26.25" customHeight="1"/>
    <row r="59106" ht="26.25" customHeight="1"/>
    <row r="59107" ht="26.25" customHeight="1"/>
    <row r="59108" ht="26.25" customHeight="1"/>
    <row r="59109" ht="26.25" customHeight="1"/>
    <row r="59110" ht="26.25" customHeight="1"/>
    <row r="59111" ht="26.25" customHeight="1"/>
    <row r="59112" ht="26.25" customHeight="1"/>
    <row r="59113" ht="26.25" customHeight="1"/>
    <row r="59114" ht="26.25" customHeight="1"/>
    <row r="59115" ht="26.25" customHeight="1"/>
    <row r="59116" ht="26.25" customHeight="1"/>
    <row r="59117" ht="26.25" customHeight="1"/>
    <row r="59118" ht="26.25" customHeight="1"/>
    <row r="59119" ht="26.25" customHeight="1"/>
    <row r="59120" ht="26.25" customHeight="1"/>
    <row r="59121" ht="26.25" customHeight="1"/>
    <row r="59122" ht="26.25" customHeight="1"/>
    <row r="59123" ht="26.25" customHeight="1"/>
    <row r="59124" ht="26.25" customHeight="1"/>
    <row r="59125" ht="26.25" customHeight="1"/>
    <row r="59126" ht="26.25" customHeight="1"/>
    <row r="59127" ht="26.25" customHeight="1"/>
    <row r="59128" ht="26.25" customHeight="1"/>
    <row r="59129" ht="26.25" customHeight="1"/>
    <row r="59130" ht="26.25" customHeight="1"/>
    <row r="59131" ht="26.25" customHeight="1"/>
    <row r="59132" ht="26.25" customHeight="1"/>
    <row r="59133" ht="26.25" customHeight="1"/>
    <row r="59134" ht="26.25" customHeight="1"/>
    <row r="59135" ht="26.25" customHeight="1"/>
    <row r="59136" ht="26.25" customHeight="1"/>
    <row r="59137" ht="26.25" customHeight="1"/>
    <row r="59138" ht="26.25" customHeight="1"/>
    <row r="59139" ht="26.25" customHeight="1"/>
    <row r="59140" ht="26.25" customHeight="1"/>
    <row r="59141" ht="26.25" customHeight="1"/>
    <row r="59142" ht="26.25" customHeight="1"/>
    <row r="59143" ht="26.25" customHeight="1"/>
    <row r="59144" ht="26.25" customHeight="1"/>
    <row r="59145" ht="26.25" customHeight="1"/>
    <row r="59146" ht="26.25" customHeight="1"/>
    <row r="59147" ht="26.25" customHeight="1"/>
    <row r="59148" ht="26.25" customHeight="1"/>
    <row r="59149" ht="26.25" customHeight="1"/>
    <row r="59150" ht="26.25" customHeight="1"/>
    <row r="59151" ht="26.25" customHeight="1"/>
    <row r="59152" ht="26.25" customHeight="1"/>
    <row r="59153" ht="26.25" customHeight="1"/>
    <row r="59154" ht="26.25" customHeight="1"/>
    <row r="59155" ht="26.25" customHeight="1"/>
    <row r="59156" ht="26.25" customHeight="1"/>
    <row r="59157" ht="26.25" customHeight="1"/>
    <row r="59158" ht="26.25" customHeight="1"/>
    <row r="59159" ht="26.25" customHeight="1"/>
    <row r="59160" ht="26.25" customHeight="1"/>
    <row r="59161" ht="26.25" customHeight="1"/>
    <row r="59162" ht="26.25" customHeight="1"/>
    <row r="59163" ht="26.25" customHeight="1"/>
    <row r="59164" ht="26.25" customHeight="1"/>
    <row r="59165" ht="26.25" customHeight="1"/>
    <row r="59166" ht="26.25" customHeight="1"/>
    <row r="59167" ht="26.25" customHeight="1"/>
    <row r="59168" ht="26.25" customHeight="1"/>
    <row r="59169" ht="26.25" customHeight="1"/>
    <row r="59170" ht="26.25" customHeight="1"/>
    <row r="59171" ht="26.25" customHeight="1"/>
    <row r="59172" ht="26.25" customHeight="1"/>
    <row r="59173" ht="26.25" customHeight="1"/>
    <row r="59174" ht="26.25" customHeight="1"/>
    <row r="59175" ht="26.25" customHeight="1"/>
    <row r="59176" ht="26.25" customHeight="1"/>
    <row r="59177" ht="26.25" customHeight="1"/>
    <row r="59178" ht="26.25" customHeight="1"/>
    <row r="59179" ht="26.25" customHeight="1"/>
    <row r="59180" ht="26.25" customHeight="1"/>
    <row r="59181" ht="26.25" customHeight="1"/>
    <row r="59182" ht="26.25" customHeight="1"/>
    <row r="59183" ht="26.25" customHeight="1"/>
    <row r="59184" ht="26.25" customHeight="1"/>
    <row r="59185" ht="26.25" customHeight="1"/>
    <row r="59186" ht="26.25" customHeight="1"/>
    <row r="59187" ht="26.25" customHeight="1"/>
    <row r="59188" ht="26.25" customHeight="1"/>
    <row r="59189" ht="26.25" customHeight="1"/>
    <row r="59190" ht="26.25" customHeight="1"/>
    <row r="59191" ht="26.25" customHeight="1"/>
    <row r="59192" ht="26.25" customHeight="1"/>
    <row r="59193" ht="26.25" customHeight="1"/>
    <row r="59194" ht="26.25" customHeight="1"/>
    <row r="59195" ht="26.25" customHeight="1"/>
    <row r="59196" ht="26.25" customHeight="1"/>
    <row r="59197" ht="26.25" customHeight="1"/>
    <row r="59198" ht="26.25" customHeight="1"/>
    <row r="59199" ht="26.25" customHeight="1"/>
    <row r="59200" ht="26.25" customHeight="1"/>
    <row r="59201" ht="26.25" customHeight="1"/>
    <row r="59202" ht="26.25" customHeight="1"/>
    <row r="59203" ht="26.25" customHeight="1"/>
    <row r="59204" ht="26.25" customHeight="1"/>
    <row r="59205" ht="26.25" customHeight="1"/>
    <row r="59206" ht="26.25" customHeight="1"/>
    <row r="59207" ht="26.25" customHeight="1"/>
    <row r="59208" ht="26.25" customHeight="1"/>
    <row r="59209" ht="26.25" customHeight="1"/>
    <row r="59210" ht="26.25" customHeight="1"/>
    <row r="59211" ht="26.25" customHeight="1"/>
    <row r="59212" ht="26.25" customHeight="1"/>
    <row r="59213" ht="26.25" customHeight="1"/>
    <row r="59214" ht="26.25" customHeight="1"/>
    <row r="59215" ht="26.25" customHeight="1"/>
    <row r="59216" ht="26.25" customHeight="1"/>
    <row r="59217" ht="26.25" customHeight="1"/>
    <row r="59218" ht="26.25" customHeight="1"/>
    <row r="59219" ht="26.25" customHeight="1"/>
    <row r="59220" ht="26.25" customHeight="1"/>
    <row r="59221" ht="26.25" customHeight="1"/>
    <row r="59222" ht="26.25" customHeight="1"/>
    <row r="59223" ht="26.25" customHeight="1"/>
    <row r="59224" ht="26.25" customHeight="1"/>
    <row r="59225" ht="26.25" customHeight="1"/>
    <row r="59226" ht="26.25" customHeight="1"/>
    <row r="59227" ht="26.25" customHeight="1"/>
    <row r="59228" ht="26.25" customHeight="1"/>
    <row r="59229" ht="26.25" customHeight="1"/>
    <row r="59230" ht="26.25" customHeight="1"/>
    <row r="59231" ht="26.25" customHeight="1"/>
    <row r="59232" ht="26.25" customHeight="1"/>
    <row r="59233" ht="26.25" customHeight="1"/>
    <row r="59234" ht="26.25" customHeight="1"/>
    <row r="59235" ht="26.25" customHeight="1"/>
    <row r="59236" ht="26.25" customHeight="1"/>
    <row r="59237" ht="26.25" customHeight="1"/>
    <row r="59238" ht="26.25" customHeight="1"/>
    <row r="59239" ht="26.25" customHeight="1"/>
    <row r="59240" ht="26.25" customHeight="1"/>
    <row r="59241" ht="26.25" customHeight="1"/>
    <row r="59242" ht="26.25" customHeight="1"/>
    <row r="59243" ht="26.25" customHeight="1"/>
    <row r="59244" ht="26.25" customHeight="1"/>
    <row r="59245" ht="26.25" customHeight="1"/>
    <row r="59246" ht="26.25" customHeight="1"/>
    <row r="59247" ht="26.25" customHeight="1"/>
    <row r="59248" ht="26.25" customHeight="1"/>
    <row r="59249" ht="26.25" customHeight="1"/>
    <row r="59250" ht="26.25" customHeight="1"/>
    <row r="59251" ht="26.25" customHeight="1"/>
    <row r="59252" ht="26.25" customHeight="1"/>
    <row r="59253" ht="26.25" customHeight="1"/>
    <row r="59254" ht="26.25" customHeight="1"/>
    <row r="59255" ht="26.25" customHeight="1"/>
    <row r="59256" ht="26.25" customHeight="1"/>
    <row r="59257" ht="26.25" customHeight="1"/>
    <row r="59258" ht="26.25" customHeight="1"/>
    <row r="59259" ht="26.25" customHeight="1"/>
    <row r="59260" ht="26.25" customHeight="1"/>
    <row r="59261" ht="26.25" customHeight="1"/>
    <row r="59262" ht="26.25" customHeight="1"/>
    <row r="59263" ht="26.25" customHeight="1"/>
    <row r="59264" ht="26.25" customHeight="1"/>
    <row r="59265" ht="26.25" customHeight="1"/>
    <row r="59266" ht="26.25" customHeight="1"/>
    <row r="59267" ht="26.25" customHeight="1"/>
    <row r="59268" ht="26.25" customHeight="1"/>
    <row r="59269" ht="26.25" customHeight="1"/>
    <row r="59270" ht="26.25" customHeight="1"/>
    <row r="59271" ht="26.25" customHeight="1"/>
    <row r="59272" ht="26.25" customHeight="1"/>
    <row r="59273" ht="26.25" customHeight="1"/>
    <row r="59274" ht="26.25" customHeight="1"/>
    <row r="59275" ht="26.25" customHeight="1"/>
    <row r="59276" ht="26.25" customHeight="1"/>
    <row r="59277" ht="26.25" customHeight="1"/>
    <row r="59278" ht="26.25" customHeight="1"/>
    <row r="59279" ht="26.25" customHeight="1"/>
    <row r="59280" ht="26.25" customHeight="1"/>
    <row r="59281" ht="26.25" customHeight="1"/>
    <row r="59282" ht="26.25" customHeight="1"/>
    <row r="59283" ht="26.25" customHeight="1"/>
    <row r="59284" ht="26.25" customHeight="1"/>
    <row r="59285" ht="26.25" customHeight="1"/>
    <row r="59286" ht="26.25" customHeight="1"/>
    <row r="59287" ht="26.25" customHeight="1"/>
    <row r="59288" ht="26.25" customHeight="1"/>
    <row r="59289" ht="26.25" customHeight="1"/>
    <row r="59290" ht="26.25" customHeight="1"/>
    <row r="59291" ht="26.25" customHeight="1"/>
    <row r="59292" ht="26.25" customHeight="1"/>
    <row r="59293" ht="26.25" customHeight="1"/>
    <row r="59294" ht="26.25" customHeight="1"/>
    <row r="59295" ht="26.25" customHeight="1"/>
    <row r="59296" ht="26.25" customHeight="1"/>
    <row r="59297" ht="26.25" customHeight="1"/>
    <row r="59298" ht="26.25" customHeight="1"/>
    <row r="59299" ht="26.25" customHeight="1"/>
    <row r="59300" ht="26.25" customHeight="1"/>
    <row r="59301" ht="26.25" customHeight="1"/>
    <row r="59302" ht="26.25" customHeight="1"/>
    <row r="59303" ht="26.25" customHeight="1"/>
    <row r="59304" ht="26.25" customHeight="1"/>
    <row r="59305" ht="26.25" customHeight="1"/>
    <row r="59306" ht="26.25" customHeight="1"/>
    <row r="59307" ht="26.25" customHeight="1"/>
    <row r="59308" ht="26.25" customHeight="1"/>
    <row r="59309" ht="26.25" customHeight="1"/>
    <row r="59310" ht="26.25" customHeight="1"/>
    <row r="59311" ht="26.25" customHeight="1"/>
    <row r="59312" ht="26.25" customHeight="1"/>
    <row r="59313" ht="26.25" customHeight="1"/>
    <row r="59314" ht="26.25" customHeight="1"/>
    <row r="59315" ht="26.25" customHeight="1"/>
    <row r="59316" ht="26.25" customHeight="1"/>
    <row r="59317" ht="26.25" customHeight="1"/>
    <row r="59318" ht="26.25" customHeight="1"/>
    <row r="59319" ht="26.25" customHeight="1"/>
    <row r="59320" ht="26.25" customHeight="1"/>
    <row r="59321" ht="26.25" customHeight="1"/>
    <row r="59322" ht="26.25" customHeight="1"/>
    <row r="59323" ht="26.25" customHeight="1"/>
    <row r="59324" ht="26.25" customHeight="1"/>
    <row r="59325" ht="26.25" customHeight="1"/>
    <row r="59326" ht="26.25" customHeight="1"/>
    <row r="59327" ht="26.25" customHeight="1"/>
    <row r="59328" ht="26.25" customHeight="1"/>
    <row r="59329" ht="26.25" customHeight="1"/>
    <row r="59330" ht="26.25" customHeight="1"/>
    <row r="59331" ht="26.25" customHeight="1"/>
    <row r="59332" ht="26.25" customHeight="1"/>
    <row r="59333" ht="26.25" customHeight="1"/>
    <row r="59334" ht="26.25" customHeight="1"/>
    <row r="59335" ht="26.25" customHeight="1"/>
    <row r="59336" ht="26.25" customHeight="1"/>
    <row r="59337" ht="26.25" customHeight="1"/>
    <row r="59338" ht="26.25" customHeight="1"/>
    <row r="59339" ht="26.25" customHeight="1"/>
    <row r="59340" ht="26.25" customHeight="1"/>
    <row r="59341" ht="26.25" customHeight="1"/>
    <row r="59342" ht="26.25" customHeight="1"/>
    <row r="59343" ht="26.25" customHeight="1"/>
    <row r="59344" ht="26.25" customHeight="1"/>
    <row r="59345" ht="26.25" customHeight="1"/>
    <row r="59346" ht="26.25" customHeight="1"/>
    <row r="59347" ht="26.25" customHeight="1"/>
    <row r="59348" ht="26.25" customHeight="1"/>
    <row r="59349" ht="26.25" customHeight="1"/>
    <row r="59350" ht="26.25" customHeight="1"/>
    <row r="59351" ht="26.25" customHeight="1"/>
    <row r="59352" ht="26.25" customHeight="1"/>
    <row r="59353" ht="26.25" customHeight="1"/>
    <row r="59354" ht="26.25" customHeight="1"/>
    <row r="59355" ht="26.25" customHeight="1"/>
    <row r="59356" ht="26.25" customHeight="1"/>
    <row r="59357" ht="26.25" customHeight="1"/>
    <row r="59358" ht="26.25" customHeight="1"/>
    <row r="59359" ht="26.25" customHeight="1"/>
    <row r="59360" ht="26.25" customHeight="1"/>
    <row r="59361" ht="26.25" customHeight="1"/>
    <row r="59362" ht="26.25" customHeight="1"/>
    <row r="59363" ht="26.25" customHeight="1"/>
    <row r="59364" ht="26.25" customHeight="1"/>
    <row r="59365" ht="26.25" customHeight="1"/>
    <row r="59366" ht="26.25" customHeight="1"/>
    <row r="59367" ht="26.25" customHeight="1"/>
    <row r="59368" ht="26.25" customHeight="1"/>
    <row r="59369" ht="26.25" customHeight="1"/>
    <row r="59370" ht="26.25" customHeight="1"/>
    <row r="59371" ht="26.25" customHeight="1"/>
    <row r="59372" ht="26.25" customHeight="1"/>
    <row r="59373" ht="26.25" customHeight="1"/>
    <row r="59374" ht="26.25" customHeight="1"/>
    <row r="59375" ht="26.25" customHeight="1"/>
    <row r="59376" ht="26.25" customHeight="1"/>
    <row r="59377" ht="26.25" customHeight="1"/>
    <row r="59378" ht="26.25" customHeight="1"/>
    <row r="59379" ht="26.25" customHeight="1"/>
    <row r="59380" ht="26.25" customHeight="1"/>
    <row r="59381" ht="26.25" customHeight="1"/>
    <row r="59382" ht="26.25" customHeight="1"/>
    <row r="59383" ht="26.25" customHeight="1"/>
    <row r="59384" ht="26.25" customHeight="1"/>
    <row r="59385" ht="26.25" customHeight="1"/>
    <row r="59386" ht="26.25" customHeight="1"/>
    <row r="59387" ht="26.25" customHeight="1"/>
    <row r="59388" ht="26.25" customHeight="1"/>
    <row r="59389" ht="26.25" customHeight="1"/>
    <row r="59390" ht="26.25" customHeight="1"/>
    <row r="59391" ht="26.25" customHeight="1"/>
    <row r="59392" ht="26.25" customHeight="1"/>
    <row r="59393" ht="26.25" customHeight="1"/>
    <row r="59394" ht="26.25" customHeight="1"/>
    <row r="59395" ht="26.25" customHeight="1"/>
    <row r="59396" ht="26.25" customHeight="1"/>
    <row r="59397" ht="26.25" customHeight="1"/>
    <row r="59398" ht="26.25" customHeight="1"/>
    <row r="59399" ht="26.25" customHeight="1"/>
    <row r="59400" ht="26.25" customHeight="1"/>
    <row r="59401" ht="26.25" customHeight="1"/>
    <row r="59402" ht="26.25" customHeight="1"/>
    <row r="59403" ht="26.25" customHeight="1"/>
    <row r="59404" ht="26.25" customHeight="1"/>
    <row r="59405" ht="26.25" customHeight="1"/>
    <row r="59406" ht="26.25" customHeight="1"/>
    <row r="59407" ht="26.25" customHeight="1"/>
    <row r="59408" ht="26.25" customHeight="1"/>
    <row r="59409" ht="26.25" customHeight="1"/>
    <row r="59410" ht="26.25" customHeight="1"/>
    <row r="59411" ht="26.25" customHeight="1"/>
    <row r="59412" ht="26.25" customHeight="1"/>
    <row r="59413" ht="26.25" customHeight="1"/>
    <row r="59414" ht="26.25" customHeight="1"/>
    <row r="59415" ht="26.25" customHeight="1"/>
    <row r="59416" ht="26.25" customHeight="1"/>
    <row r="59417" ht="26.25" customHeight="1"/>
    <row r="59418" ht="26.25" customHeight="1"/>
    <row r="59419" ht="26.25" customHeight="1"/>
    <row r="59420" ht="26.25" customHeight="1"/>
    <row r="59421" ht="26.25" customHeight="1"/>
    <row r="59422" ht="26.25" customHeight="1"/>
    <row r="59423" ht="26.25" customHeight="1"/>
    <row r="59424" ht="26.25" customHeight="1"/>
    <row r="59425" ht="26.25" customHeight="1"/>
    <row r="59426" ht="26.25" customHeight="1"/>
    <row r="59427" ht="26.25" customHeight="1"/>
    <row r="59428" ht="26.25" customHeight="1"/>
    <row r="59429" ht="26.25" customHeight="1"/>
    <row r="59430" ht="26.25" customHeight="1"/>
    <row r="59431" ht="26.25" customHeight="1"/>
    <row r="59432" ht="26.25" customHeight="1"/>
    <row r="59433" ht="26.25" customHeight="1"/>
    <row r="59434" ht="26.25" customHeight="1"/>
    <row r="59435" ht="26.25" customHeight="1"/>
    <row r="59436" ht="26.25" customHeight="1"/>
    <row r="59437" ht="26.25" customHeight="1"/>
    <row r="59438" ht="26.25" customHeight="1"/>
    <row r="59439" ht="26.25" customHeight="1"/>
    <row r="59440" ht="26.25" customHeight="1"/>
    <row r="59441" ht="26.25" customHeight="1"/>
    <row r="59442" ht="26.25" customHeight="1"/>
    <row r="59443" ht="26.25" customHeight="1"/>
    <row r="59444" ht="26.25" customHeight="1"/>
    <row r="59445" ht="26.25" customHeight="1"/>
    <row r="59446" ht="26.25" customHeight="1"/>
    <row r="59447" ht="26.25" customHeight="1"/>
    <row r="59448" ht="26.25" customHeight="1"/>
    <row r="59449" ht="26.25" customHeight="1"/>
    <row r="59450" ht="26.25" customHeight="1"/>
    <row r="59451" ht="26.25" customHeight="1"/>
    <row r="59452" ht="26.25" customHeight="1"/>
    <row r="59453" ht="26.25" customHeight="1"/>
    <row r="59454" ht="26.25" customHeight="1"/>
    <row r="59455" ht="26.25" customHeight="1"/>
    <row r="59456" ht="26.25" customHeight="1"/>
    <row r="59457" ht="26.25" customHeight="1"/>
    <row r="59458" ht="26.25" customHeight="1"/>
    <row r="59459" ht="26.25" customHeight="1"/>
    <row r="59460" ht="26.25" customHeight="1"/>
    <row r="59461" ht="26.25" customHeight="1"/>
    <row r="59462" ht="26.25" customHeight="1"/>
    <row r="59463" ht="26.25" customHeight="1"/>
    <row r="59464" ht="26.25" customHeight="1"/>
    <row r="59465" ht="26.25" customHeight="1"/>
    <row r="59466" ht="26.25" customHeight="1"/>
    <row r="59467" ht="26.25" customHeight="1"/>
    <row r="59468" ht="26.25" customHeight="1"/>
    <row r="59469" ht="26.25" customHeight="1"/>
    <row r="59470" ht="26.25" customHeight="1"/>
    <row r="59471" ht="26.25" customHeight="1"/>
    <row r="59472" ht="26.25" customHeight="1"/>
    <row r="59473" ht="26.25" customHeight="1"/>
    <row r="59474" ht="26.25" customHeight="1"/>
    <row r="59475" ht="26.25" customHeight="1"/>
    <row r="59476" ht="26.25" customHeight="1"/>
    <row r="59477" ht="26.25" customHeight="1"/>
    <row r="59478" ht="26.25" customHeight="1"/>
    <row r="59479" ht="26.25" customHeight="1"/>
    <row r="59480" ht="26.25" customHeight="1"/>
    <row r="59481" ht="26.25" customHeight="1"/>
    <row r="59482" ht="26.25" customHeight="1"/>
    <row r="59483" ht="26.25" customHeight="1"/>
    <row r="59484" ht="26.25" customHeight="1"/>
    <row r="59485" ht="26.25" customHeight="1"/>
    <row r="59486" ht="26.25" customHeight="1"/>
    <row r="59487" ht="26.25" customHeight="1"/>
    <row r="59488" ht="26.25" customHeight="1"/>
    <row r="59489" ht="26.25" customHeight="1"/>
    <row r="59490" ht="26.25" customHeight="1"/>
    <row r="59491" ht="26.25" customHeight="1"/>
    <row r="59492" ht="26.25" customHeight="1"/>
    <row r="59493" ht="26.25" customHeight="1"/>
    <row r="59494" ht="26.25" customHeight="1"/>
    <row r="59495" ht="26.25" customHeight="1"/>
    <row r="59496" ht="26.25" customHeight="1"/>
    <row r="59497" ht="26.25" customHeight="1"/>
    <row r="59498" ht="26.25" customHeight="1"/>
    <row r="59499" ht="26.25" customHeight="1"/>
    <row r="59500" ht="26.25" customHeight="1"/>
    <row r="59501" ht="26.25" customHeight="1"/>
    <row r="59502" ht="26.25" customHeight="1"/>
    <row r="59503" ht="26.25" customHeight="1"/>
    <row r="59504" ht="26.25" customHeight="1"/>
    <row r="59505" ht="26.25" customHeight="1"/>
    <row r="59506" ht="26.25" customHeight="1"/>
    <row r="59507" ht="26.25" customHeight="1"/>
    <row r="59508" ht="26.25" customHeight="1"/>
    <row r="59509" ht="26.25" customHeight="1"/>
    <row r="59510" ht="26.25" customHeight="1"/>
    <row r="59511" ht="26.25" customHeight="1"/>
    <row r="59512" ht="26.25" customHeight="1"/>
    <row r="59513" ht="26.25" customHeight="1"/>
    <row r="59514" ht="26.25" customHeight="1"/>
    <row r="59515" ht="26.25" customHeight="1"/>
    <row r="59516" ht="26.25" customHeight="1"/>
    <row r="59517" ht="26.25" customHeight="1"/>
    <row r="59518" ht="26.25" customHeight="1"/>
    <row r="59519" ht="26.25" customHeight="1"/>
    <row r="59520" ht="26.25" customHeight="1"/>
    <row r="59521" ht="26.25" customHeight="1"/>
    <row r="59522" ht="26.25" customHeight="1"/>
    <row r="59523" ht="26.25" customHeight="1"/>
    <row r="59524" ht="26.25" customHeight="1"/>
    <row r="59525" ht="26.25" customHeight="1"/>
    <row r="59526" ht="26.25" customHeight="1"/>
    <row r="59527" ht="26.25" customHeight="1"/>
    <row r="59528" ht="26.25" customHeight="1"/>
    <row r="59529" ht="26.25" customHeight="1"/>
    <row r="59530" ht="26.25" customHeight="1"/>
    <row r="59531" ht="26.25" customHeight="1"/>
    <row r="59532" ht="26.25" customHeight="1"/>
    <row r="59533" ht="26.25" customHeight="1"/>
    <row r="59534" ht="26.25" customHeight="1"/>
    <row r="59535" ht="26.25" customHeight="1"/>
    <row r="59536" ht="26.25" customHeight="1"/>
    <row r="59537" ht="26.25" customHeight="1"/>
    <row r="59538" ht="26.25" customHeight="1"/>
    <row r="59539" ht="26.25" customHeight="1"/>
    <row r="59540" ht="26.25" customHeight="1"/>
    <row r="59541" ht="26.25" customHeight="1"/>
    <row r="59542" ht="26.25" customHeight="1"/>
    <row r="59543" ht="26.25" customHeight="1"/>
    <row r="59544" ht="26.25" customHeight="1"/>
    <row r="59545" ht="26.25" customHeight="1"/>
    <row r="59546" ht="26.25" customHeight="1"/>
    <row r="59547" ht="26.25" customHeight="1"/>
    <row r="59548" ht="26.25" customHeight="1"/>
    <row r="59549" ht="26.25" customHeight="1"/>
    <row r="59550" ht="26.25" customHeight="1"/>
    <row r="59551" ht="26.25" customHeight="1"/>
    <row r="59552" ht="26.25" customHeight="1"/>
    <row r="59553" ht="26.25" customHeight="1"/>
    <row r="59554" ht="26.25" customHeight="1"/>
    <row r="59555" ht="26.25" customHeight="1"/>
    <row r="59556" ht="26.25" customHeight="1"/>
    <row r="59557" ht="26.25" customHeight="1"/>
    <row r="59558" ht="26.25" customHeight="1"/>
    <row r="59559" ht="26.25" customHeight="1"/>
    <row r="59560" ht="26.25" customHeight="1"/>
    <row r="59561" ht="26.25" customHeight="1"/>
    <row r="59562" ht="26.25" customHeight="1"/>
    <row r="59563" ht="26.25" customHeight="1"/>
    <row r="59564" ht="26.25" customHeight="1"/>
    <row r="59565" ht="26.25" customHeight="1"/>
    <row r="59566" ht="26.25" customHeight="1"/>
    <row r="59567" ht="26.25" customHeight="1"/>
    <row r="59568" ht="26.25" customHeight="1"/>
    <row r="59569" ht="26.25" customHeight="1"/>
    <row r="59570" ht="26.25" customHeight="1"/>
    <row r="59571" ht="26.25" customHeight="1"/>
    <row r="59572" ht="26.25" customHeight="1"/>
    <row r="59573" ht="26.25" customHeight="1"/>
    <row r="59574" ht="26.25" customHeight="1"/>
    <row r="59575" ht="26.25" customHeight="1"/>
    <row r="59576" ht="26.25" customHeight="1"/>
    <row r="59577" ht="26.25" customHeight="1"/>
    <row r="59578" ht="26.25" customHeight="1"/>
    <row r="59579" ht="26.25" customHeight="1"/>
    <row r="59580" ht="26.25" customHeight="1"/>
    <row r="59581" ht="26.25" customHeight="1"/>
    <row r="59582" ht="26.25" customHeight="1"/>
    <row r="59583" ht="26.25" customHeight="1"/>
    <row r="59584" ht="26.25" customHeight="1"/>
    <row r="59585" ht="26.25" customHeight="1"/>
    <row r="59586" ht="26.25" customHeight="1"/>
    <row r="59587" ht="26.25" customHeight="1"/>
    <row r="59588" ht="26.25" customHeight="1"/>
    <row r="59589" ht="26.25" customHeight="1"/>
    <row r="59590" ht="26.25" customHeight="1"/>
    <row r="59591" ht="26.25" customHeight="1"/>
    <row r="59592" ht="26.25" customHeight="1"/>
    <row r="59593" ht="26.25" customHeight="1"/>
    <row r="59594" ht="26.25" customHeight="1"/>
    <row r="59595" ht="26.25" customHeight="1"/>
    <row r="59596" ht="26.25" customHeight="1"/>
    <row r="59597" ht="26.25" customHeight="1"/>
    <row r="59598" ht="26.25" customHeight="1"/>
    <row r="59599" ht="26.25" customHeight="1"/>
    <row r="59600" ht="26.25" customHeight="1"/>
    <row r="59601" ht="26.25" customHeight="1"/>
    <row r="59602" ht="26.25" customHeight="1"/>
    <row r="59603" ht="26.25" customHeight="1"/>
    <row r="59604" ht="26.25" customHeight="1"/>
    <row r="59605" ht="26.25" customHeight="1"/>
    <row r="59606" ht="26.25" customHeight="1"/>
    <row r="59607" ht="26.25" customHeight="1"/>
    <row r="59608" ht="26.25" customHeight="1"/>
    <row r="59609" ht="26.25" customHeight="1"/>
    <row r="59610" ht="26.25" customHeight="1"/>
    <row r="59611" ht="26.25" customHeight="1"/>
    <row r="59612" ht="26.25" customHeight="1"/>
    <row r="59613" ht="26.25" customHeight="1"/>
    <row r="59614" ht="26.25" customHeight="1"/>
    <row r="59615" ht="26.25" customHeight="1"/>
    <row r="59616" ht="26.25" customHeight="1"/>
    <row r="59617" ht="26.25" customHeight="1"/>
    <row r="59618" ht="26.25" customHeight="1"/>
    <row r="59619" ht="26.25" customHeight="1"/>
    <row r="59620" ht="26.25" customHeight="1"/>
    <row r="59621" ht="26.25" customHeight="1"/>
    <row r="59622" ht="26.25" customHeight="1"/>
    <row r="59623" ht="26.25" customHeight="1"/>
    <row r="59624" ht="26.25" customHeight="1"/>
    <row r="59625" ht="26.25" customHeight="1"/>
    <row r="59626" ht="26.25" customHeight="1"/>
    <row r="59627" ht="26.25" customHeight="1"/>
    <row r="59628" ht="26.25" customHeight="1"/>
    <row r="59629" ht="26.25" customHeight="1"/>
    <row r="59630" ht="26.25" customHeight="1"/>
    <row r="59631" ht="26.25" customHeight="1"/>
    <row r="59632" ht="26.25" customHeight="1"/>
    <row r="59633" ht="26.25" customHeight="1"/>
    <row r="59634" ht="26.25" customHeight="1"/>
    <row r="59635" ht="26.25" customHeight="1"/>
    <row r="59636" ht="26.25" customHeight="1"/>
    <row r="59637" ht="26.25" customHeight="1"/>
    <row r="59638" ht="26.25" customHeight="1"/>
    <row r="59639" ht="26.25" customHeight="1"/>
    <row r="59640" ht="26.25" customHeight="1"/>
    <row r="59641" ht="26.25" customHeight="1"/>
    <row r="59642" ht="26.25" customHeight="1"/>
    <row r="59643" ht="26.25" customHeight="1"/>
    <row r="59644" ht="26.25" customHeight="1"/>
    <row r="59645" ht="26.25" customHeight="1"/>
    <row r="59646" ht="26.25" customHeight="1"/>
    <row r="59647" ht="26.25" customHeight="1"/>
    <row r="59648" ht="26.25" customHeight="1"/>
    <row r="59649" ht="26.25" customHeight="1"/>
    <row r="59650" ht="26.25" customHeight="1"/>
    <row r="59651" ht="26.25" customHeight="1"/>
    <row r="59652" ht="26.25" customHeight="1"/>
    <row r="59653" ht="26.25" customHeight="1"/>
    <row r="59654" ht="26.25" customHeight="1"/>
    <row r="59655" ht="26.25" customHeight="1"/>
    <row r="59656" ht="26.25" customHeight="1"/>
    <row r="59657" ht="26.25" customHeight="1"/>
    <row r="59658" ht="26.25" customHeight="1"/>
    <row r="59659" ht="26.25" customHeight="1"/>
    <row r="59660" ht="26.25" customHeight="1"/>
    <row r="59661" ht="26.25" customHeight="1"/>
    <row r="59662" ht="26.25" customHeight="1"/>
    <row r="59663" ht="26.25" customHeight="1"/>
    <row r="59664" ht="26.25" customHeight="1"/>
    <row r="59665" ht="26.25" customHeight="1"/>
    <row r="59666" ht="26.25" customHeight="1"/>
    <row r="59667" ht="26.25" customHeight="1"/>
    <row r="59668" ht="26.25" customHeight="1"/>
    <row r="59669" ht="26.25" customHeight="1"/>
    <row r="59670" ht="26.25" customHeight="1"/>
    <row r="59671" ht="26.25" customHeight="1"/>
    <row r="59672" ht="26.25" customHeight="1"/>
    <row r="59673" ht="26.25" customHeight="1"/>
    <row r="59674" ht="26.25" customHeight="1"/>
    <row r="59675" ht="26.25" customHeight="1"/>
    <row r="59676" ht="26.25" customHeight="1"/>
    <row r="59677" ht="26.25" customHeight="1"/>
    <row r="59678" ht="26.25" customHeight="1"/>
    <row r="59679" ht="26.25" customHeight="1"/>
    <row r="59680" ht="26.25" customHeight="1"/>
    <row r="59681" ht="26.25" customHeight="1"/>
    <row r="59682" ht="26.25" customHeight="1"/>
    <row r="59683" ht="26.25" customHeight="1"/>
    <row r="59684" ht="26.25" customHeight="1"/>
    <row r="59685" ht="26.25" customHeight="1"/>
    <row r="59686" ht="26.25" customHeight="1"/>
    <row r="59687" ht="26.25" customHeight="1"/>
    <row r="59688" ht="26.25" customHeight="1"/>
    <row r="59689" ht="26.25" customHeight="1"/>
    <row r="59690" ht="26.25" customHeight="1"/>
    <row r="59691" ht="26.25" customHeight="1"/>
    <row r="59692" ht="26.25" customHeight="1"/>
    <row r="59693" ht="26.25" customHeight="1"/>
    <row r="59694" ht="26.25" customHeight="1"/>
    <row r="59695" ht="26.25" customHeight="1"/>
    <row r="59696" ht="26.25" customHeight="1"/>
    <row r="59697" ht="26.25" customHeight="1"/>
    <row r="59698" ht="26.25" customHeight="1"/>
    <row r="59699" ht="26.25" customHeight="1"/>
    <row r="59700" ht="26.25" customHeight="1"/>
    <row r="59701" ht="26.25" customHeight="1"/>
    <row r="59702" ht="26.25" customHeight="1"/>
    <row r="59703" ht="26.25" customHeight="1"/>
    <row r="59704" ht="26.25" customHeight="1"/>
    <row r="59705" ht="26.25" customHeight="1"/>
    <row r="59706" ht="26.25" customHeight="1"/>
    <row r="59707" ht="26.25" customHeight="1"/>
    <row r="59708" ht="26.25" customHeight="1"/>
    <row r="59709" ht="26.25" customHeight="1"/>
    <row r="59710" ht="26.25" customHeight="1"/>
    <row r="59711" ht="26.25" customHeight="1"/>
    <row r="59712" ht="26.25" customHeight="1"/>
    <row r="59713" ht="26.25" customHeight="1"/>
    <row r="59714" ht="26.25" customHeight="1"/>
    <row r="59715" ht="26.25" customHeight="1"/>
    <row r="59716" ht="26.25" customHeight="1"/>
    <row r="59717" ht="26.25" customHeight="1"/>
    <row r="59718" ht="26.25" customHeight="1"/>
    <row r="59719" ht="26.25" customHeight="1"/>
    <row r="59720" ht="26.25" customHeight="1"/>
    <row r="59721" ht="26.25" customHeight="1"/>
    <row r="59722" ht="26.25" customHeight="1"/>
    <row r="59723" ht="26.25" customHeight="1"/>
    <row r="59724" ht="26.25" customHeight="1"/>
    <row r="59725" ht="26.25" customHeight="1"/>
    <row r="59726" ht="26.25" customHeight="1"/>
    <row r="59727" ht="26.25" customHeight="1"/>
    <row r="59728" ht="26.25" customHeight="1"/>
    <row r="59729" ht="26.25" customHeight="1"/>
    <row r="59730" ht="26.25" customHeight="1"/>
    <row r="59731" ht="26.25" customHeight="1"/>
    <row r="59732" ht="26.25" customHeight="1"/>
    <row r="59733" ht="26.25" customHeight="1"/>
    <row r="59734" ht="26.25" customHeight="1"/>
    <row r="59735" ht="26.25" customHeight="1"/>
    <row r="59736" ht="26.25" customHeight="1"/>
    <row r="59737" ht="26.25" customHeight="1"/>
    <row r="59738" ht="26.25" customHeight="1"/>
    <row r="59739" ht="26.25" customHeight="1"/>
    <row r="59740" ht="26.25" customHeight="1"/>
    <row r="59741" ht="26.25" customHeight="1"/>
    <row r="59742" ht="26.25" customHeight="1"/>
    <row r="59743" ht="26.25" customHeight="1"/>
    <row r="59744" ht="26.25" customHeight="1"/>
    <row r="59745" ht="26.25" customHeight="1"/>
    <row r="59746" ht="26.25" customHeight="1"/>
    <row r="59747" ht="26.25" customHeight="1"/>
    <row r="59748" ht="26.25" customHeight="1"/>
    <row r="59749" ht="26.25" customHeight="1"/>
    <row r="59750" ht="26.25" customHeight="1"/>
    <row r="59751" ht="26.25" customHeight="1"/>
    <row r="59752" ht="26.25" customHeight="1"/>
    <row r="59753" ht="26.25" customHeight="1"/>
    <row r="59754" ht="26.25" customHeight="1"/>
    <row r="59755" ht="26.25" customHeight="1"/>
    <row r="59756" ht="26.25" customHeight="1"/>
    <row r="59757" ht="26.25" customHeight="1"/>
    <row r="59758" ht="26.25" customHeight="1"/>
    <row r="59759" ht="26.25" customHeight="1"/>
    <row r="59760" ht="26.25" customHeight="1"/>
    <row r="59761" ht="26.25" customHeight="1"/>
    <row r="59762" ht="26.25" customHeight="1"/>
    <row r="59763" ht="26.25" customHeight="1"/>
    <row r="59764" ht="26.25" customHeight="1"/>
    <row r="59765" ht="26.25" customHeight="1"/>
    <row r="59766" ht="26.25" customHeight="1"/>
    <row r="59767" ht="26.25" customHeight="1"/>
    <row r="59768" ht="26.25" customHeight="1"/>
    <row r="59769" ht="26.25" customHeight="1"/>
    <row r="59770" ht="26.25" customHeight="1"/>
    <row r="59771" ht="26.25" customHeight="1"/>
    <row r="59772" ht="26.25" customHeight="1"/>
    <row r="59773" ht="26.25" customHeight="1"/>
    <row r="59774" ht="26.25" customHeight="1"/>
    <row r="59775" ht="26.25" customHeight="1"/>
    <row r="59776" ht="26.25" customHeight="1"/>
    <row r="59777" ht="26.25" customHeight="1"/>
    <row r="59778" ht="26.25" customHeight="1"/>
    <row r="59779" ht="26.25" customHeight="1"/>
    <row r="59780" ht="26.25" customHeight="1"/>
    <row r="59781" ht="26.25" customHeight="1"/>
    <row r="59782" ht="26.25" customHeight="1"/>
    <row r="59783" ht="26.25" customHeight="1"/>
    <row r="59784" ht="26.25" customHeight="1"/>
    <row r="59785" ht="26.25" customHeight="1"/>
    <row r="59786" ht="26.25" customHeight="1"/>
    <row r="59787" ht="26.25" customHeight="1"/>
    <row r="59788" ht="26.25" customHeight="1"/>
    <row r="59789" ht="26.25" customHeight="1"/>
    <row r="59790" ht="26.25" customHeight="1"/>
    <row r="59791" ht="26.25" customHeight="1"/>
    <row r="59792" ht="26.25" customHeight="1"/>
    <row r="59793" ht="26.25" customHeight="1"/>
    <row r="59794" ht="26.25" customHeight="1"/>
    <row r="59795" ht="26.25" customHeight="1"/>
    <row r="59796" ht="26.25" customHeight="1"/>
    <row r="59797" ht="26.25" customHeight="1"/>
    <row r="59798" ht="26.25" customHeight="1"/>
    <row r="59799" ht="26.25" customHeight="1"/>
    <row r="59800" ht="26.25" customHeight="1"/>
    <row r="59801" ht="26.25" customHeight="1"/>
    <row r="59802" ht="26.25" customHeight="1"/>
    <row r="59803" ht="26.25" customHeight="1"/>
    <row r="59804" ht="26.25" customHeight="1"/>
    <row r="59805" ht="26.25" customHeight="1"/>
    <row r="59806" ht="26.25" customHeight="1"/>
    <row r="59807" ht="26.25" customHeight="1"/>
    <row r="59808" ht="26.25" customHeight="1"/>
    <row r="59809" ht="26.25" customHeight="1"/>
    <row r="59810" ht="26.25" customHeight="1"/>
    <row r="59811" ht="26.25" customHeight="1"/>
    <row r="59812" ht="26.25" customHeight="1"/>
    <row r="59813" ht="26.25" customHeight="1"/>
    <row r="59814" ht="26.25" customHeight="1"/>
    <row r="59815" ht="26.25" customHeight="1"/>
    <row r="59816" ht="26.25" customHeight="1"/>
    <row r="59817" ht="26.25" customHeight="1"/>
    <row r="59818" ht="26.25" customHeight="1"/>
    <row r="59819" ht="26.25" customHeight="1"/>
    <row r="59820" ht="26.25" customHeight="1"/>
    <row r="59821" ht="26.25" customHeight="1"/>
    <row r="59822" ht="26.25" customHeight="1"/>
    <row r="59823" ht="26.25" customHeight="1"/>
    <row r="59824" ht="26.25" customHeight="1"/>
    <row r="59825" ht="26.25" customHeight="1"/>
    <row r="59826" ht="26.25" customHeight="1"/>
    <row r="59827" ht="26.25" customHeight="1"/>
    <row r="59828" ht="26.25" customHeight="1"/>
    <row r="59829" ht="26.25" customHeight="1"/>
    <row r="59830" ht="26.25" customHeight="1"/>
    <row r="59831" ht="26.25" customHeight="1"/>
    <row r="59832" ht="26.25" customHeight="1"/>
    <row r="59833" ht="26.25" customHeight="1"/>
    <row r="59834" ht="26.25" customHeight="1"/>
    <row r="59835" ht="26.25" customHeight="1"/>
    <row r="59836" ht="26.25" customHeight="1"/>
    <row r="59837" ht="26.25" customHeight="1"/>
    <row r="59838" ht="26.25" customHeight="1"/>
    <row r="59839" ht="26.25" customHeight="1"/>
    <row r="59840" ht="26.25" customHeight="1"/>
    <row r="59841" ht="26.25" customHeight="1"/>
    <row r="59842" ht="26.25" customHeight="1"/>
    <row r="59843" ht="26.25" customHeight="1"/>
    <row r="59844" ht="26.25" customHeight="1"/>
    <row r="59845" ht="26.25" customHeight="1"/>
    <row r="59846" ht="26.25" customHeight="1"/>
    <row r="59847" ht="26.25" customHeight="1"/>
    <row r="59848" ht="26.25" customHeight="1"/>
    <row r="59849" ht="26.25" customHeight="1"/>
    <row r="59850" ht="26.25" customHeight="1"/>
    <row r="59851" ht="26.25" customHeight="1"/>
    <row r="59852" ht="26.25" customHeight="1"/>
    <row r="59853" ht="26.25" customHeight="1"/>
    <row r="59854" ht="26.25" customHeight="1"/>
    <row r="59855" ht="26.25" customHeight="1"/>
    <row r="59856" ht="26.25" customHeight="1"/>
    <row r="59857" ht="26.25" customHeight="1"/>
    <row r="59858" ht="26.25" customHeight="1"/>
    <row r="59859" ht="26.25" customHeight="1"/>
    <row r="59860" ht="26.25" customHeight="1"/>
    <row r="59861" ht="26.25" customHeight="1"/>
    <row r="59862" ht="26.25" customHeight="1"/>
    <row r="59863" ht="26.25" customHeight="1"/>
    <row r="59864" ht="26.25" customHeight="1"/>
    <row r="59865" ht="26.25" customHeight="1"/>
    <row r="59866" ht="26.25" customHeight="1"/>
    <row r="59867" ht="26.25" customHeight="1"/>
    <row r="59868" ht="26.25" customHeight="1"/>
    <row r="59869" ht="26.25" customHeight="1"/>
    <row r="59870" ht="26.25" customHeight="1"/>
    <row r="59871" ht="26.25" customHeight="1"/>
    <row r="59872" ht="26.25" customHeight="1"/>
    <row r="59873" ht="26.25" customHeight="1"/>
    <row r="59874" ht="26.25" customHeight="1"/>
    <row r="59875" ht="26.25" customHeight="1"/>
    <row r="59876" ht="26.25" customHeight="1"/>
    <row r="59877" ht="26.25" customHeight="1"/>
    <row r="59878" ht="26.25" customHeight="1"/>
    <row r="59879" ht="26.25" customHeight="1"/>
    <row r="59880" ht="26.25" customHeight="1"/>
    <row r="59881" ht="26.25" customHeight="1"/>
    <row r="59882" ht="26.25" customHeight="1"/>
    <row r="59883" ht="26.25" customHeight="1"/>
    <row r="59884" ht="26.25" customHeight="1"/>
    <row r="59885" ht="26.25" customHeight="1"/>
    <row r="59886" ht="26.25" customHeight="1"/>
    <row r="59887" ht="26.25" customHeight="1"/>
    <row r="59888" ht="26.25" customHeight="1"/>
    <row r="59889" ht="26.25" customHeight="1"/>
    <row r="59890" ht="26.25" customHeight="1"/>
    <row r="59891" ht="26.25" customHeight="1"/>
    <row r="59892" ht="26.25" customHeight="1"/>
    <row r="59893" ht="26.25" customHeight="1"/>
    <row r="59894" ht="26.25" customHeight="1"/>
    <row r="59895" ht="26.25" customHeight="1"/>
    <row r="59896" ht="26.25" customHeight="1"/>
    <row r="59897" ht="26.25" customHeight="1"/>
    <row r="59898" ht="26.25" customHeight="1"/>
    <row r="59899" ht="26.25" customHeight="1"/>
    <row r="59900" ht="26.25" customHeight="1"/>
    <row r="59901" ht="26.25" customHeight="1"/>
    <row r="59902" ht="26.25" customHeight="1"/>
    <row r="59903" ht="26.25" customHeight="1"/>
    <row r="59904" ht="26.25" customHeight="1"/>
    <row r="59905" ht="26.25" customHeight="1"/>
    <row r="59906" ht="26.25" customHeight="1"/>
    <row r="59907" ht="26.25" customHeight="1"/>
    <row r="59908" ht="26.25" customHeight="1"/>
    <row r="59909" ht="26.25" customHeight="1"/>
    <row r="59910" ht="26.25" customHeight="1"/>
    <row r="59911" ht="26.25" customHeight="1"/>
    <row r="59912" ht="26.25" customHeight="1"/>
    <row r="59913" ht="26.25" customHeight="1"/>
    <row r="59914" ht="26.25" customHeight="1"/>
    <row r="59915" ht="26.25" customHeight="1"/>
    <row r="59916" ht="26.25" customHeight="1"/>
    <row r="59917" ht="26.25" customHeight="1"/>
    <row r="59918" ht="26.25" customHeight="1"/>
    <row r="59919" ht="26.25" customHeight="1"/>
    <row r="59920" ht="26.25" customHeight="1"/>
    <row r="59921" ht="26.25" customHeight="1"/>
    <row r="59922" ht="26.25" customHeight="1"/>
    <row r="59923" ht="26.25" customHeight="1"/>
    <row r="59924" ht="26.25" customHeight="1"/>
    <row r="59925" ht="26.25" customHeight="1"/>
    <row r="59926" ht="26.25" customHeight="1"/>
    <row r="59927" ht="26.25" customHeight="1"/>
    <row r="59928" ht="26.25" customHeight="1"/>
    <row r="59929" ht="26.25" customHeight="1"/>
    <row r="59930" ht="26.25" customHeight="1"/>
    <row r="59931" ht="26.25" customHeight="1"/>
    <row r="59932" ht="26.25" customHeight="1"/>
    <row r="59933" ht="26.25" customHeight="1"/>
    <row r="59934" ht="26.25" customHeight="1"/>
    <row r="59935" ht="26.25" customHeight="1"/>
    <row r="59936" ht="26.25" customHeight="1"/>
    <row r="59937" ht="26.25" customHeight="1"/>
    <row r="59938" ht="26.25" customHeight="1"/>
    <row r="59939" ht="26.25" customHeight="1"/>
    <row r="59940" ht="26.25" customHeight="1"/>
    <row r="59941" ht="26.25" customHeight="1"/>
    <row r="59942" ht="26.25" customHeight="1"/>
    <row r="59943" ht="26.25" customHeight="1"/>
    <row r="59944" ht="26.25" customHeight="1"/>
    <row r="59945" ht="26.25" customHeight="1"/>
    <row r="59946" ht="26.25" customHeight="1"/>
    <row r="59947" ht="26.25" customHeight="1"/>
    <row r="59948" ht="26.25" customHeight="1"/>
    <row r="59949" ht="26.25" customHeight="1"/>
    <row r="59950" ht="26.25" customHeight="1"/>
    <row r="59951" ht="26.25" customHeight="1"/>
    <row r="59952" ht="26.25" customHeight="1"/>
    <row r="59953" ht="26.25" customHeight="1"/>
    <row r="59954" ht="26.25" customHeight="1"/>
    <row r="59955" ht="26.25" customHeight="1"/>
    <row r="59956" ht="26.25" customHeight="1"/>
    <row r="59957" ht="26.25" customHeight="1"/>
    <row r="59958" ht="26.25" customHeight="1"/>
    <row r="59959" ht="26.25" customHeight="1"/>
    <row r="59960" ht="26.25" customHeight="1"/>
    <row r="59961" ht="26.25" customHeight="1"/>
    <row r="59962" ht="26.25" customHeight="1"/>
    <row r="59963" ht="26.25" customHeight="1"/>
    <row r="59964" ht="26.25" customHeight="1"/>
    <row r="59965" ht="26.25" customHeight="1"/>
    <row r="59966" ht="26.25" customHeight="1"/>
    <row r="59967" ht="26.25" customHeight="1"/>
    <row r="59968" ht="26.25" customHeight="1"/>
    <row r="59969" ht="26.25" customHeight="1"/>
    <row r="59970" ht="26.25" customHeight="1"/>
    <row r="59971" ht="26.25" customHeight="1"/>
    <row r="59972" ht="26.25" customHeight="1"/>
    <row r="59973" ht="26.25" customHeight="1"/>
    <row r="59974" ht="26.25" customHeight="1"/>
    <row r="59975" ht="26.25" customHeight="1"/>
    <row r="59976" ht="26.25" customHeight="1"/>
    <row r="59977" ht="26.25" customHeight="1"/>
    <row r="59978" ht="26.25" customHeight="1"/>
    <row r="59979" ht="26.25" customHeight="1"/>
    <row r="59980" ht="26.25" customHeight="1"/>
    <row r="59981" ht="26.25" customHeight="1"/>
    <row r="59982" ht="26.25" customHeight="1"/>
    <row r="59983" ht="26.25" customHeight="1"/>
    <row r="59984" ht="26.25" customHeight="1"/>
    <row r="59985" ht="26.25" customHeight="1"/>
    <row r="59986" ht="26.25" customHeight="1"/>
    <row r="59987" ht="26.25" customHeight="1"/>
    <row r="59988" ht="26.25" customHeight="1"/>
    <row r="59989" ht="26.25" customHeight="1"/>
    <row r="59990" ht="26.25" customHeight="1"/>
    <row r="59991" ht="26.25" customHeight="1"/>
    <row r="59992" ht="26.25" customHeight="1"/>
    <row r="59993" ht="26.25" customHeight="1"/>
    <row r="59994" ht="26.25" customHeight="1"/>
    <row r="59995" ht="26.25" customHeight="1"/>
    <row r="59996" ht="26.25" customHeight="1"/>
    <row r="59997" ht="26.25" customHeight="1"/>
    <row r="59998" ht="26.25" customHeight="1"/>
    <row r="59999" ht="26.25" customHeight="1"/>
    <row r="60000" ht="26.25" customHeight="1"/>
    <row r="60001" ht="26.25" customHeight="1"/>
    <row r="60002" ht="26.25" customHeight="1"/>
    <row r="60003" ht="26.25" customHeight="1"/>
    <row r="60004" ht="26.25" customHeight="1"/>
    <row r="60005" ht="26.25" customHeight="1"/>
    <row r="60006" ht="26.25" customHeight="1"/>
    <row r="60007" ht="26.25" customHeight="1"/>
    <row r="60008" ht="26.25" customHeight="1"/>
    <row r="60009" ht="26.25" customHeight="1"/>
    <row r="60010" ht="26.25" customHeight="1"/>
    <row r="60011" ht="26.25" customHeight="1"/>
    <row r="60012" ht="26.25" customHeight="1"/>
    <row r="60013" ht="26.25" customHeight="1"/>
    <row r="60014" ht="26.25" customHeight="1"/>
    <row r="60015" ht="26.25" customHeight="1"/>
    <row r="60016" ht="26.25" customHeight="1"/>
    <row r="60017" ht="26.25" customHeight="1"/>
    <row r="60018" ht="26.25" customHeight="1"/>
    <row r="60019" ht="26.25" customHeight="1"/>
    <row r="60020" ht="26.25" customHeight="1"/>
    <row r="60021" ht="26.25" customHeight="1"/>
    <row r="60022" ht="26.25" customHeight="1"/>
    <row r="60023" ht="26.25" customHeight="1"/>
    <row r="60024" ht="26.25" customHeight="1"/>
    <row r="60025" ht="26.25" customHeight="1"/>
    <row r="60026" ht="26.25" customHeight="1"/>
    <row r="60027" ht="26.25" customHeight="1"/>
    <row r="60028" ht="26.25" customHeight="1"/>
    <row r="60029" ht="26.25" customHeight="1"/>
    <row r="60030" ht="26.25" customHeight="1"/>
    <row r="60031" ht="26.25" customHeight="1"/>
    <row r="60032" ht="26.25" customHeight="1"/>
    <row r="60033" ht="26.25" customHeight="1"/>
    <row r="60034" ht="26.25" customHeight="1"/>
    <row r="60035" ht="26.25" customHeight="1"/>
    <row r="60036" ht="26.25" customHeight="1"/>
    <row r="60037" ht="26.25" customHeight="1"/>
    <row r="60038" ht="26.25" customHeight="1"/>
    <row r="60039" ht="26.25" customHeight="1"/>
    <row r="60040" ht="26.25" customHeight="1"/>
    <row r="60041" ht="26.25" customHeight="1"/>
    <row r="60042" ht="26.25" customHeight="1"/>
    <row r="60043" ht="26.25" customHeight="1"/>
    <row r="60044" ht="26.25" customHeight="1"/>
    <row r="60045" ht="26.25" customHeight="1"/>
    <row r="60046" ht="26.25" customHeight="1"/>
    <row r="60047" ht="26.25" customHeight="1"/>
    <row r="60048" ht="26.25" customHeight="1"/>
    <row r="60049" ht="26.25" customHeight="1"/>
    <row r="60050" ht="26.25" customHeight="1"/>
    <row r="60051" ht="26.25" customHeight="1"/>
    <row r="60052" ht="26.25" customHeight="1"/>
    <row r="60053" ht="26.25" customHeight="1"/>
    <row r="60054" ht="26.25" customHeight="1"/>
    <row r="60055" ht="26.25" customHeight="1"/>
    <row r="60056" ht="26.25" customHeight="1"/>
    <row r="60057" ht="26.25" customHeight="1"/>
    <row r="60058" ht="26.25" customHeight="1"/>
    <row r="60059" ht="26.25" customHeight="1"/>
    <row r="60060" ht="26.25" customHeight="1"/>
    <row r="60061" ht="26.25" customHeight="1"/>
    <row r="60062" ht="26.25" customHeight="1"/>
    <row r="60063" ht="26.25" customHeight="1"/>
    <row r="60064" ht="26.25" customHeight="1"/>
    <row r="60065" ht="26.25" customHeight="1"/>
    <row r="60066" ht="26.25" customHeight="1"/>
    <row r="60067" ht="26.25" customHeight="1"/>
    <row r="60068" ht="26.25" customHeight="1"/>
    <row r="60069" ht="26.25" customHeight="1"/>
    <row r="60070" ht="26.25" customHeight="1"/>
    <row r="60071" ht="26.25" customHeight="1"/>
    <row r="60072" ht="26.25" customHeight="1"/>
    <row r="60073" ht="26.25" customHeight="1"/>
    <row r="60074" ht="26.25" customHeight="1"/>
    <row r="60075" ht="26.25" customHeight="1"/>
    <row r="60076" ht="26.25" customHeight="1"/>
    <row r="60077" ht="26.25" customHeight="1"/>
    <row r="60078" ht="26.25" customHeight="1"/>
    <row r="60079" ht="26.25" customHeight="1"/>
    <row r="60080" ht="26.25" customHeight="1"/>
    <row r="60081" ht="26.25" customHeight="1"/>
    <row r="60082" ht="26.25" customHeight="1"/>
    <row r="60083" ht="26.25" customHeight="1"/>
    <row r="60084" ht="26.25" customHeight="1"/>
    <row r="60085" ht="26.25" customHeight="1"/>
    <row r="60086" ht="26.25" customHeight="1"/>
    <row r="60087" ht="26.25" customHeight="1"/>
    <row r="60088" ht="26.25" customHeight="1"/>
    <row r="60089" ht="26.25" customHeight="1"/>
    <row r="60090" ht="26.25" customHeight="1"/>
    <row r="60091" ht="26.25" customHeight="1"/>
    <row r="60092" ht="26.25" customHeight="1"/>
    <row r="60093" ht="26.25" customHeight="1"/>
    <row r="60094" ht="26.25" customHeight="1"/>
    <row r="60095" ht="26.25" customHeight="1"/>
    <row r="60096" ht="26.25" customHeight="1"/>
    <row r="60097" ht="26.25" customHeight="1"/>
    <row r="60098" ht="26.25" customHeight="1"/>
    <row r="60099" ht="26.25" customHeight="1"/>
    <row r="60100" ht="26.25" customHeight="1"/>
    <row r="60101" ht="26.25" customHeight="1"/>
    <row r="60102" ht="26.25" customHeight="1"/>
    <row r="60103" ht="26.25" customHeight="1"/>
    <row r="60104" ht="26.25" customHeight="1"/>
    <row r="60105" ht="26.25" customHeight="1"/>
    <row r="60106" ht="26.25" customHeight="1"/>
    <row r="60107" ht="26.25" customHeight="1"/>
    <row r="60108" ht="26.25" customHeight="1"/>
    <row r="60109" ht="26.25" customHeight="1"/>
    <row r="60110" ht="26.25" customHeight="1"/>
    <row r="60111" ht="26.25" customHeight="1"/>
    <row r="60112" ht="26.25" customHeight="1"/>
    <row r="60113" ht="26.25" customHeight="1"/>
    <row r="60114" ht="26.25" customHeight="1"/>
    <row r="60115" ht="26.25" customHeight="1"/>
    <row r="60116" ht="26.25" customHeight="1"/>
    <row r="60117" ht="26.25" customHeight="1"/>
    <row r="60118" ht="26.25" customHeight="1"/>
    <row r="60119" ht="26.25" customHeight="1"/>
    <row r="60120" ht="26.25" customHeight="1"/>
    <row r="60121" ht="26.25" customHeight="1"/>
    <row r="60122" ht="26.25" customHeight="1"/>
    <row r="60123" ht="26.25" customHeight="1"/>
    <row r="60124" ht="26.25" customHeight="1"/>
    <row r="60125" ht="26.25" customHeight="1"/>
    <row r="60126" ht="26.25" customHeight="1"/>
    <row r="60127" ht="26.25" customHeight="1"/>
    <row r="60128" ht="26.25" customHeight="1"/>
    <row r="60129" ht="26.25" customHeight="1"/>
    <row r="60130" ht="26.25" customHeight="1"/>
    <row r="60131" ht="26.25" customHeight="1"/>
    <row r="60132" ht="26.25" customHeight="1"/>
    <row r="60133" ht="26.25" customHeight="1"/>
    <row r="60134" ht="26.25" customHeight="1"/>
    <row r="60135" ht="26.25" customHeight="1"/>
    <row r="60136" ht="26.25" customHeight="1"/>
    <row r="60137" ht="26.25" customHeight="1"/>
    <row r="60138" ht="26.25" customHeight="1"/>
    <row r="60139" ht="26.25" customHeight="1"/>
    <row r="60140" ht="26.25" customHeight="1"/>
    <row r="60141" ht="26.25" customHeight="1"/>
    <row r="60142" ht="26.25" customHeight="1"/>
    <row r="60143" ht="26.25" customHeight="1"/>
    <row r="60144" ht="26.25" customHeight="1"/>
    <row r="60145" ht="26.25" customHeight="1"/>
    <row r="60146" ht="26.25" customHeight="1"/>
    <row r="60147" ht="26.25" customHeight="1"/>
    <row r="60148" ht="26.25" customHeight="1"/>
    <row r="60149" ht="26.25" customHeight="1"/>
    <row r="60150" ht="26.25" customHeight="1"/>
    <row r="60151" ht="26.25" customHeight="1"/>
    <row r="60152" ht="26.25" customHeight="1"/>
    <row r="60153" ht="26.25" customHeight="1"/>
    <row r="60154" ht="26.25" customHeight="1"/>
    <row r="60155" ht="26.25" customHeight="1"/>
    <row r="60156" ht="26.25" customHeight="1"/>
    <row r="60157" ht="26.25" customHeight="1"/>
    <row r="60158" ht="26.25" customHeight="1"/>
    <row r="60159" ht="26.25" customHeight="1"/>
    <row r="60160" ht="26.25" customHeight="1"/>
    <row r="60161" ht="26.25" customHeight="1"/>
    <row r="60162" ht="26.25" customHeight="1"/>
    <row r="60163" ht="26.25" customHeight="1"/>
    <row r="60164" ht="26.25" customHeight="1"/>
    <row r="60165" ht="26.25" customHeight="1"/>
    <row r="60166" ht="26.25" customHeight="1"/>
    <row r="60167" ht="26.25" customHeight="1"/>
    <row r="60168" ht="26.25" customHeight="1"/>
    <row r="60169" ht="26.25" customHeight="1"/>
    <row r="60170" ht="26.25" customHeight="1"/>
    <row r="60171" ht="26.25" customHeight="1"/>
    <row r="60172" ht="26.25" customHeight="1"/>
    <row r="60173" ht="26.25" customHeight="1"/>
    <row r="60174" ht="26.25" customHeight="1"/>
    <row r="60175" ht="26.25" customHeight="1"/>
    <row r="60176" ht="26.25" customHeight="1"/>
    <row r="60177" ht="26.25" customHeight="1"/>
    <row r="60178" ht="26.25" customHeight="1"/>
    <row r="60179" ht="26.25" customHeight="1"/>
    <row r="60180" ht="26.25" customHeight="1"/>
    <row r="60181" ht="26.25" customHeight="1"/>
    <row r="60182" ht="26.25" customHeight="1"/>
    <row r="60183" ht="26.25" customHeight="1"/>
    <row r="60184" ht="26.25" customHeight="1"/>
    <row r="60185" ht="26.25" customHeight="1"/>
    <row r="60186" ht="26.25" customHeight="1"/>
    <row r="60187" ht="26.25" customHeight="1"/>
    <row r="60188" ht="26.25" customHeight="1"/>
    <row r="60189" ht="26.25" customHeight="1"/>
    <row r="60190" ht="26.25" customHeight="1"/>
    <row r="60191" ht="26.25" customHeight="1"/>
    <row r="60192" ht="26.25" customHeight="1"/>
    <row r="60193" ht="26.25" customHeight="1"/>
    <row r="60194" ht="26.25" customHeight="1"/>
    <row r="60195" ht="26.25" customHeight="1"/>
    <row r="60196" ht="26.25" customHeight="1"/>
    <row r="60197" ht="26.25" customHeight="1"/>
    <row r="60198" ht="26.25" customHeight="1"/>
    <row r="60199" ht="26.25" customHeight="1"/>
    <row r="60200" ht="26.25" customHeight="1"/>
    <row r="60201" ht="26.25" customHeight="1"/>
    <row r="60202" ht="26.25" customHeight="1"/>
    <row r="60203" ht="26.25" customHeight="1"/>
    <row r="60204" ht="26.25" customHeight="1"/>
    <row r="60205" ht="26.25" customHeight="1"/>
    <row r="60206" ht="26.25" customHeight="1"/>
    <row r="60207" ht="26.25" customHeight="1"/>
    <row r="60208" ht="26.25" customHeight="1"/>
    <row r="60209" ht="26.25" customHeight="1"/>
    <row r="60210" ht="26.25" customHeight="1"/>
    <row r="60211" ht="26.25" customHeight="1"/>
    <row r="60212" ht="26.25" customHeight="1"/>
    <row r="60213" ht="26.25" customHeight="1"/>
    <row r="60214" ht="26.25" customHeight="1"/>
    <row r="60215" ht="26.25" customHeight="1"/>
    <row r="60216" ht="26.25" customHeight="1"/>
    <row r="60217" ht="26.25" customHeight="1"/>
    <row r="60218" ht="26.25" customHeight="1"/>
    <row r="60219" ht="26.25" customHeight="1"/>
    <row r="60220" ht="26.25" customHeight="1"/>
    <row r="60221" ht="26.25" customHeight="1"/>
    <row r="60222" ht="26.25" customHeight="1"/>
    <row r="60223" ht="26.25" customHeight="1"/>
    <row r="60224" ht="26.25" customHeight="1"/>
    <row r="60225" ht="26.25" customHeight="1"/>
    <row r="60226" ht="26.25" customHeight="1"/>
    <row r="60227" ht="26.25" customHeight="1"/>
    <row r="60228" ht="26.25" customHeight="1"/>
    <row r="60229" ht="26.25" customHeight="1"/>
    <row r="60230" ht="26.25" customHeight="1"/>
    <row r="60231" ht="26.25" customHeight="1"/>
    <row r="60232" ht="26.25" customHeight="1"/>
    <row r="60233" ht="26.25" customHeight="1"/>
    <row r="60234" ht="26.25" customHeight="1"/>
    <row r="60235" ht="26.25" customHeight="1"/>
    <row r="60236" ht="26.25" customHeight="1"/>
    <row r="60237" ht="26.25" customHeight="1"/>
    <row r="60238" ht="26.25" customHeight="1"/>
    <row r="60239" ht="26.25" customHeight="1"/>
    <row r="60240" ht="26.25" customHeight="1"/>
    <row r="60241" ht="26.25" customHeight="1"/>
    <row r="60242" ht="26.25" customHeight="1"/>
    <row r="60243" ht="26.25" customHeight="1"/>
    <row r="60244" ht="26.25" customHeight="1"/>
    <row r="60245" ht="26.25" customHeight="1"/>
    <row r="60246" ht="26.25" customHeight="1"/>
    <row r="60247" ht="26.25" customHeight="1"/>
    <row r="60248" ht="26.25" customHeight="1"/>
    <row r="60249" ht="26.25" customHeight="1"/>
    <row r="60250" ht="26.25" customHeight="1"/>
    <row r="60251" ht="26.25" customHeight="1"/>
    <row r="60252" ht="26.25" customHeight="1"/>
    <row r="60253" ht="26.25" customHeight="1"/>
    <row r="60254" ht="26.25" customHeight="1"/>
    <row r="60255" ht="26.25" customHeight="1"/>
    <row r="60256" ht="26.25" customHeight="1"/>
    <row r="60257" ht="26.25" customHeight="1"/>
    <row r="60258" ht="26.25" customHeight="1"/>
    <row r="60259" ht="26.25" customHeight="1"/>
    <row r="60260" ht="26.25" customHeight="1"/>
    <row r="60261" ht="26.25" customHeight="1"/>
    <row r="60262" ht="26.25" customHeight="1"/>
    <row r="60263" ht="26.25" customHeight="1"/>
    <row r="60264" ht="26.25" customHeight="1"/>
    <row r="60265" ht="26.25" customHeight="1"/>
    <row r="60266" ht="26.25" customHeight="1"/>
    <row r="60267" ht="26.25" customHeight="1"/>
    <row r="60268" ht="26.25" customHeight="1"/>
    <row r="60269" ht="26.25" customHeight="1"/>
    <row r="60270" ht="26.25" customHeight="1"/>
    <row r="60271" ht="26.25" customHeight="1"/>
    <row r="60272" ht="26.25" customHeight="1"/>
    <row r="60273" ht="26.25" customHeight="1"/>
    <row r="60274" ht="26.25" customHeight="1"/>
    <row r="60275" ht="26.25" customHeight="1"/>
    <row r="60276" ht="26.25" customHeight="1"/>
    <row r="60277" ht="26.25" customHeight="1"/>
    <row r="60278" ht="26.25" customHeight="1"/>
    <row r="60279" ht="26.25" customHeight="1"/>
    <row r="60280" ht="26.25" customHeight="1"/>
    <row r="60281" ht="26.25" customHeight="1"/>
    <row r="60282" ht="26.25" customHeight="1"/>
    <row r="60283" ht="26.25" customHeight="1"/>
    <row r="60284" ht="26.25" customHeight="1"/>
    <row r="60285" ht="26.25" customHeight="1"/>
    <row r="60286" ht="26.25" customHeight="1"/>
    <row r="60287" ht="26.25" customHeight="1"/>
    <row r="60288" ht="26.25" customHeight="1"/>
    <row r="60289" ht="26.25" customHeight="1"/>
    <row r="60290" ht="26.25" customHeight="1"/>
    <row r="60291" ht="26.25" customHeight="1"/>
    <row r="60292" ht="26.25" customHeight="1"/>
    <row r="60293" ht="26.25" customHeight="1"/>
    <row r="60294" ht="26.25" customHeight="1"/>
    <row r="60295" ht="26.25" customHeight="1"/>
    <row r="60296" ht="26.25" customHeight="1"/>
    <row r="60297" ht="26.25" customHeight="1"/>
    <row r="60298" ht="26.25" customHeight="1"/>
    <row r="60299" ht="26.25" customHeight="1"/>
    <row r="60300" ht="26.25" customHeight="1"/>
    <row r="60301" ht="26.25" customHeight="1"/>
    <row r="60302" ht="26.25" customHeight="1"/>
    <row r="60303" ht="26.25" customHeight="1"/>
    <row r="60304" ht="26.25" customHeight="1"/>
    <row r="60305" ht="26.25" customHeight="1"/>
    <row r="60306" ht="26.25" customHeight="1"/>
    <row r="60307" ht="26.25" customHeight="1"/>
    <row r="60308" ht="26.25" customHeight="1"/>
    <row r="60309" ht="26.25" customHeight="1"/>
    <row r="60310" ht="26.25" customHeight="1"/>
    <row r="60311" ht="26.25" customHeight="1"/>
    <row r="60312" ht="26.25" customHeight="1"/>
    <row r="60313" ht="26.25" customHeight="1"/>
    <row r="60314" ht="26.25" customHeight="1"/>
    <row r="60315" ht="26.25" customHeight="1"/>
    <row r="60316" ht="26.25" customHeight="1"/>
    <row r="60317" ht="26.25" customHeight="1"/>
    <row r="60318" ht="26.25" customHeight="1"/>
    <row r="60319" ht="26.25" customHeight="1"/>
    <row r="60320" ht="26.25" customHeight="1"/>
    <row r="60321" ht="26.25" customHeight="1"/>
    <row r="60322" ht="26.25" customHeight="1"/>
    <row r="60323" ht="26.25" customHeight="1"/>
    <row r="60324" ht="26.25" customHeight="1"/>
    <row r="60325" ht="26.25" customHeight="1"/>
    <row r="60326" ht="26.25" customHeight="1"/>
    <row r="60327" ht="26.25" customHeight="1"/>
    <row r="60328" ht="26.25" customHeight="1"/>
    <row r="60329" ht="26.25" customHeight="1"/>
    <row r="60330" ht="26.25" customHeight="1"/>
    <row r="60331" ht="26.25" customHeight="1"/>
    <row r="60332" ht="26.25" customHeight="1"/>
    <row r="60333" ht="26.25" customHeight="1"/>
    <row r="60334" ht="26.25" customHeight="1"/>
    <row r="60335" ht="26.25" customHeight="1"/>
    <row r="60336" ht="26.25" customHeight="1"/>
    <row r="60337" ht="26.25" customHeight="1"/>
    <row r="60338" ht="26.25" customHeight="1"/>
    <row r="60339" ht="26.25" customHeight="1"/>
    <row r="60340" ht="26.25" customHeight="1"/>
    <row r="60341" ht="26.25" customHeight="1"/>
    <row r="60342" ht="26.25" customHeight="1"/>
    <row r="60343" ht="26.25" customHeight="1"/>
    <row r="60344" ht="26.25" customHeight="1"/>
    <row r="60345" ht="26.25" customHeight="1"/>
    <row r="60346" ht="26.25" customHeight="1"/>
    <row r="60347" ht="26.25" customHeight="1"/>
    <row r="60348" ht="26.25" customHeight="1"/>
    <row r="60349" ht="26.25" customHeight="1"/>
    <row r="60350" ht="26.25" customHeight="1"/>
    <row r="60351" ht="26.25" customHeight="1"/>
    <row r="60352" ht="26.25" customHeight="1"/>
    <row r="60353" ht="26.25" customHeight="1"/>
    <row r="60354" ht="26.25" customHeight="1"/>
    <row r="60355" ht="26.25" customHeight="1"/>
    <row r="60356" ht="26.25" customHeight="1"/>
    <row r="60357" ht="26.25" customHeight="1"/>
    <row r="60358" ht="26.25" customHeight="1"/>
    <row r="60359" ht="26.25" customHeight="1"/>
    <row r="60360" ht="26.25" customHeight="1"/>
    <row r="60361" ht="26.25" customHeight="1"/>
    <row r="60362" ht="26.25" customHeight="1"/>
    <row r="60363" ht="26.25" customHeight="1"/>
    <row r="60364" ht="26.25" customHeight="1"/>
    <row r="60365" ht="26.25" customHeight="1"/>
    <row r="60366" ht="26.25" customHeight="1"/>
    <row r="60367" ht="26.25" customHeight="1"/>
    <row r="60368" ht="26.25" customHeight="1"/>
    <row r="60369" ht="26.25" customHeight="1"/>
    <row r="60370" ht="26.25" customHeight="1"/>
    <row r="60371" ht="26.25" customHeight="1"/>
    <row r="60372" ht="26.25" customHeight="1"/>
    <row r="60373" ht="26.25" customHeight="1"/>
    <row r="60374" ht="26.25" customHeight="1"/>
    <row r="60375" ht="26.25" customHeight="1"/>
    <row r="60376" ht="26.25" customHeight="1"/>
    <row r="60377" ht="26.25" customHeight="1"/>
    <row r="60378" ht="26.25" customHeight="1"/>
    <row r="60379" ht="26.25" customHeight="1"/>
    <row r="60380" ht="26.25" customHeight="1"/>
    <row r="60381" ht="26.25" customHeight="1"/>
    <row r="60382" ht="26.25" customHeight="1"/>
    <row r="60383" ht="26.25" customHeight="1"/>
    <row r="60384" ht="26.25" customHeight="1"/>
    <row r="60385" ht="26.25" customHeight="1"/>
    <row r="60386" ht="26.25" customHeight="1"/>
    <row r="60387" ht="26.25" customHeight="1"/>
    <row r="60388" ht="26.25" customHeight="1"/>
    <row r="60389" ht="26.25" customHeight="1"/>
    <row r="60390" ht="26.25" customHeight="1"/>
    <row r="60391" ht="26.25" customHeight="1"/>
    <row r="60392" ht="26.25" customHeight="1"/>
    <row r="60393" ht="26.25" customHeight="1"/>
    <row r="60394" ht="26.25" customHeight="1"/>
    <row r="60395" ht="26.25" customHeight="1"/>
    <row r="60396" ht="26.25" customHeight="1"/>
    <row r="60397" ht="26.25" customHeight="1"/>
    <row r="60398" ht="26.25" customHeight="1"/>
    <row r="60399" ht="26.25" customHeight="1"/>
    <row r="60400" ht="26.25" customHeight="1"/>
    <row r="60401" ht="26.25" customHeight="1"/>
    <row r="60402" ht="26.25" customHeight="1"/>
    <row r="60403" ht="26.25" customHeight="1"/>
    <row r="60404" ht="26.25" customHeight="1"/>
    <row r="60405" ht="26.25" customHeight="1"/>
    <row r="60406" ht="26.25" customHeight="1"/>
    <row r="60407" ht="26.25" customHeight="1"/>
    <row r="60408" ht="26.25" customHeight="1"/>
    <row r="60409" ht="26.25" customHeight="1"/>
    <row r="60410" ht="26.25" customHeight="1"/>
    <row r="60411" ht="26.25" customHeight="1"/>
    <row r="60412" ht="26.25" customHeight="1"/>
    <row r="60413" ht="26.25" customHeight="1"/>
    <row r="60414" ht="26.25" customHeight="1"/>
    <row r="60415" ht="26.25" customHeight="1"/>
    <row r="60416" ht="26.25" customHeight="1"/>
    <row r="60417" ht="26.25" customHeight="1"/>
    <row r="60418" ht="26.25" customHeight="1"/>
    <row r="60419" ht="26.25" customHeight="1"/>
    <row r="60420" ht="26.25" customHeight="1"/>
    <row r="60421" ht="26.25" customHeight="1"/>
    <row r="60422" ht="26.25" customHeight="1"/>
    <row r="60423" ht="26.25" customHeight="1"/>
    <row r="60424" ht="26.25" customHeight="1"/>
    <row r="60425" ht="26.25" customHeight="1"/>
    <row r="60426" ht="26.25" customHeight="1"/>
    <row r="60427" ht="26.25" customHeight="1"/>
    <row r="60428" ht="26.25" customHeight="1"/>
    <row r="60429" ht="26.25" customHeight="1"/>
    <row r="60430" ht="26.25" customHeight="1"/>
    <row r="60431" ht="26.25" customHeight="1"/>
    <row r="60432" ht="26.25" customHeight="1"/>
    <row r="60433" ht="26.25" customHeight="1"/>
    <row r="60434" ht="26.25" customHeight="1"/>
    <row r="60435" ht="26.25" customHeight="1"/>
    <row r="60436" ht="26.25" customHeight="1"/>
    <row r="60437" ht="26.25" customHeight="1"/>
    <row r="60438" ht="26.25" customHeight="1"/>
    <row r="60439" ht="26.25" customHeight="1"/>
    <row r="60440" ht="26.25" customHeight="1"/>
    <row r="60441" ht="26.25" customHeight="1"/>
    <row r="60442" ht="26.25" customHeight="1"/>
    <row r="60443" ht="26.25" customHeight="1"/>
    <row r="60444" ht="26.25" customHeight="1"/>
    <row r="60445" ht="26.25" customHeight="1"/>
    <row r="60446" ht="26.25" customHeight="1"/>
    <row r="60447" ht="26.25" customHeight="1"/>
    <row r="60448" ht="26.25" customHeight="1"/>
    <row r="60449" ht="26.25" customHeight="1"/>
    <row r="60450" ht="26.25" customHeight="1"/>
    <row r="60451" ht="26.25" customHeight="1"/>
    <row r="60452" ht="26.25" customHeight="1"/>
    <row r="60453" ht="26.25" customHeight="1"/>
    <row r="60454" ht="26.25" customHeight="1"/>
    <row r="60455" ht="26.25" customHeight="1"/>
    <row r="60456" ht="26.25" customHeight="1"/>
    <row r="60457" ht="26.25" customHeight="1"/>
    <row r="60458" ht="26.25" customHeight="1"/>
    <row r="60459" ht="26.25" customHeight="1"/>
    <row r="60460" ht="26.25" customHeight="1"/>
    <row r="60461" ht="26.25" customHeight="1"/>
    <row r="60462" ht="26.25" customHeight="1"/>
    <row r="60463" ht="26.25" customHeight="1"/>
    <row r="60464" ht="26.25" customHeight="1"/>
    <row r="60465" ht="26.25" customHeight="1"/>
    <row r="60466" ht="26.25" customHeight="1"/>
    <row r="60467" ht="26.25" customHeight="1"/>
    <row r="60468" ht="26.25" customHeight="1"/>
    <row r="60469" ht="26.25" customHeight="1"/>
    <row r="60470" ht="26.25" customHeight="1"/>
    <row r="60471" ht="26.25" customHeight="1"/>
    <row r="60472" ht="26.25" customHeight="1"/>
    <row r="60473" ht="26.25" customHeight="1"/>
    <row r="60474" ht="26.25" customHeight="1"/>
    <row r="60475" ht="26.25" customHeight="1"/>
    <row r="60476" ht="26.25" customHeight="1"/>
    <row r="60477" ht="26.25" customHeight="1"/>
    <row r="60478" ht="26.25" customHeight="1"/>
    <row r="60479" ht="26.25" customHeight="1"/>
    <row r="60480" ht="26.25" customHeight="1"/>
    <row r="60481" ht="26.25" customHeight="1"/>
    <row r="60482" ht="26.25" customHeight="1"/>
    <row r="60483" ht="26.25" customHeight="1"/>
    <row r="60484" ht="26.25" customHeight="1"/>
    <row r="60485" ht="26.25" customHeight="1"/>
    <row r="60486" ht="26.25" customHeight="1"/>
    <row r="60487" ht="26.25" customHeight="1"/>
    <row r="60488" ht="26.25" customHeight="1"/>
    <row r="60489" ht="26.25" customHeight="1"/>
    <row r="60490" ht="26.25" customHeight="1"/>
    <row r="60491" ht="26.25" customHeight="1"/>
    <row r="60492" ht="26.25" customHeight="1"/>
    <row r="60493" ht="26.25" customHeight="1"/>
    <row r="60494" ht="26.25" customHeight="1"/>
    <row r="60495" ht="26.25" customHeight="1"/>
    <row r="60496" ht="26.25" customHeight="1"/>
    <row r="60497" ht="26.25" customHeight="1"/>
    <row r="60498" ht="26.25" customHeight="1"/>
    <row r="60499" ht="26.25" customHeight="1"/>
    <row r="60500" ht="26.25" customHeight="1"/>
    <row r="60501" ht="26.25" customHeight="1"/>
    <row r="60502" ht="26.25" customHeight="1"/>
    <row r="60503" ht="26.25" customHeight="1"/>
    <row r="60504" ht="26.25" customHeight="1"/>
    <row r="60505" ht="26.25" customHeight="1"/>
    <row r="60506" ht="26.25" customHeight="1"/>
    <row r="60507" ht="26.25" customHeight="1"/>
    <row r="60508" ht="26.25" customHeight="1"/>
    <row r="60509" ht="26.25" customHeight="1"/>
    <row r="60510" ht="26.25" customHeight="1"/>
    <row r="60511" ht="26.25" customHeight="1"/>
    <row r="60512" ht="26.25" customHeight="1"/>
    <row r="60513" ht="26.25" customHeight="1"/>
    <row r="60514" ht="26.25" customHeight="1"/>
    <row r="60515" ht="26.25" customHeight="1"/>
    <row r="60516" ht="26.25" customHeight="1"/>
    <row r="60517" ht="26.25" customHeight="1"/>
    <row r="60518" ht="26.25" customHeight="1"/>
    <row r="60519" ht="26.25" customHeight="1"/>
    <row r="60520" ht="26.25" customHeight="1"/>
    <row r="60521" ht="26.25" customHeight="1"/>
    <row r="60522" ht="26.25" customHeight="1"/>
    <row r="60523" ht="26.25" customHeight="1"/>
    <row r="60524" ht="26.25" customHeight="1"/>
    <row r="60525" ht="26.25" customHeight="1"/>
    <row r="60526" ht="26.25" customHeight="1"/>
    <row r="60527" ht="26.25" customHeight="1"/>
    <row r="60528" ht="26.25" customHeight="1"/>
    <row r="60529" ht="26.25" customHeight="1"/>
    <row r="60530" ht="26.25" customHeight="1"/>
    <row r="60531" ht="26.25" customHeight="1"/>
    <row r="60532" ht="26.25" customHeight="1"/>
    <row r="60533" ht="26.25" customHeight="1"/>
    <row r="60534" ht="26.25" customHeight="1"/>
    <row r="60535" ht="26.25" customHeight="1"/>
    <row r="60536" ht="26.25" customHeight="1"/>
    <row r="60537" ht="26.25" customHeight="1"/>
    <row r="60538" ht="26.25" customHeight="1"/>
    <row r="60539" ht="26.25" customHeight="1"/>
    <row r="60540" ht="26.25" customHeight="1"/>
    <row r="60541" ht="26.25" customHeight="1"/>
    <row r="60542" ht="26.25" customHeight="1"/>
    <row r="60543" ht="26.25" customHeight="1"/>
    <row r="60544" ht="26.25" customHeight="1"/>
    <row r="60545" ht="26.25" customHeight="1"/>
    <row r="60546" ht="26.25" customHeight="1"/>
    <row r="60547" ht="26.25" customHeight="1"/>
    <row r="60548" ht="26.25" customHeight="1"/>
    <row r="60549" ht="26.25" customHeight="1"/>
    <row r="60550" ht="26.25" customHeight="1"/>
    <row r="60551" ht="26.25" customHeight="1"/>
    <row r="60552" ht="26.25" customHeight="1"/>
    <row r="60553" ht="26.25" customHeight="1"/>
    <row r="60554" ht="26.25" customHeight="1"/>
    <row r="60555" ht="26.25" customHeight="1"/>
    <row r="60556" ht="26.25" customHeight="1"/>
    <row r="60557" ht="26.25" customHeight="1"/>
    <row r="60558" ht="26.25" customHeight="1"/>
    <row r="60559" ht="26.25" customHeight="1"/>
    <row r="60560" ht="26.25" customHeight="1"/>
    <row r="60561" ht="26.25" customHeight="1"/>
    <row r="60562" ht="26.25" customHeight="1"/>
    <row r="60563" ht="26.25" customHeight="1"/>
    <row r="60564" ht="26.25" customHeight="1"/>
    <row r="60565" ht="26.25" customHeight="1"/>
    <row r="60566" ht="26.25" customHeight="1"/>
    <row r="60567" ht="26.25" customHeight="1"/>
    <row r="60568" ht="26.25" customHeight="1"/>
    <row r="60569" ht="26.25" customHeight="1"/>
    <row r="60570" ht="26.25" customHeight="1"/>
    <row r="60571" ht="26.25" customHeight="1"/>
    <row r="60572" ht="26.25" customHeight="1"/>
    <row r="60573" ht="26.25" customHeight="1"/>
    <row r="60574" ht="26.25" customHeight="1"/>
    <row r="60575" ht="26.25" customHeight="1"/>
    <row r="60576" ht="26.25" customHeight="1"/>
    <row r="60577" ht="26.25" customHeight="1"/>
    <row r="60578" ht="26.25" customHeight="1"/>
    <row r="60579" ht="26.25" customHeight="1"/>
    <row r="60580" ht="26.25" customHeight="1"/>
    <row r="60581" ht="26.25" customHeight="1"/>
    <row r="60582" ht="26.25" customHeight="1"/>
    <row r="60583" ht="26.25" customHeight="1"/>
    <row r="60584" ht="26.25" customHeight="1"/>
    <row r="60585" ht="26.25" customHeight="1"/>
    <row r="60586" ht="26.25" customHeight="1"/>
    <row r="60587" ht="26.25" customHeight="1"/>
    <row r="60588" ht="26.25" customHeight="1"/>
    <row r="60589" ht="26.25" customHeight="1"/>
    <row r="60590" ht="26.25" customHeight="1"/>
    <row r="60591" ht="26.25" customHeight="1"/>
    <row r="60592" ht="26.25" customHeight="1"/>
    <row r="60593" ht="26.25" customHeight="1"/>
    <row r="60594" ht="26.25" customHeight="1"/>
    <row r="60595" ht="26.25" customHeight="1"/>
    <row r="60596" ht="26.25" customHeight="1"/>
    <row r="60597" ht="26.25" customHeight="1"/>
    <row r="60598" ht="26.25" customHeight="1"/>
    <row r="60599" ht="26.25" customHeight="1"/>
    <row r="60600" ht="26.25" customHeight="1"/>
    <row r="60601" ht="26.25" customHeight="1"/>
    <row r="60602" ht="26.25" customHeight="1"/>
    <row r="60603" ht="26.25" customHeight="1"/>
    <row r="60604" ht="26.25" customHeight="1"/>
    <row r="60605" ht="26.25" customHeight="1"/>
    <row r="60606" ht="26.25" customHeight="1"/>
    <row r="60607" ht="26.25" customHeight="1"/>
    <row r="60608" ht="26.25" customHeight="1"/>
    <row r="60609" ht="26.25" customHeight="1"/>
    <row r="60610" ht="26.25" customHeight="1"/>
    <row r="60611" ht="26.25" customHeight="1"/>
    <row r="60612" ht="26.25" customHeight="1"/>
    <row r="60613" ht="26.25" customHeight="1"/>
    <row r="60614" ht="26.25" customHeight="1"/>
    <row r="60615" ht="26.25" customHeight="1"/>
    <row r="60616" ht="26.25" customHeight="1"/>
    <row r="60617" ht="26.25" customHeight="1"/>
    <row r="60618" ht="26.25" customHeight="1"/>
    <row r="60619" ht="26.25" customHeight="1"/>
    <row r="60620" ht="26.25" customHeight="1"/>
    <row r="60621" ht="26.25" customHeight="1"/>
    <row r="60622" ht="26.25" customHeight="1"/>
    <row r="60623" ht="26.25" customHeight="1"/>
    <row r="60624" ht="26.25" customHeight="1"/>
    <row r="60625" ht="26.25" customHeight="1"/>
    <row r="60626" ht="26.25" customHeight="1"/>
    <row r="60627" ht="26.25" customHeight="1"/>
    <row r="60628" ht="26.25" customHeight="1"/>
    <row r="60629" ht="26.25" customHeight="1"/>
    <row r="60630" ht="26.25" customHeight="1"/>
    <row r="60631" ht="26.25" customHeight="1"/>
    <row r="60632" ht="26.25" customHeight="1"/>
    <row r="60633" ht="26.25" customHeight="1"/>
    <row r="60634" ht="26.25" customHeight="1"/>
    <row r="60635" ht="26.25" customHeight="1"/>
    <row r="60636" ht="26.25" customHeight="1"/>
    <row r="60637" ht="26.25" customHeight="1"/>
    <row r="60638" ht="26.25" customHeight="1"/>
    <row r="60639" ht="26.25" customHeight="1"/>
    <row r="60640" ht="26.25" customHeight="1"/>
    <row r="60641" ht="26.25" customHeight="1"/>
    <row r="60642" ht="26.25" customHeight="1"/>
    <row r="60643" ht="26.25" customHeight="1"/>
    <row r="60644" ht="26.25" customHeight="1"/>
    <row r="60645" ht="26.25" customHeight="1"/>
    <row r="60646" ht="26.25" customHeight="1"/>
    <row r="60647" ht="26.25" customHeight="1"/>
    <row r="60648" ht="26.25" customHeight="1"/>
    <row r="60649" ht="26.25" customHeight="1"/>
    <row r="60650" ht="26.25" customHeight="1"/>
    <row r="60651" ht="26.25" customHeight="1"/>
    <row r="60652" ht="26.25" customHeight="1"/>
    <row r="60653" ht="26.25" customHeight="1"/>
    <row r="60654" ht="26.25" customHeight="1"/>
    <row r="60655" ht="26.25" customHeight="1"/>
    <row r="60656" ht="26.25" customHeight="1"/>
    <row r="60657" ht="26.25" customHeight="1"/>
    <row r="60658" ht="26.25" customHeight="1"/>
    <row r="60659" ht="26.25" customHeight="1"/>
    <row r="60660" ht="26.25" customHeight="1"/>
    <row r="60661" ht="26.25" customHeight="1"/>
    <row r="60662" ht="26.25" customHeight="1"/>
    <row r="60663" ht="26.25" customHeight="1"/>
    <row r="60664" ht="26.25" customHeight="1"/>
    <row r="60665" ht="26.25" customHeight="1"/>
    <row r="60666" ht="26.25" customHeight="1"/>
    <row r="60667" ht="26.25" customHeight="1"/>
    <row r="60668" ht="26.25" customHeight="1"/>
    <row r="60669" ht="26.25" customHeight="1"/>
    <row r="60670" ht="26.25" customHeight="1"/>
    <row r="60671" ht="26.25" customHeight="1"/>
    <row r="60672" ht="26.25" customHeight="1"/>
    <row r="60673" ht="26.25" customHeight="1"/>
    <row r="60674" ht="26.25" customHeight="1"/>
    <row r="60675" ht="26.25" customHeight="1"/>
    <row r="60676" ht="26.25" customHeight="1"/>
    <row r="60677" ht="26.25" customHeight="1"/>
    <row r="60678" ht="26.25" customHeight="1"/>
    <row r="60679" ht="26.25" customHeight="1"/>
    <row r="60680" ht="26.25" customHeight="1"/>
    <row r="60681" ht="26.25" customHeight="1"/>
    <row r="60682" ht="26.25" customHeight="1"/>
    <row r="60683" ht="26.25" customHeight="1"/>
    <row r="60684" ht="26.25" customHeight="1"/>
    <row r="60685" ht="26.25" customHeight="1"/>
    <row r="60686" ht="26.25" customHeight="1"/>
    <row r="60687" ht="26.25" customHeight="1"/>
    <row r="60688" ht="26.25" customHeight="1"/>
    <row r="60689" ht="26.25" customHeight="1"/>
    <row r="60690" ht="26.25" customHeight="1"/>
    <row r="60691" ht="26.25" customHeight="1"/>
    <row r="60692" ht="26.25" customHeight="1"/>
    <row r="60693" ht="26.25" customHeight="1"/>
    <row r="60694" ht="26.25" customHeight="1"/>
    <row r="60695" ht="26.25" customHeight="1"/>
    <row r="60696" ht="26.25" customHeight="1"/>
    <row r="60697" ht="26.25" customHeight="1"/>
    <row r="60698" ht="26.25" customHeight="1"/>
    <row r="60699" ht="26.25" customHeight="1"/>
    <row r="60700" ht="26.25" customHeight="1"/>
    <row r="60701" ht="26.25" customHeight="1"/>
    <row r="60702" ht="26.25" customHeight="1"/>
    <row r="60703" ht="26.25" customHeight="1"/>
    <row r="60704" ht="26.25" customHeight="1"/>
    <row r="60705" ht="26.25" customHeight="1"/>
    <row r="60706" ht="26.25" customHeight="1"/>
    <row r="60707" ht="26.25" customHeight="1"/>
    <row r="60708" ht="26.25" customHeight="1"/>
    <row r="60709" ht="26.25" customHeight="1"/>
    <row r="60710" ht="26.25" customHeight="1"/>
    <row r="60711" ht="26.25" customHeight="1"/>
    <row r="60712" ht="26.25" customHeight="1"/>
    <row r="60713" ht="26.25" customHeight="1"/>
    <row r="60714" ht="26.25" customHeight="1"/>
    <row r="60715" ht="26.25" customHeight="1"/>
    <row r="60716" ht="26.25" customHeight="1"/>
    <row r="60717" ht="26.25" customHeight="1"/>
    <row r="60718" ht="26.25" customHeight="1"/>
    <row r="60719" ht="26.25" customHeight="1"/>
    <row r="60720" ht="26.25" customHeight="1"/>
    <row r="60721" ht="26.25" customHeight="1"/>
    <row r="60722" ht="26.25" customHeight="1"/>
    <row r="60723" ht="26.25" customHeight="1"/>
    <row r="60724" ht="26.25" customHeight="1"/>
    <row r="60725" ht="26.25" customHeight="1"/>
    <row r="60726" ht="26.25" customHeight="1"/>
    <row r="60727" ht="26.25" customHeight="1"/>
    <row r="60728" ht="26.25" customHeight="1"/>
    <row r="60729" ht="26.25" customHeight="1"/>
    <row r="60730" ht="26.25" customHeight="1"/>
    <row r="60731" ht="26.25" customHeight="1"/>
    <row r="60732" ht="26.25" customHeight="1"/>
    <row r="60733" ht="26.25" customHeight="1"/>
    <row r="60734" ht="26.25" customHeight="1"/>
    <row r="60735" ht="26.25" customHeight="1"/>
    <row r="60736" ht="26.25" customHeight="1"/>
    <row r="60737" ht="26.25" customHeight="1"/>
    <row r="60738" ht="26.25" customHeight="1"/>
    <row r="60739" ht="26.25" customHeight="1"/>
    <row r="60740" ht="26.25" customHeight="1"/>
    <row r="60741" ht="26.25" customHeight="1"/>
    <row r="60742" ht="26.25" customHeight="1"/>
    <row r="60743" ht="26.25" customHeight="1"/>
    <row r="60744" ht="26.25" customHeight="1"/>
    <row r="60745" ht="26.25" customHeight="1"/>
    <row r="60746" ht="26.25" customHeight="1"/>
    <row r="60747" ht="26.25" customHeight="1"/>
    <row r="60748" ht="26.25" customHeight="1"/>
    <row r="60749" ht="26.25" customHeight="1"/>
    <row r="60750" ht="26.25" customHeight="1"/>
    <row r="60751" ht="26.25" customHeight="1"/>
    <row r="60752" ht="26.25" customHeight="1"/>
    <row r="60753" ht="26.25" customHeight="1"/>
    <row r="60754" ht="26.25" customHeight="1"/>
    <row r="60755" ht="26.25" customHeight="1"/>
    <row r="60756" ht="26.25" customHeight="1"/>
    <row r="60757" ht="26.25" customHeight="1"/>
    <row r="60758" ht="26.25" customHeight="1"/>
    <row r="60759" ht="26.25" customHeight="1"/>
    <row r="60760" ht="26.25" customHeight="1"/>
    <row r="60761" ht="26.25" customHeight="1"/>
    <row r="60762" ht="26.25" customHeight="1"/>
    <row r="60763" ht="26.25" customHeight="1"/>
    <row r="60764" ht="26.25" customHeight="1"/>
    <row r="60765" ht="26.25" customHeight="1"/>
    <row r="60766" ht="26.25" customHeight="1"/>
    <row r="60767" ht="26.25" customHeight="1"/>
    <row r="60768" ht="26.25" customHeight="1"/>
    <row r="60769" ht="26.25" customHeight="1"/>
    <row r="60770" ht="26.25" customHeight="1"/>
    <row r="60771" ht="26.25" customHeight="1"/>
    <row r="60772" ht="26.25" customHeight="1"/>
    <row r="60773" ht="26.25" customHeight="1"/>
    <row r="60774" ht="26.25" customHeight="1"/>
    <row r="60775" ht="26.25" customHeight="1"/>
    <row r="60776" ht="26.25" customHeight="1"/>
    <row r="60777" ht="26.25" customHeight="1"/>
    <row r="60778" ht="26.25" customHeight="1"/>
    <row r="60779" ht="26.25" customHeight="1"/>
    <row r="60780" ht="26.25" customHeight="1"/>
    <row r="60781" ht="26.25" customHeight="1"/>
    <row r="60782" ht="26.25" customHeight="1"/>
    <row r="60783" ht="26.25" customHeight="1"/>
    <row r="60784" ht="26.25" customHeight="1"/>
    <row r="60785" ht="26.25" customHeight="1"/>
    <row r="60786" ht="26.25" customHeight="1"/>
    <row r="60787" ht="26.25" customHeight="1"/>
    <row r="60788" ht="26.25" customHeight="1"/>
    <row r="60789" ht="26.25" customHeight="1"/>
    <row r="60790" ht="26.25" customHeight="1"/>
    <row r="60791" ht="26.25" customHeight="1"/>
    <row r="60792" ht="26.25" customHeight="1"/>
    <row r="60793" ht="26.25" customHeight="1"/>
    <row r="60794" ht="26.25" customHeight="1"/>
    <row r="60795" ht="26.25" customHeight="1"/>
    <row r="60796" ht="26.25" customHeight="1"/>
    <row r="60797" ht="26.25" customHeight="1"/>
    <row r="60798" ht="26.25" customHeight="1"/>
    <row r="60799" ht="26.25" customHeight="1"/>
    <row r="60800" ht="26.25" customHeight="1"/>
    <row r="60801" ht="26.25" customHeight="1"/>
    <row r="60802" ht="26.25" customHeight="1"/>
    <row r="60803" ht="26.25" customHeight="1"/>
    <row r="60804" ht="26.25" customHeight="1"/>
    <row r="60805" ht="26.25" customHeight="1"/>
    <row r="60806" ht="26.25" customHeight="1"/>
    <row r="60807" ht="26.25" customHeight="1"/>
    <row r="60808" ht="26.25" customHeight="1"/>
    <row r="60809" ht="26.25" customHeight="1"/>
    <row r="60810" ht="26.25" customHeight="1"/>
    <row r="60811" ht="26.25" customHeight="1"/>
    <row r="60812" ht="26.25" customHeight="1"/>
    <row r="60813" ht="26.25" customHeight="1"/>
    <row r="60814" ht="26.25" customHeight="1"/>
    <row r="60815" ht="26.25" customHeight="1"/>
    <row r="60816" ht="26.25" customHeight="1"/>
    <row r="60817" ht="26.25" customHeight="1"/>
    <row r="60818" ht="26.25" customHeight="1"/>
    <row r="60819" ht="26.25" customHeight="1"/>
    <row r="60820" ht="26.25" customHeight="1"/>
    <row r="60821" ht="26.25" customHeight="1"/>
    <row r="60822" ht="26.25" customHeight="1"/>
    <row r="60823" ht="26.25" customHeight="1"/>
    <row r="60824" ht="26.25" customHeight="1"/>
    <row r="60825" ht="26.25" customHeight="1"/>
    <row r="60826" ht="26.25" customHeight="1"/>
    <row r="60827" ht="26.25" customHeight="1"/>
    <row r="60828" ht="26.25" customHeight="1"/>
    <row r="60829" ht="26.25" customHeight="1"/>
    <row r="60830" ht="26.25" customHeight="1"/>
    <row r="60831" ht="26.25" customHeight="1"/>
    <row r="60832" ht="26.25" customHeight="1"/>
    <row r="60833" ht="26.25" customHeight="1"/>
    <row r="60834" ht="26.25" customHeight="1"/>
    <row r="60835" ht="26.25" customHeight="1"/>
    <row r="60836" ht="26.25" customHeight="1"/>
    <row r="60837" ht="26.25" customHeight="1"/>
    <row r="60838" ht="26.25" customHeight="1"/>
    <row r="60839" ht="26.25" customHeight="1"/>
    <row r="60840" ht="26.25" customHeight="1"/>
    <row r="60841" ht="26.25" customHeight="1"/>
    <row r="60842" ht="26.25" customHeight="1"/>
    <row r="60843" ht="26.25" customHeight="1"/>
    <row r="60844" ht="26.25" customHeight="1"/>
    <row r="60845" ht="26.25" customHeight="1"/>
    <row r="60846" ht="26.25" customHeight="1"/>
    <row r="60847" ht="26.25" customHeight="1"/>
    <row r="60848" ht="26.25" customHeight="1"/>
    <row r="60849" ht="26.25" customHeight="1"/>
    <row r="60850" ht="26.25" customHeight="1"/>
    <row r="60851" ht="26.25" customHeight="1"/>
    <row r="60852" ht="26.25" customHeight="1"/>
    <row r="60853" ht="26.25" customHeight="1"/>
    <row r="60854" ht="26.25" customHeight="1"/>
    <row r="60855" ht="26.25" customHeight="1"/>
    <row r="60856" ht="26.25" customHeight="1"/>
    <row r="60857" ht="26.25" customHeight="1"/>
    <row r="60858" ht="26.25" customHeight="1"/>
    <row r="60859" ht="26.25" customHeight="1"/>
    <row r="60860" ht="26.25" customHeight="1"/>
    <row r="60861" ht="26.25" customHeight="1"/>
    <row r="60862" ht="26.25" customHeight="1"/>
    <row r="60863" ht="26.25" customHeight="1"/>
    <row r="60864" ht="26.25" customHeight="1"/>
    <row r="60865" ht="26.25" customHeight="1"/>
    <row r="60866" ht="26.25" customHeight="1"/>
    <row r="60867" ht="26.25" customHeight="1"/>
    <row r="60868" ht="26.25" customHeight="1"/>
    <row r="60869" ht="26.25" customHeight="1"/>
    <row r="60870" ht="26.25" customHeight="1"/>
    <row r="60871" ht="26.25" customHeight="1"/>
    <row r="60872" ht="26.25" customHeight="1"/>
    <row r="60873" ht="26.25" customHeight="1"/>
    <row r="60874" ht="26.25" customHeight="1"/>
    <row r="60875" ht="26.25" customHeight="1"/>
    <row r="60876" ht="26.25" customHeight="1"/>
    <row r="60877" ht="26.25" customHeight="1"/>
    <row r="60878" ht="26.25" customHeight="1"/>
    <row r="60879" ht="26.25" customHeight="1"/>
    <row r="60880" ht="26.25" customHeight="1"/>
    <row r="60881" ht="26.25" customHeight="1"/>
    <row r="60882" ht="26.25" customHeight="1"/>
    <row r="60883" ht="26.25" customHeight="1"/>
    <row r="60884" ht="26.25" customHeight="1"/>
    <row r="60885" ht="26.25" customHeight="1"/>
    <row r="60886" ht="26.25" customHeight="1"/>
    <row r="60887" ht="26.25" customHeight="1"/>
    <row r="60888" ht="26.25" customHeight="1"/>
    <row r="60889" ht="26.25" customHeight="1"/>
    <row r="60890" ht="26.25" customHeight="1"/>
    <row r="60891" ht="26.25" customHeight="1"/>
    <row r="60892" ht="26.25" customHeight="1"/>
    <row r="60893" ht="26.25" customHeight="1"/>
    <row r="60894" ht="26.25" customHeight="1"/>
    <row r="60895" ht="26.25" customHeight="1"/>
    <row r="60896" ht="26.25" customHeight="1"/>
    <row r="60897" ht="26.25" customHeight="1"/>
    <row r="60898" ht="26.25" customHeight="1"/>
    <row r="60899" ht="26.25" customHeight="1"/>
    <row r="60900" ht="26.25" customHeight="1"/>
    <row r="60901" ht="26.25" customHeight="1"/>
    <row r="60902" ht="26.25" customHeight="1"/>
    <row r="60903" ht="26.25" customHeight="1"/>
    <row r="60904" ht="26.25" customHeight="1"/>
    <row r="60905" ht="26.25" customHeight="1"/>
    <row r="60906" ht="26.25" customHeight="1"/>
    <row r="60907" ht="26.25" customHeight="1"/>
    <row r="60908" ht="26.25" customHeight="1"/>
    <row r="60909" ht="26.25" customHeight="1"/>
    <row r="60910" ht="26.25" customHeight="1"/>
    <row r="60911" ht="26.25" customHeight="1"/>
    <row r="60912" ht="26.25" customHeight="1"/>
    <row r="60913" ht="26.25" customHeight="1"/>
    <row r="60914" ht="26.25" customHeight="1"/>
    <row r="60915" ht="26.25" customHeight="1"/>
    <row r="60916" ht="26.25" customHeight="1"/>
    <row r="60917" ht="26.25" customHeight="1"/>
    <row r="60918" ht="26.25" customHeight="1"/>
    <row r="60919" ht="26.25" customHeight="1"/>
    <row r="60920" ht="26.25" customHeight="1"/>
    <row r="60921" ht="26.25" customHeight="1"/>
    <row r="60922" ht="26.25" customHeight="1"/>
    <row r="60923" ht="26.25" customHeight="1"/>
    <row r="60924" ht="26.25" customHeight="1"/>
    <row r="60925" ht="26.25" customHeight="1"/>
    <row r="60926" ht="26.25" customHeight="1"/>
    <row r="60927" ht="26.25" customHeight="1"/>
    <row r="60928" ht="26.25" customHeight="1"/>
    <row r="60929" ht="26.25" customHeight="1"/>
    <row r="60930" ht="26.25" customHeight="1"/>
    <row r="60931" ht="26.25" customHeight="1"/>
    <row r="60932" ht="26.25" customHeight="1"/>
    <row r="60933" ht="26.25" customHeight="1"/>
    <row r="60934" ht="26.25" customHeight="1"/>
    <row r="60935" ht="26.25" customHeight="1"/>
    <row r="60936" ht="26.25" customHeight="1"/>
    <row r="60937" ht="26.25" customHeight="1"/>
    <row r="60938" ht="26.25" customHeight="1"/>
    <row r="60939" ht="26.25" customHeight="1"/>
    <row r="60940" ht="26.25" customHeight="1"/>
    <row r="60941" ht="26.25" customHeight="1"/>
    <row r="60942" ht="26.25" customHeight="1"/>
    <row r="60943" ht="26.25" customHeight="1"/>
    <row r="60944" ht="26.25" customHeight="1"/>
    <row r="60945" ht="26.25" customHeight="1"/>
    <row r="60946" ht="26.25" customHeight="1"/>
    <row r="60947" ht="26.25" customHeight="1"/>
    <row r="60948" ht="26.25" customHeight="1"/>
    <row r="60949" ht="26.25" customHeight="1"/>
    <row r="60950" ht="26.25" customHeight="1"/>
    <row r="60951" ht="26.25" customHeight="1"/>
    <row r="60952" ht="26.25" customHeight="1"/>
    <row r="60953" ht="26.25" customHeight="1"/>
    <row r="60954" ht="26.25" customHeight="1"/>
    <row r="60955" ht="26.25" customHeight="1"/>
    <row r="60956" ht="26.25" customHeight="1"/>
    <row r="60957" ht="26.25" customHeight="1"/>
    <row r="60958" ht="26.25" customHeight="1"/>
    <row r="60959" ht="26.25" customHeight="1"/>
    <row r="60960" ht="26.25" customHeight="1"/>
    <row r="60961" ht="26.25" customHeight="1"/>
    <row r="60962" ht="26.25" customHeight="1"/>
    <row r="60963" ht="26.25" customHeight="1"/>
    <row r="60964" ht="26.25" customHeight="1"/>
    <row r="60965" ht="26.25" customHeight="1"/>
    <row r="60966" ht="26.25" customHeight="1"/>
    <row r="60967" ht="26.25" customHeight="1"/>
    <row r="60968" ht="26.25" customHeight="1"/>
    <row r="60969" ht="26.25" customHeight="1"/>
    <row r="60970" ht="26.25" customHeight="1"/>
    <row r="60971" ht="26.25" customHeight="1"/>
    <row r="60972" ht="26.25" customHeight="1"/>
    <row r="60973" ht="26.25" customHeight="1"/>
    <row r="60974" ht="26.25" customHeight="1"/>
    <row r="60975" ht="26.25" customHeight="1"/>
    <row r="60976" ht="26.25" customHeight="1"/>
    <row r="60977" ht="26.25" customHeight="1"/>
    <row r="60978" ht="26.25" customHeight="1"/>
    <row r="60979" ht="26.25" customHeight="1"/>
    <row r="60980" ht="26.25" customHeight="1"/>
    <row r="60981" ht="26.25" customHeight="1"/>
    <row r="60982" ht="26.25" customHeight="1"/>
    <row r="60983" ht="26.25" customHeight="1"/>
    <row r="60984" ht="26.25" customHeight="1"/>
    <row r="60985" ht="26.25" customHeight="1"/>
    <row r="60986" ht="26.25" customHeight="1"/>
    <row r="60987" ht="26.25" customHeight="1"/>
    <row r="60988" ht="26.25" customHeight="1"/>
    <row r="60989" ht="26.25" customHeight="1"/>
    <row r="60990" ht="26.25" customHeight="1"/>
    <row r="60991" ht="26.25" customHeight="1"/>
    <row r="60992" ht="26.25" customHeight="1"/>
    <row r="60993" ht="26.25" customHeight="1"/>
    <row r="60994" ht="26.25" customHeight="1"/>
    <row r="60995" ht="26.25" customHeight="1"/>
    <row r="60996" ht="26.25" customHeight="1"/>
    <row r="60997" ht="26.25" customHeight="1"/>
    <row r="60998" ht="26.25" customHeight="1"/>
    <row r="60999" ht="26.25" customHeight="1"/>
    <row r="61000" ht="26.25" customHeight="1"/>
    <row r="61001" ht="26.25" customHeight="1"/>
    <row r="61002" ht="26.25" customHeight="1"/>
    <row r="61003" ht="26.25" customHeight="1"/>
    <row r="61004" ht="26.25" customHeight="1"/>
    <row r="61005" ht="26.25" customHeight="1"/>
    <row r="61006" ht="26.25" customHeight="1"/>
    <row r="61007" ht="26.25" customHeight="1"/>
    <row r="61008" ht="26.25" customHeight="1"/>
    <row r="61009" ht="26.25" customHeight="1"/>
    <row r="61010" ht="26.25" customHeight="1"/>
    <row r="61011" ht="26.25" customHeight="1"/>
    <row r="61012" ht="26.25" customHeight="1"/>
    <row r="61013" ht="26.25" customHeight="1"/>
    <row r="61014" ht="26.25" customHeight="1"/>
    <row r="61015" ht="26.25" customHeight="1"/>
    <row r="61016" ht="26.25" customHeight="1"/>
    <row r="61017" ht="26.25" customHeight="1"/>
    <row r="61018" ht="26.25" customHeight="1"/>
    <row r="61019" ht="26.25" customHeight="1"/>
    <row r="61020" ht="26.25" customHeight="1"/>
    <row r="61021" ht="26.25" customHeight="1"/>
    <row r="61022" ht="26.25" customHeight="1"/>
    <row r="61023" ht="26.25" customHeight="1"/>
    <row r="61024" ht="26.25" customHeight="1"/>
    <row r="61025" ht="26.25" customHeight="1"/>
    <row r="61026" ht="26.25" customHeight="1"/>
    <row r="61027" ht="26.25" customHeight="1"/>
    <row r="61028" ht="26.25" customHeight="1"/>
    <row r="61029" ht="26.25" customHeight="1"/>
    <row r="61030" ht="26.25" customHeight="1"/>
    <row r="61031" ht="26.25" customHeight="1"/>
    <row r="61032" ht="26.25" customHeight="1"/>
    <row r="61033" ht="26.25" customHeight="1"/>
    <row r="61034" ht="26.25" customHeight="1"/>
    <row r="61035" ht="26.25" customHeight="1"/>
    <row r="61036" ht="26.25" customHeight="1"/>
    <row r="61037" ht="26.25" customHeight="1"/>
    <row r="61038" ht="26.25" customHeight="1"/>
    <row r="61039" ht="26.25" customHeight="1"/>
    <row r="61040" ht="26.25" customHeight="1"/>
    <row r="61041" ht="26.25" customHeight="1"/>
    <row r="61042" ht="26.25" customHeight="1"/>
    <row r="61043" ht="26.25" customHeight="1"/>
    <row r="61044" ht="26.25" customHeight="1"/>
    <row r="61045" ht="26.25" customHeight="1"/>
    <row r="61046" ht="26.25" customHeight="1"/>
    <row r="61047" ht="26.25" customHeight="1"/>
    <row r="61048" ht="26.25" customHeight="1"/>
    <row r="61049" ht="26.25" customHeight="1"/>
    <row r="61050" ht="26.25" customHeight="1"/>
    <row r="61051" ht="26.25" customHeight="1"/>
    <row r="61052" ht="26.25" customHeight="1"/>
    <row r="61053" ht="26.25" customHeight="1"/>
    <row r="61054" ht="26.25" customHeight="1"/>
    <row r="61055" ht="26.25" customHeight="1"/>
    <row r="61056" ht="26.25" customHeight="1"/>
    <row r="61057" ht="26.25" customHeight="1"/>
    <row r="61058" ht="26.25" customHeight="1"/>
    <row r="61059" ht="26.25" customHeight="1"/>
    <row r="61060" ht="26.25" customHeight="1"/>
    <row r="61061" ht="26.25" customHeight="1"/>
    <row r="61062" ht="26.25" customHeight="1"/>
    <row r="61063" ht="26.25" customHeight="1"/>
    <row r="61064" ht="26.25" customHeight="1"/>
    <row r="61065" ht="26.25" customHeight="1"/>
    <row r="61066" ht="26.25" customHeight="1"/>
    <row r="61067" ht="26.25" customHeight="1"/>
    <row r="61068" ht="26.25" customHeight="1"/>
    <row r="61069" ht="26.25" customHeight="1"/>
    <row r="61070" ht="26.25" customHeight="1"/>
    <row r="61071" ht="26.25" customHeight="1"/>
    <row r="61072" ht="26.25" customHeight="1"/>
    <row r="61073" ht="26.25" customHeight="1"/>
    <row r="61074" ht="26.25" customHeight="1"/>
    <row r="61075" ht="26.25" customHeight="1"/>
    <row r="61076" ht="26.25" customHeight="1"/>
    <row r="61077" ht="26.25" customHeight="1"/>
    <row r="61078" ht="26.25" customHeight="1"/>
    <row r="61079" ht="26.25" customHeight="1"/>
    <row r="61080" ht="26.25" customHeight="1"/>
    <row r="61081" ht="26.25" customHeight="1"/>
    <row r="61082" ht="26.25" customHeight="1"/>
    <row r="61083" ht="26.25" customHeight="1"/>
    <row r="61084" ht="26.25" customHeight="1"/>
    <row r="61085" ht="26.25" customHeight="1"/>
    <row r="61086" ht="26.25" customHeight="1"/>
    <row r="61087" ht="26.25" customHeight="1"/>
    <row r="61088" ht="26.25" customHeight="1"/>
    <row r="61089" ht="26.25" customHeight="1"/>
    <row r="61090" ht="26.25" customHeight="1"/>
    <row r="61091" ht="26.25" customHeight="1"/>
    <row r="61092" ht="26.25" customHeight="1"/>
    <row r="61093" ht="26.25" customHeight="1"/>
    <row r="61094" ht="26.25" customHeight="1"/>
    <row r="61095" ht="26.25" customHeight="1"/>
    <row r="61096" ht="26.25" customHeight="1"/>
    <row r="61097" ht="26.25" customHeight="1"/>
    <row r="61098" ht="26.25" customHeight="1"/>
    <row r="61099" ht="26.25" customHeight="1"/>
    <row r="61100" ht="26.25" customHeight="1"/>
    <row r="61101" ht="26.25" customHeight="1"/>
    <row r="61102" ht="26.25" customHeight="1"/>
    <row r="61103" ht="26.25" customHeight="1"/>
    <row r="61104" ht="26.25" customHeight="1"/>
    <row r="61105" ht="26.25" customHeight="1"/>
    <row r="61106" ht="26.25" customHeight="1"/>
    <row r="61107" ht="26.25" customHeight="1"/>
    <row r="61108" ht="26.25" customHeight="1"/>
    <row r="61109" ht="26.25" customHeight="1"/>
    <row r="61110" ht="26.25" customHeight="1"/>
    <row r="61111" ht="26.25" customHeight="1"/>
    <row r="61112" ht="26.25" customHeight="1"/>
    <row r="61113" ht="26.25" customHeight="1"/>
    <row r="61114" ht="26.25" customHeight="1"/>
    <row r="61115" ht="26.25" customHeight="1"/>
    <row r="61116" ht="26.25" customHeight="1"/>
    <row r="61117" ht="26.25" customHeight="1"/>
    <row r="61118" ht="26.25" customHeight="1"/>
    <row r="61119" ht="26.25" customHeight="1"/>
    <row r="61120" ht="26.25" customHeight="1"/>
    <row r="61121" ht="26.25" customHeight="1"/>
    <row r="61122" ht="26.25" customHeight="1"/>
    <row r="61123" ht="26.25" customHeight="1"/>
    <row r="61124" ht="26.25" customHeight="1"/>
    <row r="61125" ht="26.25" customHeight="1"/>
    <row r="61126" ht="26.25" customHeight="1"/>
    <row r="61127" ht="26.25" customHeight="1"/>
    <row r="61128" ht="26.25" customHeight="1"/>
    <row r="61129" ht="26.25" customHeight="1"/>
    <row r="61130" ht="26.25" customHeight="1"/>
    <row r="61131" ht="26.25" customHeight="1"/>
    <row r="61132" ht="26.25" customHeight="1"/>
    <row r="61133" ht="26.25" customHeight="1"/>
    <row r="61134" ht="26.25" customHeight="1"/>
    <row r="61135" ht="26.25" customHeight="1"/>
    <row r="61136" ht="26.25" customHeight="1"/>
    <row r="61137" ht="26.25" customHeight="1"/>
    <row r="61138" ht="26.25" customHeight="1"/>
    <row r="61139" ht="26.25" customHeight="1"/>
    <row r="61140" ht="26.25" customHeight="1"/>
    <row r="61141" ht="26.25" customHeight="1"/>
    <row r="61142" ht="26.25" customHeight="1"/>
    <row r="61143" ht="26.25" customHeight="1"/>
    <row r="61144" ht="26.25" customHeight="1"/>
    <row r="61145" ht="26.25" customHeight="1"/>
    <row r="61146" ht="26.25" customHeight="1"/>
    <row r="61147" ht="26.25" customHeight="1"/>
    <row r="61148" ht="26.25" customHeight="1"/>
    <row r="61149" ht="26.25" customHeight="1"/>
    <row r="61150" ht="26.25" customHeight="1"/>
    <row r="61151" ht="26.25" customHeight="1"/>
    <row r="61152" ht="26.25" customHeight="1"/>
    <row r="61153" ht="26.25" customHeight="1"/>
    <row r="61154" ht="26.25" customHeight="1"/>
    <row r="61155" ht="26.25" customHeight="1"/>
    <row r="61156" ht="26.25" customHeight="1"/>
    <row r="61157" ht="26.25" customHeight="1"/>
    <row r="61158" ht="26.25" customHeight="1"/>
    <row r="61159" ht="26.25" customHeight="1"/>
    <row r="61160" ht="26.25" customHeight="1"/>
    <row r="61161" ht="26.25" customHeight="1"/>
    <row r="61162" ht="26.25" customHeight="1"/>
    <row r="61163" ht="26.25" customHeight="1"/>
    <row r="61164" ht="26.25" customHeight="1"/>
    <row r="61165" ht="26.25" customHeight="1"/>
    <row r="61166" ht="26.25" customHeight="1"/>
    <row r="61167" ht="26.25" customHeight="1"/>
    <row r="61168" ht="26.25" customHeight="1"/>
    <row r="61169" ht="26.25" customHeight="1"/>
    <row r="61170" ht="26.25" customHeight="1"/>
    <row r="61171" ht="26.25" customHeight="1"/>
    <row r="61172" ht="26.25" customHeight="1"/>
    <row r="61173" ht="26.25" customHeight="1"/>
    <row r="61174" ht="26.25" customHeight="1"/>
    <row r="61175" ht="26.25" customHeight="1"/>
    <row r="61176" ht="26.25" customHeight="1"/>
    <row r="61177" ht="26.25" customHeight="1"/>
    <row r="61178" ht="26.25" customHeight="1"/>
    <row r="61179" ht="26.25" customHeight="1"/>
    <row r="61180" ht="26.25" customHeight="1"/>
    <row r="61181" ht="26.25" customHeight="1"/>
    <row r="61182" ht="26.25" customHeight="1"/>
    <row r="61183" ht="26.25" customHeight="1"/>
    <row r="61184" ht="26.25" customHeight="1"/>
    <row r="61185" ht="26.25" customHeight="1"/>
    <row r="61186" ht="26.25" customHeight="1"/>
    <row r="61187" ht="26.25" customHeight="1"/>
    <row r="61188" ht="26.25" customHeight="1"/>
    <row r="61189" ht="26.25" customHeight="1"/>
    <row r="61190" ht="26.25" customHeight="1"/>
    <row r="61191" ht="26.25" customHeight="1"/>
    <row r="61192" ht="26.25" customHeight="1"/>
    <row r="61193" ht="26.25" customHeight="1"/>
    <row r="61194" ht="26.25" customHeight="1"/>
    <row r="61195" ht="26.25" customHeight="1"/>
    <row r="61196" ht="26.25" customHeight="1"/>
    <row r="61197" ht="26.25" customHeight="1"/>
    <row r="61198" ht="26.25" customHeight="1"/>
    <row r="61199" ht="26.25" customHeight="1"/>
    <row r="61200" ht="26.25" customHeight="1"/>
    <row r="61201" ht="26.25" customHeight="1"/>
    <row r="61202" ht="26.25" customHeight="1"/>
    <row r="61203" ht="26.25" customHeight="1"/>
    <row r="61204" ht="26.25" customHeight="1"/>
    <row r="61205" ht="26.25" customHeight="1"/>
    <row r="61206" ht="26.25" customHeight="1"/>
    <row r="61207" ht="26.25" customHeight="1"/>
    <row r="61208" ht="26.25" customHeight="1"/>
    <row r="61209" ht="26.25" customHeight="1"/>
    <row r="61210" ht="26.25" customHeight="1"/>
    <row r="61211" ht="26.25" customHeight="1"/>
    <row r="61212" ht="26.25" customHeight="1"/>
    <row r="61213" ht="26.25" customHeight="1"/>
    <row r="61214" ht="26.25" customHeight="1"/>
    <row r="61215" ht="26.25" customHeight="1"/>
    <row r="61216" ht="26.25" customHeight="1"/>
    <row r="61217" ht="26.25" customHeight="1"/>
    <row r="61218" ht="26.25" customHeight="1"/>
    <row r="61219" ht="26.25" customHeight="1"/>
    <row r="61220" ht="26.25" customHeight="1"/>
    <row r="61221" ht="26.25" customHeight="1"/>
    <row r="61222" ht="26.25" customHeight="1"/>
    <row r="61223" ht="26.25" customHeight="1"/>
    <row r="61224" ht="26.25" customHeight="1"/>
    <row r="61225" ht="26.25" customHeight="1"/>
    <row r="61226" ht="26.25" customHeight="1"/>
    <row r="61227" ht="26.25" customHeight="1"/>
    <row r="61228" ht="26.25" customHeight="1"/>
    <row r="61229" ht="26.25" customHeight="1"/>
    <row r="61230" ht="26.25" customHeight="1"/>
    <row r="61231" ht="26.25" customHeight="1"/>
    <row r="61232" ht="26.25" customHeight="1"/>
    <row r="61233" ht="26.25" customHeight="1"/>
    <row r="61234" ht="26.25" customHeight="1"/>
    <row r="61235" ht="26.25" customHeight="1"/>
    <row r="61236" ht="26.25" customHeight="1"/>
    <row r="61237" ht="26.25" customHeight="1"/>
    <row r="61238" ht="26.25" customHeight="1"/>
    <row r="61239" ht="26.25" customHeight="1"/>
    <row r="61240" ht="26.25" customHeight="1"/>
    <row r="61241" ht="26.25" customHeight="1"/>
    <row r="61242" ht="26.25" customHeight="1"/>
    <row r="61243" ht="26.25" customHeight="1"/>
    <row r="61244" ht="26.25" customHeight="1"/>
    <row r="61245" ht="26.25" customHeight="1"/>
    <row r="61246" ht="26.25" customHeight="1"/>
    <row r="61247" ht="26.25" customHeight="1"/>
    <row r="61248" ht="26.25" customHeight="1"/>
    <row r="61249" ht="26.25" customHeight="1"/>
    <row r="61250" ht="26.25" customHeight="1"/>
    <row r="61251" ht="26.25" customHeight="1"/>
    <row r="61252" ht="26.25" customHeight="1"/>
    <row r="61253" ht="26.25" customHeight="1"/>
    <row r="61254" ht="26.25" customHeight="1"/>
    <row r="61255" ht="26.25" customHeight="1"/>
    <row r="61256" ht="26.25" customHeight="1"/>
    <row r="61257" ht="26.25" customHeight="1"/>
    <row r="61258" ht="26.25" customHeight="1"/>
    <row r="61259" ht="26.25" customHeight="1"/>
    <row r="61260" ht="26.25" customHeight="1"/>
    <row r="61261" ht="26.25" customHeight="1"/>
    <row r="61262" ht="26.25" customHeight="1"/>
    <row r="61263" ht="26.25" customHeight="1"/>
    <row r="61264" ht="26.25" customHeight="1"/>
    <row r="61265" ht="26.25" customHeight="1"/>
    <row r="61266" ht="26.25" customHeight="1"/>
    <row r="61267" ht="26.25" customHeight="1"/>
    <row r="61268" ht="26.25" customHeight="1"/>
    <row r="61269" ht="26.25" customHeight="1"/>
    <row r="61270" ht="26.25" customHeight="1"/>
    <row r="61271" ht="26.25" customHeight="1"/>
    <row r="61272" ht="26.25" customHeight="1"/>
    <row r="61273" ht="26.25" customHeight="1"/>
    <row r="61274" ht="26.25" customHeight="1"/>
    <row r="61275" ht="26.25" customHeight="1"/>
    <row r="61276" ht="26.25" customHeight="1"/>
    <row r="61277" ht="26.25" customHeight="1"/>
    <row r="61278" ht="26.25" customHeight="1"/>
    <row r="61279" ht="26.25" customHeight="1"/>
    <row r="61280" ht="26.25" customHeight="1"/>
    <row r="61281" ht="26.25" customHeight="1"/>
    <row r="61282" ht="26.25" customHeight="1"/>
    <row r="61283" ht="26.25" customHeight="1"/>
    <row r="61284" ht="26.25" customHeight="1"/>
    <row r="61285" ht="26.25" customHeight="1"/>
    <row r="61286" ht="26.25" customHeight="1"/>
    <row r="61287" ht="26.25" customHeight="1"/>
    <row r="61288" ht="26.25" customHeight="1"/>
    <row r="61289" ht="26.25" customHeight="1"/>
    <row r="61290" ht="26.25" customHeight="1"/>
    <row r="61291" ht="26.25" customHeight="1"/>
    <row r="61292" ht="26.25" customHeight="1"/>
    <row r="61293" ht="26.25" customHeight="1"/>
    <row r="61294" ht="26.25" customHeight="1"/>
    <row r="61295" ht="26.25" customHeight="1"/>
    <row r="61296" ht="26.25" customHeight="1"/>
    <row r="61297" ht="26.25" customHeight="1"/>
    <row r="61298" ht="26.25" customHeight="1"/>
    <row r="61299" ht="26.25" customHeight="1"/>
    <row r="61300" ht="26.25" customHeight="1"/>
    <row r="61301" ht="26.25" customHeight="1"/>
    <row r="61302" ht="26.25" customHeight="1"/>
    <row r="61303" ht="26.25" customHeight="1"/>
    <row r="61304" ht="26.25" customHeight="1"/>
    <row r="61305" ht="26.25" customHeight="1"/>
    <row r="61306" ht="26.25" customHeight="1"/>
    <row r="61307" ht="26.25" customHeight="1"/>
    <row r="61308" ht="26.25" customHeight="1"/>
    <row r="61309" ht="26.25" customHeight="1"/>
    <row r="61310" ht="26.25" customHeight="1"/>
    <row r="61311" ht="26.25" customHeight="1"/>
    <row r="61312" ht="26.25" customHeight="1"/>
    <row r="61313" ht="26.25" customHeight="1"/>
    <row r="61314" ht="26.25" customHeight="1"/>
    <row r="61315" ht="26.25" customHeight="1"/>
    <row r="61316" ht="26.25" customHeight="1"/>
    <row r="61317" ht="26.25" customHeight="1"/>
    <row r="61318" ht="26.25" customHeight="1"/>
    <row r="61319" ht="26.25" customHeight="1"/>
    <row r="61320" ht="26.25" customHeight="1"/>
    <row r="61321" ht="26.25" customHeight="1"/>
    <row r="61322" ht="26.25" customHeight="1"/>
    <row r="61323" ht="26.25" customHeight="1"/>
    <row r="61324" ht="26.25" customHeight="1"/>
    <row r="61325" ht="26.25" customHeight="1"/>
    <row r="61326" ht="26.25" customHeight="1"/>
    <row r="61327" ht="26.25" customHeight="1"/>
    <row r="61328" ht="26.25" customHeight="1"/>
    <row r="61329" ht="26.25" customHeight="1"/>
    <row r="61330" ht="26.25" customHeight="1"/>
    <row r="61331" ht="26.25" customHeight="1"/>
    <row r="61332" ht="26.25" customHeight="1"/>
    <row r="61333" ht="26.25" customHeight="1"/>
    <row r="61334" ht="26.25" customHeight="1"/>
    <row r="61335" ht="26.25" customHeight="1"/>
    <row r="61336" ht="26.25" customHeight="1"/>
    <row r="61337" ht="26.25" customHeight="1"/>
    <row r="61338" ht="26.25" customHeight="1"/>
    <row r="61339" ht="26.25" customHeight="1"/>
    <row r="61340" ht="26.25" customHeight="1"/>
    <row r="61341" ht="26.25" customHeight="1"/>
    <row r="61342" ht="26.25" customHeight="1"/>
    <row r="61343" ht="26.25" customHeight="1"/>
    <row r="61344" ht="26.25" customHeight="1"/>
    <row r="61345" ht="26.25" customHeight="1"/>
    <row r="61346" ht="26.25" customHeight="1"/>
    <row r="61347" ht="26.25" customHeight="1"/>
    <row r="61348" ht="26.25" customHeight="1"/>
    <row r="61349" ht="26.25" customHeight="1"/>
    <row r="61350" ht="26.25" customHeight="1"/>
    <row r="61351" ht="26.25" customHeight="1"/>
    <row r="61352" ht="26.25" customHeight="1"/>
    <row r="61353" ht="26.25" customHeight="1"/>
    <row r="61354" ht="26.25" customHeight="1"/>
    <row r="61355" ht="26.25" customHeight="1"/>
    <row r="61356" ht="26.25" customHeight="1"/>
    <row r="61357" ht="26.25" customHeight="1"/>
    <row r="61358" ht="26.25" customHeight="1"/>
    <row r="61359" ht="26.25" customHeight="1"/>
    <row r="61360" ht="26.25" customHeight="1"/>
    <row r="61361" ht="26.25" customHeight="1"/>
    <row r="61362" ht="26.25" customHeight="1"/>
    <row r="61363" ht="26.25" customHeight="1"/>
    <row r="61364" ht="26.25" customHeight="1"/>
    <row r="61365" ht="26.25" customHeight="1"/>
    <row r="61366" ht="26.25" customHeight="1"/>
    <row r="61367" ht="26.25" customHeight="1"/>
    <row r="61368" ht="26.25" customHeight="1"/>
    <row r="61369" ht="26.25" customHeight="1"/>
    <row r="61370" ht="26.25" customHeight="1"/>
    <row r="61371" ht="26.25" customHeight="1"/>
    <row r="61372" ht="26.25" customHeight="1"/>
    <row r="61373" ht="26.25" customHeight="1"/>
    <row r="61374" ht="26.25" customHeight="1"/>
    <row r="61375" ht="26.25" customHeight="1"/>
    <row r="61376" ht="26.25" customHeight="1"/>
    <row r="61377" ht="26.25" customHeight="1"/>
    <row r="61378" ht="26.25" customHeight="1"/>
    <row r="61379" ht="26.25" customHeight="1"/>
    <row r="61380" ht="26.25" customHeight="1"/>
    <row r="61381" ht="26.25" customHeight="1"/>
    <row r="61382" ht="26.25" customHeight="1"/>
    <row r="61383" ht="26.25" customHeight="1"/>
    <row r="61384" ht="26.25" customHeight="1"/>
    <row r="61385" ht="26.25" customHeight="1"/>
    <row r="61386" ht="26.25" customHeight="1"/>
    <row r="61387" ht="26.25" customHeight="1"/>
    <row r="61388" ht="26.25" customHeight="1"/>
    <row r="61389" ht="26.25" customHeight="1"/>
    <row r="61390" ht="26.25" customHeight="1"/>
    <row r="61391" ht="26.25" customHeight="1"/>
    <row r="61392" ht="26.25" customHeight="1"/>
    <row r="61393" ht="26.25" customHeight="1"/>
    <row r="61394" ht="26.25" customHeight="1"/>
    <row r="61395" ht="26.25" customHeight="1"/>
    <row r="61396" ht="26.25" customHeight="1"/>
    <row r="61397" ht="26.25" customHeight="1"/>
    <row r="61398" ht="26.25" customHeight="1"/>
    <row r="61399" ht="26.25" customHeight="1"/>
    <row r="61400" ht="26.25" customHeight="1"/>
    <row r="61401" ht="26.25" customHeight="1"/>
    <row r="61402" ht="26.25" customHeight="1"/>
    <row r="61403" ht="26.25" customHeight="1"/>
    <row r="61404" ht="26.25" customHeight="1"/>
    <row r="61405" ht="26.25" customHeight="1"/>
    <row r="61406" ht="26.25" customHeight="1"/>
    <row r="61407" ht="26.25" customHeight="1"/>
    <row r="61408" ht="26.25" customHeight="1"/>
    <row r="61409" ht="26.25" customHeight="1"/>
    <row r="61410" ht="26.25" customHeight="1"/>
    <row r="61411" ht="26.25" customHeight="1"/>
    <row r="61412" ht="26.25" customHeight="1"/>
    <row r="61413" ht="26.25" customHeight="1"/>
    <row r="61414" ht="26.25" customHeight="1"/>
    <row r="61415" ht="26.25" customHeight="1"/>
    <row r="61416" ht="26.25" customHeight="1"/>
    <row r="61417" ht="26.25" customHeight="1"/>
    <row r="61418" ht="26.25" customHeight="1"/>
    <row r="61419" ht="26.25" customHeight="1"/>
    <row r="61420" ht="26.25" customHeight="1"/>
    <row r="61421" ht="26.25" customHeight="1"/>
    <row r="61422" ht="26.25" customHeight="1"/>
    <row r="61423" ht="26.25" customHeight="1"/>
    <row r="61424" ht="26.25" customHeight="1"/>
    <row r="61425" ht="26.25" customHeight="1"/>
    <row r="61426" ht="26.25" customHeight="1"/>
    <row r="61427" ht="26.25" customHeight="1"/>
    <row r="61428" ht="26.25" customHeight="1"/>
    <row r="61429" ht="26.25" customHeight="1"/>
    <row r="61430" ht="26.25" customHeight="1"/>
    <row r="61431" ht="26.25" customHeight="1"/>
    <row r="61432" ht="26.25" customHeight="1"/>
    <row r="61433" ht="26.25" customHeight="1"/>
    <row r="61434" ht="26.25" customHeight="1"/>
    <row r="61435" ht="26.25" customHeight="1"/>
    <row r="61436" ht="26.25" customHeight="1"/>
    <row r="61437" ht="26.25" customHeight="1"/>
    <row r="61438" ht="26.25" customHeight="1"/>
    <row r="61439" ht="26.25" customHeight="1"/>
    <row r="61440" ht="26.25" customHeight="1"/>
    <row r="61441" ht="26.25" customHeight="1"/>
    <row r="61442" ht="26.25" customHeight="1"/>
    <row r="61443" ht="26.25" customHeight="1"/>
    <row r="61444" ht="26.25" customHeight="1"/>
    <row r="61445" ht="26.25" customHeight="1"/>
    <row r="61446" ht="26.25" customHeight="1"/>
    <row r="61447" ht="26.25" customHeight="1"/>
    <row r="61448" ht="26.25" customHeight="1"/>
    <row r="61449" ht="26.25" customHeight="1"/>
    <row r="61450" ht="26.25" customHeight="1"/>
    <row r="61451" ht="26.25" customHeight="1"/>
    <row r="61452" ht="26.25" customHeight="1"/>
    <row r="61453" ht="26.25" customHeight="1"/>
    <row r="61454" ht="26.25" customHeight="1"/>
    <row r="61455" ht="26.25" customHeight="1"/>
    <row r="61456" ht="26.25" customHeight="1"/>
    <row r="61457" ht="26.25" customHeight="1"/>
    <row r="61458" ht="26.25" customHeight="1"/>
    <row r="61459" ht="26.25" customHeight="1"/>
    <row r="61460" ht="26.25" customHeight="1"/>
    <row r="61461" ht="26.25" customHeight="1"/>
    <row r="61462" ht="26.25" customHeight="1"/>
    <row r="61463" ht="26.25" customHeight="1"/>
    <row r="61464" ht="26.25" customHeight="1"/>
    <row r="61465" ht="26.25" customHeight="1"/>
    <row r="61466" ht="26.25" customHeight="1"/>
    <row r="61467" ht="26.25" customHeight="1"/>
    <row r="61468" ht="26.25" customHeight="1"/>
    <row r="61469" ht="26.25" customHeight="1"/>
    <row r="61470" ht="26.25" customHeight="1"/>
    <row r="61471" ht="26.25" customHeight="1"/>
    <row r="61472" ht="26.25" customHeight="1"/>
    <row r="61473" ht="26.25" customHeight="1"/>
    <row r="61474" ht="26.25" customHeight="1"/>
    <row r="61475" ht="26.25" customHeight="1"/>
    <row r="61476" ht="26.25" customHeight="1"/>
    <row r="61477" ht="26.25" customHeight="1"/>
    <row r="61478" ht="26.25" customHeight="1"/>
    <row r="61479" ht="26.25" customHeight="1"/>
    <row r="61480" ht="26.25" customHeight="1"/>
    <row r="61481" ht="26.25" customHeight="1"/>
    <row r="61482" ht="26.25" customHeight="1"/>
    <row r="61483" ht="26.25" customHeight="1"/>
    <row r="61484" ht="26.25" customHeight="1"/>
    <row r="61485" ht="26.25" customHeight="1"/>
    <row r="61486" ht="26.25" customHeight="1"/>
    <row r="61487" ht="26.25" customHeight="1"/>
    <row r="61488" ht="26.25" customHeight="1"/>
    <row r="61489" ht="26.25" customHeight="1"/>
    <row r="61490" ht="26.25" customHeight="1"/>
    <row r="61491" ht="26.25" customHeight="1"/>
    <row r="61492" ht="26.25" customHeight="1"/>
    <row r="61493" ht="26.25" customHeight="1"/>
    <row r="61494" ht="26.25" customHeight="1"/>
    <row r="61495" ht="26.25" customHeight="1"/>
    <row r="61496" ht="26.25" customHeight="1"/>
    <row r="61497" ht="26.25" customHeight="1"/>
    <row r="61498" ht="26.25" customHeight="1"/>
    <row r="61499" ht="26.25" customHeight="1"/>
    <row r="61500" ht="26.25" customHeight="1"/>
    <row r="61501" ht="26.25" customHeight="1"/>
    <row r="61502" ht="26.25" customHeight="1"/>
    <row r="61503" ht="26.25" customHeight="1"/>
    <row r="61504" ht="26.25" customHeight="1"/>
    <row r="61505" ht="26.25" customHeight="1"/>
    <row r="61506" ht="26.25" customHeight="1"/>
    <row r="61507" ht="26.25" customHeight="1"/>
    <row r="61508" ht="26.25" customHeight="1"/>
    <row r="61509" ht="26.25" customHeight="1"/>
    <row r="61510" ht="26.25" customHeight="1"/>
    <row r="61511" ht="26.25" customHeight="1"/>
    <row r="61512" ht="26.25" customHeight="1"/>
    <row r="61513" ht="26.25" customHeight="1"/>
    <row r="61514" ht="26.25" customHeight="1"/>
    <row r="61515" ht="26.25" customHeight="1"/>
    <row r="61516" ht="26.25" customHeight="1"/>
    <row r="61517" ht="26.25" customHeight="1"/>
    <row r="61518" ht="26.25" customHeight="1"/>
    <row r="61519" ht="26.25" customHeight="1"/>
    <row r="61520" ht="26.25" customHeight="1"/>
    <row r="61521" ht="26.25" customHeight="1"/>
    <row r="61522" ht="26.25" customHeight="1"/>
    <row r="61523" ht="26.25" customHeight="1"/>
    <row r="61524" ht="26.25" customHeight="1"/>
    <row r="61525" ht="26.25" customHeight="1"/>
    <row r="61526" ht="26.25" customHeight="1"/>
    <row r="61527" ht="26.25" customHeight="1"/>
    <row r="61528" ht="26.25" customHeight="1"/>
    <row r="61529" ht="26.25" customHeight="1"/>
    <row r="61530" ht="26.25" customHeight="1"/>
    <row r="61531" ht="26.25" customHeight="1"/>
    <row r="61532" ht="26.25" customHeight="1"/>
    <row r="61533" ht="26.25" customHeight="1"/>
    <row r="61534" ht="26.25" customHeight="1"/>
    <row r="61535" ht="26.25" customHeight="1"/>
    <row r="61536" ht="26.25" customHeight="1"/>
    <row r="61537" ht="26.25" customHeight="1"/>
    <row r="61538" ht="26.25" customHeight="1"/>
    <row r="61539" ht="26.25" customHeight="1"/>
    <row r="61540" ht="26.25" customHeight="1"/>
    <row r="61541" ht="26.25" customHeight="1"/>
    <row r="61542" ht="26.25" customHeight="1"/>
    <row r="61543" ht="26.25" customHeight="1"/>
    <row r="61544" ht="26.25" customHeight="1"/>
    <row r="61545" ht="26.25" customHeight="1"/>
    <row r="61546" ht="26.25" customHeight="1"/>
    <row r="61547" ht="26.25" customHeight="1"/>
    <row r="61548" ht="26.25" customHeight="1"/>
    <row r="61549" ht="26.25" customHeight="1"/>
    <row r="61550" ht="26.25" customHeight="1"/>
    <row r="61551" ht="26.25" customHeight="1"/>
    <row r="61552" ht="26.25" customHeight="1"/>
    <row r="61553" ht="26.25" customHeight="1"/>
    <row r="61554" ht="26.25" customHeight="1"/>
    <row r="61555" ht="26.25" customHeight="1"/>
    <row r="61556" ht="26.25" customHeight="1"/>
    <row r="61557" ht="26.25" customHeight="1"/>
    <row r="61558" ht="26.25" customHeight="1"/>
    <row r="61559" ht="26.25" customHeight="1"/>
    <row r="61560" ht="26.25" customHeight="1"/>
    <row r="61561" ht="26.25" customHeight="1"/>
    <row r="61562" ht="26.25" customHeight="1"/>
    <row r="61563" ht="26.25" customHeight="1"/>
    <row r="61564" ht="26.25" customHeight="1"/>
    <row r="61565" ht="26.25" customHeight="1"/>
    <row r="61566" ht="26.25" customHeight="1"/>
    <row r="61567" ht="26.25" customHeight="1"/>
    <row r="61568" ht="26.25" customHeight="1"/>
    <row r="61569" ht="26.25" customHeight="1"/>
    <row r="61570" ht="26.25" customHeight="1"/>
    <row r="61571" ht="26.25" customHeight="1"/>
    <row r="61572" ht="26.25" customHeight="1"/>
    <row r="61573" ht="26.25" customHeight="1"/>
    <row r="61574" ht="26.25" customHeight="1"/>
    <row r="61575" ht="26.25" customHeight="1"/>
    <row r="61576" ht="26.25" customHeight="1"/>
    <row r="61577" ht="26.25" customHeight="1"/>
    <row r="61578" ht="26.25" customHeight="1"/>
    <row r="61579" ht="26.25" customHeight="1"/>
    <row r="61580" ht="26.25" customHeight="1"/>
    <row r="61581" ht="26.25" customHeight="1"/>
    <row r="61582" ht="26.25" customHeight="1"/>
    <row r="61583" ht="26.25" customHeight="1"/>
    <row r="61584" ht="26.25" customHeight="1"/>
    <row r="61585" ht="26.25" customHeight="1"/>
    <row r="61586" ht="26.25" customHeight="1"/>
    <row r="61587" ht="26.25" customHeight="1"/>
    <row r="61588" ht="26.25" customHeight="1"/>
    <row r="61589" ht="26.25" customHeight="1"/>
    <row r="61590" ht="26.25" customHeight="1"/>
    <row r="61591" ht="26.25" customHeight="1"/>
    <row r="61592" ht="26.25" customHeight="1"/>
    <row r="61593" ht="26.25" customHeight="1"/>
    <row r="61594" ht="26.25" customHeight="1"/>
    <row r="61595" ht="26.25" customHeight="1"/>
    <row r="61596" ht="26.25" customHeight="1"/>
    <row r="61597" ht="26.25" customHeight="1"/>
    <row r="61598" ht="26.25" customHeight="1"/>
    <row r="61599" ht="26.25" customHeight="1"/>
    <row r="61600" ht="26.25" customHeight="1"/>
    <row r="61601" ht="26.25" customHeight="1"/>
    <row r="61602" ht="26.25" customHeight="1"/>
    <row r="61603" ht="26.25" customHeight="1"/>
    <row r="61604" ht="26.25" customHeight="1"/>
    <row r="61605" ht="26.25" customHeight="1"/>
    <row r="61606" ht="26.25" customHeight="1"/>
    <row r="61607" ht="26.25" customHeight="1"/>
    <row r="61608" ht="26.25" customHeight="1"/>
    <row r="61609" ht="26.25" customHeight="1"/>
    <row r="61610" ht="26.25" customHeight="1"/>
    <row r="61611" ht="26.25" customHeight="1"/>
    <row r="61612" ht="26.25" customHeight="1"/>
    <row r="61613" ht="26.25" customHeight="1"/>
    <row r="61614" ht="26.25" customHeight="1"/>
    <row r="61615" ht="26.25" customHeight="1"/>
    <row r="61616" ht="26.25" customHeight="1"/>
    <row r="61617" ht="26.25" customHeight="1"/>
    <row r="61618" ht="26.25" customHeight="1"/>
    <row r="61619" ht="26.25" customHeight="1"/>
    <row r="61620" ht="26.25" customHeight="1"/>
    <row r="61621" ht="26.25" customHeight="1"/>
    <row r="61622" ht="26.25" customHeight="1"/>
    <row r="61623" ht="26.25" customHeight="1"/>
    <row r="61624" ht="26.25" customHeight="1"/>
    <row r="61625" ht="26.25" customHeight="1"/>
    <row r="61626" ht="26.25" customHeight="1"/>
    <row r="61627" ht="26.25" customHeight="1"/>
    <row r="61628" ht="26.25" customHeight="1"/>
    <row r="61629" ht="26.25" customHeight="1"/>
    <row r="61630" ht="26.25" customHeight="1"/>
    <row r="61631" ht="26.25" customHeight="1"/>
    <row r="61632" ht="26.25" customHeight="1"/>
    <row r="61633" ht="26.25" customHeight="1"/>
    <row r="61634" ht="26.25" customHeight="1"/>
    <row r="61635" ht="26.25" customHeight="1"/>
    <row r="61636" ht="26.25" customHeight="1"/>
    <row r="61637" ht="26.25" customHeight="1"/>
    <row r="61638" ht="26.25" customHeight="1"/>
    <row r="61639" ht="26.25" customHeight="1"/>
    <row r="61640" ht="26.25" customHeight="1"/>
    <row r="61641" ht="26.25" customHeight="1"/>
    <row r="61642" ht="26.25" customHeight="1"/>
    <row r="61643" ht="26.25" customHeight="1"/>
    <row r="61644" ht="26.25" customHeight="1"/>
    <row r="61645" ht="26.25" customHeight="1"/>
    <row r="61646" ht="26.25" customHeight="1"/>
    <row r="61647" ht="26.25" customHeight="1"/>
    <row r="61648" ht="26.25" customHeight="1"/>
    <row r="61649" ht="26.25" customHeight="1"/>
    <row r="61650" ht="26.25" customHeight="1"/>
    <row r="61651" ht="26.25" customHeight="1"/>
    <row r="61652" ht="26.25" customHeight="1"/>
    <row r="61653" ht="26.25" customHeight="1"/>
    <row r="61654" ht="26.25" customHeight="1"/>
    <row r="61655" ht="26.25" customHeight="1"/>
    <row r="61656" ht="26.25" customHeight="1"/>
    <row r="61657" ht="26.25" customHeight="1"/>
    <row r="61658" ht="26.25" customHeight="1"/>
    <row r="61659" ht="26.25" customHeight="1"/>
    <row r="61660" ht="26.25" customHeight="1"/>
    <row r="61661" ht="26.25" customHeight="1"/>
    <row r="61662" ht="26.25" customHeight="1"/>
    <row r="61663" ht="26.25" customHeight="1"/>
    <row r="61664" ht="26.25" customHeight="1"/>
    <row r="61665" ht="26.25" customHeight="1"/>
    <row r="61666" ht="26.25" customHeight="1"/>
    <row r="61667" ht="26.25" customHeight="1"/>
    <row r="61668" ht="26.25" customHeight="1"/>
    <row r="61669" ht="26.25" customHeight="1"/>
    <row r="61670" ht="26.25" customHeight="1"/>
    <row r="61671" ht="26.25" customHeight="1"/>
    <row r="61672" ht="26.25" customHeight="1"/>
    <row r="61673" ht="26.25" customHeight="1"/>
    <row r="61674" ht="26.25" customHeight="1"/>
    <row r="61675" ht="26.25" customHeight="1"/>
    <row r="61676" ht="26.25" customHeight="1"/>
    <row r="61677" ht="26.25" customHeight="1"/>
    <row r="61678" ht="26.25" customHeight="1"/>
    <row r="61679" ht="26.25" customHeight="1"/>
    <row r="61680" ht="26.25" customHeight="1"/>
    <row r="61681" ht="26.25" customHeight="1"/>
    <row r="61682" ht="26.25" customHeight="1"/>
    <row r="61683" ht="26.25" customHeight="1"/>
    <row r="61684" ht="26.25" customHeight="1"/>
    <row r="61685" ht="26.25" customHeight="1"/>
    <row r="61686" ht="26.25" customHeight="1"/>
    <row r="61687" ht="26.25" customHeight="1"/>
    <row r="61688" ht="26.25" customHeight="1"/>
    <row r="61689" ht="26.25" customHeight="1"/>
    <row r="61690" ht="26.25" customHeight="1"/>
    <row r="61691" ht="26.25" customHeight="1"/>
    <row r="61692" ht="26.25" customHeight="1"/>
    <row r="61693" ht="26.25" customHeight="1"/>
    <row r="61694" ht="26.25" customHeight="1"/>
    <row r="61695" ht="26.25" customHeight="1"/>
    <row r="61696" ht="26.25" customHeight="1"/>
    <row r="61697" ht="26.25" customHeight="1"/>
    <row r="61698" ht="26.25" customHeight="1"/>
    <row r="61699" ht="26.25" customHeight="1"/>
    <row r="61700" ht="26.25" customHeight="1"/>
    <row r="61701" ht="26.25" customHeight="1"/>
    <row r="61702" ht="26.25" customHeight="1"/>
    <row r="61703" ht="26.25" customHeight="1"/>
    <row r="61704" ht="26.25" customHeight="1"/>
    <row r="61705" ht="26.25" customHeight="1"/>
    <row r="61706" ht="26.25" customHeight="1"/>
    <row r="61707" ht="26.25" customHeight="1"/>
    <row r="61708" ht="26.25" customHeight="1"/>
    <row r="61709" ht="26.25" customHeight="1"/>
    <row r="61710" ht="26.25" customHeight="1"/>
    <row r="61711" ht="26.25" customHeight="1"/>
    <row r="61712" ht="26.25" customHeight="1"/>
    <row r="61713" ht="26.25" customHeight="1"/>
    <row r="61714" ht="26.25" customHeight="1"/>
    <row r="61715" ht="26.25" customHeight="1"/>
    <row r="61716" ht="26.25" customHeight="1"/>
    <row r="61717" ht="26.25" customHeight="1"/>
    <row r="61718" ht="26.25" customHeight="1"/>
    <row r="61719" ht="26.25" customHeight="1"/>
    <row r="61720" ht="26.25" customHeight="1"/>
    <row r="61721" ht="26.25" customHeight="1"/>
    <row r="61722" ht="26.25" customHeight="1"/>
    <row r="61723" ht="26.25" customHeight="1"/>
    <row r="61724" ht="26.25" customHeight="1"/>
    <row r="61725" ht="26.25" customHeight="1"/>
    <row r="61726" ht="26.25" customHeight="1"/>
    <row r="61727" ht="26.25" customHeight="1"/>
    <row r="61728" ht="26.25" customHeight="1"/>
    <row r="61729" ht="26.25" customHeight="1"/>
    <row r="61730" ht="26.25" customHeight="1"/>
    <row r="61731" ht="26.25" customHeight="1"/>
    <row r="61732" ht="26.25" customHeight="1"/>
    <row r="61733" ht="26.25" customHeight="1"/>
    <row r="61734" ht="26.25" customHeight="1"/>
    <row r="61735" ht="26.25" customHeight="1"/>
    <row r="61736" ht="26.25" customHeight="1"/>
    <row r="61737" ht="26.25" customHeight="1"/>
    <row r="61738" ht="26.25" customHeight="1"/>
    <row r="61739" ht="26.25" customHeight="1"/>
    <row r="61740" ht="26.25" customHeight="1"/>
    <row r="61741" ht="26.25" customHeight="1"/>
    <row r="61742" ht="26.25" customHeight="1"/>
    <row r="61743" ht="26.25" customHeight="1"/>
    <row r="61744" ht="26.25" customHeight="1"/>
    <row r="61745" ht="26.25" customHeight="1"/>
    <row r="61746" ht="26.25" customHeight="1"/>
    <row r="61747" ht="26.25" customHeight="1"/>
    <row r="61748" ht="26.25" customHeight="1"/>
    <row r="61749" ht="26.25" customHeight="1"/>
    <row r="61750" ht="26.25" customHeight="1"/>
    <row r="61751" ht="26.25" customHeight="1"/>
    <row r="61752" ht="26.25" customHeight="1"/>
    <row r="61753" ht="26.25" customHeight="1"/>
    <row r="61754" ht="26.25" customHeight="1"/>
    <row r="61755" ht="26.25" customHeight="1"/>
    <row r="61756" ht="26.25" customHeight="1"/>
    <row r="61757" ht="26.25" customHeight="1"/>
    <row r="61758" ht="26.25" customHeight="1"/>
    <row r="61759" ht="26.25" customHeight="1"/>
    <row r="61760" ht="26.25" customHeight="1"/>
    <row r="61761" ht="26.25" customHeight="1"/>
    <row r="61762" ht="26.25" customHeight="1"/>
    <row r="61763" ht="26.25" customHeight="1"/>
    <row r="61764" ht="26.25" customHeight="1"/>
    <row r="61765" ht="26.25" customHeight="1"/>
    <row r="61766" ht="26.25" customHeight="1"/>
    <row r="61767" ht="26.25" customHeight="1"/>
    <row r="61768" ht="26.25" customHeight="1"/>
    <row r="61769" ht="26.25" customHeight="1"/>
    <row r="61770" ht="26.25" customHeight="1"/>
    <row r="61771" ht="26.25" customHeight="1"/>
    <row r="61772" ht="26.25" customHeight="1"/>
    <row r="61773" ht="26.25" customHeight="1"/>
    <row r="61774" ht="26.25" customHeight="1"/>
    <row r="61775" ht="26.25" customHeight="1"/>
    <row r="61776" ht="26.25" customHeight="1"/>
    <row r="61777" ht="26.25" customHeight="1"/>
    <row r="61778" ht="26.25" customHeight="1"/>
    <row r="61779" ht="26.25" customHeight="1"/>
    <row r="61780" ht="26.25" customHeight="1"/>
    <row r="61781" ht="26.25" customHeight="1"/>
    <row r="61782" ht="26.25" customHeight="1"/>
    <row r="61783" ht="26.25" customHeight="1"/>
    <row r="61784" ht="26.25" customHeight="1"/>
    <row r="61785" ht="26.25" customHeight="1"/>
    <row r="61786" ht="26.25" customHeight="1"/>
    <row r="61787" ht="26.25" customHeight="1"/>
    <row r="61788" ht="26.25" customHeight="1"/>
    <row r="61789" ht="26.25" customHeight="1"/>
    <row r="61790" ht="26.25" customHeight="1"/>
    <row r="61791" ht="26.25" customHeight="1"/>
    <row r="61792" ht="26.25" customHeight="1"/>
    <row r="61793" ht="26.25" customHeight="1"/>
    <row r="61794" ht="26.25" customHeight="1"/>
    <row r="61795" ht="26.25" customHeight="1"/>
    <row r="61796" ht="26.25" customHeight="1"/>
    <row r="61797" ht="26.25" customHeight="1"/>
    <row r="61798" ht="26.25" customHeight="1"/>
    <row r="61799" ht="26.25" customHeight="1"/>
    <row r="61800" ht="26.25" customHeight="1"/>
    <row r="61801" ht="26.25" customHeight="1"/>
    <row r="61802" ht="26.25" customHeight="1"/>
    <row r="61803" ht="26.25" customHeight="1"/>
    <row r="61804" ht="26.25" customHeight="1"/>
    <row r="61805" ht="26.25" customHeight="1"/>
    <row r="61806" ht="26.25" customHeight="1"/>
    <row r="61807" ht="26.25" customHeight="1"/>
    <row r="61808" ht="26.25" customHeight="1"/>
    <row r="61809" ht="26.25" customHeight="1"/>
    <row r="61810" ht="26.25" customHeight="1"/>
    <row r="61811" ht="26.25" customHeight="1"/>
    <row r="61812" ht="26.25" customHeight="1"/>
    <row r="61813" ht="26.25" customHeight="1"/>
    <row r="61814" ht="26.25" customHeight="1"/>
    <row r="61815" ht="26.25" customHeight="1"/>
    <row r="61816" ht="26.25" customHeight="1"/>
    <row r="61817" ht="26.25" customHeight="1"/>
    <row r="61818" ht="26.25" customHeight="1"/>
    <row r="61819" ht="26.25" customHeight="1"/>
    <row r="61820" ht="26.25" customHeight="1"/>
    <row r="61821" ht="26.25" customHeight="1"/>
    <row r="61822" ht="26.25" customHeight="1"/>
    <row r="61823" ht="26.25" customHeight="1"/>
    <row r="61824" ht="26.25" customHeight="1"/>
    <row r="61825" ht="26.25" customHeight="1"/>
    <row r="61826" ht="26.25" customHeight="1"/>
    <row r="61827" ht="26.25" customHeight="1"/>
    <row r="61828" ht="26.25" customHeight="1"/>
    <row r="61829" ht="26.25" customHeight="1"/>
    <row r="61830" ht="26.25" customHeight="1"/>
    <row r="61831" ht="26.25" customHeight="1"/>
    <row r="61832" ht="26.25" customHeight="1"/>
    <row r="61833" ht="26.25" customHeight="1"/>
    <row r="61834" ht="26.25" customHeight="1"/>
    <row r="61835" ht="26.25" customHeight="1"/>
    <row r="61836" ht="26.25" customHeight="1"/>
    <row r="61837" ht="26.25" customHeight="1"/>
    <row r="61838" ht="26.25" customHeight="1"/>
    <row r="61839" ht="26.25" customHeight="1"/>
    <row r="61840" ht="26.25" customHeight="1"/>
    <row r="61841" ht="26.25" customHeight="1"/>
    <row r="61842" ht="26.25" customHeight="1"/>
    <row r="61843" ht="26.25" customHeight="1"/>
    <row r="61844" ht="26.25" customHeight="1"/>
    <row r="61845" ht="26.25" customHeight="1"/>
    <row r="61846" ht="26.25" customHeight="1"/>
    <row r="61847" ht="26.25" customHeight="1"/>
    <row r="61848" ht="26.25" customHeight="1"/>
    <row r="61849" ht="26.25" customHeight="1"/>
    <row r="61850" ht="26.25" customHeight="1"/>
    <row r="61851" ht="26.25" customHeight="1"/>
    <row r="61852" ht="26.25" customHeight="1"/>
    <row r="61853" ht="26.25" customHeight="1"/>
    <row r="61854" ht="26.25" customHeight="1"/>
    <row r="61855" ht="26.25" customHeight="1"/>
    <row r="61856" ht="26.25" customHeight="1"/>
    <row r="61857" ht="26.25" customHeight="1"/>
    <row r="61858" ht="26.25" customHeight="1"/>
    <row r="61859" ht="26.25" customHeight="1"/>
    <row r="61860" ht="26.25" customHeight="1"/>
    <row r="61861" ht="26.25" customHeight="1"/>
    <row r="61862" ht="26.25" customHeight="1"/>
    <row r="61863" ht="26.25" customHeight="1"/>
    <row r="61864" ht="26.25" customHeight="1"/>
    <row r="61865" ht="26.25" customHeight="1"/>
    <row r="61866" ht="26.25" customHeight="1"/>
    <row r="61867" ht="26.25" customHeight="1"/>
    <row r="61868" ht="26.25" customHeight="1"/>
    <row r="61869" ht="26.25" customHeight="1"/>
    <row r="61870" ht="26.25" customHeight="1"/>
    <row r="61871" ht="26.25" customHeight="1"/>
    <row r="61872" ht="26.25" customHeight="1"/>
    <row r="61873" ht="26.25" customHeight="1"/>
    <row r="61874" ht="26.25" customHeight="1"/>
    <row r="61875" ht="26.25" customHeight="1"/>
    <row r="61876" ht="26.25" customHeight="1"/>
    <row r="61877" ht="26.25" customHeight="1"/>
    <row r="61878" ht="26.25" customHeight="1"/>
    <row r="61879" ht="26.25" customHeight="1"/>
    <row r="61880" ht="26.25" customHeight="1"/>
    <row r="61881" ht="26.25" customHeight="1"/>
    <row r="61882" ht="26.25" customHeight="1"/>
    <row r="61883" ht="26.25" customHeight="1"/>
    <row r="61884" ht="26.25" customHeight="1"/>
    <row r="61885" ht="26.25" customHeight="1"/>
    <row r="61886" ht="26.25" customHeight="1"/>
    <row r="61887" ht="26.25" customHeight="1"/>
    <row r="61888" ht="26.25" customHeight="1"/>
    <row r="61889" ht="26.25" customHeight="1"/>
    <row r="61890" ht="26.25" customHeight="1"/>
    <row r="61891" ht="26.25" customHeight="1"/>
    <row r="61892" ht="26.25" customHeight="1"/>
    <row r="61893" ht="26.25" customHeight="1"/>
    <row r="61894" ht="26.25" customHeight="1"/>
    <row r="61895" ht="26.25" customHeight="1"/>
    <row r="61896" ht="26.25" customHeight="1"/>
    <row r="61897" ht="26.25" customHeight="1"/>
    <row r="61898" ht="26.25" customHeight="1"/>
    <row r="61899" ht="26.25" customHeight="1"/>
    <row r="61900" ht="26.25" customHeight="1"/>
    <row r="61901" ht="26.25" customHeight="1"/>
    <row r="61902" ht="26.25" customHeight="1"/>
    <row r="61903" ht="26.25" customHeight="1"/>
    <row r="61904" ht="26.25" customHeight="1"/>
    <row r="61905" ht="26.25" customHeight="1"/>
    <row r="61906" ht="26.25" customHeight="1"/>
    <row r="61907" ht="26.25" customHeight="1"/>
    <row r="61908" ht="26.25" customHeight="1"/>
    <row r="61909" ht="26.25" customHeight="1"/>
    <row r="61910" ht="26.25" customHeight="1"/>
    <row r="61911" ht="26.25" customHeight="1"/>
    <row r="61912" ht="26.25" customHeight="1"/>
    <row r="61913" ht="26.25" customHeight="1"/>
    <row r="61914" ht="26.25" customHeight="1"/>
    <row r="61915" ht="26.25" customHeight="1"/>
    <row r="61916" ht="26.25" customHeight="1"/>
    <row r="61917" ht="26.25" customHeight="1"/>
    <row r="61918" ht="26.25" customHeight="1"/>
    <row r="61919" ht="26.25" customHeight="1"/>
    <row r="61920" ht="26.25" customHeight="1"/>
    <row r="61921" ht="26.25" customHeight="1"/>
    <row r="61922" ht="26.25" customHeight="1"/>
    <row r="61923" ht="26.25" customHeight="1"/>
    <row r="61924" ht="26.25" customHeight="1"/>
    <row r="61925" ht="26.25" customHeight="1"/>
    <row r="61926" ht="26.25" customHeight="1"/>
    <row r="61927" ht="26.25" customHeight="1"/>
    <row r="61928" ht="26.25" customHeight="1"/>
    <row r="61929" ht="26.25" customHeight="1"/>
    <row r="61930" ht="26.25" customHeight="1"/>
    <row r="61931" ht="26.25" customHeight="1"/>
    <row r="61932" ht="26.25" customHeight="1"/>
    <row r="61933" ht="26.25" customHeight="1"/>
    <row r="61934" ht="26.25" customHeight="1"/>
    <row r="61935" ht="26.25" customHeight="1"/>
    <row r="61936" ht="26.25" customHeight="1"/>
    <row r="61937" ht="26.25" customHeight="1"/>
    <row r="61938" ht="26.25" customHeight="1"/>
    <row r="61939" ht="26.25" customHeight="1"/>
    <row r="61940" ht="26.25" customHeight="1"/>
    <row r="61941" ht="26.25" customHeight="1"/>
    <row r="61942" ht="26.25" customHeight="1"/>
    <row r="61943" ht="26.25" customHeight="1"/>
    <row r="61944" ht="26.25" customHeight="1"/>
    <row r="61945" ht="26.25" customHeight="1"/>
    <row r="61946" ht="26.25" customHeight="1"/>
    <row r="61947" ht="26.25" customHeight="1"/>
    <row r="61948" ht="26.25" customHeight="1"/>
    <row r="61949" ht="26.25" customHeight="1"/>
    <row r="61950" ht="26.25" customHeight="1"/>
    <row r="61951" ht="26.25" customHeight="1"/>
    <row r="61952" ht="26.25" customHeight="1"/>
    <row r="61953" ht="26.25" customHeight="1"/>
    <row r="61954" ht="26.25" customHeight="1"/>
    <row r="61955" ht="26.25" customHeight="1"/>
    <row r="61956" ht="26.25" customHeight="1"/>
    <row r="61957" ht="26.25" customHeight="1"/>
    <row r="61958" ht="26.25" customHeight="1"/>
    <row r="61959" ht="26.25" customHeight="1"/>
    <row r="61960" ht="26.25" customHeight="1"/>
    <row r="61961" ht="26.25" customHeight="1"/>
    <row r="61962" ht="26.25" customHeight="1"/>
    <row r="61963" ht="26.25" customHeight="1"/>
    <row r="61964" ht="26.25" customHeight="1"/>
    <row r="61965" ht="26.25" customHeight="1"/>
    <row r="61966" ht="26.25" customHeight="1"/>
    <row r="61967" ht="26.25" customHeight="1"/>
    <row r="61968" ht="26.25" customHeight="1"/>
    <row r="61969" ht="26.25" customHeight="1"/>
    <row r="61970" ht="26.25" customHeight="1"/>
    <row r="61971" ht="26.25" customHeight="1"/>
    <row r="61972" ht="26.25" customHeight="1"/>
    <row r="61973" ht="26.25" customHeight="1"/>
    <row r="61974" ht="26.25" customHeight="1"/>
    <row r="61975" ht="26.25" customHeight="1"/>
    <row r="61976" ht="26.25" customHeight="1"/>
    <row r="61977" ht="26.25" customHeight="1"/>
    <row r="61978" ht="26.25" customHeight="1"/>
    <row r="61979" ht="26.25" customHeight="1"/>
    <row r="61980" ht="26.25" customHeight="1"/>
    <row r="61981" ht="26.25" customHeight="1"/>
    <row r="61982" ht="26.25" customHeight="1"/>
    <row r="61983" ht="26.25" customHeight="1"/>
    <row r="61984" ht="26.25" customHeight="1"/>
    <row r="61985" ht="26.25" customHeight="1"/>
    <row r="61986" ht="26.25" customHeight="1"/>
    <row r="61987" ht="26.25" customHeight="1"/>
    <row r="61988" ht="26.25" customHeight="1"/>
    <row r="61989" ht="26.25" customHeight="1"/>
    <row r="61990" ht="26.25" customHeight="1"/>
    <row r="61991" ht="26.25" customHeight="1"/>
    <row r="61992" ht="26.25" customHeight="1"/>
    <row r="61993" ht="26.25" customHeight="1"/>
    <row r="61994" ht="26.25" customHeight="1"/>
    <row r="61995" ht="26.25" customHeight="1"/>
    <row r="61996" ht="26.25" customHeight="1"/>
    <row r="61997" ht="26.25" customHeight="1"/>
    <row r="61998" ht="26.25" customHeight="1"/>
    <row r="61999" ht="26.25" customHeight="1"/>
    <row r="62000" ht="26.25" customHeight="1"/>
    <row r="62001" ht="26.25" customHeight="1"/>
    <row r="62002" ht="26.25" customHeight="1"/>
    <row r="62003" ht="26.25" customHeight="1"/>
    <row r="62004" ht="26.25" customHeight="1"/>
    <row r="62005" ht="26.25" customHeight="1"/>
    <row r="62006" ht="26.25" customHeight="1"/>
    <row r="62007" ht="26.25" customHeight="1"/>
    <row r="62008" ht="26.25" customHeight="1"/>
    <row r="62009" ht="26.25" customHeight="1"/>
    <row r="62010" ht="26.25" customHeight="1"/>
    <row r="62011" ht="26.25" customHeight="1"/>
    <row r="62012" ht="26.25" customHeight="1"/>
    <row r="62013" ht="26.25" customHeight="1"/>
    <row r="62014" ht="26.25" customHeight="1"/>
    <row r="62015" ht="26.25" customHeight="1"/>
    <row r="62016" ht="26.25" customHeight="1"/>
    <row r="62017" ht="26.25" customHeight="1"/>
    <row r="62018" ht="26.25" customHeight="1"/>
    <row r="62019" ht="26.25" customHeight="1"/>
    <row r="62020" ht="26.25" customHeight="1"/>
    <row r="62021" ht="26.25" customHeight="1"/>
    <row r="62022" ht="26.25" customHeight="1"/>
    <row r="62023" ht="26.25" customHeight="1"/>
    <row r="62024" ht="26.25" customHeight="1"/>
    <row r="62025" ht="26.25" customHeight="1"/>
    <row r="62026" ht="26.25" customHeight="1"/>
    <row r="62027" ht="26.25" customHeight="1"/>
    <row r="62028" ht="26.25" customHeight="1"/>
    <row r="62029" ht="26.25" customHeight="1"/>
    <row r="62030" ht="26.25" customHeight="1"/>
    <row r="62031" ht="26.25" customHeight="1"/>
    <row r="62032" ht="26.25" customHeight="1"/>
    <row r="62033" ht="26.25" customHeight="1"/>
    <row r="62034" ht="26.25" customHeight="1"/>
    <row r="62035" ht="26.25" customHeight="1"/>
    <row r="62036" ht="26.25" customHeight="1"/>
    <row r="62037" ht="26.25" customHeight="1"/>
    <row r="62038" ht="26.25" customHeight="1"/>
    <row r="62039" ht="26.25" customHeight="1"/>
    <row r="62040" ht="26.25" customHeight="1"/>
    <row r="62041" ht="26.25" customHeight="1"/>
    <row r="62042" ht="26.25" customHeight="1"/>
    <row r="62043" ht="26.25" customHeight="1"/>
    <row r="62044" ht="26.25" customHeight="1"/>
    <row r="62045" ht="26.25" customHeight="1"/>
    <row r="62046" ht="26.25" customHeight="1"/>
    <row r="62047" ht="26.25" customHeight="1"/>
    <row r="62048" ht="26.25" customHeight="1"/>
    <row r="62049" ht="26.25" customHeight="1"/>
    <row r="62050" ht="26.25" customHeight="1"/>
    <row r="62051" ht="26.25" customHeight="1"/>
    <row r="62052" ht="26.25" customHeight="1"/>
    <row r="62053" ht="26.25" customHeight="1"/>
    <row r="62054" ht="26.25" customHeight="1"/>
    <row r="62055" ht="26.25" customHeight="1"/>
    <row r="62056" ht="26.25" customHeight="1"/>
    <row r="62057" ht="26.25" customHeight="1"/>
    <row r="62058" ht="26.25" customHeight="1"/>
    <row r="62059" ht="26.25" customHeight="1"/>
    <row r="62060" ht="26.25" customHeight="1"/>
    <row r="62061" ht="26.25" customHeight="1"/>
    <row r="62062" ht="26.25" customHeight="1"/>
    <row r="62063" ht="26.25" customHeight="1"/>
    <row r="62064" ht="26.25" customHeight="1"/>
    <row r="62065" ht="26.25" customHeight="1"/>
    <row r="62066" ht="26.25" customHeight="1"/>
    <row r="62067" ht="26.25" customHeight="1"/>
    <row r="62068" ht="26.25" customHeight="1"/>
    <row r="62069" ht="26.25" customHeight="1"/>
    <row r="62070" ht="26.25" customHeight="1"/>
    <row r="62071" ht="26.25" customHeight="1"/>
    <row r="62072" ht="26.25" customHeight="1"/>
    <row r="62073" ht="26.25" customHeight="1"/>
    <row r="62074" ht="26.25" customHeight="1"/>
    <row r="62075" ht="26.25" customHeight="1"/>
    <row r="62076" ht="26.25" customHeight="1"/>
    <row r="62077" ht="26.25" customHeight="1"/>
    <row r="62078" ht="26.25" customHeight="1"/>
    <row r="62079" ht="26.25" customHeight="1"/>
    <row r="62080" ht="26.25" customHeight="1"/>
    <row r="62081" ht="26.25" customHeight="1"/>
    <row r="62082" ht="26.25" customHeight="1"/>
    <row r="62083" ht="26.25" customHeight="1"/>
    <row r="62084" ht="26.25" customHeight="1"/>
    <row r="62085" ht="26.25" customHeight="1"/>
    <row r="62086" ht="26.25" customHeight="1"/>
    <row r="62087" ht="26.25" customHeight="1"/>
    <row r="62088" ht="26.25" customHeight="1"/>
    <row r="62089" ht="26.25" customHeight="1"/>
    <row r="62090" ht="26.25" customHeight="1"/>
    <row r="62091" ht="26.25" customHeight="1"/>
    <row r="62092" ht="26.25" customHeight="1"/>
    <row r="62093" ht="26.25" customHeight="1"/>
    <row r="62094" ht="26.25" customHeight="1"/>
    <row r="62095" ht="26.25" customHeight="1"/>
    <row r="62096" ht="26.25" customHeight="1"/>
    <row r="62097" ht="26.25" customHeight="1"/>
    <row r="62098" ht="26.25" customHeight="1"/>
    <row r="62099" ht="26.25" customHeight="1"/>
    <row r="62100" ht="26.25" customHeight="1"/>
    <row r="62101" ht="26.25" customHeight="1"/>
    <row r="62102" ht="26.25" customHeight="1"/>
    <row r="62103" ht="26.25" customHeight="1"/>
    <row r="62104" ht="26.25" customHeight="1"/>
    <row r="62105" ht="26.25" customHeight="1"/>
    <row r="62106" ht="26.25" customHeight="1"/>
    <row r="62107" ht="26.25" customHeight="1"/>
    <row r="62108" ht="26.25" customHeight="1"/>
    <row r="62109" ht="26.25" customHeight="1"/>
    <row r="62110" ht="26.25" customHeight="1"/>
    <row r="62111" ht="26.25" customHeight="1"/>
    <row r="62112" ht="26.25" customHeight="1"/>
    <row r="62113" ht="26.25" customHeight="1"/>
    <row r="62114" ht="26.25" customHeight="1"/>
    <row r="62115" ht="26.25" customHeight="1"/>
    <row r="62116" ht="26.25" customHeight="1"/>
    <row r="62117" ht="26.25" customHeight="1"/>
    <row r="62118" ht="26.25" customHeight="1"/>
    <row r="62119" ht="26.25" customHeight="1"/>
    <row r="62120" ht="26.25" customHeight="1"/>
    <row r="62121" ht="26.25" customHeight="1"/>
    <row r="62122" ht="26.25" customHeight="1"/>
    <row r="62123" ht="26.25" customHeight="1"/>
    <row r="62124" ht="26.25" customHeight="1"/>
    <row r="62125" ht="26.25" customHeight="1"/>
    <row r="62126" ht="26.25" customHeight="1"/>
    <row r="62127" ht="26.25" customHeight="1"/>
    <row r="62128" ht="26.25" customHeight="1"/>
    <row r="62129" ht="26.25" customHeight="1"/>
    <row r="62130" ht="26.25" customHeight="1"/>
    <row r="62131" ht="26.25" customHeight="1"/>
    <row r="62132" ht="26.25" customHeight="1"/>
    <row r="62133" ht="26.25" customHeight="1"/>
    <row r="62134" ht="26.25" customHeight="1"/>
    <row r="62135" ht="26.25" customHeight="1"/>
    <row r="62136" ht="26.25" customHeight="1"/>
    <row r="62137" ht="26.25" customHeight="1"/>
    <row r="62138" ht="26.25" customHeight="1"/>
    <row r="62139" ht="26.25" customHeight="1"/>
    <row r="62140" ht="26.25" customHeight="1"/>
    <row r="62141" ht="26.25" customHeight="1"/>
    <row r="62142" ht="26.25" customHeight="1"/>
    <row r="62143" ht="26.25" customHeight="1"/>
    <row r="62144" ht="26.25" customHeight="1"/>
    <row r="62145" ht="26.25" customHeight="1"/>
    <row r="62146" ht="26.25" customHeight="1"/>
    <row r="62147" ht="26.25" customHeight="1"/>
    <row r="62148" ht="26.25" customHeight="1"/>
    <row r="62149" ht="26.25" customHeight="1"/>
    <row r="62150" ht="26.25" customHeight="1"/>
    <row r="62151" ht="26.25" customHeight="1"/>
    <row r="62152" ht="26.25" customHeight="1"/>
    <row r="62153" ht="26.25" customHeight="1"/>
    <row r="62154" ht="26.25" customHeight="1"/>
    <row r="62155" ht="26.25" customHeight="1"/>
    <row r="62156" ht="26.25" customHeight="1"/>
    <row r="62157" ht="26.25" customHeight="1"/>
    <row r="62158" ht="26.25" customHeight="1"/>
    <row r="62159" ht="26.25" customHeight="1"/>
    <row r="62160" ht="26.25" customHeight="1"/>
    <row r="62161" ht="26.25" customHeight="1"/>
    <row r="62162" ht="26.25" customHeight="1"/>
    <row r="62163" ht="26.25" customHeight="1"/>
    <row r="62164" ht="26.25" customHeight="1"/>
    <row r="62165" ht="26.25" customHeight="1"/>
    <row r="62166" ht="26.25" customHeight="1"/>
    <row r="62167" ht="26.25" customHeight="1"/>
    <row r="62168" ht="26.25" customHeight="1"/>
    <row r="62169" ht="26.25" customHeight="1"/>
    <row r="62170" ht="26.25" customHeight="1"/>
    <row r="62171" ht="26.25" customHeight="1"/>
    <row r="62172" ht="26.25" customHeight="1"/>
    <row r="62173" ht="26.25" customHeight="1"/>
    <row r="62174" ht="26.25" customHeight="1"/>
    <row r="62175" ht="26.25" customHeight="1"/>
    <row r="62176" ht="26.25" customHeight="1"/>
    <row r="62177" ht="26.25" customHeight="1"/>
    <row r="62178" ht="26.25" customHeight="1"/>
    <row r="62179" ht="26.25" customHeight="1"/>
    <row r="62180" ht="26.25" customHeight="1"/>
    <row r="62181" ht="26.25" customHeight="1"/>
    <row r="62182" ht="26.25" customHeight="1"/>
    <row r="62183" ht="26.25" customHeight="1"/>
    <row r="62184" ht="26.25" customHeight="1"/>
    <row r="62185" ht="26.25" customHeight="1"/>
    <row r="62186" ht="26.25" customHeight="1"/>
    <row r="62187" ht="26.25" customHeight="1"/>
    <row r="62188" ht="26.25" customHeight="1"/>
    <row r="62189" ht="26.25" customHeight="1"/>
    <row r="62190" ht="26.25" customHeight="1"/>
    <row r="62191" ht="26.25" customHeight="1"/>
    <row r="62192" ht="26.25" customHeight="1"/>
    <row r="62193" ht="26.25" customHeight="1"/>
    <row r="62194" ht="26.25" customHeight="1"/>
    <row r="62195" ht="26.25" customHeight="1"/>
    <row r="62196" ht="26.25" customHeight="1"/>
    <row r="62197" ht="26.25" customHeight="1"/>
    <row r="62198" ht="26.25" customHeight="1"/>
    <row r="62199" ht="26.25" customHeight="1"/>
    <row r="62200" ht="26.25" customHeight="1"/>
    <row r="62201" ht="26.25" customHeight="1"/>
    <row r="62202" ht="26.25" customHeight="1"/>
    <row r="62203" ht="26.25" customHeight="1"/>
    <row r="62204" ht="26.25" customHeight="1"/>
    <row r="62205" ht="26.25" customHeight="1"/>
    <row r="62206" ht="26.25" customHeight="1"/>
    <row r="62207" ht="26.25" customHeight="1"/>
    <row r="62208" ht="26.25" customHeight="1"/>
    <row r="62209" ht="26.25" customHeight="1"/>
    <row r="62210" ht="26.25" customHeight="1"/>
    <row r="62211" ht="26.25" customHeight="1"/>
    <row r="62212" ht="26.25" customHeight="1"/>
    <row r="62213" ht="26.25" customHeight="1"/>
    <row r="62214" ht="26.25" customHeight="1"/>
    <row r="62215" ht="26.25" customHeight="1"/>
    <row r="62216" ht="26.25" customHeight="1"/>
    <row r="62217" ht="26.25" customHeight="1"/>
    <row r="62218" ht="26.25" customHeight="1"/>
    <row r="62219" ht="26.25" customHeight="1"/>
    <row r="62220" ht="26.25" customHeight="1"/>
    <row r="62221" ht="26.25" customHeight="1"/>
    <row r="62222" ht="26.25" customHeight="1"/>
    <row r="62223" ht="26.25" customHeight="1"/>
    <row r="62224" ht="26.25" customHeight="1"/>
    <row r="62225" ht="26.25" customHeight="1"/>
    <row r="62226" ht="26.25" customHeight="1"/>
    <row r="62227" ht="26.25" customHeight="1"/>
    <row r="62228" ht="26.25" customHeight="1"/>
    <row r="62229" ht="26.25" customHeight="1"/>
    <row r="62230" ht="26.25" customHeight="1"/>
    <row r="62231" ht="26.25" customHeight="1"/>
    <row r="62232" ht="26.25" customHeight="1"/>
    <row r="62233" ht="26.25" customHeight="1"/>
    <row r="62234" ht="26.25" customHeight="1"/>
    <row r="62235" ht="26.25" customHeight="1"/>
    <row r="62236" ht="26.25" customHeight="1"/>
    <row r="62237" ht="26.25" customHeight="1"/>
    <row r="62238" ht="26.25" customHeight="1"/>
    <row r="62239" ht="26.25" customHeight="1"/>
    <row r="62240" ht="26.25" customHeight="1"/>
    <row r="62241" ht="26.25" customHeight="1"/>
    <row r="62242" ht="26.25" customHeight="1"/>
    <row r="62243" ht="26.25" customHeight="1"/>
    <row r="62244" ht="26.25" customHeight="1"/>
    <row r="62245" ht="26.25" customHeight="1"/>
    <row r="62246" ht="26.25" customHeight="1"/>
    <row r="62247" ht="26.25" customHeight="1"/>
    <row r="62248" ht="26.25" customHeight="1"/>
    <row r="62249" ht="26.25" customHeight="1"/>
    <row r="62250" ht="26.25" customHeight="1"/>
    <row r="62251" ht="26.25" customHeight="1"/>
    <row r="62252" ht="26.25" customHeight="1"/>
    <row r="62253" ht="26.25" customHeight="1"/>
    <row r="62254" ht="26.25" customHeight="1"/>
    <row r="62255" ht="26.25" customHeight="1"/>
    <row r="62256" ht="26.25" customHeight="1"/>
    <row r="62257" ht="26.25" customHeight="1"/>
    <row r="62258" ht="26.25" customHeight="1"/>
    <row r="62259" ht="26.25" customHeight="1"/>
    <row r="62260" ht="26.25" customHeight="1"/>
    <row r="62261" ht="26.25" customHeight="1"/>
    <row r="62262" ht="26.25" customHeight="1"/>
    <row r="62263" ht="26.25" customHeight="1"/>
    <row r="62264" ht="26.25" customHeight="1"/>
    <row r="62265" ht="26.25" customHeight="1"/>
    <row r="62266" ht="26.25" customHeight="1"/>
    <row r="62267" ht="26.25" customHeight="1"/>
    <row r="62268" ht="26.25" customHeight="1"/>
    <row r="62269" ht="26.25" customHeight="1"/>
    <row r="62270" ht="26.25" customHeight="1"/>
    <row r="62271" ht="26.25" customHeight="1"/>
    <row r="62272" ht="26.25" customHeight="1"/>
    <row r="62273" ht="26.25" customHeight="1"/>
    <row r="62274" ht="26.25" customHeight="1"/>
    <row r="62275" ht="26.25" customHeight="1"/>
    <row r="62276" ht="26.25" customHeight="1"/>
    <row r="62277" ht="26.25" customHeight="1"/>
    <row r="62278" ht="26.25" customHeight="1"/>
    <row r="62279" ht="26.25" customHeight="1"/>
    <row r="62280" ht="26.25" customHeight="1"/>
    <row r="62281" ht="26.25" customHeight="1"/>
    <row r="62282" ht="26.25" customHeight="1"/>
    <row r="62283" ht="26.25" customHeight="1"/>
    <row r="62284" ht="26.25" customHeight="1"/>
    <row r="62285" ht="26.25" customHeight="1"/>
    <row r="62286" ht="26.25" customHeight="1"/>
    <row r="62287" ht="26.25" customHeight="1"/>
    <row r="62288" ht="26.25" customHeight="1"/>
    <row r="62289" ht="26.25" customHeight="1"/>
    <row r="62290" ht="26.25" customHeight="1"/>
    <row r="62291" ht="26.25" customHeight="1"/>
    <row r="62292" ht="26.25" customHeight="1"/>
    <row r="62293" ht="26.25" customHeight="1"/>
    <row r="62294" ht="26.25" customHeight="1"/>
    <row r="62295" ht="26.25" customHeight="1"/>
    <row r="62296" ht="26.25" customHeight="1"/>
    <row r="62297" ht="26.25" customHeight="1"/>
    <row r="62298" ht="26.25" customHeight="1"/>
    <row r="62299" ht="26.25" customHeight="1"/>
    <row r="62300" ht="26.25" customHeight="1"/>
    <row r="62301" ht="26.25" customHeight="1"/>
    <row r="62302" ht="26.25" customHeight="1"/>
    <row r="62303" ht="26.25" customHeight="1"/>
    <row r="62304" ht="26.25" customHeight="1"/>
    <row r="62305" ht="26.25" customHeight="1"/>
    <row r="62306" ht="26.25" customHeight="1"/>
    <row r="62307" ht="26.25" customHeight="1"/>
    <row r="62308" ht="26.25" customHeight="1"/>
    <row r="62309" ht="26.25" customHeight="1"/>
    <row r="62310" ht="26.25" customHeight="1"/>
    <row r="62311" ht="26.25" customHeight="1"/>
    <row r="62312" ht="26.25" customHeight="1"/>
    <row r="62313" ht="26.25" customHeight="1"/>
    <row r="62314" ht="26.25" customHeight="1"/>
    <row r="62315" ht="26.25" customHeight="1"/>
    <row r="62316" ht="26.25" customHeight="1"/>
    <row r="62317" ht="26.25" customHeight="1"/>
    <row r="62318" ht="26.25" customHeight="1"/>
    <row r="62319" ht="26.25" customHeight="1"/>
    <row r="62320" ht="26.25" customHeight="1"/>
    <row r="62321" ht="26.25" customHeight="1"/>
    <row r="62322" ht="26.25" customHeight="1"/>
    <row r="62323" ht="26.25" customHeight="1"/>
    <row r="62324" ht="26.25" customHeight="1"/>
    <row r="62325" ht="26.25" customHeight="1"/>
    <row r="62326" ht="26.25" customHeight="1"/>
    <row r="62327" ht="26.25" customHeight="1"/>
    <row r="62328" ht="26.25" customHeight="1"/>
    <row r="62329" ht="26.25" customHeight="1"/>
    <row r="62330" ht="26.25" customHeight="1"/>
    <row r="62331" ht="26.25" customHeight="1"/>
    <row r="62332" ht="26.25" customHeight="1"/>
    <row r="62333" ht="26.25" customHeight="1"/>
    <row r="62334" ht="26.25" customHeight="1"/>
    <row r="62335" ht="26.25" customHeight="1"/>
    <row r="62336" ht="26.25" customHeight="1"/>
    <row r="62337" ht="26.25" customHeight="1"/>
    <row r="62338" ht="26.25" customHeight="1"/>
    <row r="62339" ht="26.25" customHeight="1"/>
    <row r="62340" ht="26.25" customHeight="1"/>
    <row r="62341" ht="26.25" customHeight="1"/>
    <row r="62342" ht="26.25" customHeight="1"/>
    <row r="62343" ht="26.25" customHeight="1"/>
    <row r="62344" ht="26.25" customHeight="1"/>
    <row r="62345" ht="26.25" customHeight="1"/>
    <row r="62346" ht="26.25" customHeight="1"/>
    <row r="62347" ht="26.25" customHeight="1"/>
    <row r="62348" ht="26.25" customHeight="1"/>
    <row r="62349" ht="26.25" customHeight="1"/>
    <row r="62350" ht="26.25" customHeight="1"/>
    <row r="62351" ht="26.25" customHeight="1"/>
    <row r="62352" ht="26.25" customHeight="1"/>
    <row r="62353" ht="26.25" customHeight="1"/>
    <row r="62354" ht="26.25" customHeight="1"/>
    <row r="62355" ht="26.25" customHeight="1"/>
    <row r="62356" ht="26.25" customHeight="1"/>
    <row r="62357" ht="26.25" customHeight="1"/>
    <row r="62358" ht="26.25" customHeight="1"/>
    <row r="62359" ht="26.25" customHeight="1"/>
    <row r="62360" ht="26.25" customHeight="1"/>
    <row r="62361" ht="26.25" customHeight="1"/>
    <row r="62362" ht="26.25" customHeight="1"/>
    <row r="62363" ht="26.25" customHeight="1"/>
    <row r="62364" ht="26.25" customHeight="1"/>
    <row r="62365" ht="26.25" customHeight="1"/>
    <row r="62366" ht="26.25" customHeight="1"/>
    <row r="62367" ht="26.25" customHeight="1"/>
    <row r="62368" ht="26.25" customHeight="1"/>
    <row r="62369" ht="26.25" customHeight="1"/>
    <row r="62370" ht="26.25" customHeight="1"/>
    <row r="62371" ht="26.25" customHeight="1"/>
    <row r="62372" ht="26.25" customHeight="1"/>
    <row r="62373" ht="26.25" customHeight="1"/>
    <row r="62374" ht="26.25" customHeight="1"/>
    <row r="62375" ht="26.25" customHeight="1"/>
    <row r="62376" ht="26.25" customHeight="1"/>
    <row r="62377" ht="26.25" customHeight="1"/>
    <row r="62378" ht="26.25" customHeight="1"/>
    <row r="62379" ht="26.25" customHeight="1"/>
    <row r="62380" ht="26.25" customHeight="1"/>
    <row r="62381" ht="26.25" customHeight="1"/>
    <row r="62382" ht="26.25" customHeight="1"/>
    <row r="62383" ht="26.25" customHeight="1"/>
    <row r="62384" ht="26.25" customHeight="1"/>
    <row r="62385" ht="26.25" customHeight="1"/>
    <row r="62386" ht="26.25" customHeight="1"/>
    <row r="62387" ht="26.25" customHeight="1"/>
    <row r="62388" ht="26.25" customHeight="1"/>
    <row r="62389" ht="26.25" customHeight="1"/>
    <row r="62390" ht="26.25" customHeight="1"/>
    <row r="62391" ht="26.25" customHeight="1"/>
    <row r="62392" ht="26.25" customHeight="1"/>
    <row r="62393" ht="26.25" customHeight="1"/>
    <row r="62394" ht="26.25" customHeight="1"/>
    <row r="62395" ht="26.25" customHeight="1"/>
    <row r="62396" ht="26.25" customHeight="1"/>
    <row r="62397" ht="26.25" customHeight="1"/>
    <row r="62398" ht="26.25" customHeight="1"/>
    <row r="62399" ht="26.25" customHeight="1"/>
    <row r="62400" ht="26.25" customHeight="1"/>
    <row r="62401" ht="26.25" customHeight="1"/>
    <row r="62402" ht="26.25" customHeight="1"/>
    <row r="62403" ht="26.25" customHeight="1"/>
    <row r="62404" ht="26.25" customHeight="1"/>
    <row r="62405" ht="26.25" customHeight="1"/>
    <row r="62406" ht="26.25" customHeight="1"/>
    <row r="62407" ht="26.25" customHeight="1"/>
    <row r="62408" ht="26.25" customHeight="1"/>
    <row r="62409" ht="26.25" customHeight="1"/>
    <row r="62410" ht="26.25" customHeight="1"/>
    <row r="62411" ht="26.25" customHeight="1"/>
    <row r="62412" ht="26.25" customHeight="1"/>
    <row r="62413" ht="26.25" customHeight="1"/>
    <row r="62414" ht="26.25" customHeight="1"/>
    <row r="62415" ht="26.25" customHeight="1"/>
    <row r="62416" ht="26.25" customHeight="1"/>
    <row r="62417" ht="26.25" customHeight="1"/>
    <row r="62418" ht="26.25" customHeight="1"/>
    <row r="62419" ht="26.25" customHeight="1"/>
    <row r="62420" ht="26.25" customHeight="1"/>
    <row r="62421" ht="26.25" customHeight="1"/>
    <row r="62422" ht="26.25" customHeight="1"/>
    <row r="62423" ht="26.25" customHeight="1"/>
    <row r="62424" ht="26.25" customHeight="1"/>
    <row r="62425" ht="26.25" customHeight="1"/>
    <row r="62426" ht="26.25" customHeight="1"/>
    <row r="62427" ht="26.25" customHeight="1"/>
    <row r="62428" ht="26.25" customHeight="1"/>
    <row r="62429" ht="26.25" customHeight="1"/>
    <row r="62430" ht="26.25" customHeight="1"/>
    <row r="62431" ht="26.25" customHeight="1"/>
    <row r="62432" ht="26.25" customHeight="1"/>
    <row r="62433" ht="26.25" customHeight="1"/>
    <row r="62434" ht="26.25" customHeight="1"/>
    <row r="62435" ht="26.25" customHeight="1"/>
    <row r="62436" ht="26.25" customHeight="1"/>
    <row r="62437" ht="26.25" customHeight="1"/>
    <row r="62438" ht="26.25" customHeight="1"/>
    <row r="62439" ht="26.25" customHeight="1"/>
    <row r="62440" ht="26.25" customHeight="1"/>
    <row r="62441" ht="26.25" customHeight="1"/>
    <row r="62442" ht="26.25" customHeight="1"/>
    <row r="62443" ht="26.25" customHeight="1"/>
    <row r="62444" ht="26.25" customHeight="1"/>
    <row r="62445" ht="26.25" customHeight="1"/>
    <row r="62446" ht="26.25" customHeight="1"/>
    <row r="62447" ht="26.25" customHeight="1"/>
    <row r="62448" ht="26.25" customHeight="1"/>
    <row r="62449" ht="26.25" customHeight="1"/>
    <row r="62450" ht="26.25" customHeight="1"/>
    <row r="62451" ht="26.25" customHeight="1"/>
    <row r="62452" ht="26.25" customHeight="1"/>
    <row r="62453" ht="26.25" customHeight="1"/>
    <row r="62454" ht="26.25" customHeight="1"/>
    <row r="62455" ht="26.25" customHeight="1"/>
    <row r="62456" ht="26.25" customHeight="1"/>
    <row r="62457" ht="26.25" customHeight="1"/>
    <row r="62458" ht="26.25" customHeight="1"/>
    <row r="62459" ht="26.25" customHeight="1"/>
    <row r="62460" ht="26.25" customHeight="1"/>
    <row r="62461" ht="26.25" customHeight="1"/>
    <row r="62462" ht="26.25" customHeight="1"/>
    <row r="62463" ht="26.25" customHeight="1"/>
    <row r="62464" ht="26.25" customHeight="1"/>
    <row r="62465" ht="26.25" customHeight="1"/>
    <row r="62466" ht="26.25" customHeight="1"/>
    <row r="62467" ht="26.25" customHeight="1"/>
    <row r="62468" ht="26.25" customHeight="1"/>
    <row r="62469" ht="26.25" customHeight="1"/>
    <row r="62470" ht="26.25" customHeight="1"/>
    <row r="62471" ht="26.25" customHeight="1"/>
    <row r="62472" ht="26.25" customHeight="1"/>
    <row r="62473" ht="26.25" customHeight="1"/>
    <row r="62474" ht="26.25" customHeight="1"/>
    <row r="62475" ht="26.25" customHeight="1"/>
    <row r="62476" ht="26.25" customHeight="1"/>
    <row r="62477" ht="26.25" customHeight="1"/>
    <row r="62478" ht="26.25" customHeight="1"/>
    <row r="62479" ht="26.25" customHeight="1"/>
    <row r="62480" ht="26.25" customHeight="1"/>
    <row r="62481" ht="26.25" customHeight="1"/>
    <row r="62482" ht="26.25" customHeight="1"/>
    <row r="62483" ht="26.25" customHeight="1"/>
    <row r="62484" ht="26.25" customHeight="1"/>
    <row r="62485" ht="26.25" customHeight="1"/>
    <row r="62486" ht="26.25" customHeight="1"/>
    <row r="62487" ht="26.25" customHeight="1"/>
    <row r="62488" ht="26.25" customHeight="1"/>
    <row r="62489" ht="26.25" customHeight="1"/>
    <row r="62490" ht="26.25" customHeight="1"/>
    <row r="62491" ht="26.25" customHeight="1"/>
    <row r="62492" ht="26.25" customHeight="1"/>
    <row r="62493" ht="26.25" customHeight="1"/>
    <row r="62494" ht="26.25" customHeight="1"/>
    <row r="62495" ht="26.25" customHeight="1"/>
    <row r="62496" ht="26.25" customHeight="1"/>
    <row r="62497" ht="26.25" customHeight="1"/>
    <row r="62498" ht="26.25" customHeight="1"/>
    <row r="62499" ht="26.25" customHeight="1"/>
    <row r="62500" ht="26.25" customHeight="1"/>
    <row r="62501" ht="26.25" customHeight="1"/>
    <row r="62502" ht="26.25" customHeight="1"/>
    <row r="62503" ht="26.25" customHeight="1"/>
    <row r="62504" ht="26.25" customHeight="1"/>
    <row r="62505" ht="26.25" customHeight="1"/>
    <row r="62506" ht="26.25" customHeight="1"/>
    <row r="62507" ht="26.25" customHeight="1"/>
    <row r="62508" ht="26.25" customHeight="1"/>
    <row r="62509" ht="26.25" customHeight="1"/>
    <row r="62510" ht="26.25" customHeight="1"/>
    <row r="62511" ht="26.25" customHeight="1"/>
    <row r="62512" ht="26.25" customHeight="1"/>
    <row r="62513" ht="26.25" customHeight="1"/>
    <row r="62514" ht="26.25" customHeight="1"/>
    <row r="62515" ht="26.25" customHeight="1"/>
    <row r="62516" ht="26.25" customHeight="1"/>
    <row r="62517" ht="26.25" customHeight="1"/>
    <row r="62518" ht="26.25" customHeight="1"/>
    <row r="62519" ht="26.25" customHeight="1"/>
    <row r="62520" ht="26.25" customHeight="1"/>
    <row r="62521" ht="26.25" customHeight="1"/>
    <row r="62522" ht="26.25" customHeight="1"/>
    <row r="62523" ht="26.25" customHeight="1"/>
    <row r="62524" ht="26.25" customHeight="1"/>
    <row r="62525" ht="26.25" customHeight="1"/>
    <row r="62526" ht="26.25" customHeight="1"/>
    <row r="62527" ht="26.25" customHeight="1"/>
    <row r="62528" ht="26.25" customHeight="1"/>
    <row r="62529" ht="26.25" customHeight="1"/>
    <row r="62530" ht="26.25" customHeight="1"/>
    <row r="62531" ht="26.25" customHeight="1"/>
    <row r="62532" ht="26.25" customHeight="1"/>
    <row r="62533" ht="26.25" customHeight="1"/>
    <row r="62534" ht="26.25" customHeight="1"/>
    <row r="62535" ht="26.25" customHeight="1"/>
    <row r="62536" ht="26.25" customHeight="1"/>
    <row r="62537" ht="26.25" customHeight="1"/>
    <row r="62538" ht="26.25" customHeight="1"/>
    <row r="62539" ht="26.25" customHeight="1"/>
    <row r="62540" ht="26.25" customHeight="1"/>
    <row r="62541" ht="26.25" customHeight="1"/>
    <row r="62542" ht="26.25" customHeight="1"/>
    <row r="62543" ht="26.25" customHeight="1"/>
    <row r="62544" ht="26.25" customHeight="1"/>
    <row r="62545" ht="26.25" customHeight="1"/>
    <row r="62546" ht="26.25" customHeight="1"/>
    <row r="62547" ht="26.25" customHeight="1"/>
    <row r="62548" ht="26.25" customHeight="1"/>
    <row r="62549" ht="26.25" customHeight="1"/>
    <row r="62550" ht="26.25" customHeight="1"/>
    <row r="62551" ht="26.25" customHeight="1"/>
    <row r="62552" ht="26.25" customHeight="1"/>
    <row r="62553" ht="26.25" customHeight="1"/>
    <row r="62554" ht="26.25" customHeight="1"/>
    <row r="62555" ht="26.25" customHeight="1"/>
    <row r="62556" ht="26.25" customHeight="1"/>
    <row r="62557" ht="26.25" customHeight="1"/>
    <row r="62558" ht="26.25" customHeight="1"/>
    <row r="62559" ht="26.25" customHeight="1"/>
    <row r="62560" ht="26.25" customHeight="1"/>
    <row r="62561" ht="26.25" customHeight="1"/>
    <row r="62562" ht="26.25" customHeight="1"/>
    <row r="62563" ht="26.25" customHeight="1"/>
    <row r="62564" ht="26.25" customHeight="1"/>
    <row r="62565" ht="26.25" customHeight="1"/>
    <row r="62566" ht="26.25" customHeight="1"/>
    <row r="62567" ht="26.25" customHeight="1"/>
    <row r="62568" ht="26.25" customHeight="1"/>
    <row r="62569" ht="26.25" customHeight="1"/>
    <row r="62570" ht="26.25" customHeight="1"/>
    <row r="62571" ht="26.25" customHeight="1"/>
    <row r="62572" ht="26.25" customHeight="1"/>
    <row r="62573" ht="26.25" customHeight="1"/>
    <row r="62574" ht="26.25" customHeight="1"/>
    <row r="62575" ht="26.25" customHeight="1"/>
    <row r="62576" ht="26.25" customHeight="1"/>
    <row r="62577" ht="26.25" customHeight="1"/>
    <row r="62578" ht="26.25" customHeight="1"/>
    <row r="62579" ht="26.25" customHeight="1"/>
    <row r="62580" ht="26.25" customHeight="1"/>
    <row r="62581" ht="26.25" customHeight="1"/>
    <row r="62582" ht="26.25" customHeight="1"/>
    <row r="62583" ht="26.25" customHeight="1"/>
    <row r="62584" ht="26.25" customHeight="1"/>
    <row r="62585" ht="26.25" customHeight="1"/>
    <row r="62586" ht="26.25" customHeight="1"/>
    <row r="62587" ht="26.25" customHeight="1"/>
    <row r="62588" ht="26.25" customHeight="1"/>
    <row r="62589" ht="26.25" customHeight="1"/>
    <row r="62590" ht="26.25" customHeight="1"/>
    <row r="62591" ht="26.25" customHeight="1"/>
    <row r="62592" ht="26.25" customHeight="1"/>
    <row r="62593" ht="26.25" customHeight="1"/>
    <row r="62594" ht="26.25" customHeight="1"/>
    <row r="62595" ht="26.25" customHeight="1"/>
    <row r="62596" ht="26.25" customHeight="1"/>
    <row r="62597" ht="26.25" customHeight="1"/>
    <row r="62598" ht="26.25" customHeight="1"/>
    <row r="62599" ht="26.25" customHeight="1"/>
    <row r="62600" ht="26.25" customHeight="1"/>
    <row r="62601" ht="26.25" customHeight="1"/>
    <row r="62602" ht="26.25" customHeight="1"/>
    <row r="62603" ht="26.25" customHeight="1"/>
    <row r="62604" ht="26.25" customHeight="1"/>
    <row r="62605" ht="26.25" customHeight="1"/>
    <row r="62606" ht="26.25" customHeight="1"/>
    <row r="62607" ht="26.25" customHeight="1"/>
    <row r="62608" ht="26.25" customHeight="1"/>
    <row r="62609" ht="26.25" customHeight="1"/>
    <row r="62610" ht="26.25" customHeight="1"/>
    <row r="62611" ht="26.25" customHeight="1"/>
    <row r="62612" ht="26.25" customHeight="1"/>
    <row r="62613" ht="26.25" customHeight="1"/>
    <row r="62614" ht="26.25" customHeight="1"/>
    <row r="62615" ht="26.25" customHeight="1"/>
    <row r="62616" ht="26.25" customHeight="1"/>
    <row r="62617" ht="26.25" customHeight="1"/>
    <row r="62618" ht="26.25" customHeight="1"/>
    <row r="62619" ht="26.25" customHeight="1"/>
    <row r="62620" ht="26.25" customHeight="1"/>
    <row r="62621" ht="26.25" customHeight="1"/>
    <row r="62622" ht="26.25" customHeight="1"/>
    <row r="62623" ht="26.25" customHeight="1"/>
    <row r="62624" ht="26.25" customHeight="1"/>
    <row r="62625" ht="26.25" customHeight="1"/>
    <row r="62626" ht="26.25" customHeight="1"/>
    <row r="62627" ht="26.25" customHeight="1"/>
    <row r="62628" ht="26.25" customHeight="1"/>
    <row r="62629" ht="26.25" customHeight="1"/>
    <row r="62630" ht="26.25" customHeight="1"/>
    <row r="62631" ht="26.25" customHeight="1"/>
    <row r="62632" ht="26.25" customHeight="1"/>
    <row r="62633" ht="26.25" customHeight="1"/>
    <row r="62634" ht="26.25" customHeight="1"/>
    <row r="62635" ht="26.25" customHeight="1"/>
    <row r="62636" ht="26.25" customHeight="1"/>
    <row r="62637" ht="26.25" customHeight="1"/>
    <row r="62638" ht="26.25" customHeight="1"/>
    <row r="62639" ht="26.25" customHeight="1"/>
    <row r="62640" ht="26.25" customHeight="1"/>
    <row r="62641" ht="26.25" customHeight="1"/>
    <row r="62642" ht="26.25" customHeight="1"/>
    <row r="62643" ht="26.25" customHeight="1"/>
    <row r="62644" ht="26.25" customHeight="1"/>
    <row r="62645" ht="26.25" customHeight="1"/>
    <row r="62646" ht="26.25" customHeight="1"/>
    <row r="62647" ht="26.25" customHeight="1"/>
    <row r="62648" ht="26.25" customHeight="1"/>
    <row r="62649" ht="26.25" customHeight="1"/>
    <row r="62650" ht="26.25" customHeight="1"/>
    <row r="62651" ht="26.25" customHeight="1"/>
    <row r="62652" ht="26.25" customHeight="1"/>
    <row r="62653" ht="26.25" customHeight="1"/>
    <row r="62654" ht="26.25" customHeight="1"/>
    <row r="62655" ht="26.25" customHeight="1"/>
    <row r="62656" ht="26.25" customHeight="1"/>
    <row r="62657" ht="26.25" customHeight="1"/>
    <row r="62658" ht="26.25" customHeight="1"/>
    <row r="62659" ht="26.25" customHeight="1"/>
    <row r="62660" ht="26.25" customHeight="1"/>
    <row r="62661" ht="26.25" customHeight="1"/>
    <row r="62662" ht="26.25" customHeight="1"/>
    <row r="62663" ht="26.25" customHeight="1"/>
    <row r="62664" ht="26.25" customHeight="1"/>
    <row r="62665" ht="26.25" customHeight="1"/>
    <row r="62666" ht="26.25" customHeight="1"/>
    <row r="62667" ht="26.25" customHeight="1"/>
    <row r="62668" ht="26.25" customHeight="1"/>
    <row r="62669" ht="26.25" customHeight="1"/>
    <row r="62670" ht="26.25" customHeight="1"/>
    <row r="62671" ht="26.25" customHeight="1"/>
    <row r="62672" ht="26.25" customHeight="1"/>
    <row r="62673" ht="26.25" customHeight="1"/>
    <row r="62674" ht="26.25" customHeight="1"/>
    <row r="62675" ht="26.25" customHeight="1"/>
    <row r="62676" ht="26.25" customHeight="1"/>
    <row r="62677" ht="26.25" customHeight="1"/>
    <row r="62678" ht="26.25" customHeight="1"/>
    <row r="62679" ht="26.25" customHeight="1"/>
    <row r="62680" ht="26.25" customHeight="1"/>
    <row r="62681" ht="26.25" customHeight="1"/>
    <row r="62682" ht="26.25" customHeight="1"/>
    <row r="62683" ht="26.25" customHeight="1"/>
    <row r="62684" ht="26.25" customHeight="1"/>
    <row r="62685" ht="26.25" customHeight="1"/>
    <row r="62686" ht="26.25" customHeight="1"/>
    <row r="62687" ht="26.25" customHeight="1"/>
    <row r="62688" ht="26.25" customHeight="1"/>
    <row r="62689" ht="26.25" customHeight="1"/>
    <row r="62690" ht="26.25" customHeight="1"/>
    <row r="62691" ht="26.25" customHeight="1"/>
    <row r="62692" ht="26.25" customHeight="1"/>
    <row r="62693" ht="26.25" customHeight="1"/>
    <row r="62694" ht="26.25" customHeight="1"/>
    <row r="62695" ht="26.25" customHeight="1"/>
    <row r="62696" ht="26.25" customHeight="1"/>
    <row r="62697" ht="26.25" customHeight="1"/>
    <row r="62698" ht="26.25" customHeight="1"/>
    <row r="62699" ht="26.25" customHeight="1"/>
    <row r="62700" ht="26.25" customHeight="1"/>
    <row r="62701" ht="26.25" customHeight="1"/>
    <row r="62702" ht="26.25" customHeight="1"/>
    <row r="62703" ht="26.25" customHeight="1"/>
    <row r="62704" ht="26.25" customHeight="1"/>
    <row r="62705" ht="26.25" customHeight="1"/>
    <row r="62706" ht="26.25" customHeight="1"/>
    <row r="62707" ht="26.25" customHeight="1"/>
    <row r="62708" ht="26.25" customHeight="1"/>
    <row r="62709" ht="26.25" customHeight="1"/>
    <row r="62710" ht="26.25" customHeight="1"/>
    <row r="62711" ht="26.25" customHeight="1"/>
    <row r="62712" ht="26.25" customHeight="1"/>
    <row r="62713" ht="26.25" customHeight="1"/>
    <row r="62714" ht="26.25" customHeight="1"/>
    <row r="62715" ht="26.25" customHeight="1"/>
    <row r="62716" ht="26.25" customHeight="1"/>
    <row r="62717" ht="26.25" customHeight="1"/>
    <row r="62718" ht="26.25" customHeight="1"/>
    <row r="62719" ht="26.25" customHeight="1"/>
    <row r="62720" ht="26.25" customHeight="1"/>
    <row r="62721" ht="26.25" customHeight="1"/>
    <row r="62722" ht="26.25" customHeight="1"/>
    <row r="62723" ht="26.25" customHeight="1"/>
    <row r="62724" ht="26.25" customHeight="1"/>
    <row r="62725" ht="26.25" customHeight="1"/>
    <row r="62726" ht="26.25" customHeight="1"/>
    <row r="62727" ht="26.25" customHeight="1"/>
    <row r="62728" ht="26.25" customHeight="1"/>
    <row r="62729" ht="26.25" customHeight="1"/>
    <row r="62730" ht="26.25" customHeight="1"/>
    <row r="62731" ht="26.25" customHeight="1"/>
    <row r="62732" ht="26.25" customHeight="1"/>
    <row r="62733" ht="26.25" customHeight="1"/>
    <row r="62734" ht="26.25" customHeight="1"/>
    <row r="62735" ht="26.25" customHeight="1"/>
    <row r="62736" ht="26.25" customHeight="1"/>
    <row r="62737" ht="26.25" customHeight="1"/>
    <row r="62738" ht="26.25" customHeight="1"/>
    <row r="62739" ht="26.25" customHeight="1"/>
    <row r="62740" ht="26.25" customHeight="1"/>
    <row r="62741" ht="26.25" customHeight="1"/>
    <row r="62742" ht="26.25" customHeight="1"/>
    <row r="62743" ht="26.25" customHeight="1"/>
    <row r="62744" ht="26.25" customHeight="1"/>
    <row r="62745" ht="26.25" customHeight="1"/>
    <row r="62746" ht="26.25" customHeight="1"/>
    <row r="62747" ht="26.25" customHeight="1"/>
    <row r="62748" ht="26.25" customHeight="1"/>
    <row r="62749" ht="26.25" customHeight="1"/>
    <row r="62750" ht="26.25" customHeight="1"/>
    <row r="62751" ht="26.25" customHeight="1"/>
    <row r="62752" ht="26.25" customHeight="1"/>
    <row r="62753" ht="26.25" customHeight="1"/>
    <row r="62754" ht="26.25" customHeight="1"/>
    <row r="62755" ht="26.25" customHeight="1"/>
    <row r="62756" ht="26.25" customHeight="1"/>
    <row r="62757" ht="26.25" customHeight="1"/>
    <row r="62758" ht="26.25" customHeight="1"/>
    <row r="62759" ht="26.25" customHeight="1"/>
    <row r="62760" ht="26.25" customHeight="1"/>
    <row r="62761" ht="26.25" customHeight="1"/>
    <row r="62762" ht="26.25" customHeight="1"/>
    <row r="62763" ht="26.25" customHeight="1"/>
    <row r="62764" ht="26.25" customHeight="1"/>
    <row r="62765" ht="26.25" customHeight="1"/>
    <row r="62766" ht="26.25" customHeight="1"/>
    <row r="62767" ht="26.25" customHeight="1"/>
    <row r="62768" ht="26.25" customHeight="1"/>
    <row r="62769" ht="26.25" customHeight="1"/>
    <row r="62770" ht="26.25" customHeight="1"/>
    <row r="62771" ht="26.25" customHeight="1"/>
    <row r="62772" ht="26.25" customHeight="1"/>
    <row r="62773" ht="26.25" customHeight="1"/>
    <row r="62774" ht="26.25" customHeight="1"/>
    <row r="62775" ht="26.25" customHeight="1"/>
    <row r="62776" ht="26.25" customHeight="1"/>
    <row r="62777" ht="26.25" customHeight="1"/>
    <row r="62778" ht="26.25" customHeight="1"/>
    <row r="62779" ht="26.25" customHeight="1"/>
    <row r="62780" ht="26.25" customHeight="1"/>
    <row r="62781" ht="26.25" customHeight="1"/>
    <row r="62782" ht="26.25" customHeight="1"/>
    <row r="62783" ht="26.25" customHeight="1"/>
    <row r="62784" ht="26.25" customHeight="1"/>
    <row r="62785" ht="26.25" customHeight="1"/>
    <row r="62786" ht="26.25" customHeight="1"/>
    <row r="62787" ht="26.25" customHeight="1"/>
    <row r="62788" ht="26.25" customHeight="1"/>
    <row r="62789" ht="26.25" customHeight="1"/>
    <row r="62790" ht="26.25" customHeight="1"/>
    <row r="62791" ht="26.25" customHeight="1"/>
    <row r="62792" ht="26.25" customHeight="1"/>
    <row r="62793" ht="26.25" customHeight="1"/>
    <row r="62794" ht="26.25" customHeight="1"/>
    <row r="62795" ht="26.25" customHeight="1"/>
    <row r="62796" ht="26.25" customHeight="1"/>
    <row r="62797" ht="26.25" customHeight="1"/>
    <row r="62798" ht="26.25" customHeight="1"/>
    <row r="62799" ht="26.25" customHeight="1"/>
    <row r="62800" ht="26.25" customHeight="1"/>
    <row r="62801" ht="26.25" customHeight="1"/>
    <row r="62802" ht="26.25" customHeight="1"/>
    <row r="62803" ht="26.25" customHeight="1"/>
    <row r="62804" ht="26.25" customHeight="1"/>
    <row r="62805" ht="26.25" customHeight="1"/>
    <row r="62806" ht="26.25" customHeight="1"/>
    <row r="62807" ht="26.25" customHeight="1"/>
    <row r="62808" ht="26.25" customHeight="1"/>
    <row r="62809" ht="26.25" customHeight="1"/>
    <row r="62810" ht="26.25" customHeight="1"/>
    <row r="62811" ht="26.25" customHeight="1"/>
    <row r="62812" ht="26.25" customHeight="1"/>
    <row r="62813" ht="26.25" customHeight="1"/>
    <row r="62814" ht="26.25" customHeight="1"/>
    <row r="62815" ht="26.25" customHeight="1"/>
    <row r="62816" ht="26.25" customHeight="1"/>
    <row r="62817" ht="26.25" customHeight="1"/>
    <row r="62818" ht="26.25" customHeight="1"/>
    <row r="62819" ht="26.25" customHeight="1"/>
    <row r="62820" ht="26.25" customHeight="1"/>
    <row r="62821" ht="26.25" customHeight="1"/>
    <row r="62822" ht="26.25" customHeight="1"/>
    <row r="62823" ht="26.25" customHeight="1"/>
    <row r="62824" ht="26.25" customHeight="1"/>
    <row r="62825" ht="26.25" customHeight="1"/>
    <row r="62826" ht="26.25" customHeight="1"/>
    <row r="62827" ht="26.25" customHeight="1"/>
    <row r="62828" ht="26.25" customHeight="1"/>
    <row r="62829" ht="26.25" customHeight="1"/>
    <row r="62830" ht="26.25" customHeight="1"/>
    <row r="62831" ht="26.25" customHeight="1"/>
    <row r="62832" ht="26.25" customHeight="1"/>
    <row r="62833" ht="26.25" customHeight="1"/>
    <row r="62834" ht="26.25" customHeight="1"/>
    <row r="62835" ht="26.25" customHeight="1"/>
    <row r="62836" ht="26.25" customHeight="1"/>
    <row r="62837" ht="26.25" customHeight="1"/>
    <row r="62838" ht="26.25" customHeight="1"/>
    <row r="62839" ht="26.25" customHeight="1"/>
    <row r="62840" ht="26.25" customHeight="1"/>
    <row r="62841" ht="26.25" customHeight="1"/>
    <row r="62842" ht="26.25" customHeight="1"/>
    <row r="62843" ht="26.25" customHeight="1"/>
    <row r="62844" ht="26.25" customHeight="1"/>
    <row r="62845" ht="26.25" customHeight="1"/>
    <row r="62846" ht="26.25" customHeight="1"/>
    <row r="62847" ht="26.25" customHeight="1"/>
    <row r="62848" ht="26.25" customHeight="1"/>
    <row r="62849" ht="26.25" customHeight="1"/>
    <row r="62850" ht="26.25" customHeight="1"/>
    <row r="62851" ht="26.25" customHeight="1"/>
    <row r="62852" ht="26.25" customHeight="1"/>
    <row r="62853" ht="26.25" customHeight="1"/>
    <row r="62854" ht="26.25" customHeight="1"/>
    <row r="62855" ht="26.25" customHeight="1"/>
    <row r="62856" ht="26.25" customHeight="1"/>
    <row r="62857" ht="26.25" customHeight="1"/>
    <row r="62858" ht="26.25" customHeight="1"/>
    <row r="62859" ht="26.25" customHeight="1"/>
    <row r="62860" ht="26.25" customHeight="1"/>
    <row r="62861" ht="26.25" customHeight="1"/>
    <row r="62862" ht="26.25" customHeight="1"/>
    <row r="62863" ht="26.25" customHeight="1"/>
    <row r="62864" ht="26.25" customHeight="1"/>
    <row r="62865" ht="26.25" customHeight="1"/>
    <row r="62866" ht="26.25" customHeight="1"/>
    <row r="62867" ht="26.25" customHeight="1"/>
    <row r="62868" ht="26.25" customHeight="1"/>
    <row r="62869" ht="26.25" customHeight="1"/>
    <row r="62870" ht="26.25" customHeight="1"/>
    <row r="62871" ht="26.25" customHeight="1"/>
    <row r="62872" ht="26.25" customHeight="1"/>
    <row r="62873" ht="26.25" customHeight="1"/>
    <row r="62874" ht="26.25" customHeight="1"/>
    <row r="62875" ht="26.25" customHeight="1"/>
    <row r="62876" ht="26.25" customHeight="1"/>
    <row r="62877" ht="26.25" customHeight="1"/>
    <row r="62878" ht="26.25" customHeight="1"/>
    <row r="62879" ht="26.25" customHeight="1"/>
    <row r="62880" ht="26.25" customHeight="1"/>
    <row r="62881" ht="26.25" customHeight="1"/>
    <row r="62882" ht="26.25" customHeight="1"/>
    <row r="62883" ht="26.25" customHeight="1"/>
    <row r="62884" ht="26.25" customHeight="1"/>
    <row r="62885" ht="26.25" customHeight="1"/>
    <row r="62886" ht="26.25" customHeight="1"/>
    <row r="62887" ht="26.25" customHeight="1"/>
    <row r="62888" ht="26.25" customHeight="1"/>
    <row r="62889" ht="26.25" customHeight="1"/>
    <row r="62890" ht="26.25" customHeight="1"/>
    <row r="62891" ht="26.25" customHeight="1"/>
    <row r="62892" ht="26.25" customHeight="1"/>
    <row r="62893" ht="26.25" customHeight="1"/>
    <row r="62894" ht="26.25" customHeight="1"/>
    <row r="62895" ht="26.25" customHeight="1"/>
    <row r="62896" ht="26.25" customHeight="1"/>
    <row r="62897" ht="26.25" customHeight="1"/>
    <row r="62898" ht="26.25" customHeight="1"/>
    <row r="62899" ht="26.25" customHeight="1"/>
    <row r="62900" ht="26.25" customHeight="1"/>
    <row r="62901" ht="26.25" customHeight="1"/>
    <row r="62902" ht="26.25" customHeight="1"/>
    <row r="62903" ht="26.25" customHeight="1"/>
    <row r="62904" ht="26.25" customHeight="1"/>
    <row r="62905" ht="26.25" customHeight="1"/>
    <row r="62906" ht="26.25" customHeight="1"/>
    <row r="62907" ht="26.25" customHeight="1"/>
    <row r="62908" ht="26.25" customHeight="1"/>
    <row r="62909" ht="26.25" customHeight="1"/>
    <row r="62910" ht="26.25" customHeight="1"/>
    <row r="62911" ht="26.25" customHeight="1"/>
    <row r="62912" ht="26.25" customHeight="1"/>
    <row r="62913" ht="26.25" customHeight="1"/>
    <row r="62914" ht="26.25" customHeight="1"/>
    <row r="62915" ht="26.25" customHeight="1"/>
    <row r="62916" ht="26.25" customHeight="1"/>
    <row r="62917" ht="26.25" customHeight="1"/>
    <row r="62918" ht="26.25" customHeight="1"/>
    <row r="62919" ht="26.25" customHeight="1"/>
    <row r="62920" ht="26.25" customHeight="1"/>
    <row r="62921" ht="26.25" customHeight="1"/>
    <row r="62922" ht="26.25" customHeight="1"/>
    <row r="62923" ht="26.25" customHeight="1"/>
    <row r="62924" ht="26.25" customHeight="1"/>
    <row r="62925" ht="26.25" customHeight="1"/>
    <row r="62926" ht="26.25" customHeight="1"/>
    <row r="62927" ht="26.25" customHeight="1"/>
    <row r="62928" ht="26.25" customHeight="1"/>
    <row r="62929" ht="26.25" customHeight="1"/>
    <row r="62930" ht="26.25" customHeight="1"/>
    <row r="62931" ht="26.25" customHeight="1"/>
    <row r="62932" ht="26.25" customHeight="1"/>
    <row r="62933" ht="26.25" customHeight="1"/>
    <row r="62934" ht="26.25" customHeight="1"/>
    <row r="62935" ht="26.25" customHeight="1"/>
    <row r="62936" ht="26.25" customHeight="1"/>
    <row r="62937" ht="26.25" customHeight="1"/>
    <row r="62938" ht="26.25" customHeight="1"/>
    <row r="62939" ht="26.25" customHeight="1"/>
    <row r="62940" ht="26.25" customHeight="1"/>
    <row r="62941" ht="26.25" customHeight="1"/>
    <row r="62942" ht="26.25" customHeight="1"/>
    <row r="62943" ht="26.25" customHeight="1"/>
    <row r="62944" ht="26.25" customHeight="1"/>
    <row r="62945" ht="26.25" customHeight="1"/>
    <row r="62946" ht="26.25" customHeight="1"/>
    <row r="62947" ht="26.25" customHeight="1"/>
    <row r="62948" ht="26.25" customHeight="1"/>
    <row r="62949" ht="26.25" customHeight="1"/>
    <row r="62950" ht="26.25" customHeight="1"/>
    <row r="62951" ht="26.25" customHeight="1"/>
    <row r="62952" ht="26.25" customHeight="1"/>
    <row r="62953" ht="26.25" customHeight="1"/>
    <row r="62954" ht="26.25" customHeight="1"/>
    <row r="62955" ht="26.25" customHeight="1"/>
    <row r="62956" ht="26.25" customHeight="1"/>
    <row r="62957" ht="26.25" customHeight="1"/>
    <row r="62958" ht="26.25" customHeight="1"/>
    <row r="62959" ht="26.25" customHeight="1"/>
    <row r="62960" ht="26.25" customHeight="1"/>
    <row r="62961" ht="26.25" customHeight="1"/>
    <row r="62962" ht="26.25" customHeight="1"/>
    <row r="62963" ht="26.25" customHeight="1"/>
    <row r="62964" ht="26.25" customHeight="1"/>
    <row r="62965" ht="26.25" customHeight="1"/>
    <row r="62966" ht="26.25" customHeight="1"/>
    <row r="62967" ht="26.25" customHeight="1"/>
    <row r="62968" ht="26.25" customHeight="1"/>
    <row r="62969" ht="26.25" customHeight="1"/>
    <row r="62970" ht="26.25" customHeight="1"/>
    <row r="62971" ht="26.25" customHeight="1"/>
    <row r="62972" ht="26.25" customHeight="1"/>
    <row r="62973" ht="26.25" customHeight="1"/>
    <row r="62974" ht="26.25" customHeight="1"/>
    <row r="62975" ht="26.25" customHeight="1"/>
    <row r="62976" ht="26.25" customHeight="1"/>
    <row r="62977" ht="26.25" customHeight="1"/>
    <row r="62978" ht="26.25" customHeight="1"/>
    <row r="62979" ht="26.25" customHeight="1"/>
    <row r="62980" ht="26.25" customHeight="1"/>
    <row r="62981" ht="26.25" customHeight="1"/>
    <row r="62982" ht="26.25" customHeight="1"/>
    <row r="62983" ht="26.25" customHeight="1"/>
    <row r="62984" ht="26.25" customHeight="1"/>
    <row r="62985" ht="26.25" customHeight="1"/>
    <row r="62986" ht="26.25" customHeight="1"/>
    <row r="62987" ht="26.25" customHeight="1"/>
    <row r="62988" ht="26.25" customHeight="1"/>
    <row r="62989" ht="26.25" customHeight="1"/>
    <row r="62990" ht="26.25" customHeight="1"/>
    <row r="62991" ht="26.25" customHeight="1"/>
    <row r="62992" ht="26.25" customHeight="1"/>
    <row r="62993" ht="26.25" customHeight="1"/>
    <row r="62994" ht="26.25" customHeight="1"/>
    <row r="62995" ht="26.25" customHeight="1"/>
    <row r="62996" ht="26.25" customHeight="1"/>
    <row r="62997" ht="26.25" customHeight="1"/>
    <row r="62998" ht="26.25" customHeight="1"/>
    <row r="62999" ht="26.25" customHeight="1"/>
    <row r="63000" ht="26.25" customHeight="1"/>
    <row r="63001" ht="26.25" customHeight="1"/>
    <row r="63002" ht="26.25" customHeight="1"/>
    <row r="63003" ht="26.25" customHeight="1"/>
    <row r="63004" ht="26.25" customHeight="1"/>
    <row r="63005" ht="26.25" customHeight="1"/>
    <row r="63006" ht="26.25" customHeight="1"/>
    <row r="63007" ht="26.25" customHeight="1"/>
    <row r="63008" ht="26.25" customHeight="1"/>
    <row r="63009" ht="26.25" customHeight="1"/>
    <row r="63010" ht="26.25" customHeight="1"/>
    <row r="63011" ht="26.25" customHeight="1"/>
    <row r="63012" ht="26.25" customHeight="1"/>
    <row r="63013" ht="26.25" customHeight="1"/>
    <row r="63014" ht="26.25" customHeight="1"/>
    <row r="63015" ht="26.25" customHeight="1"/>
    <row r="63016" ht="26.25" customHeight="1"/>
    <row r="63017" ht="26.25" customHeight="1"/>
    <row r="63018" ht="26.25" customHeight="1"/>
    <row r="63019" ht="26.25" customHeight="1"/>
    <row r="63020" ht="26.25" customHeight="1"/>
    <row r="63021" ht="26.25" customHeight="1"/>
    <row r="63022" ht="26.25" customHeight="1"/>
    <row r="63023" ht="26.25" customHeight="1"/>
    <row r="63024" ht="26.25" customHeight="1"/>
    <row r="63025" ht="26.25" customHeight="1"/>
    <row r="63026" ht="26.25" customHeight="1"/>
    <row r="63027" ht="26.25" customHeight="1"/>
    <row r="63028" ht="26.25" customHeight="1"/>
    <row r="63029" ht="26.25" customHeight="1"/>
    <row r="63030" ht="26.25" customHeight="1"/>
    <row r="63031" ht="26.25" customHeight="1"/>
    <row r="63032" ht="26.25" customHeight="1"/>
    <row r="63033" ht="26.25" customHeight="1"/>
    <row r="63034" ht="26.25" customHeight="1"/>
    <row r="63035" ht="26.25" customHeight="1"/>
    <row r="63036" ht="26.25" customHeight="1"/>
    <row r="63037" ht="26.25" customHeight="1"/>
    <row r="63038" ht="26.25" customHeight="1"/>
    <row r="63039" ht="26.25" customHeight="1"/>
    <row r="63040" ht="26.25" customHeight="1"/>
    <row r="63041" ht="26.25" customHeight="1"/>
    <row r="63042" ht="26.25" customHeight="1"/>
    <row r="63043" ht="26.25" customHeight="1"/>
    <row r="63044" ht="26.25" customHeight="1"/>
    <row r="63045" ht="26.25" customHeight="1"/>
    <row r="63046" ht="26.25" customHeight="1"/>
    <row r="63047" ht="26.25" customHeight="1"/>
    <row r="63048" ht="26.25" customHeight="1"/>
    <row r="63049" ht="26.25" customHeight="1"/>
    <row r="63050" ht="26.25" customHeight="1"/>
    <row r="63051" ht="26.25" customHeight="1"/>
    <row r="63052" ht="26.25" customHeight="1"/>
    <row r="63053" ht="26.25" customHeight="1"/>
    <row r="63054" ht="26.25" customHeight="1"/>
    <row r="63055" ht="26.25" customHeight="1"/>
    <row r="63056" ht="26.25" customHeight="1"/>
    <row r="63057" ht="26.25" customHeight="1"/>
    <row r="63058" ht="26.25" customHeight="1"/>
    <row r="63059" ht="26.25" customHeight="1"/>
    <row r="63060" ht="26.25" customHeight="1"/>
    <row r="63061" ht="26.25" customHeight="1"/>
    <row r="63062" ht="26.25" customHeight="1"/>
    <row r="63063" ht="26.25" customHeight="1"/>
    <row r="63064" ht="26.25" customHeight="1"/>
    <row r="63065" ht="26.25" customHeight="1"/>
    <row r="63066" ht="26.25" customHeight="1"/>
    <row r="63067" ht="26.25" customHeight="1"/>
    <row r="63068" ht="26.25" customHeight="1"/>
    <row r="63069" ht="26.25" customHeight="1"/>
    <row r="63070" ht="26.25" customHeight="1"/>
    <row r="63071" ht="26.25" customHeight="1"/>
    <row r="63072" ht="26.25" customHeight="1"/>
    <row r="63073" ht="26.25" customHeight="1"/>
    <row r="63074" ht="26.25" customHeight="1"/>
    <row r="63075" ht="26.25" customHeight="1"/>
    <row r="63076" ht="26.25" customHeight="1"/>
    <row r="63077" ht="26.25" customHeight="1"/>
    <row r="63078" ht="26.25" customHeight="1"/>
    <row r="63079" ht="26.25" customHeight="1"/>
    <row r="63080" ht="26.25" customHeight="1"/>
    <row r="63081" ht="26.25" customHeight="1"/>
    <row r="63082" ht="26.25" customHeight="1"/>
    <row r="63083" ht="26.25" customHeight="1"/>
    <row r="63084" ht="26.25" customHeight="1"/>
    <row r="63085" ht="26.25" customHeight="1"/>
    <row r="63086" ht="26.25" customHeight="1"/>
    <row r="63087" ht="26.25" customHeight="1"/>
    <row r="63088" ht="26.25" customHeight="1"/>
    <row r="63089" ht="26.25" customHeight="1"/>
    <row r="63090" ht="26.25" customHeight="1"/>
    <row r="63091" ht="26.25" customHeight="1"/>
    <row r="63092" ht="26.25" customHeight="1"/>
    <row r="63093" ht="26.25" customHeight="1"/>
    <row r="63094" ht="26.25" customHeight="1"/>
    <row r="63095" ht="26.25" customHeight="1"/>
    <row r="63096" ht="26.25" customHeight="1"/>
    <row r="63097" ht="26.25" customHeight="1"/>
    <row r="63098" ht="26.25" customHeight="1"/>
    <row r="63099" ht="26.25" customHeight="1"/>
    <row r="63100" ht="26.25" customHeight="1"/>
    <row r="63101" ht="26.25" customHeight="1"/>
    <row r="63102" ht="26.25" customHeight="1"/>
    <row r="63103" ht="26.25" customHeight="1"/>
    <row r="63104" ht="26.25" customHeight="1"/>
    <row r="63105" ht="26.25" customHeight="1"/>
    <row r="63106" ht="26.25" customHeight="1"/>
    <row r="63107" ht="26.25" customHeight="1"/>
    <row r="63108" ht="26.25" customHeight="1"/>
    <row r="63109" ht="26.25" customHeight="1"/>
    <row r="63110" ht="26.25" customHeight="1"/>
    <row r="63111" ht="26.25" customHeight="1"/>
    <row r="63112" ht="26.25" customHeight="1"/>
    <row r="63113" ht="26.25" customHeight="1"/>
    <row r="63114" ht="26.25" customHeight="1"/>
    <row r="63115" ht="26.25" customHeight="1"/>
    <row r="63116" ht="26.25" customHeight="1"/>
    <row r="63117" ht="26.25" customHeight="1"/>
    <row r="63118" ht="26.25" customHeight="1"/>
    <row r="63119" ht="26.25" customHeight="1"/>
    <row r="63120" ht="26.25" customHeight="1"/>
    <row r="63121" ht="26.25" customHeight="1"/>
    <row r="63122" ht="26.25" customHeight="1"/>
    <row r="63123" ht="26.25" customHeight="1"/>
    <row r="63124" ht="26.25" customHeight="1"/>
    <row r="63125" ht="26.25" customHeight="1"/>
    <row r="63126" ht="26.25" customHeight="1"/>
    <row r="63127" ht="26.25" customHeight="1"/>
    <row r="63128" ht="26.25" customHeight="1"/>
    <row r="63129" ht="26.25" customHeight="1"/>
    <row r="63130" ht="26.25" customHeight="1"/>
    <row r="63131" ht="26.25" customHeight="1"/>
    <row r="63132" ht="26.25" customHeight="1"/>
    <row r="63133" ht="26.25" customHeight="1"/>
    <row r="63134" ht="26.25" customHeight="1"/>
    <row r="63135" ht="26.25" customHeight="1"/>
    <row r="63136" ht="26.25" customHeight="1"/>
    <row r="63137" ht="26.25" customHeight="1"/>
    <row r="63138" ht="26.25" customHeight="1"/>
    <row r="63139" ht="26.25" customHeight="1"/>
    <row r="63140" ht="26.25" customHeight="1"/>
    <row r="63141" ht="26.25" customHeight="1"/>
    <row r="63142" ht="26.25" customHeight="1"/>
    <row r="63143" ht="26.25" customHeight="1"/>
    <row r="63144" ht="26.25" customHeight="1"/>
    <row r="63145" ht="26.25" customHeight="1"/>
    <row r="63146" ht="26.25" customHeight="1"/>
    <row r="63147" ht="26.25" customHeight="1"/>
    <row r="63148" ht="26.25" customHeight="1"/>
    <row r="63149" ht="26.25" customHeight="1"/>
    <row r="63150" ht="26.25" customHeight="1"/>
    <row r="63151" ht="26.25" customHeight="1"/>
    <row r="63152" ht="26.25" customHeight="1"/>
    <row r="63153" ht="26.25" customHeight="1"/>
    <row r="63154" ht="26.25" customHeight="1"/>
    <row r="63155" ht="26.25" customHeight="1"/>
    <row r="63156" ht="26.25" customHeight="1"/>
    <row r="63157" ht="26.25" customHeight="1"/>
    <row r="63158" ht="26.25" customHeight="1"/>
    <row r="63159" ht="26.25" customHeight="1"/>
    <row r="63160" ht="26.25" customHeight="1"/>
    <row r="63161" ht="26.25" customHeight="1"/>
    <row r="63162" ht="26.25" customHeight="1"/>
    <row r="63163" ht="26.25" customHeight="1"/>
    <row r="63164" ht="26.25" customHeight="1"/>
    <row r="63165" ht="26.25" customHeight="1"/>
    <row r="63166" ht="26.25" customHeight="1"/>
    <row r="63167" ht="26.25" customHeight="1"/>
    <row r="63168" ht="26.25" customHeight="1"/>
    <row r="63169" ht="26.25" customHeight="1"/>
    <row r="63170" ht="26.25" customHeight="1"/>
    <row r="63171" ht="26.25" customHeight="1"/>
    <row r="63172" ht="26.25" customHeight="1"/>
    <row r="63173" ht="26.25" customHeight="1"/>
    <row r="63174" ht="26.25" customHeight="1"/>
    <row r="63175" ht="26.25" customHeight="1"/>
    <row r="63176" ht="26.25" customHeight="1"/>
    <row r="63177" ht="26.25" customHeight="1"/>
    <row r="63178" ht="26.25" customHeight="1"/>
    <row r="63179" ht="26.25" customHeight="1"/>
    <row r="63180" ht="26.25" customHeight="1"/>
    <row r="63181" ht="26.25" customHeight="1"/>
    <row r="63182" ht="26.25" customHeight="1"/>
    <row r="63183" ht="26.25" customHeight="1"/>
    <row r="63184" ht="26.25" customHeight="1"/>
    <row r="63185" ht="26.25" customHeight="1"/>
    <row r="63186" ht="26.25" customHeight="1"/>
    <row r="63187" ht="26.25" customHeight="1"/>
    <row r="63188" ht="26.25" customHeight="1"/>
    <row r="63189" ht="26.25" customHeight="1"/>
    <row r="63190" ht="26.25" customHeight="1"/>
    <row r="63191" ht="26.25" customHeight="1"/>
    <row r="63192" ht="26.25" customHeight="1"/>
    <row r="63193" ht="26.25" customHeight="1"/>
    <row r="63194" ht="26.25" customHeight="1"/>
    <row r="63195" ht="26.25" customHeight="1"/>
    <row r="63196" ht="26.25" customHeight="1"/>
    <row r="63197" ht="26.25" customHeight="1"/>
    <row r="63198" ht="26.25" customHeight="1"/>
    <row r="63199" ht="26.25" customHeight="1"/>
    <row r="63200" ht="26.25" customHeight="1"/>
    <row r="63201" ht="26.25" customHeight="1"/>
    <row r="63202" ht="26.25" customHeight="1"/>
    <row r="63203" ht="26.25" customHeight="1"/>
    <row r="63204" ht="26.25" customHeight="1"/>
    <row r="63205" ht="26.25" customHeight="1"/>
    <row r="63206" ht="26.25" customHeight="1"/>
    <row r="63207" ht="26.25" customHeight="1"/>
    <row r="63208" ht="26.25" customHeight="1"/>
    <row r="63209" ht="26.25" customHeight="1"/>
    <row r="63210" ht="26.25" customHeight="1"/>
    <row r="63211" ht="26.25" customHeight="1"/>
    <row r="63212" ht="26.25" customHeight="1"/>
    <row r="63213" ht="26.25" customHeight="1"/>
    <row r="63214" ht="26.25" customHeight="1"/>
    <row r="63215" ht="26.25" customHeight="1"/>
    <row r="63216" ht="26.25" customHeight="1"/>
    <row r="63217" ht="26.25" customHeight="1"/>
    <row r="63218" ht="26.25" customHeight="1"/>
    <row r="63219" ht="26.25" customHeight="1"/>
    <row r="63220" ht="26.25" customHeight="1"/>
    <row r="63221" ht="26.25" customHeight="1"/>
    <row r="63222" ht="26.25" customHeight="1"/>
    <row r="63223" ht="26.25" customHeight="1"/>
    <row r="63224" ht="26.25" customHeight="1"/>
    <row r="63225" ht="26.25" customHeight="1"/>
    <row r="63226" ht="26.25" customHeight="1"/>
    <row r="63227" ht="26.25" customHeight="1"/>
    <row r="63228" ht="26.25" customHeight="1"/>
    <row r="63229" ht="26.25" customHeight="1"/>
    <row r="63230" ht="26.25" customHeight="1"/>
    <row r="63231" ht="26.25" customHeight="1"/>
    <row r="63232" ht="26.25" customHeight="1"/>
    <row r="63233" ht="26.25" customHeight="1"/>
    <row r="63234" ht="26.25" customHeight="1"/>
    <row r="63235" ht="26.25" customHeight="1"/>
    <row r="63236" ht="26.25" customHeight="1"/>
    <row r="63237" ht="26.25" customHeight="1"/>
    <row r="63238" ht="26.25" customHeight="1"/>
    <row r="63239" ht="26.25" customHeight="1"/>
    <row r="63240" ht="26.25" customHeight="1"/>
    <row r="63241" ht="26.25" customHeight="1"/>
    <row r="63242" ht="26.25" customHeight="1"/>
    <row r="63243" ht="26.25" customHeight="1"/>
    <row r="63244" ht="26.25" customHeight="1"/>
    <row r="63245" ht="26.25" customHeight="1"/>
    <row r="63246" ht="26.25" customHeight="1"/>
    <row r="63247" ht="26.25" customHeight="1"/>
    <row r="63248" ht="26.25" customHeight="1"/>
    <row r="63249" ht="26.25" customHeight="1"/>
    <row r="63250" ht="26.25" customHeight="1"/>
    <row r="63251" ht="26.25" customHeight="1"/>
    <row r="63252" ht="26.25" customHeight="1"/>
    <row r="63253" ht="26.25" customHeight="1"/>
    <row r="63254" ht="26.25" customHeight="1"/>
    <row r="63255" ht="26.25" customHeight="1"/>
    <row r="63256" ht="26.25" customHeight="1"/>
    <row r="63257" ht="26.25" customHeight="1"/>
    <row r="63258" ht="26.25" customHeight="1"/>
    <row r="63259" ht="26.25" customHeight="1"/>
    <row r="63260" ht="26.25" customHeight="1"/>
    <row r="63261" ht="26.25" customHeight="1"/>
    <row r="63262" ht="26.25" customHeight="1"/>
    <row r="63263" ht="26.25" customHeight="1"/>
    <row r="63264" ht="26.25" customHeight="1"/>
    <row r="63265" ht="26.25" customHeight="1"/>
    <row r="63266" ht="26.25" customHeight="1"/>
    <row r="63267" ht="26.25" customHeight="1"/>
    <row r="63268" ht="26.25" customHeight="1"/>
    <row r="63269" ht="26.25" customHeight="1"/>
    <row r="63270" ht="26.25" customHeight="1"/>
    <row r="63271" ht="26.25" customHeight="1"/>
    <row r="63272" ht="26.25" customHeight="1"/>
    <row r="63273" ht="26.25" customHeight="1"/>
    <row r="63274" ht="26.25" customHeight="1"/>
    <row r="63275" ht="26.25" customHeight="1"/>
    <row r="63276" ht="26.25" customHeight="1"/>
    <row r="63277" ht="26.25" customHeight="1"/>
    <row r="63278" ht="26.25" customHeight="1"/>
    <row r="63279" ht="26.25" customHeight="1"/>
    <row r="63280" ht="26.25" customHeight="1"/>
    <row r="63281" ht="26.25" customHeight="1"/>
    <row r="63282" ht="26.25" customHeight="1"/>
    <row r="63283" ht="26.25" customHeight="1"/>
    <row r="63284" ht="26.25" customHeight="1"/>
    <row r="63285" ht="26.25" customHeight="1"/>
    <row r="63286" ht="26.25" customHeight="1"/>
    <row r="63287" ht="26.25" customHeight="1"/>
    <row r="63288" ht="26.25" customHeight="1"/>
    <row r="63289" ht="26.25" customHeight="1"/>
    <row r="63290" ht="26.25" customHeight="1"/>
    <row r="63291" ht="26.25" customHeight="1"/>
    <row r="63292" ht="26.25" customHeight="1"/>
    <row r="63293" ht="26.25" customHeight="1"/>
    <row r="63294" ht="26.25" customHeight="1"/>
    <row r="63295" ht="26.25" customHeight="1"/>
    <row r="63296" ht="26.25" customHeight="1"/>
    <row r="63297" ht="26.25" customHeight="1"/>
    <row r="63298" ht="26.25" customHeight="1"/>
    <row r="63299" ht="26.25" customHeight="1"/>
    <row r="63300" ht="26.25" customHeight="1"/>
    <row r="63301" ht="26.25" customHeight="1"/>
    <row r="63302" ht="26.25" customHeight="1"/>
    <row r="63303" ht="26.25" customHeight="1"/>
    <row r="63304" ht="26.25" customHeight="1"/>
    <row r="63305" ht="26.25" customHeight="1"/>
    <row r="63306" ht="26.25" customHeight="1"/>
    <row r="63307" ht="26.25" customHeight="1"/>
    <row r="63308" ht="26.25" customHeight="1"/>
    <row r="63309" ht="26.25" customHeight="1"/>
    <row r="63310" ht="26.25" customHeight="1"/>
    <row r="63311" ht="26.25" customHeight="1"/>
    <row r="63312" ht="26.25" customHeight="1"/>
    <row r="63313" ht="26.25" customHeight="1"/>
    <row r="63314" ht="26.25" customHeight="1"/>
    <row r="63315" ht="26.25" customHeight="1"/>
    <row r="63316" ht="26.25" customHeight="1"/>
    <row r="63317" ht="26.25" customHeight="1"/>
    <row r="63318" ht="26.25" customHeight="1"/>
    <row r="63319" ht="26.25" customHeight="1"/>
    <row r="63320" ht="26.25" customHeight="1"/>
    <row r="63321" ht="26.25" customHeight="1"/>
    <row r="63322" ht="26.25" customHeight="1"/>
    <row r="63323" ht="26.25" customHeight="1"/>
    <row r="63324" ht="26.25" customHeight="1"/>
    <row r="63325" ht="26.25" customHeight="1"/>
    <row r="63326" ht="26.25" customHeight="1"/>
    <row r="63327" ht="26.25" customHeight="1"/>
    <row r="63328" ht="26.25" customHeight="1"/>
    <row r="63329" ht="26.25" customHeight="1"/>
    <row r="63330" ht="26.25" customHeight="1"/>
    <row r="63331" ht="26.25" customHeight="1"/>
    <row r="63332" ht="26.25" customHeight="1"/>
    <row r="63333" ht="26.25" customHeight="1"/>
    <row r="63334" ht="26.25" customHeight="1"/>
    <row r="63335" ht="26.25" customHeight="1"/>
    <row r="63336" ht="26.25" customHeight="1"/>
    <row r="63337" ht="26.25" customHeight="1"/>
    <row r="63338" ht="26.25" customHeight="1"/>
    <row r="63339" ht="26.25" customHeight="1"/>
    <row r="63340" ht="26.25" customHeight="1"/>
    <row r="63341" ht="26.25" customHeight="1"/>
    <row r="63342" ht="26.25" customHeight="1"/>
    <row r="63343" ht="26.25" customHeight="1"/>
    <row r="63344" ht="26.25" customHeight="1"/>
    <row r="63345" ht="26.25" customHeight="1"/>
    <row r="63346" ht="26.25" customHeight="1"/>
    <row r="63347" ht="26.25" customHeight="1"/>
    <row r="63348" ht="26.25" customHeight="1"/>
    <row r="63349" ht="26.25" customHeight="1"/>
    <row r="63350" ht="26.25" customHeight="1"/>
    <row r="63351" ht="26.25" customHeight="1"/>
    <row r="63352" ht="26.25" customHeight="1"/>
    <row r="63353" ht="26.25" customHeight="1"/>
    <row r="63354" ht="26.25" customHeight="1"/>
    <row r="63355" ht="26.25" customHeight="1"/>
    <row r="63356" ht="26.25" customHeight="1"/>
    <row r="63357" ht="26.25" customHeight="1"/>
    <row r="63358" ht="26.25" customHeight="1"/>
    <row r="63359" ht="26.25" customHeight="1"/>
    <row r="63360" ht="26.25" customHeight="1"/>
    <row r="63361" ht="26.25" customHeight="1"/>
    <row r="63362" ht="26.25" customHeight="1"/>
    <row r="63363" ht="26.25" customHeight="1"/>
    <row r="63364" ht="26.25" customHeight="1"/>
    <row r="63365" ht="26.25" customHeight="1"/>
    <row r="63366" ht="26.25" customHeight="1"/>
    <row r="63367" ht="26.25" customHeight="1"/>
    <row r="63368" ht="26.25" customHeight="1"/>
    <row r="63369" ht="26.25" customHeight="1"/>
    <row r="63370" ht="26.25" customHeight="1"/>
    <row r="63371" ht="26.25" customHeight="1"/>
    <row r="63372" ht="26.25" customHeight="1"/>
    <row r="63373" ht="26.25" customHeight="1"/>
    <row r="63374" ht="26.25" customHeight="1"/>
    <row r="63375" ht="26.25" customHeight="1"/>
    <row r="63376" ht="26.25" customHeight="1"/>
    <row r="63377" ht="26.25" customHeight="1"/>
    <row r="63378" ht="26.25" customHeight="1"/>
    <row r="63379" ht="26.25" customHeight="1"/>
    <row r="63380" ht="26.25" customHeight="1"/>
    <row r="63381" ht="26.25" customHeight="1"/>
    <row r="63382" ht="26.25" customHeight="1"/>
    <row r="63383" ht="26.25" customHeight="1"/>
    <row r="63384" ht="26.25" customHeight="1"/>
    <row r="63385" ht="26.25" customHeight="1"/>
    <row r="63386" ht="26.25" customHeight="1"/>
    <row r="63387" ht="26.25" customHeight="1"/>
    <row r="63388" ht="26.25" customHeight="1"/>
    <row r="63389" ht="26.25" customHeight="1"/>
    <row r="63390" ht="26.25" customHeight="1"/>
    <row r="63391" ht="26.25" customHeight="1"/>
    <row r="63392" ht="26.25" customHeight="1"/>
    <row r="63393" ht="26.25" customHeight="1"/>
    <row r="63394" ht="26.25" customHeight="1"/>
    <row r="63395" ht="26.25" customHeight="1"/>
    <row r="63396" ht="26.25" customHeight="1"/>
    <row r="63397" ht="26.25" customHeight="1"/>
    <row r="63398" ht="26.25" customHeight="1"/>
    <row r="63399" ht="26.25" customHeight="1"/>
    <row r="63400" ht="26.25" customHeight="1"/>
    <row r="63401" ht="26.25" customHeight="1"/>
    <row r="63402" ht="26.25" customHeight="1"/>
    <row r="63403" ht="26.25" customHeight="1"/>
    <row r="63404" ht="26.25" customHeight="1"/>
    <row r="63405" ht="26.25" customHeight="1"/>
    <row r="63406" ht="26.25" customHeight="1"/>
    <row r="63407" ht="26.25" customHeight="1"/>
    <row r="63408" ht="26.25" customHeight="1"/>
    <row r="63409" ht="26.25" customHeight="1"/>
    <row r="63410" ht="26.25" customHeight="1"/>
    <row r="63411" ht="26.25" customHeight="1"/>
    <row r="63412" ht="26.25" customHeight="1"/>
    <row r="63413" ht="26.25" customHeight="1"/>
    <row r="63414" ht="26.25" customHeight="1"/>
    <row r="63415" ht="26.25" customHeight="1"/>
    <row r="63416" ht="26.25" customHeight="1"/>
    <row r="63417" ht="26.25" customHeight="1"/>
    <row r="63418" ht="26.25" customHeight="1"/>
    <row r="63419" ht="26.25" customHeight="1"/>
    <row r="63420" ht="26.25" customHeight="1"/>
    <row r="63421" ht="26.25" customHeight="1"/>
    <row r="63422" ht="26.25" customHeight="1"/>
    <row r="63423" ht="26.25" customHeight="1"/>
    <row r="63424" ht="26.25" customHeight="1"/>
    <row r="63425" ht="26.25" customHeight="1"/>
    <row r="63426" ht="26.25" customHeight="1"/>
    <row r="63427" ht="26.25" customHeight="1"/>
    <row r="63428" ht="26.25" customHeight="1"/>
    <row r="63429" ht="26.25" customHeight="1"/>
    <row r="63430" ht="26.25" customHeight="1"/>
    <row r="63431" ht="26.25" customHeight="1"/>
    <row r="63432" ht="26.25" customHeight="1"/>
    <row r="63433" ht="26.25" customHeight="1"/>
    <row r="63434" ht="26.25" customHeight="1"/>
    <row r="63435" ht="26.25" customHeight="1"/>
    <row r="63436" ht="26.25" customHeight="1"/>
    <row r="63437" ht="26.25" customHeight="1"/>
    <row r="63438" ht="26.25" customHeight="1"/>
    <row r="63439" ht="26.25" customHeight="1"/>
    <row r="63440" ht="26.25" customHeight="1"/>
    <row r="63441" ht="26.25" customHeight="1"/>
    <row r="63442" ht="26.25" customHeight="1"/>
    <row r="63443" ht="26.25" customHeight="1"/>
    <row r="63444" ht="26.25" customHeight="1"/>
    <row r="63445" ht="26.25" customHeight="1"/>
    <row r="63446" ht="26.25" customHeight="1"/>
    <row r="63447" ht="26.25" customHeight="1"/>
    <row r="63448" ht="26.25" customHeight="1"/>
    <row r="63449" ht="26.25" customHeight="1"/>
    <row r="63450" ht="26.25" customHeight="1"/>
    <row r="63451" ht="26.25" customHeight="1"/>
    <row r="63452" ht="26.25" customHeight="1"/>
    <row r="63453" ht="26.25" customHeight="1"/>
    <row r="63454" ht="26.25" customHeight="1"/>
    <row r="63455" ht="26.25" customHeight="1"/>
    <row r="63456" ht="26.25" customHeight="1"/>
    <row r="63457" ht="26.25" customHeight="1"/>
    <row r="63458" ht="26.25" customHeight="1"/>
    <row r="63459" ht="26.25" customHeight="1"/>
    <row r="63460" ht="26.25" customHeight="1"/>
    <row r="63461" ht="26.25" customHeight="1"/>
    <row r="63462" ht="26.25" customHeight="1"/>
    <row r="63463" ht="26.25" customHeight="1"/>
    <row r="63464" ht="26.25" customHeight="1"/>
    <row r="63465" ht="26.25" customHeight="1"/>
    <row r="63466" ht="26.25" customHeight="1"/>
    <row r="63467" ht="26.25" customHeight="1"/>
    <row r="63468" ht="26.25" customHeight="1"/>
    <row r="63469" ht="26.25" customHeight="1"/>
    <row r="63470" ht="26.25" customHeight="1"/>
    <row r="63471" ht="26.25" customHeight="1"/>
    <row r="63472" ht="26.25" customHeight="1"/>
    <row r="63473" ht="26.25" customHeight="1"/>
    <row r="63474" ht="26.25" customHeight="1"/>
    <row r="63475" ht="26.25" customHeight="1"/>
    <row r="63476" ht="26.25" customHeight="1"/>
    <row r="63477" ht="26.25" customHeight="1"/>
    <row r="63478" ht="26.25" customHeight="1"/>
    <row r="63479" ht="26.25" customHeight="1"/>
    <row r="63480" ht="26.25" customHeight="1"/>
    <row r="63481" ht="26.25" customHeight="1"/>
    <row r="63482" ht="26.25" customHeight="1"/>
    <row r="63483" ht="26.25" customHeight="1"/>
    <row r="63484" ht="26.25" customHeight="1"/>
    <row r="63485" ht="26.25" customHeight="1"/>
    <row r="63486" ht="26.25" customHeight="1"/>
    <row r="63487" ht="26.25" customHeight="1"/>
    <row r="63488" ht="26.25" customHeight="1"/>
    <row r="63489" ht="26.25" customHeight="1"/>
    <row r="63490" ht="26.25" customHeight="1"/>
    <row r="63491" ht="26.25" customHeight="1"/>
    <row r="63492" ht="26.25" customHeight="1"/>
    <row r="63493" ht="26.25" customHeight="1"/>
    <row r="63494" ht="26.25" customHeight="1"/>
    <row r="63495" ht="26.25" customHeight="1"/>
    <row r="63496" ht="26.25" customHeight="1"/>
    <row r="63497" ht="26.25" customHeight="1"/>
    <row r="63498" ht="26.25" customHeight="1"/>
    <row r="63499" ht="26.25" customHeight="1"/>
    <row r="63500" ht="26.25" customHeight="1"/>
    <row r="63501" ht="26.25" customHeight="1"/>
    <row r="63502" ht="26.25" customHeight="1"/>
    <row r="63503" ht="26.25" customHeight="1"/>
    <row r="63504" ht="26.25" customHeight="1"/>
    <row r="63505" ht="26.25" customHeight="1"/>
    <row r="63506" ht="26.25" customHeight="1"/>
    <row r="63507" ht="26.25" customHeight="1"/>
    <row r="63508" ht="26.25" customHeight="1"/>
    <row r="63509" ht="26.25" customHeight="1"/>
    <row r="63510" ht="26.25" customHeight="1"/>
    <row r="63511" ht="26.25" customHeight="1"/>
    <row r="63512" ht="26.25" customHeight="1"/>
    <row r="63513" ht="26.25" customHeight="1"/>
    <row r="63514" ht="26.25" customHeight="1"/>
    <row r="63515" ht="26.25" customHeight="1"/>
    <row r="63516" ht="26.25" customHeight="1"/>
    <row r="63517" ht="26.25" customHeight="1"/>
    <row r="63518" ht="26.25" customHeight="1"/>
    <row r="63519" ht="26.25" customHeight="1"/>
    <row r="63520" ht="26.25" customHeight="1"/>
    <row r="63521" ht="26.25" customHeight="1"/>
    <row r="63522" ht="26.25" customHeight="1"/>
    <row r="63523" ht="26.25" customHeight="1"/>
    <row r="63524" ht="26.25" customHeight="1"/>
    <row r="63525" ht="26.25" customHeight="1"/>
    <row r="63526" ht="26.25" customHeight="1"/>
    <row r="63527" ht="26.25" customHeight="1"/>
    <row r="63528" ht="26.25" customHeight="1"/>
    <row r="63529" ht="26.25" customHeight="1"/>
    <row r="63530" ht="26.25" customHeight="1"/>
    <row r="63531" ht="26.25" customHeight="1"/>
    <row r="63532" ht="26.25" customHeight="1"/>
    <row r="63533" ht="26.25" customHeight="1"/>
    <row r="63534" ht="26.25" customHeight="1"/>
    <row r="63535" ht="26.25" customHeight="1"/>
    <row r="63536" ht="26.25" customHeight="1"/>
    <row r="63537" ht="26.25" customHeight="1"/>
    <row r="63538" ht="26.25" customHeight="1"/>
    <row r="63539" ht="26.25" customHeight="1"/>
    <row r="63540" ht="26.25" customHeight="1"/>
    <row r="63541" ht="26.25" customHeight="1"/>
    <row r="63542" ht="26.25" customHeight="1"/>
    <row r="63543" ht="26.25" customHeight="1"/>
    <row r="63544" ht="26.25" customHeight="1"/>
    <row r="63545" ht="26.25" customHeight="1"/>
    <row r="63546" ht="26.25" customHeight="1"/>
    <row r="63547" ht="26.25" customHeight="1"/>
    <row r="63548" ht="26.25" customHeight="1"/>
    <row r="63549" ht="26.25" customHeight="1"/>
    <row r="63550" ht="26.25" customHeight="1"/>
    <row r="63551" ht="26.25" customHeight="1"/>
    <row r="63552" ht="26.25" customHeight="1"/>
    <row r="63553" ht="26.25" customHeight="1"/>
    <row r="63554" ht="26.25" customHeight="1"/>
    <row r="63555" ht="26.25" customHeight="1"/>
    <row r="63556" ht="26.25" customHeight="1"/>
    <row r="63557" ht="26.25" customHeight="1"/>
    <row r="63558" ht="26.25" customHeight="1"/>
    <row r="63559" ht="26.25" customHeight="1"/>
    <row r="63560" ht="26.25" customHeight="1"/>
    <row r="63561" ht="26.25" customHeight="1"/>
    <row r="63562" ht="26.25" customHeight="1"/>
    <row r="63563" ht="26.25" customHeight="1"/>
    <row r="63564" ht="26.25" customHeight="1"/>
    <row r="63565" ht="26.25" customHeight="1"/>
    <row r="63566" ht="26.25" customHeight="1"/>
    <row r="63567" ht="26.25" customHeight="1"/>
    <row r="63568" ht="26.25" customHeight="1"/>
    <row r="63569" ht="26.25" customHeight="1"/>
    <row r="63570" ht="26.25" customHeight="1"/>
    <row r="63571" ht="26.25" customHeight="1"/>
    <row r="63572" ht="26.25" customHeight="1"/>
    <row r="63573" ht="26.25" customHeight="1"/>
    <row r="63574" ht="26.25" customHeight="1"/>
    <row r="63575" ht="26.25" customHeight="1"/>
    <row r="63576" ht="26.25" customHeight="1"/>
    <row r="63577" ht="26.25" customHeight="1"/>
    <row r="63578" ht="26.25" customHeight="1"/>
    <row r="63579" ht="26.25" customHeight="1"/>
    <row r="63580" ht="26.25" customHeight="1"/>
    <row r="63581" ht="26.25" customHeight="1"/>
    <row r="63582" ht="26.25" customHeight="1"/>
    <row r="63583" ht="26.25" customHeight="1"/>
    <row r="63584" ht="26.25" customHeight="1"/>
    <row r="63585" ht="26.25" customHeight="1"/>
    <row r="63586" ht="26.25" customHeight="1"/>
    <row r="63587" ht="26.25" customHeight="1"/>
    <row r="63588" ht="26.25" customHeight="1"/>
    <row r="63589" ht="26.25" customHeight="1"/>
    <row r="63590" ht="26.25" customHeight="1"/>
    <row r="63591" ht="26.25" customHeight="1"/>
    <row r="63592" ht="26.25" customHeight="1"/>
    <row r="63593" ht="26.25" customHeight="1"/>
    <row r="63594" ht="26.25" customHeight="1"/>
    <row r="63595" ht="26.25" customHeight="1"/>
    <row r="63596" ht="26.25" customHeight="1"/>
    <row r="63597" ht="26.25" customHeight="1"/>
    <row r="63598" ht="26.25" customHeight="1"/>
    <row r="63599" ht="26.25" customHeight="1"/>
    <row r="63600" ht="26.25" customHeight="1"/>
    <row r="63601" ht="26.25" customHeight="1"/>
    <row r="63602" ht="26.25" customHeight="1"/>
    <row r="63603" ht="26.25" customHeight="1"/>
    <row r="63604" ht="26.25" customHeight="1"/>
    <row r="63605" ht="26.25" customHeight="1"/>
    <row r="63606" ht="26.25" customHeight="1"/>
    <row r="63607" ht="26.25" customHeight="1"/>
    <row r="63608" ht="26.25" customHeight="1"/>
    <row r="63609" ht="26.25" customHeight="1"/>
    <row r="63610" ht="26.25" customHeight="1"/>
    <row r="63611" ht="26.25" customHeight="1"/>
    <row r="63612" ht="26.25" customHeight="1"/>
    <row r="63613" ht="26.25" customHeight="1"/>
    <row r="63614" ht="26.25" customHeight="1"/>
    <row r="63615" ht="26.25" customHeight="1"/>
    <row r="63616" ht="26.25" customHeight="1"/>
    <row r="63617" ht="26.25" customHeight="1"/>
    <row r="63618" ht="26.25" customHeight="1"/>
    <row r="63619" ht="26.25" customHeight="1"/>
    <row r="63620" ht="26.25" customHeight="1"/>
    <row r="63621" ht="26.25" customHeight="1"/>
    <row r="63622" ht="26.25" customHeight="1"/>
    <row r="63623" ht="26.25" customHeight="1"/>
    <row r="63624" ht="26.25" customHeight="1"/>
    <row r="63625" ht="26.25" customHeight="1"/>
    <row r="63626" ht="26.25" customHeight="1"/>
    <row r="63627" ht="26.25" customHeight="1"/>
    <row r="63628" ht="26.25" customHeight="1"/>
    <row r="63629" ht="26.25" customHeight="1"/>
    <row r="63630" ht="26.25" customHeight="1"/>
    <row r="63631" ht="26.25" customHeight="1"/>
    <row r="63632" ht="26.25" customHeight="1"/>
    <row r="63633" ht="26.25" customHeight="1"/>
    <row r="63634" ht="26.25" customHeight="1"/>
    <row r="63635" ht="26.25" customHeight="1"/>
    <row r="63636" ht="26.25" customHeight="1"/>
    <row r="63637" ht="26.25" customHeight="1"/>
    <row r="63638" ht="26.25" customHeight="1"/>
    <row r="63639" ht="26.25" customHeight="1"/>
    <row r="63640" ht="26.25" customHeight="1"/>
    <row r="63641" ht="26.25" customHeight="1"/>
    <row r="63642" ht="26.25" customHeight="1"/>
    <row r="63643" ht="26.25" customHeight="1"/>
    <row r="63644" ht="26.25" customHeight="1"/>
    <row r="63645" ht="26.25" customHeight="1"/>
    <row r="63646" ht="26.25" customHeight="1"/>
    <row r="63647" ht="26.25" customHeight="1"/>
    <row r="63648" ht="26.25" customHeight="1"/>
    <row r="63649" ht="26.25" customHeight="1"/>
    <row r="63650" ht="26.25" customHeight="1"/>
    <row r="63651" ht="26.25" customHeight="1"/>
    <row r="63652" ht="26.25" customHeight="1"/>
    <row r="63653" ht="26.25" customHeight="1"/>
    <row r="63654" ht="26.25" customHeight="1"/>
    <row r="63655" ht="26.25" customHeight="1"/>
    <row r="63656" ht="26.25" customHeight="1"/>
    <row r="63657" ht="26.25" customHeight="1"/>
    <row r="63658" ht="26.25" customHeight="1"/>
    <row r="63659" ht="26.25" customHeight="1"/>
    <row r="63660" ht="26.25" customHeight="1"/>
    <row r="63661" ht="26.25" customHeight="1"/>
    <row r="63662" ht="26.25" customHeight="1"/>
    <row r="63663" ht="26.25" customHeight="1"/>
    <row r="63664" ht="26.25" customHeight="1"/>
    <row r="63665" ht="26.25" customHeight="1"/>
    <row r="63666" ht="26.25" customHeight="1"/>
    <row r="63667" ht="26.25" customHeight="1"/>
    <row r="63668" ht="26.25" customHeight="1"/>
    <row r="63669" ht="26.25" customHeight="1"/>
    <row r="63670" ht="26.25" customHeight="1"/>
    <row r="63671" ht="26.25" customHeight="1"/>
    <row r="63672" ht="26.25" customHeight="1"/>
    <row r="63673" ht="26.25" customHeight="1"/>
    <row r="63674" ht="26.25" customHeight="1"/>
    <row r="63675" ht="26.25" customHeight="1"/>
    <row r="63676" ht="26.25" customHeight="1"/>
    <row r="63677" ht="26.25" customHeight="1"/>
    <row r="63678" ht="26.25" customHeight="1"/>
    <row r="63679" ht="26.25" customHeight="1"/>
    <row r="63680" ht="26.25" customHeight="1"/>
    <row r="63681" ht="26.25" customHeight="1"/>
    <row r="63682" ht="26.25" customHeight="1"/>
    <row r="63683" ht="26.25" customHeight="1"/>
    <row r="63684" ht="26.25" customHeight="1"/>
    <row r="63685" ht="26.25" customHeight="1"/>
    <row r="63686" ht="26.25" customHeight="1"/>
    <row r="63687" ht="26.25" customHeight="1"/>
    <row r="63688" ht="26.25" customHeight="1"/>
    <row r="63689" ht="26.25" customHeight="1"/>
    <row r="63690" ht="26.25" customHeight="1"/>
    <row r="63691" ht="26.25" customHeight="1"/>
    <row r="63692" ht="26.25" customHeight="1"/>
    <row r="63693" ht="26.25" customHeight="1"/>
    <row r="63694" ht="26.25" customHeight="1"/>
    <row r="63695" ht="26.25" customHeight="1"/>
    <row r="63696" ht="26.25" customHeight="1"/>
    <row r="63697" ht="26.25" customHeight="1"/>
    <row r="63698" ht="26.25" customHeight="1"/>
    <row r="63699" ht="26.25" customHeight="1"/>
    <row r="63700" ht="26.25" customHeight="1"/>
    <row r="63701" ht="26.25" customHeight="1"/>
    <row r="63702" ht="26.25" customHeight="1"/>
    <row r="63703" ht="26.25" customHeight="1"/>
    <row r="63704" ht="26.25" customHeight="1"/>
    <row r="63705" ht="26.25" customHeight="1"/>
    <row r="63706" ht="26.25" customHeight="1"/>
    <row r="63707" ht="26.25" customHeight="1"/>
    <row r="63708" ht="26.25" customHeight="1"/>
    <row r="63709" ht="26.25" customHeight="1"/>
    <row r="63710" ht="26.25" customHeight="1"/>
    <row r="63711" ht="26.25" customHeight="1"/>
    <row r="63712" ht="26.25" customHeight="1"/>
    <row r="63713" ht="26.25" customHeight="1"/>
    <row r="63714" ht="26.25" customHeight="1"/>
    <row r="63715" ht="26.25" customHeight="1"/>
    <row r="63716" ht="26.25" customHeight="1"/>
    <row r="63717" ht="26.25" customHeight="1"/>
    <row r="63718" ht="26.25" customHeight="1"/>
    <row r="63719" ht="26.25" customHeight="1"/>
    <row r="63720" ht="26.25" customHeight="1"/>
    <row r="63721" ht="26.25" customHeight="1"/>
    <row r="63722" ht="26.25" customHeight="1"/>
    <row r="63723" ht="26.25" customHeight="1"/>
    <row r="63724" ht="26.25" customHeight="1"/>
    <row r="63725" ht="26.25" customHeight="1"/>
    <row r="63726" ht="26.25" customHeight="1"/>
    <row r="63727" ht="26.25" customHeight="1"/>
    <row r="63728" ht="26.25" customHeight="1"/>
    <row r="63729" ht="26.25" customHeight="1"/>
    <row r="63730" ht="26.25" customHeight="1"/>
    <row r="63731" ht="26.25" customHeight="1"/>
    <row r="63732" ht="26.25" customHeight="1"/>
    <row r="63733" ht="26.25" customHeight="1"/>
    <row r="63734" ht="26.25" customHeight="1"/>
    <row r="63735" ht="26.25" customHeight="1"/>
    <row r="63736" ht="26.25" customHeight="1"/>
    <row r="63737" ht="26.25" customHeight="1"/>
    <row r="63738" ht="26.25" customHeight="1"/>
    <row r="63739" ht="26.25" customHeight="1"/>
    <row r="63740" ht="26.25" customHeight="1"/>
    <row r="63741" ht="26.25" customHeight="1"/>
    <row r="63742" ht="26.25" customHeight="1"/>
    <row r="63743" ht="26.25" customHeight="1"/>
    <row r="63744" ht="26.25" customHeight="1"/>
    <row r="63745" ht="26.25" customHeight="1"/>
    <row r="63746" ht="26.25" customHeight="1"/>
    <row r="63747" ht="26.25" customHeight="1"/>
    <row r="63748" ht="26.25" customHeight="1"/>
    <row r="63749" ht="26.25" customHeight="1"/>
    <row r="63750" ht="26.25" customHeight="1"/>
    <row r="63751" ht="26.25" customHeight="1"/>
    <row r="63752" ht="26.25" customHeight="1"/>
    <row r="63753" ht="26.25" customHeight="1"/>
    <row r="63754" ht="26.25" customHeight="1"/>
    <row r="63755" ht="26.25" customHeight="1"/>
    <row r="63756" ht="26.25" customHeight="1"/>
    <row r="63757" ht="26.25" customHeight="1"/>
    <row r="63758" ht="26.25" customHeight="1"/>
    <row r="63759" ht="26.25" customHeight="1"/>
    <row r="63760" ht="26.25" customHeight="1"/>
    <row r="63761" ht="26.25" customHeight="1"/>
    <row r="63762" ht="26.25" customHeight="1"/>
    <row r="63763" ht="26.25" customHeight="1"/>
    <row r="63764" ht="26.25" customHeight="1"/>
    <row r="63765" ht="26.25" customHeight="1"/>
    <row r="63766" ht="26.25" customHeight="1"/>
    <row r="63767" ht="26.25" customHeight="1"/>
    <row r="63768" ht="26.25" customHeight="1"/>
    <row r="63769" ht="26.25" customHeight="1"/>
    <row r="63770" ht="26.25" customHeight="1"/>
    <row r="63771" ht="26.25" customHeight="1"/>
    <row r="63772" ht="26.25" customHeight="1"/>
    <row r="63773" ht="26.25" customHeight="1"/>
    <row r="63774" ht="26.25" customHeight="1"/>
    <row r="63775" ht="26.25" customHeight="1"/>
    <row r="63776" ht="26.25" customHeight="1"/>
    <row r="63777" ht="26.25" customHeight="1"/>
    <row r="63778" ht="26.25" customHeight="1"/>
    <row r="63779" ht="26.25" customHeight="1"/>
    <row r="63780" ht="26.25" customHeight="1"/>
    <row r="63781" ht="26.25" customHeight="1"/>
    <row r="63782" ht="26.25" customHeight="1"/>
    <row r="63783" ht="26.25" customHeight="1"/>
    <row r="63784" ht="26.25" customHeight="1"/>
    <row r="63785" ht="26.25" customHeight="1"/>
    <row r="63786" ht="26.25" customHeight="1"/>
    <row r="63787" ht="26.25" customHeight="1"/>
    <row r="63788" ht="26.25" customHeight="1"/>
    <row r="63789" ht="26.25" customHeight="1"/>
    <row r="63790" ht="26.25" customHeight="1"/>
    <row r="63791" ht="26.25" customHeight="1"/>
    <row r="63792" ht="26.25" customHeight="1"/>
    <row r="63793" ht="26.25" customHeight="1"/>
    <row r="63794" ht="26.25" customHeight="1"/>
    <row r="63795" ht="26.25" customHeight="1"/>
    <row r="63796" ht="26.25" customHeight="1"/>
    <row r="63797" ht="26.25" customHeight="1"/>
    <row r="63798" ht="26.25" customHeight="1"/>
    <row r="63799" ht="26.25" customHeight="1"/>
    <row r="63800" ht="26.25" customHeight="1"/>
    <row r="63801" ht="26.25" customHeight="1"/>
    <row r="63802" ht="26.25" customHeight="1"/>
    <row r="63803" ht="26.25" customHeight="1"/>
    <row r="63804" ht="26.25" customHeight="1"/>
    <row r="63805" ht="26.25" customHeight="1"/>
    <row r="63806" ht="26.25" customHeight="1"/>
    <row r="63807" ht="26.25" customHeight="1"/>
    <row r="63808" ht="26.25" customHeight="1"/>
    <row r="63809" ht="26.25" customHeight="1"/>
    <row r="63810" ht="26.25" customHeight="1"/>
    <row r="63811" ht="26.25" customHeight="1"/>
    <row r="63812" ht="26.25" customHeight="1"/>
    <row r="63813" ht="26.25" customHeight="1"/>
    <row r="63814" ht="26.25" customHeight="1"/>
    <row r="63815" ht="26.25" customHeight="1"/>
    <row r="63816" ht="26.25" customHeight="1"/>
    <row r="63817" ht="26.25" customHeight="1"/>
    <row r="63818" ht="26.25" customHeight="1"/>
    <row r="63819" ht="26.25" customHeight="1"/>
    <row r="63820" ht="26.25" customHeight="1"/>
    <row r="63821" ht="26.25" customHeight="1"/>
    <row r="63822" ht="26.25" customHeight="1"/>
    <row r="63823" ht="26.25" customHeight="1"/>
    <row r="63824" ht="26.25" customHeight="1"/>
    <row r="63825" ht="26.25" customHeight="1"/>
    <row r="63826" ht="26.25" customHeight="1"/>
    <row r="63827" ht="26.25" customHeight="1"/>
    <row r="63828" ht="26.25" customHeight="1"/>
    <row r="63829" ht="26.25" customHeight="1"/>
    <row r="63830" ht="26.25" customHeight="1"/>
    <row r="63831" ht="26.25" customHeight="1"/>
    <row r="63832" ht="26.25" customHeight="1"/>
    <row r="63833" ht="26.25" customHeight="1"/>
    <row r="63834" ht="26.25" customHeight="1"/>
    <row r="63835" ht="26.25" customHeight="1"/>
    <row r="63836" ht="26.25" customHeight="1"/>
    <row r="63837" ht="26.25" customHeight="1"/>
    <row r="63838" ht="26.25" customHeight="1"/>
    <row r="63839" ht="26.25" customHeight="1"/>
    <row r="63840" ht="26.25" customHeight="1"/>
    <row r="63841" ht="26.25" customHeight="1"/>
    <row r="63842" ht="26.25" customHeight="1"/>
    <row r="63843" ht="26.25" customHeight="1"/>
    <row r="63844" ht="26.25" customHeight="1"/>
    <row r="63845" ht="26.25" customHeight="1"/>
    <row r="63846" ht="26.25" customHeight="1"/>
    <row r="63847" ht="26.25" customHeight="1"/>
    <row r="63848" ht="26.25" customHeight="1"/>
    <row r="63849" ht="26.25" customHeight="1"/>
    <row r="63850" ht="26.25" customHeight="1"/>
    <row r="63851" ht="26.25" customHeight="1"/>
    <row r="63852" ht="26.25" customHeight="1"/>
    <row r="63853" ht="26.25" customHeight="1"/>
    <row r="63854" ht="26.25" customHeight="1"/>
    <row r="63855" ht="26.25" customHeight="1"/>
    <row r="63856" ht="26.25" customHeight="1"/>
    <row r="63857" ht="26.25" customHeight="1"/>
    <row r="63858" ht="26.25" customHeight="1"/>
    <row r="63859" ht="26.25" customHeight="1"/>
    <row r="63860" ht="26.25" customHeight="1"/>
    <row r="63861" ht="26.25" customHeight="1"/>
    <row r="63862" ht="26.25" customHeight="1"/>
    <row r="63863" ht="26.25" customHeight="1"/>
    <row r="63864" ht="26.25" customHeight="1"/>
    <row r="63865" ht="26.25" customHeight="1"/>
    <row r="63866" ht="26.25" customHeight="1"/>
    <row r="63867" ht="26.25" customHeight="1"/>
    <row r="63868" ht="26.25" customHeight="1"/>
    <row r="63869" ht="26.25" customHeight="1"/>
    <row r="63870" ht="26.25" customHeight="1"/>
    <row r="63871" ht="26.25" customHeight="1"/>
    <row r="63872" ht="26.25" customHeight="1"/>
    <row r="63873" ht="26.25" customHeight="1"/>
    <row r="63874" ht="26.25" customHeight="1"/>
    <row r="63875" ht="26.25" customHeight="1"/>
    <row r="63876" ht="26.25" customHeight="1"/>
    <row r="63877" ht="26.25" customHeight="1"/>
    <row r="63878" ht="26.25" customHeight="1"/>
    <row r="63879" ht="26.25" customHeight="1"/>
    <row r="63880" ht="26.25" customHeight="1"/>
    <row r="63881" ht="26.25" customHeight="1"/>
    <row r="63882" ht="26.25" customHeight="1"/>
    <row r="63883" ht="26.25" customHeight="1"/>
    <row r="63884" ht="26.25" customHeight="1"/>
    <row r="63885" ht="26.25" customHeight="1"/>
    <row r="63886" ht="26.25" customHeight="1"/>
    <row r="63887" ht="26.25" customHeight="1"/>
    <row r="63888" ht="26.25" customHeight="1"/>
    <row r="63889" ht="26.25" customHeight="1"/>
    <row r="63890" ht="26.25" customHeight="1"/>
    <row r="63891" ht="26.25" customHeight="1"/>
    <row r="63892" ht="26.25" customHeight="1"/>
    <row r="63893" ht="26.25" customHeight="1"/>
    <row r="63894" ht="26.25" customHeight="1"/>
    <row r="63895" ht="26.25" customHeight="1"/>
    <row r="63896" ht="26.25" customHeight="1"/>
    <row r="63897" ht="26.25" customHeight="1"/>
    <row r="63898" ht="26.25" customHeight="1"/>
    <row r="63899" ht="26.25" customHeight="1"/>
    <row r="63900" ht="26.25" customHeight="1"/>
    <row r="63901" ht="26.25" customHeight="1"/>
    <row r="63902" ht="26.25" customHeight="1"/>
    <row r="63903" ht="26.25" customHeight="1"/>
    <row r="63904" ht="26.25" customHeight="1"/>
    <row r="63905" ht="26.25" customHeight="1"/>
    <row r="63906" ht="26.25" customHeight="1"/>
    <row r="63907" ht="26.25" customHeight="1"/>
    <row r="63908" ht="26.25" customHeight="1"/>
    <row r="63909" ht="26.25" customHeight="1"/>
    <row r="63910" ht="26.25" customHeight="1"/>
    <row r="63911" ht="26.25" customHeight="1"/>
    <row r="63912" ht="26.25" customHeight="1"/>
    <row r="63913" ht="26.25" customHeight="1"/>
    <row r="63914" ht="26.25" customHeight="1"/>
    <row r="63915" ht="26.25" customHeight="1"/>
    <row r="63916" ht="26.25" customHeight="1"/>
    <row r="63917" ht="26.25" customHeight="1"/>
    <row r="63918" ht="26.25" customHeight="1"/>
    <row r="63919" ht="26.25" customHeight="1"/>
    <row r="63920" ht="26.25" customHeight="1"/>
    <row r="63921" ht="26.25" customHeight="1"/>
    <row r="63922" ht="26.25" customHeight="1"/>
    <row r="63923" ht="26.25" customHeight="1"/>
    <row r="63924" ht="26.25" customHeight="1"/>
    <row r="63925" ht="26.25" customHeight="1"/>
    <row r="63926" ht="26.25" customHeight="1"/>
    <row r="63927" ht="26.25" customHeight="1"/>
    <row r="63928" ht="26.25" customHeight="1"/>
    <row r="63929" ht="26.25" customHeight="1"/>
    <row r="63930" ht="26.25" customHeight="1"/>
    <row r="63931" ht="26.25" customHeight="1"/>
    <row r="63932" ht="26.25" customHeight="1"/>
    <row r="63933" ht="26.25" customHeight="1"/>
    <row r="63934" ht="26.25" customHeight="1"/>
    <row r="63935" ht="26.25" customHeight="1"/>
    <row r="63936" ht="26.25" customHeight="1"/>
    <row r="63937" ht="26.25" customHeight="1"/>
    <row r="63938" ht="26.25" customHeight="1"/>
    <row r="63939" ht="26.25" customHeight="1"/>
    <row r="63940" ht="26.25" customHeight="1"/>
    <row r="63941" ht="26.25" customHeight="1"/>
    <row r="63942" ht="26.25" customHeight="1"/>
    <row r="63943" ht="26.25" customHeight="1"/>
    <row r="63944" ht="26.25" customHeight="1"/>
    <row r="63945" ht="26.25" customHeight="1"/>
    <row r="63946" ht="26.25" customHeight="1"/>
    <row r="63947" ht="26.25" customHeight="1"/>
    <row r="63948" ht="26.25" customHeight="1"/>
    <row r="63949" ht="26.25" customHeight="1"/>
    <row r="63950" ht="26.25" customHeight="1"/>
    <row r="63951" ht="26.25" customHeight="1"/>
    <row r="63952" ht="26.25" customHeight="1"/>
    <row r="63953" ht="26.25" customHeight="1"/>
    <row r="63954" ht="26.25" customHeight="1"/>
    <row r="63955" ht="26.25" customHeight="1"/>
    <row r="63956" ht="26.25" customHeight="1"/>
    <row r="63957" ht="26.25" customHeight="1"/>
    <row r="63958" ht="26.25" customHeight="1"/>
    <row r="63959" ht="26.25" customHeight="1"/>
    <row r="63960" ht="26.25" customHeight="1"/>
    <row r="63961" ht="26.25" customHeight="1"/>
    <row r="63962" ht="26.25" customHeight="1"/>
    <row r="63963" ht="26.25" customHeight="1"/>
    <row r="63964" ht="26.25" customHeight="1"/>
    <row r="63965" ht="26.25" customHeight="1"/>
    <row r="63966" ht="26.25" customHeight="1"/>
    <row r="63967" ht="26.25" customHeight="1"/>
    <row r="63968" ht="26.25" customHeight="1"/>
    <row r="63969" ht="26.25" customHeight="1"/>
    <row r="63970" ht="26.25" customHeight="1"/>
    <row r="63971" ht="26.25" customHeight="1"/>
    <row r="63972" ht="26.25" customHeight="1"/>
    <row r="63973" ht="26.25" customHeight="1"/>
    <row r="63974" ht="26.25" customHeight="1"/>
    <row r="63975" ht="26.25" customHeight="1"/>
    <row r="63976" ht="26.25" customHeight="1"/>
    <row r="63977" ht="26.25" customHeight="1"/>
    <row r="63978" ht="26.25" customHeight="1"/>
    <row r="63979" ht="26.25" customHeight="1"/>
    <row r="63980" ht="26.25" customHeight="1"/>
    <row r="63981" ht="26.25" customHeight="1"/>
    <row r="63982" ht="26.25" customHeight="1"/>
    <row r="63983" ht="26.25" customHeight="1"/>
    <row r="63984" ht="26.25" customHeight="1"/>
    <row r="63985" ht="26.25" customHeight="1"/>
    <row r="63986" ht="26.25" customHeight="1"/>
    <row r="63987" ht="26.25" customHeight="1"/>
    <row r="63988" ht="26.25" customHeight="1"/>
    <row r="63989" ht="26.25" customHeight="1"/>
    <row r="63990" ht="26.25" customHeight="1"/>
    <row r="63991" ht="26.25" customHeight="1"/>
    <row r="63992" ht="26.25" customHeight="1"/>
    <row r="63993" ht="26.25" customHeight="1"/>
    <row r="63994" ht="26.25" customHeight="1"/>
    <row r="63995" ht="26.25" customHeight="1"/>
    <row r="63996" ht="26.25" customHeight="1"/>
    <row r="63997" ht="26.25" customHeight="1"/>
    <row r="63998" ht="26.25" customHeight="1"/>
    <row r="63999" ht="26.25" customHeight="1"/>
    <row r="64000" ht="26.25" customHeight="1"/>
    <row r="64001" ht="26.25" customHeight="1"/>
    <row r="64002" ht="26.25" customHeight="1"/>
    <row r="64003" ht="26.25" customHeight="1"/>
    <row r="64004" ht="26.25" customHeight="1"/>
    <row r="64005" ht="26.25" customHeight="1"/>
    <row r="64006" ht="26.25" customHeight="1"/>
    <row r="64007" ht="26.25" customHeight="1"/>
    <row r="64008" ht="26.25" customHeight="1"/>
    <row r="64009" ht="26.25" customHeight="1"/>
    <row r="64010" ht="26.25" customHeight="1"/>
    <row r="64011" ht="26.25" customHeight="1"/>
    <row r="64012" ht="26.25" customHeight="1"/>
    <row r="64013" ht="26.25" customHeight="1"/>
    <row r="64014" ht="26.25" customHeight="1"/>
    <row r="64015" ht="26.25" customHeight="1"/>
    <row r="64016" ht="26.25" customHeight="1"/>
    <row r="64017" ht="26.25" customHeight="1"/>
    <row r="64018" ht="26.25" customHeight="1"/>
    <row r="64019" ht="26.25" customHeight="1"/>
    <row r="64020" ht="26.25" customHeight="1"/>
    <row r="64021" ht="26.25" customHeight="1"/>
    <row r="64022" ht="26.25" customHeight="1"/>
    <row r="64023" ht="26.25" customHeight="1"/>
    <row r="64024" ht="26.25" customHeight="1"/>
    <row r="64025" ht="26.25" customHeight="1"/>
    <row r="64026" ht="26.25" customHeight="1"/>
    <row r="64027" ht="26.25" customHeight="1"/>
    <row r="64028" ht="26.25" customHeight="1"/>
    <row r="64029" ht="26.25" customHeight="1"/>
    <row r="64030" ht="26.25" customHeight="1"/>
    <row r="64031" ht="26.25" customHeight="1"/>
    <row r="64032" ht="26.25" customHeight="1"/>
    <row r="64033" ht="26.25" customHeight="1"/>
    <row r="64034" ht="26.25" customHeight="1"/>
    <row r="64035" ht="26.25" customHeight="1"/>
    <row r="64036" ht="26.25" customHeight="1"/>
    <row r="64037" ht="26.25" customHeight="1"/>
    <row r="64038" ht="26.25" customHeight="1"/>
    <row r="64039" ht="26.25" customHeight="1"/>
    <row r="64040" ht="26.25" customHeight="1"/>
    <row r="64041" ht="26.25" customHeight="1"/>
    <row r="64042" ht="26.25" customHeight="1"/>
    <row r="64043" ht="26.25" customHeight="1"/>
    <row r="64044" ht="26.25" customHeight="1"/>
    <row r="64045" ht="26.25" customHeight="1"/>
    <row r="64046" ht="26.25" customHeight="1"/>
    <row r="64047" ht="26.25" customHeight="1"/>
    <row r="64048" ht="26.25" customHeight="1"/>
    <row r="64049" ht="26.25" customHeight="1"/>
    <row r="64050" ht="26.25" customHeight="1"/>
    <row r="64051" ht="26.25" customHeight="1"/>
    <row r="64052" ht="26.25" customHeight="1"/>
    <row r="64053" ht="26.25" customHeight="1"/>
    <row r="64054" ht="26.25" customHeight="1"/>
    <row r="64055" ht="26.25" customHeight="1"/>
    <row r="64056" ht="26.25" customHeight="1"/>
    <row r="64057" ht="26.25" customHeight="1"/>
    <row r="64058" ht="26.25" customHeight="1"/>
    <row r="64059" ht="26.25" customHeight="1"/>
    <row r="64060" ht="26.25" customHeight="1"/>
    <row r="64061" ht="26.25" customHeight="1"/>
    <row r="64062" ht="26.25" customHeight="1"/>
    <row r="64063" ht="26.25" customHeight="1"/>
    <row r="64064" ht="26.25" customHeight="1"/>
    <row r="64065" ht="26.25" customHeight="1"/>
    <row r="64066" ht="26.25" customHeight="1"/>
    <row r="64067" ht="26.25" customHeight="1"/>
    <row r="64068" ht="26.25" customHeight="1"/>
    <row r="64069" ht="26.25" customHeight="1"/>
    <row r="64070" ht="26.25" customHeight="1"/>
    <row r="64071" ht="26.25" customHeight="1"/>
    <row r="64072" ht="26.25" customHeight="1"/>
    <row r="64073" ht="26.25" customHeight="1"/>
    <row r="64074" ht="26.25" customHeight="1"/>
    <row r="64075" ht="26.25" customHeight="1"/>
    <row r="64076" ht="26.25" customHeight="1"/>
    <row r="64077" ht="26.25" customHeight="1"/>
    <row r="64078" ht="26.25" customHeight="1"/>
    <row r="64079" ht="26.25" customHeight="1"/>
    <row r="64080" ht="26.25" customHeight="1"/>
    <row r="64081" ht="26.25" customHeight="1"/>
    <row r="64082" ht="26.25" customHeight="1"/>
    <row r="64083" ht="26.25" customHeight="1"/>
    <row r="64084" ht="26.25" customHeight="1"/>
    <row r="64085" ht="26.25" customHeight="1"/>
    <row r="64086" ht="26.25" customHeight="1"/>
    <row r="64087" ht="26.25" customHeight="1"/>
    <row r="64088" ht="26.25" customHeight="1"/>
    <row r="64089" ht="26.25" customHeight="1"/>
    <row r="64090" ht="26.25" customHeight="1"/>
    <row r="64091" ht="26.25" customHeight="1"/>
    <row r="64092" ht="26.25" customHeight="1"/>
    <row r="64093" ht="26.25" customHeight="1"/>
    <row r="64094" ht="26.25" customHeight="1"/>
    <row r="64095" ht="26.25" customHeight="1"/>
    <row r="64096" ht="26.25" customHeight="1"/>
    <row r="64097" ht="26.25" customHeight="1"/>
    <row r="64098" ht="26.25" customHeight="1"/>
    <row r="64099" ht="26.25" customHeight="1"/>
    <row r="64100" ht="26.25" customHeight="1"/>
    <row r="64101" ht="26.25" customHeight="1"/>
    <row r="64102" ht="26.25" customHeight="1"/>
    <row r="64103" ht="26.25" customHeight="1"/>
    <row r="64104" ht="26.25" customHeight="1"/>
    <row r="64105" ht="26.25" customHeight="1"/>
    <row r="64106" ht="26.25" customHeight="1"/>
    <row r="64107" ht="26.25" customHeight="1"/>
    <row r="64108" ht="26.25" customHeight="1"/>
    <row r="64109" ht="26.25" customHeight="1"/>
    <row r="64110" ht="26.25" customHeight="1"/>
    <row r="64111" ht="26.25" customHeight="1"/>
    <row r="64112" ht="26.25" customHeight="1"/>
    <row r="64113" ht="26.25" customHeight="1"/>
    <row r="64114" ht="26.25" customHeight="1"/>
    <row r="64115" ht="26.25" customHeight="1"/>
    <row r="64116" ht="26.25" customHeight="1"/>
    <row r="64117" ht="26.25" customHeight="1"/>
    <row r="64118" ht="26.25" customHeight="1"/>
    <row r="64119" ht="26.25" customHeight="1"/>
    <row r="64120" ht="26.25" customHeight="1"/>
    <row r="64121" ht="26.25" customHeight="1"/>
    <row r="64122" ht="26.25" customHeight="1"/>
    <row r="64123" ht="26.25" customHeight="1"/>
    <row r="64124" ht="26.25" customHeight="1"/>
    <row r="64125" ht="26.25" customHeight="1"/>
    <row r="64126" ht="26.25" customHeight="1"/>
    <row r="64127" ht="26.25" customHeight="1"/>
    <row r="64128" ht="26.25" customHeight="1"/>
    <row r="64129" ht="26.25" customHeight="1"/>
    <row r="64130" ht="26.25" customHeight="1"/>
    <row r="64131" ht="26.25" customHeight="1"/>
    <row r="64132" ht="26.25" customHeight="1"/>
    <row r="64133" ht="26.25" customHeight="1"/>
    <row r="64134" ht="26.25" customHeight="1"/>
    <row r="64135" ht="26.25" customHeight="1"/>
    <row r="64136" ht="26.25" customHeight="1"/>
    <row r="64137" ht="26.25" customHeight="1"/>
    <row r="64138" ht="26.25" customHeight="1"/>
    <row r="64139" ht="26.25" customHeight="1"/>
    <row r="64140" ht="26.25" customHeight="1"/>
    <row r="64141" ht="26.25" customHeight="1"/>
    <row r="64142" ht="26.25" customHeight="1"/>
    <row r="64143" ht="26.25" customHeight="1"/>
    <row r="64144" ht="26.25" customHeight="1"/>
    <row r="64145" ht="26.25" customHeight="1"/>
    <row r="64146" ht="26.25" customHeight="1"/>
    <row r="64147" ht="26.25" customHeight="1"/>
    <row r="64148" ht="26.25" customHeight="1"/>
    <row r="64149" ht="26.25" customHeight="1"/>
    <row r="64150" ht="26.25" customHeight="1"/>
    <row r="64151" ht="26.25" customHeight="1"/>
    <row r="64152" ht="26.25" customHeight="1"/>
    <row r="64153" ht="26.25" customHeight="1"/>
    <row r="64154" ht="26.25" customHeight="1"/>
    <row r="64155" ht="26.25" customHeight="1"/>
    <row r="64156" ht="26.25" customHeight="1"/>
    <row r="64157" ht="26.25" customHeight="1"/>
    <row r="64158" ht="26.25" customHeight="1"/>
    <row r="64159" ht="26.25" customHeight="1"/>
    <row r="64160" ht="26.25" customHeight="1"/>
    <row r="64161" ht="26.25" customHeight="1"/>
    <row r="64162" ht="26.25" customHeight="1"/>
    <row r="64163" ht="26.25" customHeight="1"/>
    <row r="64164" ht="26.25" customHeight="1"/>
    <row r="64165" ht="26.25" customHeight="1"/>
    <row r="64166" ht="26.25" customHeight="1"/>
    <row r="64167" ht="26.25" customHeight="1"/>
    <row r="64168" ht="26.25" customHeight="1"/>
    <row r="64169" ht="26.25" customHeight="1"/>
    <row r="64170" ht="26.25" customHeight="1"/>
    <row r="64171" ht="26.25" customHeight="1"/>
    <row r="64172" ht="26.25" customHeight="1"/>
    <row r="64173" ht="26.25" customHeight="1"/>
    <row r="64174" ht="26.25" customHeight="1"/>
    <row r="64175" ht="26.25" customHeight="1"/>
    <row r="64176" ht="26.25" customHeight="1"/>
    <row r="64177" ht="26.25" customHeight="1"/>
    <row r="64178" ht="26.25" customHeight="1"/>
    <row r="64179" ht="26.25" customHeight="1"/>
    <row r="64180" ht="26.25" customHeight="1"/>
    <row r="64181" ht="26.25" customHeight="1"/>
    <row r="64182" ht="26.25" customHeight="1"/>
    <row r="64183" ht="26.25" customHeight="1"/>
    <row r="64184" ht="26.25" customHeight="1"/>
    <row r="64185" ht="26.25" customHeight="1"/>
    <row r="64186" ht="26.25" customHeight="1"/>
    <row r="64187" ht="26.25" customHeight="1"/>
    <row r="64188" ht="26.25" customHeight="1"/>
    <row r="64189" ht="26.25" customHeight="1"/>
    <row r="64190" ht="26.25" customHeight="1"/>
    <row r="64191" ht="26.25" customHeight="1"/>
    <row r="64192" ht="26.25" customHeight="1"/>
    <row r="64193" ht="26.25" customHeight="1"/>
    <row r="64194" ht="26.25" customHeight="1"/>
    <row r="64195" ht="26.25" customHeight="1"/>
    <row r="64196" ht="26.25" customHeight="1"/>
    <row r="64197" ht="26.25" customHeight="1"/>
    <row r="64198" ht="26.25" customHeight="1"/>
    <row r="64199" ht="26.25" customHeight="1"/>
    <row r="64200" ht="26.25" customHeight="1"/>
    <row r="64201" ht="26.25" customHeight="1"/>
    <row r="64202" ht="26.25" customHeight="1"/>
    <row r="64203" ht="26.25" customHeight="1"/>
    <row r="64204" ht="26.25" customHeight="1"/>
    <row r="64205" ht="26.25" customHeight="1"/>
    <row r="64206" ht="26.25" customHeight="1"/>
    <row r="64207" ht="26.25" customHeight="1"/>
    <row r="64208" ht="26.25" customHeight="1"/>
    <row r="64209" ht="26.25" customHeight="1"/>
    <row r="64210" ht="26.25" customHeight="1"/>
    <row r="64211" ht="26.25" customHeight="1"/>
    <row r="64212" ht="26.25" customHeight="1"/>
    <row r="64213" ht="26.25" customHeight="1"/>
    <row r="64214" ht="26.25" customHeight="1"/>
    <row r="64215" ht="26.25" customHeight="1"/>
    <row r="64216" ht="26.25" customHeight="1"/>
    <row r="64217" ht="26.25" customHeight="1"/>
    <row r="64218" ht="26.25" customHeight="1"/>
    <row r="64219" ht="26.25" customHeight="1"/>
    <row r="64220" ht="26.25" customHeight="1"/>
    <row r="64221" ht="26.25" customHeight="1"/>
    <row r="64222" ht="26.25" customHeight="1"/>
    <row r="64223" ht="26.25" customHeight="1"/>
    <row r="64224" ht="26.25" customHeight="1"/>
    <row r="64225" ht="26.25" customHeight="1"/>
    <row r="64226" ht="26.25" customHeight="1"/>
    <row r="64227" ht="26.25" customHeight="1"/>
    <row r="64228" ht="26.25" customHeight="1"/>
    <row r="64229" ht="26.25" customHeight="1"/>
    <row r="64230" ht="26.25" customHeight="1"/>
    <row r="64231" ht="26.25" customHeight="1"/>
    <row r="64232" ht="26.25" customHeight="1"/>
    <row r="64233" ht="26.25" customHeight="1"/>
    <row r="64234" ht="26.25" customHeight="1"/>
    <row r="64235" ht="26.25" customHeight="1"/>
    <row r="64236" ht="26.25" customHeight="1"/>
    <row r="64237" ht="26.25" customHeight="1"/>
    <row r="64238" ht="26.25" customHeight="1"/>
    <row r="64239" ht="26.25" customHeight="1"/>
    <row r="64240" ht="26.25" customHeight="1"/>
    <row r="64241" ht="26.25" customHeight="1"/>
    <row r="64242" ht="26.25" customHeight="1"/>
    <row r="64243" ht="26.25" customHeight="1"/>
    <row r="64244" ht="26.25" customHeight="1"/>
    <row r="64245" ht="26.25" customHeight="1"/>
    <row r="64246" ht="26.25" customHeight="1"/>
    <row r="64247" ht="26.25" customHeight="1"/>
    <row r="64248" ht="26.25" customHeight="1"/>
    <row r="64249" ht="26.25" customHeight="1"/>
    <row r="64250" ht="26.25" customHeight="1"/>
    <row r="64251" ht="26.25" customHeight="1"/>
    <row r="64252" ht="26.25" customHeight="1"/>
    <row r="64253" ht="26.25" customHeight="1"/>
    <row r="64254" ht="26.25" customHeight="1"/>
    <row r="64255" ht="26.25" customHeight="1"/>
    <row r="64256" ht="26.25" customHeight="1"/>
    <row r="64257" ht="26.25" customHeight="1"/>
    <row r="64258" ht="26.25" customHeight="1"/>
    <row r="64259" ht="26.25" customHeight="1"/>
    <row r="64260" ht="26.25" customHeight="1"/>
    <row r="64261" ht="26.25" customHeight="1"/>
    <row r="64262" ht="26.25" customHeight="1"/>
    <row r="64263" ht="26.25" customHeight="1"/>
    <row r="64264" ht="26.25" customHeight="1"/>
    <row r="64265" ht="26.25" customHeight="1"/>
    <row r="64266" ht="26.25" customHeight="1"/>
    <row r="64267" ht="26.25" customHeight="1"/>
    <row r="64268" ht="26.25" customHeight="1"/>
    <row r="64269" ht="26.25" customHeight="1"/>
    <row r="64270" ht="26.25" customHeight="1"/>
    <row r="64271" ht="26.25" customHeight="1"/>
    <row r="64272" ht="26.25" customHeight="1"/>
    <row r="64273" ht="26.25" customHeight="1"/>
    <row r="64274" ht="26.25" customHeight="1"/>
    <row r="64275" ht="26.25" customHeight="1"/>
    <row r="64276" ht="26.25" customHeight="1"/>
    <row r="64277" ht="26.25" customHeight="1"/>
    <row r="64278" ht="26.25" customHeight="1"/>
    <row r="64279" ht="26.25" customHeight="1"/>
    <row r="64280" ht="26.25" customHeight="1"/>
    <row r="64281" ht="26.25" customHeight="1"/>
    <row r="64282" ht="26.25" customHeight="1"/>
    <row r="64283" ht="26.25" customHeight="1"/>
    <row r="64284" ht="26.25" customHeight="1"/>
    <row r="64285" ht="26.25" customHeight="1"/>
    <row r="64286" ht="26.25" customHeight="1"/>
    <row r="64287" ht="26.25" customHeight="1"/>
    <row r="64288" ht="26.25" customHeight="1"/>
    <row r="64289" ht="26.25" customHeight="1"/>
    <row r="64290" ht="26.25" customHeight="1"/>
    <row r="64291" ht="26.25" customHeight="1"/>
    <row r="64292" ht="26.25" customHeight="1"/>
    <row r="64293" ht="26.25" customHeight="1"/>
    <row r="64294" ht="26.25" customHeight="1"/>
    <row r="64295" ht="26.25" customHeight="1"/>
    <row r="64296" ht="26.25" customHeight="1"/>
    <row r="64297" ht="26.25" customHeight="1"/>
    <row r="64298" ht="26.25" customHeight="1"/>
    <row r="64299" ht="26.25" customHeight="1"/>
    <row r="64300" ht="26.25" customHeight="1"/>
    <row r="64301" ht="26.25" customHeight="1"/>
    <row r="64302" ht="26.25" customHeight="1"/>
    <row r="64303" ht="26.25" customHeight="1"/>
    <row r="64304" ht="26.25" customHeight="1"/>
    <row r="64305" ht="26.25" customHeight="1"/>
    <row r="64306" ht="26.25" customHeight="1"/>
    <row r="64307" ht="26.25" customHeight="1"/>
    <row r="64308" ht="26.25" customHeight="1"/>
    <row r="64309" ht="26.25" customHeight="1"/>
    <row r="64310" ht="26.25" customHeight="1"/>
    <row r="64311" ht="26.25" customHeight="1"/>
    <row r="64312" ht="26.25" customHeight="1"/>
    <row r="64313" ht="26.25" customHeight="1"/>
    <row r="64314" ht="26.25" customHeight="1"/>
    <row r="64315" ht="26.25" customHeight="1"/>
    <row r="64316" ht="26.25" customHeight="1"/>
    <row r="64317" ht="26.25" customHeight="1"/>
    <row r="64318" ht="26.25" customHeight="1"/>
    <row r="64319" ht="26.25" customHeight="1"/>
    <row r="64320" ht="26.25" customHeight="1"/>
    <row r="64321" ht="26.25" customHeight="1"/>
    <row r="64322" ht="26.25" customHeight="1"/>
    <row r="64323" ht="26.25" customHeight="1"/>
    <row r="64324" ht="26.25" customHeight="1"/>
    <row r="64325" ht="26.25" customHeight="1"/>
    <row r="64326" ht="26.25" customHeight="1"/>
    <row r="64327" ht="26.25" customHeight="1"/>
    <row r="64328" ht="26.25" customHeight="1"/>
    <row r="64329" ht="26.25" customHeight="1"/>
    <row r="64330" ht="26.25" customHeight="1"/>
    <row r="64331" ht="26.25" customHeight="1"/>
    <row r="64332" ht="26.25" customHeight="1"/>
    <row r="64333" ht="26.25" customHeight="1"/>
    <row r="64334" ht="26.25" customHeight="1"/>
    <row r="64335" ht="26.25" customHeight="1"/>
    <row r="64336" ht="26.25" customHeight="1"/>
    <row r="64337" ht="26.25" customHeight="1"/>
    <row r="64338" ht="26.25" customHeight="1"/>
    <row r="64339" ht="26.25" customHeight="1"/>
    <row r="64340" ht="26.25" customHeight="1"/>
    <row r="64341" ht="26.25" customHeight="1"/>
    <row r="64342" ht="26.25" customHeight="1"/>
    <row r="64343" ht="26.25" customHeight="1"/>
    <row r="64344" ht="26.25" customHeight="1"/>
    <row r="64345" ht="26.25" customHeight="1"/>
    <row r="64346" ht="26.25" customHeight="1"/>
    <row r="64347" ht="26.25" customHeight="1"/>
    <row r="64348" ht="26.25" customHeight="1"/>
    <row r="64349" ht="26.25" customHeight="1"/>
    <row r="64350" ht="26.25" customHeight="1"/>
    <row r="64351" ht="26.25" customHeight="1"/>
    <row r="64352" ht="26.25" customHeight="1"/>
    <row r="64353" ht="26.25" customHeight="1"/>
    <row r="64354" ht="26.25" customHeight="1"/>
    <row r="64355" ht="26.25" customHeight="1"/>
    <row r="64356" ht="26.25" customHeight="1"/>
    <row r="64357" ht="26.25" customHeight="1"/>
    <row r="64358" ht="26.25" customHeight="1"/>
    <row r="64359" ht="26.25" customHeight="1"/>
    <row r="64360" ht="26.25" customHeight="1"/>
    <row r="64361" ht="26.25" customHeight="1"/>
    <row r="64362" ht="26.25" customHeight="1"/>
    <row r="64363" ht="26.25" customHeight="1"/>
    <row r="64364" ht="26.25" customHeight="1"/>
    <row r="64365" ht="26.25" customHeight="1"/>
    <row r="64366" ht="26.25" customHeight="1"/>
    <row r="64367" ht="26.25" customHeight="1"/>
    <row r="64368" ht="26.25" customHeight="1"/>
    <row r="64369" ht="26.25" customHeight="1"/>
    <row r="64370" ht="26.25" customHeight="1"/>
    <row r="64371" ht="26.25" customHeight="1"/>
    <row r="64372" ht="26.25" customHeight="1"/>
    <row r="64373" ht="26.25" customHeight="1"/>
    <row r="64374" ht="26.25" customHeight="1"/>
    <row r="64375" ht="26.25" customHeight="1"/>
    <row r="64376" ht="26.25" customHeight="1"/>
    <row r="64377" ht="26.25" customHeight="1"/>
    <row r="64378" ht="26.25" customHeight="1"/>
    <row r="64379" ht="26.25" customHeight="1"/>
    <row r="64380" ht="26.25" customHeight="1"/>
    <row r="64381" ht="26.25" customHeight="1"/>
    <row r="64382" ht="26.25" customHeight="1"/>
    <row r="64383" ht="26.25" customHeight="1"/>
    <row r="64384" ht="26.25" customHeight="1"/>
    <row r="64385" ht="26.25" customHeight="1"/>
    <row r="64386" ht="26.25" customHeight="1"/>
    <row r="64387" ht="26.25" customHeight="1"/>
    <row r="64388" ht="26.25" customHeight="1"/>
    <row r="64389" ht="26.25" customHeight="1"/>
    <row r="64390" ht="26.25" customHeight="1"/>
    <row r="64391" ht="26.25" customHeight="1"/>
    <row r="64392" ht="26.25" customHeight="1"/>
    <row r="64393" ht="26.25" customHeight="1"/>
    <row r="64394" ht="26.25" customHeight="1"/>
    <row r="64395" ht="26.25" customHeight="1"/>
    <row r="64396" ht="26.25" customHeight="1"/>
    <row r="64397" ht="26.25" customHeight="1"/>
    <row r="64398" ht="26.25" customHeight="1"/>
    <row r="64399" ht="26.25" customHeight="1"/>
    <row r="64400" ht="26.25" customHeight="1"/>
    <row r="64401" ht="26.25" customHeight="1"/>
    <row r="64402" ht="26.25" customHeight="1"/>
    <row r="64403" ht="26.25" customHeight="1"/>
    <row r="64404" ht="26.25" customHeight="1"/>
    <row r="64405" ht="26.25" customHeight="1"/>
    <row r="64406" ht="26.25" customHeight="1"/>
    <row r="64407" ht="26.25" customHeight="1"/>
    <row r="64408" ht="26.25" customHeight="1"/>
    <row r="64409" ht="26.25" customHeight="1"/>
    <row r="64410" ht="26.25" customHeight="1"/>
    <row r="64411" ht="26.25" customHeight="1"/>
    <row r="64412" ht="26.25" customHeight="1"/>
    <row r="64413" ht="26.25" customHeight="1"/>
    <row r="64414" ht="26.25" customHeight="1"/>
    <row r="64415" ht="26.25" customHeight="1"/>
    <row r="64416" ht="26.25" customHeight="1"/>
    <row r="64417" ht="26.25" customHeight="1"/>
    <row r="64418" ht="26.25" customHeight="1"/>
    <row r="64419" ht="26.25" customHeight="1"/>
    <row r="64420" ht="26.25" customHeight="1"/>
    <row r="64421" ht="26.25" customHeight="1"/>
    <row r="64422" ht="26.25" customHeight="1"/>
    <row r="64423" ht="26.25" customHeight="1"/>
    <row r="64424" ht="26.25" customHeight="1"/>
    <row r="64425" ht="26.25" customHeight="1"/>
    <row r="64426" ht="26.25" customHeight="1"/>
    <row r="64427" ht="26.25" customHeight="1"/>
    <row r="64428" ht="26.25" customHeight="1"/>
    <row r="64429" ht="26.25" customHeight="1"/>
    <row r="64430" ht="26.25" customHeight="1"/>
    <row r="64431" ht="26.25" customHeight="1"/>
    <row r="64432" ht="26.25" customHeight="1"/>
    <row r="64433" ht="26.25" customHeight="1"/>
    <row r="64434" ht="26.25" customHeight="1"/>
    <row r="64435" ht="26.25" customHeight="1"/>
    <row r="64436" ht="26.25" customHeight="1"/>
    <row r="64437" ht="26.25" customHeight="1"/>
    <row r="64438" ht="26.25" customHeight="1"/>
    <row r="64439" ht="26.25" customHeight="1"/>
    <row r="64440" ht="26.25" customHeight="1"/>
    <row r="64441" ht="26.25" customHeight="1"/>
    <row r="64442" ht="26.25" customHeight="1"/>
    <row r="64443" ht="26.25" customHeight="1"/>
    <row r="64444" ht="26.25" customHeight="1"/>
    <row r="64445" ht="26.25" customHeight="1"/>
    <row r="64446" ht="26.25" customHeight="1"/>
    <row r="64447" ht="26.25" customHeight="1"/>
    <row r="64448" ht="26.25" customHeight="1"/>
    <row r="64449" ht="26.25" customHeight="1"/>
    <row r="64450" ht="26.25" customHeight="1"/>
    <row r="64451" ht="26.25" customHeight="1"/>
    <row r="64452" ht="26.25" customHeight="1"/>
    <row r="64453" ht="26.25" customHeight="1"/>
    <row r="64454" ht="26.25" customHeight="1"/>
    <row r="64455" ht="26.25" customHeight="1"/>
    <row r="64456" ht="26.25" customHeight="1"/>
    <row r="64457" ht="26.25" customHeight="1"/>
    <row r="64458" ht="26.25" customHeight="1"/>
    <row r="64459" ht="26.25" customHeight="1"/>
    <row r="64460" ht="26.25" customHeight="1"/>
    <row r="64461" ht="26.25" customHeight="1"/>
    <row r="64462" ht="26.25" customHeight="1"/>
    <row r="64463" ht="26.25" customHeight="1"/>
    <row r="64464" ht="26.25" customHeight="1"/>
    <row r="64465" ht="26.25" customHeight="1"/>
    <row r="64466" ht="26.25" customHeight="1"/>
    <row r="64467" ht="26.25" customHeight="1"/>
    <row r="64468" ht="26.25" customHeight="1"/>
    <row r="64469" ht="26.25" customHeight="1"/>
    <row r="64470" ht="26.25" customHeight="1"/>
    <row r="64471" ht="26.25" customHeight="1"/>
    <row r="64472" ht="26.25" customHeight="1"/>
    <row r="64473" ht="26.25" customHeight="1"/>
    <row r="64474" ht="26.25" customHeight="1"/>
    <row r="64475" ht="26.25" customHeight="1"/>
    <row r="64476" ht="26.25" customHeight="1"/>
    <row r="64477" ht="26.25" customHeight="1"/>
    <row r="64478" ht="26.25" customHeight="1"/>
    <row r="64479" ht="26.25" customHeight="1"/>
    <row r="64480" ht="26.25" customHeight="1"/>
    <row r="64481" ht="26.25" customHeight="1"/>
    <row r="64482" ht="26.25" customHeight="1"/>
    <row r="64483" ht="26.25" customHeight="1"/>
    <row r="64484" ht="26.25" customHeight="1"/>
    <row r="64485" ht="26.25" customHeight="1"/>
    <row r="64486" ht="26.25" customHeight="1"/>
    <row r="64487" ht="26.25" customHeight="1"/>
    <row r="64488" ht="26.25" customHeight="1"/>
    <row r="64489" ht="26.25" customHeight="1"/>
    <row r="64490" ht="26.25" customHeight="1"/>
    <row r="64491" ht="26.25" customHeight="1"/>
    <row r="64492" ht="26.25" customHeight="1"/>
    <row r="64493" ht="26.25" customHeight="1"/>
    <row r="64494" ht="26.25" customHeight="1"/>
    <row r="64495" ht="26.25" customHeight="1"/>
    <row r="64496" ht="26.25" customHeight="1"/>
    <row r="64497" ht="26.25" customHeight="1"/>
    <row r="64498" ht="26.25" customHeight="1"/>
    <row r="64499" ht="26.25" customHeight="1"/>
    <row r="64500" ht="26.25" customHeight="1"/>
    <row r="64501" ht="26.25" customHeight="1"/>
    <row r="64502" ht="26.25" customHeight="1"/>
    <row r="64503" ht="26.25" customHeight="1"/>
    <row r="64504" ht="26.25" customHeight="1"/>
    <row r="64505" ht="26.25" customHeight="1"/>
    <row r="64506" ht="26.25" customHeight="1"/>
    <row r="64507" ht="26.25" customHeight="1"/>
    <row r="64508" ht="26.25" customHeight="1"/>
    <row r="64509" ht="26.25" customHeight="1"/>
    <row r="64510" ht="26.25" customHeight="1"/>
    <row r="64511" ht="26.25" customHeight="1"/>
    <row r="64512" ht="26.25" customHeight="1"/>
    <row r="64513" ht="26.25" customHeight="1"/>
    <row r="64514" ht="26.25" customHeight="1"/>
    <row r="64515" ht="26.25" customHeight="1"/>
    <row r="64516" ht="26.25" customHeight="1"/>
    <row r="64517" ht="26.25" customHeight="1"/>
    <row r="64518" ht="26.25" customHeight="1"/>
    <row r="64519" ht="26.25" customHeight="1"/>
    <row r="64520" ht="26.25" customHeight="1"/>
    <row r="64521" ht="26.25" customHeight="1"/>
    <row r="64522" ht="26.25" customHeight="1"/>
    <row r="64523" ht="26.25" customHeight="1"/>
    <row r="64524" ht="26.25" customHeight="1"/>
    <row r="64525" ht="26.25" customHeight="1"/>
    <row r="64526" ht="26.25" customHeight="1"/>
    <row r="64527" ht="26.25" customHeight="1"/>
    <row r="64528" ht="26.25" customHeight="1"/>
    <row r="64529" ht="26.25" customHeight="1"/>
    <row r="64530" ht="26.25" customHeight="1"/>
    <row r="64531" ht="26.25" customHeight="1"/>
    <row r="64532" ht="26.25" customHeight="1"/>
    <row r="64533" ht="26.25" customHeight="1"/>
    <row r="64534" ht="26.25" customHeight="1"/>
    <row r="64535" ht="26.25" customHeight="1"/>
    <row r="64536" ht="26.25" customHeight="1"/>
    <row r="64537" ht="26.25" customHeight="1"/>
    <row r="64538" ht="26.25" customHeight="1"/>
    <row r="64539" ht="26.25" customHeight="1"/>
    <row r="64540" ht="26.25" customHeight="1"/>
    <row r="64541" ht="26.25" customHeight="1"/>
    <row r="64542" ht="26.25" customHeight="1"/>
    <row r="64543" ht="26.25" customHeight="1"/>
    <row r="64544" ht="26.25" customHeight="1"/>
    <row r="64545" ht="26.25" customHeight="1"/>
    <row r="64546" ht="26.25" customHeight="1"/>
    <row r="64547" ht="26.25" customHeight="1"/>
    <row r="64548" ht="26.25" customHeight="1"/>
    <row r="64549" ht="26.25" customHeight="1"/>
    <row r="64550" ht="26.25" customHeight="1"/>
    <row r="64551" ht="26.25" customHeight="1"/>
    <row r="64552" ht="26.25" customHeight="1"/>
    <row r="64553" ht="26.25" customHeight="1"/>
    <row r="64554" ht="26.25" customHeight="1"/>
    <row r="64555" ht="26.25" customHeight="1"/>
    <row r="64556" ht="26.25" customHeight="1"/>
    <row r="64557" ht="26.25" customHeight="1"/>
    <row r="64558" ht="26.25" customHeight="1"/>
    <row r="64559" ht="26.25" customHeight="1"/>
    <row r="64560" ht="26.25" customHeight="1"/>
    <row r="64561" ht="26.25" customHeight="1"/>
    <row r="64562" ht="26.25" customHeight="1"/>
    <row r="64563" ht="26.25" customHeight="1"/>
    <row r="64564" ht="26.25" customHeight="1"/>
    <row r="64565" ht="26.25" customHeight="1"/>
    <row r="64566" ht="26.25" customHeight="1"/>
    <row r="64567" ht="26.25" customHeight="1"/>
    <row r="64568" ht="26.25" customHeight="1"/>
    <row r="64569" ht="26.25" customHeight="1"/>
    <row r="64570" ht="26.25" customHeight="1"/>
    <row r="64571" ht="26.25" customHeight="1"/>
    <row r="64572" ht="26.25" customHeight="1"/>
    <row r="64573" ht="26.25" customHeight="1"/>
    <row r="64574" ht="26.25" customHeight="1"/>
    <row r="64575" ht="26.25" customHeight="1"/>
    <row r="64576" ht="26.25" customHeight="1"/>
    <row r="64577" ht="26.25" customHeight="1"/>
    <row r="64578" ht="26.25" customHeight="1"/>
    <row r="64579" ht="26.25" customHeight="1"/>
    <row r="64580" ht="26.25" customHeight="1"/>
    <row r="64581" ht="26.25" customHeight="1"/>
    <row r="64582" ht="26.25" customHeight="1"/>
    <row r="64583" ht="26.25" customHeight="1"/>
    <row r="64584" ht="26.25" customHeight="1"/>
    <row r="64585" ht="26.25" customHeight="1"/>
    <row r="64586" ht="26.25" customHeight="1"/>
    <row r="64587" ht="26.25" customHeight="1"/>
    <row r="64588" ht="26.25" customHeight="1"/>
    <row r="64589" ht="26.25" customHeight="1"/>
    <row r="64590" ht="26.25" customHeight="1"/>
    <row r="64591" ht="26.25" customHeight="1"/>
    <row r="64592" ht="26.25" customHeight="1"/>
    <row r="64593" ht="26.25" customHeight="1"/>
    <row r="64594" ht="26.25" customHeight="1"/>
    <row r="64595" ht="26.25" customHeight="1"/>
    <row r="64596" ht="26.25" customHeight="1"/>
    <row r="64597" ht="26.25" customHeight="1"/>
    <row r="64598" ht="26.25" customHeight="1"/>
    <row r="64599" ht="26.25" customHeight="1"/>
    <row r="64600" ht="26.25" customHeight="1"/>
    <row r="64601" ht="26.25" customHeight="1"/>
    <row r="64602" ht="26.25" customHeight="1"/>
    <row r="64603" ht="26.25" customHeight="1"/>
    <row r="64604" ht="26.25" customHeight="1"/>
    <row r="64605" ht="26.25" customHeight="1"/>
    <row r="64606" ht="26.25" customHeight="1"/>
    <row r="64607" ht="26.25" customHeight="1"/>
    <row r="64608" ht="26.25" customHeight="1"/>
    <row r="64609" ht="26.25" customHeight="1"/>
    <row r="64610" ht="26.25" customHeight="1"/>
    <row r="64611" ht="26.25" customHeight="1"/>
    <row r="64612" ht="26.25" customHeight="1"/>
    <row r="64613" ht="26.25" customHeight="1"/>
    <row r="64614" ht="26.25" customHeight="1"/>
    <row r="64615" ht="26.25" customHeight="1"/>
    <row r="64616" ht="26.25" customHeight="1"/>
    <row r="64617" ht="26.25" customHeight="1"/>
    <row r="64618" ht="26.25" customHeight="1"/>
    <row r="64619" ht="26.25" customHeight="1"/>
    <row r="64620" ht="26.25" customHeight="1"/>
    <row r="64621" ht="26.25" customHeight="1"/>
    <row r="64622" ht="26.25" customHeight="1"/>
    <row r="64623" ht="26.25" customHeight="1"/>
    <row r="64624" ht="26.25" customHeight="1"/>
    <row r="64625" ht="26.25" customHeight="1"/>
    <row r="64626" ht="26.25" customHeight="1"/>
    <row r="64627" ht="26.25" customHeight="1"/>
    <row r="64628" ht="26.25" customHeight="1"/>
    <row r="64629" ht="26.25" customHeight="1"/>
    <row r="64630" ht="26.25" customHeight="1"/>
    <row r="64631" ht="26.25" customHeight="1"/>
    <row r="64632" ht="26.25" customHeight="1"/>
    <row r="64633" ht="26.25" customHeight="1"/>
    <row r="64634" ht="26.25" customHeight="1"/>
    <row r="64635" ht="26.25" customHeight="1"/>
    <row r="64636" ht="26.25" customHeight="1"/>
    <row r="64637" ht="26.25" customHeight="1"/>
    <row r="64638" ht="26.25" customHeight="1"/>
    <row r="64639" ht="26.25" customHeight="1"/>
    <row r="64640" ht="26.25" customHeight="1"/>
    <row r="64641" ht="26.25" customHeight="1"/>
    <row r="64642" ht="26.25" customHeight="1"/>
    <row r="64643" ht="26.25" customHeight="1"/>
    <row r="64644" ht="26.25" customHeight="1"/>
    <row r="64645" ht="26.25" customHeight="1"/>
    <row r="64646" ht="26.25" customHeight="1"/>
    <row r="64647" ht="26.25" customHeight="1"/>
    <row r="64648" ht="26.25" customHeight="1"/>
    <row r="64649" ht="26.25" customHeight="1"/>
    <row r="64650" ht="26.25" customHeight="1"/>
    <row r="64651" ht="26.25" customHeight="1"/>
    <row r="64652" ht="26.25" customHeight="1"/>
    <row r="64653" ht="26.25" customHeight="1"/>
    <row r="64654" ht="26.25" customHeight="1"/>
    <row r="64655" ht="26.25" customHeight="1"/>
    <row r="64656" ht="26.25" customHeight="1"/>
    <row r="64657" ht="26.25" customHeight="1"/>
    <row r="64658" ht="26.25" customHeight="1"/>
    <row r="64659" ht="26.25" customHeight="1"/>
    <row r="64660" ht="26.25" customHeight="1"/>
    <row r="64661" ht="26.25" customHeight="1"/>
    <row r="64662" ht="26.25" customHeight="1"/>
    <row r="64663" ht="26.25" customHeight="1"/>
    <row r="64664" ht="26.25" customHeight="1"/>
    <row r="64665" ht="26.25" customHeight="1"/>
    <row r="64666" ht="26.25" customHeight="1"/>
    <row r="64667" ht="26.25" customHeight="1"/>
    <row r="64668" ht="26.25" customHeight="1"/>
    <row r="64669" ht="26.25" customHeight="1"/>
    <row r="64670" ht="26.25" customHeight="1"/>
    <row r="64671" ht="26.25" customHeight="1"/>
    <row r="64672" ht="26.25" customHeight="1"/>
    <row r="64673" ht="26.25" customHeight="1"/>
    <row r="64674" ht="26.25" customHeight="1"/>
    <row r="64675" ht="26.25" customHeight="1"/>
    <row r="64676" ht="26.25" customHeight="1"/>
    <row r="64677" ht="26.25" customHeight="1"/>
    <row r="64678" ht="26.25" customHeight="1"/>
    <row r="64679" ht="26.25" customHeight="1"/>
    <row r="64680" ht="26.25" customHeight="1"/>
    <row r="64681" ht="26.25" customHeight="1"/>
    <row r="64682" ht="26.25" customHeight="1"/>
    <row r="64683" ht="26.25" customHeight="1"/>
    <row r="64684" ht="26.25" customHeight="1"/>
    <row r="64685" ht="26.25" customHeight="1"/>
    <row r="64686" ht="26.25" customHeight="1"/>
    <row r="64687" ht="26.25" customHeight="1"/>
    <row r="64688" ht="26.25" customHeight="1"/>
    <row r="64689" ht="26.25" customHeight="1"/>
    <row r="64690" ht="26.25" customHeight="1"/>
    <row r="64691" ht="26.25" customHeight="1"/>
    <row r="64692" ht="26.25" customHeight="1"/>
    <row r="64693" ht="26.25" customHeight="1"/>
    <row r="64694" ht="26.25" customHeight="1"/>
    <row r="64695" ht="26.25" customHeight="1"/>
    <row r="64696" ht="26.25" customHeight="1"/>
    <row r="64697" ht="26.25" customHeight="1"/>
    <row r="64698" ht="26.25" customHeight="1"/>
    <row r="64699" ht="26.25" customHeight="1"/>
    <row r="64700" ht="26.25" customHeight="1"/>
    <row r="64701" ht="26.25" customHeight="1"/>
    <row r="64702" ht="26.25" customHeight="1"/>
    <row r="64703" ht="26.25" customHeight="1"/>
    <row r="64704" ht="26.25" customHeight="1"/>
    <row r="64705" ht="26.25" customHeight="1"/>
    <row r="64706" ht="26.25" customHeight="1"/>
    <row r="64707" ht="26.25" customHeight="1"/>
    <row r="64708" ht="26.25" customHeight="1"/>
    <row r="64709" ht="26.25" customHeight="1"/>
    <row r="64710" ht="26.25" customHeight="1"/>
    <row r="64711" ht="26.25" customHeight="1"/>
    <row r="64712" ht="26.25" customHeight="1"/>
    <row r="64713" ht="26.25" customHeight="1"/>
    <row r="64714" ht="26.25" customHeight="1"/>
    <row r="64715" ht="26.25" customHeight="1"/>
    <row r="64716" ht="26.25" customHeight="1"/>
    <row r="64717" ht="26.25" customHeight="1"/>
    <row r="64718" ht="26.25" customHeight="1"/>
    <row r="64719" ht="26.25" customHeight="1"/>
    <row r="64720" ht="26.25" customHeight="1"/>
    <row r="64721" ht="26.25" customHeight="1"/>
    <row r="64722" ht="26.25" customHeight="1"/>
    <row r="64723" ht="26.25" customHeight="1"/>
    <row r="64724" ht="26.25" customHeight="1"/>
    <row r="64725" ht="26.25" customHeight="1"/>
    <row r="64726" ht="26.25" customHeight="1"/>
    <row r="64727" ht="26.25" customHeight="1"/>
    <row r="64728" ht="26.25" customHeight="1"/>
    <row r="64729" ht="26.25" customHeight="1"/>
    <row r="64730" ht="26.25" customHeight="1"/>
    <row r="64731" ht="26.25" customHeight="1"/>
    <row r="64732" ht="26.25" customHeight="1"/>
    <row r="64733" ht="26.25" customHeight="1"/>
    <row r="64734" ht="26.25" customHeight="1"/>
    <row r="64735" ht="26.25" customHeight="1"/>
    <row r="64736" ht="26.25" customHeight="1"/>
    <row r="64737" ht="26.25" customHeight="1"/>
    <row r="64738" ht="26.25" customHeight="1"/>
    <row r="64739" ht="26.25" customHeight="1"/>
    <row r="64740" ht="26.25" customHeight="1"/>
    <row r="64741" ht="26.25" customHeight="1"/>
    <row r="64742" ht="26.25" customHeight="1"/>
    <row r="64743" ht="26.25" customHeight="1"/>
    <row r="64744" ht="26.25" customHeight="1"/>
    <row r="64745" ht="26.25" customHeight="1"/>
    <row r="64746" ht="26.25" customHeight="1"/>
    <row r="64747" ht="26.25" customHeight="1"/>
    <row r="64748" ht="26.25" customHeight="1"/>
    <row r="64749" ht="26.25" customHeight="1"/>
    <row r="64750" ht="26.25" customHeight="1"/>
    <row r="64751" ht="26.25" customHeight="1"/>
    <row r="64752" ht="26.25" customHeight="1"/>
    <row r="64753" ht="26.25" customHeight="1"/>
    <row r="64754" ht="26.25" customHeight="1"/>
    <row r="64755" ht="26.25" customHeight="1"/>
    <row r="64756" ht="26.25" customHeight="1"/>
    <row r="64757" ht="26.25" customHeight="1"/>
    <row r="64758" ht="26.25" customHeight="1"/>
    <row r="64759" ht="26.25" customHeight="1"/>
    <row r="64760" ht="26.25" customHeight="1"/>
    <row r="64761" ht="26.25" customHeight="1"/>
    <row r="64762" ht="26.25" customHeight="1"/>
    <row r="64763" ht="26.25" customHeight="1"/>
    <row r="64764" ht="26.25" customHeight="1"/>
    <row r="64765" ht="26.25" customHeight="1"/>
    <row r="64766" ht="26.25" customHeight="1"/>
    <row r="64767" ht="26.25" customHeight="1"/>
    <row r="64768" ht="26.25" customHeight="1"/>
    <row r="64769" ht="26.25" customHeight="1"/>
    <row r="64770" ht="26.25" customHeight="1"/>
    <row r="64771" ht="26.25" customHeight="1"/>
    <row r="64772" ht="26.25" customHeight="1"/>
    <row r="64773" ht="26.25" customHeight="1"/>
    <row r="64774" ht="26.25" customHeight="1"/>
    <row r="64775" ht="26.25" customHeight="1"/>
    <row r="64776" ht="26.25" customHeight="1"/>
    <row r="64777" ht="26.25" customHeight="1"/>
    <row r="64778" ht="26.25" customHeight="1"/>
    <row r="64779" ht="26.25" customHeight="1"/>
    <row r="64780" ht="26.25" customHeight="1"/>
    <row r="64781" ht="26.25" customHeight="1"/>
    <row r="64782" ht="26.25" customHeight="1"/>
    <row r="64783" ht="26.25" customHeight="1"/>
    <row r="64784" ht="26.25" customHeight="1"/>
    <row r="64785" ht="26.25" customHeight="1"/>
    <row r="64786" ht="26.25" customHeight="1"/>
    <row r="64787" ht="26.25" customHeight="1"/>
    <row r="64788" ht="26.25" customHeight="1"/>
    <row r="64789" ht="26.25" customHeight="1"/>
    <row r="64790" ht="26.25" customHeight="1"/>
    <row r="64791" ht="26.25" customHeight="1"/>
    <row r="64792" ht="26.25" customHeight="1"/>
    <row r="64793" ht="26.25" customHeight="1"/>
    <row r="64794" ht="26.25" customHeight="1"/>
    <row r="64795" ht="26.25" customHeight="1"/>
    <row r="64796" ht="26.25" customHeight="1"/>
    <row r="64797" ht="26.25" customHeight="1"/>
    <row r="64798" ht="26.25" customHeight="1"/>
    <row r="64799" ht="26.25" customHeight="1"/>
    <row r="64800" ht="26.25" customHeight="1"/>
    <row r="64801" ht="26.25" customHeight="1"/>
    <row r="64802" ht="26.25" customHeight="1"/>
    <row r="64803" ht="26.25" customHeight="1"/>
    <row r="64804" ht="26.25" customHeight="1"/>
    <row r="64805" ht="26.25" customHeight="1"/>
    <row r="64806" ht="26.25" customHeight="1"/>
    <row r="64807" ht="26.25" customHeight="1"/>
    <row r="64808" ht="26.25" customHeight="1"/>
    <row r="64809" ht="26.25" customHeight="1"/>
    <row r="64810" ht="26.25" customHeight="1"/>
    <row r="64811" ht="26.25" customHeight="1"/>
    <row r="64812" ht="26.25" customHeight="1"/>
    <row r="64813" ht="26.25" customHeight="1"/>
    <row r="64814" ht="26.25" customHeight="1"/>
    <row r="64815" ht="26.25" customHeight="1"/>
    <row r="64816" ht="26.25" customHeight="1"/>
    <row r="64817" ht="26.25" customHeight="1"/>
    <row r="64818" ht="26.25" customHeight="1"/>
    <row r="64819" ht="26.25" customHeight="1"/>
    <row r="64820" ht="26.25" customHeight="1"/>
    <row r="64821" ht="26.25" customHeight="1"/>
    <row r="64822" ht="26.25" customHeight="1"/>
    <row r="64823" ht="26.25" customHeight="1"/>
    <row r="64824" ht="26.25" customHeight="1"/>
    <row r="64825" ht="26.25" customHeight="1"/>
    <row r="64826" ht="26.25" customHeight="1"/>
    <row r="64827" ht="26.25" customHeight="1"/>
    <row r="64828" ht="26.25" customHeight="1"/>
    <row r="64829" ht="26.25" customHeight="1"/>
    <row r="64830" ht="26.25" customHeight="1"/>
    <row r="64831" ht="26.25" customHeight="1"/>
    <row r="64832" ht="26.25" customHeight="1"/>
    <row r="64833" ht="26.25" customHeight="1"/>
    <row r="64834" ht="26.25" customHeight="1"/>
    <row r="64835" ht="26.25" customHeight="1"/>
    <row r="64836" ht="26.25" customHeight="1"/>
    <row r="64837" ht="26.25" customHeight="1"/>
    <row r="64838" ht="26.25" customHeight="1"/>
    <row r="64839" ht="26.25" customHeight="1"/>
    <row r="64840" ht="26.25" customHeight="1"/>
    <row r="64841" ht="26.25" customHeight="1"/>
    <row r="64842" ht="26.25" customHeight="1"/>
    <row r="64843" ht="26.25" customHeight="1"/>
    <row r="64844" ht="26.25" customHeight="1"/>
    <row r="64845" ht="26.25" customHeight="1"/>
    <row r="64846" ht="26.25" customHeight="1"/>
    <row r="64847" ht="26.25" customHeight="1"/>
    <row r="64848" ht="26.25" customHeight="1"/>
    <row r="64849" ht="26.25" customHeight="1"/>
    <row r="64850" ht="26.25" customHeight="1"/>
    <row r="64851" ht="26.25" customHeight="1"/>
    <row r="64852" ht="26.25" customHeight="1"/>
    <row r="64853" ht="26.25" customHeight="1"/>
    <row r="64854" ht="26.25" customHeight="1"/>
    <row r="64855" ht="26.25" customHeight="1"/>
    <row r="64856" ht="26.25" customHeight="1"/>
    <row r="64857" ht="26.25" customHeight="1"/>
    <row r="64858" ht="26.25" customHeight="1"/>
    <row r="64859" ht="26.25" customHeight="1"/>
    <row r="64860" ht="26.25" customHeight="1"/>
    <row r="64861" ht="26.25" customHeight="1"/>
    <row r="64862" ht="26.25" customHeight="1"/>
    <row r="64863" ht="26.25" customHeight="1"/>
    <row r="64864" ht="26.25" customHeight="1"/>
    <row r="64865" ht="26.25" customHeight="1"/>
    <row r="64866" ht="26.25" customHeight="1"/>
    <row r="64867" ht="26.25" customHeight="1"/>
    <row r="64868" ht="26.25" customHeight="1"/>
    <row r="64869" ht="26.25" customHeight="1"/>
    <row r="64870" ht="26.25" customHeight="1"/>
    <row r="64871" ht="26.25" customHeight="1"/>
    <row r="64872" ht="26.25" customHeight="1"/>
    <row r="64873" ht="26.25" customHeight="1"/>
    <row r="64874" ht="26.25" customHeight="1"/>
    <row r="64875" ht="26.25" customHeight="1"/>
    <row r="64876" ht="26.25" customHeight="1"/>
    <row r="64877" ht="26.25" customHeight="1"/>
    <row r="64878" ht="26.25" customHeight="1"/>
    <row r="64879" ht="26.25" customHeight="1"/>
    <row r="64880" ht="26.25" customHeight="1"/>
    <row r="64881" ht="26.25" customHeight="1"/>
    <row r="64882" ht="26.25" customHeight="1"/>
    <row r="64883" ht="26.25" customHeight="1"/>
    <row r="64884" ht="26.25" customHeight="1"/>
    <row r="64885" ht="26.25" customHeight="1"/>
    <row r="64886" ht="26.25" customHeight="1"/>
    <row r="64887" ht="26.25" customHeight="1"/>
    <row r="64888" ht="26.25" customHeight="1"/>
    <row r="64889" ht="26.25" customHeight="1"/>
    <row r="64890" ht="26.25" customHeight="1"/>
    <row r="64891" ht="26.25" customHeight="1"/>
    <row r="64892" ht="26.25" customHeight="1"/>
    <row r="64893" ht="26.25" customHeight="1"/>
    <row r="64894" ht="26.25" customHeight="1"/>
    <row r="64895" ht="26.25" customHeight="1"/>
    <row r="64896" ht="26.25" customHeight="1"/>
    <row r="64897" ht="26.25" customHeight="1"/>
    <row r="64898" ht="26.25" customHeight="1"/>
    <row r="64899" ht="26.25" customHeight="1"/>
    <row r="64900" ht="26.25" customHeight="1"/>
    <row r="64901" ht="26.25" customHeight="1"/>
    <row r="64902" ht="26.25" customHeight="1"/>
    <row r="64903" ht="26.25" customHeight="1"/>
    <row r="64904" ht="26.25" customHeight="1"/>
    <row r="64905" ht="26.25" customHeight="1"/>
    <row r="64906" ht="26.25" customHeight="1"/>
    <row r="64907" ht="26.25" customHeight="1"/>
    <row r="64908" ht="26.25" customHeight="1"/>
    <row r="64909" ht="26.25" customHeight="1"/>
    <row r="64910" ht="26.25" customHeight="1"/>
    <row r="64911" ht="26.25" customHeight="1"/>
    <row r="64912" ht="26.25" customHeight="1"/>
    <row r="64913" ht="26.25" customHeight="1"/>
    <row r="64914" ht="26.25" customHeight="1"/>
    <row r="64915" ht="26.25" customHeight="1"/>
    <row r="64916" ht="26.25" customHeight="1"/>
    <row r="64917" ht="26.25" customHeight="1"/>
    <row r="64918" ht="26.25" customHeight="1"/>
    <row r="64919" ht="26.25" customHeight="1"/>
    <row r="64920" ht="26.25" customHeight="1"/>
    <row r="64921" ht="26.25" customHeight="1"/>
    <row r="64922" ht="26.25" customHeight="1"/>
    <row r="64923" ht="26.25" customHeight="1"/>
    <row r="64924" ht="26.25" customHeight="1"/>
    <row r="64925" ht="26.25" customHeight="1"/>
    <row r="64926" ht="26.25" customHeight="1"/>
    <row r="64927" ht="26.25" customHeight="1"/>
    <row r="64928" ht="26.25" customHeight="1"/>
    <row r="64929" ht="26.25" customHeight="1"/>
    <row r="64930" ht="26.25" customHeight="1"/>
    <row r="64931" ht="26.25" customHeight="1"/>
    <row r="64932" ht="26.25" customHeight="1"/>
    <row r="64933" ht="26.25" customHeight="1"/>
    <row r="64934" ht="26.25" customHeight="1"/>
    <row r="64935" ht="26.25" customHeight="1"/>
    <row r="64936" ht="26.25" customHeight="1"/>
    <row r="64937" ht="26.25" customHeight="1"/>
    <row r="64938" ht="26.25" customHeight="1"/>
    <row r="64939" ht="26.25" customHeight="1"/>
    <row r="64940" ht="26.25" customHeight="1"/>
    <row r="64941" ht="26.25" customHeight="1"/>
    <row r="64942" ht="26.25" customHeight="1"/>
    <row r="64943" ht="26.25" customHeight="1"/>
    <row r="64944" ht="26.25" customHeight="1"/>
    <row r="64945" ht="26.25" customHeight="1"/>
    <row r="64946" ht="26.25" customHeight="1"/>
    <row r="64947" ht="26.25" customHeight="1"/>
    <row r="64948" ht="26.25" customHeight="1"/>
    <row r="64949" ht="26.25" customHeight="1"/>
    <row r="64950" ht="26.25" customHeight="1"/>
    <row r="64951" ht="26.25" customHeight="1"/>
    <row r="64952" ht="26.25" customHeight="1"/>
    <row r="64953" ht="26.25" customHeight="1"/>
    <row r="64954" ht="26.25" customHeight="1"/>
    <row r="64955" ht="26.25" customHeight="1"/>
    <row r="64956" ht="26.25" customHeight="1"/>
    <row r="64957" ht="26.25" customHeight="1"/>
    <row r="64958" ht="26.25" customHeight="1"/>
    <row r="64959" ht="26.25" customHeight="1"/>
    <row r="64960" ht="26.25" customHeight="1"/>
    <row r="64961" ht="26.25" customHeight="1"/>
    <row r="64962" ht="26.25" customHeight="1"/>
    <row r="64963" ht="26.25" customHeight="1"/>
    <row r="64964" ht="26.25" customHeight="1"/>
    <row r="64965" ht="26.25" customHeight="1"/>
    <row r="64966" ht="26.25" customHeight="1"/>
    <row r="64967" ht="26.25" customHeight="1"/>
    <row r="64968" ht="26.25" customHeight="1"/>
    <row r="64969" ht="26.25" customHeight="1"/>
    <row r="64970" ht="26.25" customHeight="1"/>
    <row r="64971" ht="26.25" customHeight="1"/>
    <row r="64972" ht="26.25" customHeight="1"/>
    <row r="64973" ht="26.25" customHeight="1"/>
    <row r="64974" ht="26.25" customHeight="1"/>
    <row r="64975" ht="26.25" customHeight="1"/>
    <row r="64976" ht="26.25" customHeight="1"/>
    <row r="64977" ht="26.25" customHeight="1"/>
    <row r="64978" ht="26.25" customHeight="1"/>
    <row r="64979" ht="26.25" customHeight="1"/>
    <row r="64980" ht="26.25" customHeight="1"/>
    <row r="64981" ht="26.25" customHeight="1"/>
    <row r="64982" ht="26.25" customHeight="1"/>
    <row r="64983" ht="26.25" customHeight="1"/>
    <row r="64984" ht="26.25" customHeight="1"/>
    <row r="64985" ht="26.25" customHeight="1"/>
    <row r="64986" ht="26.25" customHeight="1"/>
    <row r="64987" ht="26.25" customHeight="1"/>
    <row r="64988" ht="26.25" customHeight="1"/>
    <row r="64989" ht="26.25" customHeight="1"/>
    <row r="64990" ht="26.25" customHeight="1"/>
    <row r="64991" ht="26.25" customHeight="1"/>
    <row r="64992" ht="26.25" customHeight="1"/>
    <row r="64993" ht="26.25" customHeight="1"/>
    <row r="64994" ht="26.25" customHeight="1"/>
    <row r="64995" ht="26.25" customHeight="1"/>
    <row r="64996" ht="26.25" customHeight="1"/>
    <row r="64997" ht="26.25" customHeight="1"/>
    <row r="64998" ht="26.25" customHeight="1"/>
    <row r="64999" ht="26.25" customHeight="1"/>
    <row r="65000" ht="26.25" customHeight="1"/>
    <row r="65001" ht="26.25" customHeight="1"/>
    <row r="65002" ht="26.25" customHeight="1"/>
    <row r="65003" ht="26.25" customHeight="1"/>
    <row r="65004" ht="26.25" customHeight="1"/>
    <row r="65005" ht="26.25" customHeight="1"/>
    <row r="65006" ht="26.25" customHeight="1"/>
    <row r="65007" ht="26.25" customHeight="1"/>
    <row r="65008" ht="26.25" customHeight="1"/>
    <row r="65009" ht="26.25" customHeight="1"/>
    <row r="65010" ht="26.25" customHeight="1"/>
    <row r="65011" ht="26.25" customHeight="1"/>
    <row r="65012" ht="26.25" customHeight="1"/>
    <row r="65013" ht="26.25" customHeight="1"/>
    <row r="65014" ht="26.25" customHeight="1"/>
    <row r="65015" ht="26.25" customHeight="1"/>
    <row r="65016" ht="26.25" customHeight="1"/>
    <row r="65017" ht="26.25" customHeight="1"/>
    <row r="65018" ht="26.25" customHeight="1"/>
    <row r="65019" ht="26.25" customHeight="1"/>
    <row r="65020" ht="26.25" customHeight="1"/>
    <row r="65021" ht="26.25" customHeight="1"/>
    <row r="65022" ht="26.25" customHeight="1"/>
    <row r="65023" ht="26.25" customHeight="1"/>
    <row r="65024" ht="26.25" customHeight="1"/>
    <row r="65025" ht="26.25" customHeight="1"/>
    <row r="65026" ht="26.25" customHeight="1"/>
    <row r="65027" ht="26.25" customHeight="1"/>
    <row r="65028" ht="26.25" customHeight="1"/>
    <row r="65029" ht="26.25" customHeight="1"/>
    <row r="65030" ht="26.25" customHeight="1"/>
    <row r="65031" ht="26.25" customHeight="1"/>
    <row r="65032" ht="26.25" customHeight="1"/>
    <row r="65033" ht="26.25" customHeight="1"/>
    <row r="65034" ht="26.25" customHeight="1"/>
    <row r="65035" ht="26.25" customHeight="1"/>
    <row r="65036" ht="26.25" customHeight="1"/>
    <row r="65037" ht="26.25" customHeight="1"/>
    <row r="65038" ht="26.25" customHeight="1"/>
    <row r="65039" ht="26.25" customHeight="1"/>
    <row r="65040" ht="26.25" customHeight="1"/>
    <row r="65041" ht="26.25" customHeight="1"/>
    <row r="65042" ht="26.25" customHeight="1"/>
    <row r="65043" ht="26.25" customHeight="1"/>
    <row r="65044" ht="26.25" customHeight="1"/>
    <row r="65045" ht="26.25" customHeight="1"/>
    <row r="65046" ht="26.25" customHeight="1"/>
    <row r="65047" ht="26.25" customHeight="1"/>
    <row r="65048" ht="26.25" customHeight="1"/>
    <row r="65049" ht="26.25" customHeight="1"/>
    <row r="65050" ht="26.25" customHeight="1"/>
    <row r="65051" ht="26.25" customHeight="1"/>
    <row r="65052" ht="26.25" customHeight="1"/>
    <row r="65053" ht="26.25" customHeight="1"/>
    <row r="65054" ht="26.25" customHeight="1"/>
    <row r="65055" ht="26.25" customHeight="1"/>
    <row r="65056" ht="26.25" customHeight="1"/>
    <row r="65057" ht="26.25" customHeight="1"/>
    <row r="65058" ht="26.25" customHeight="1"/>
    <row r="65059" ht="26.25" customHeight="1"/>
    <row r="65060" ht="26.25" customHeight="1"/>
    <row r="65061" ht="26.25" customHeight="1"/>
    <row r="65062" ht="26.25" customHeight="1"/>
    <row r="65063" ht="26.25" customHeight="1"/>
    <row r="65064" ht="26.25" customHeight="1"/>
    <row r="65065" ht="26.25" customHeight="1"/>
    <row r="65066" ht="26.25" customHeight="1"/>
    <row r="65067" ht="26.25" customHeight="1"/>
    <row r="65068" ht="26.25" customHeight="1"/>
    <row r="65069" ht="26.25" customHeight="1"/>
    <row r="65070" ht="26.25" customHeight="1"/>
    <row r="65071" ht="26.25" customHeight="1"/>
    <row r="65072" ht="26.25" customHeight="1"/>
    <row r="65073" ht="26.25" customHeight="1"/>
    <row r="65074" ht="26.25" customHeight="1"/>
    <row r="65075" ht="26.25" customHeight="1"/>
    <row r="65076" ht="26.25" customHeight="1"/>
    <row r="65077" ht="26.25" customHeight="1"/>
    <row r="65078" ht="26.25" customHeight="1"/>
    <row r="65079" ht="26.25" customHeight="1"/>
    <row r="65080" ht="26.25" customHeight="1"/>
    <row r="65081" ht="26.25" customHeight="1"/>
    <row r="65082" ht="26.25" customHeight="1"/>
    <row r="65083" ht="26.25" customHeight="1"/>
    <row r="65084" ht="26.25" customHeight="1"/>
    <row r="65085" ht="26.25" customHeight="1"/>
    <row r="65086" ht="26.25" customHeight="1"/>
    <row r="65087" ht="26.25" customHeight="1"/>
    <row r="65088" ht="26.25" customHeight="1"/>
    <row r="65089" ht="26.25" customHeight="1"/>
    <row r="65090" ht="26.25" customHeight="1"/>
    <row r="65091" ht="26.25" customHeight="1"/>
    <row r="65092" ht="26.25" customHeight="1"/>
    <row r="65093" ht="26.25" customHeight="1"/>
    <row r="65094" ht="26.25" customHeight="1"/>
    <row r="65095" ht="26.25" customHeight="1"/>
    <row r="65096" ht="26.25" customHeight="1"/>
    <row r="65097" ht="26.25" customHeight="1"/>
    <row r="65098" ht="26.25" customHeight="1"/>
    <row r="65099" ht="26.25" customHeight="1"/>
    <row r="65100" ht="26.25" customHeight="1"/>
    <row r="65101" ht="26.25" customHeight="1"/>
    <row r="65102" ht="26.25" customHeight="1"/>
    <row r="65103" ht="26.25" customHeight="1"/>
    <row r="65104" ht="26.25" customHeight="1"/>
    <row r="65105" ht="26.25" customHeight="1"/>
    <row r="65106" ht="26.25" customHeight="1"/>
    <row r="65107" ht="26.25" customHeight="1"/>
    <row r="65108" ht="26.25" customHeight="1"/>
    <row r="65109" ht="26.25" customHeight="1"/>
    <row r="65110" ht="26.25" customHeight="1"/>
    <row r="65111" ht="26.25" customHeight="1"/>
    <row r="65112" ht="26.25" customHeight="1"/>
    <row r="65113" ht="26.25" customHeight="1"/>
    <row r="65114" ht="26.25" customHeight="1"/>
    <row r="65115" ht="26.25" customHeight="1"/>
    <row r="65116" ht="26.25" customHeight="1"/>
    <row r="65117" ht="26.25" customHeight="1"/>
    <row r="65118" ht="26.25" customHeight="1"/>
    <row r="65119" ht="26.25" customHeight="1"/>
    <row r="65120" ht="26.25" customHeight="1"/>
    <row r="65121" ht="26.25" customHeight="1"/>
    <row r="65122" ht="26.25" customHeight="1"/>
    <row r="65123" ht="26.25" customHeight="1"/>
    <row r="65124" ht="26.25" customHeight="1"/>
    <row r="65125" ht="26.25" customHeight="1"/>
    <row r="65126" ht="26.25" customHeight="1"/>
    <row r="65127" ht="26.25" customHeight="1"/>
    <row r="65128" ht="26.25" customHeight="1"/>
    <row r="65129" ht="26.25" customHeight="1"/>
    <row r="65130" ht="26.25" customHeight="1"/>
    <row r="65131" ht="26.25" customHeight="1"/>
    <row r="65132" ht="26.25" customHeight="1"/>
    <row r="65133" ht="26.25" customHeight="1"/>
    <row r="65134" ht="26.25" customHeight="1"/>
    <row r="65135" ht="26.25" customHeight="1"/>
    <row r="65136" ht="26.25" customHeight="1"/>
    <row r="65137" ht="26.25" customHeight="1"/>
    <row r="65138" ht="26.25" customHeight="1"/>
    <row r="65139" ht="26.25" customHeight="1"/>
    <row r="65140" ht="26.25" customHeight="1"/>
    <row r="65141" ht="26.25" customHeight="1"/>
    <row r="65142" ht="26.25" customHeight="1"/>
    <row r="65143" ht="26.25" customHeight="1"/>
    <row r="65144" ht="26.25" customHeight="1"/>
    <row r="65145" ht="26.25" customHeight="1"/>
    <row r="65146" ht="26.25" customHeight="1"/>
    <row r="65147" ht="26.25" customHeight="1"/>
    <row r="65148" ht="26.25" customHeight="1"/>
    <row r="65149" ht="26.25" customHeight="1"/>
    <row r="65150" ht="26.25" customHeight="1"/>
    <row r="65151" ht="26.25" customHeight="1"/>
    <row r="65152" ht="26.25" customHeight="1"/>
    <row r="65153" ht="26.25" customHeight="1"/>
    <row r="65154" ht="26.25" customHeight="1"/>
    <row r="65155" ht="26.25" customHeight="1"/>
    <row r="65156" ht="26.25" customHeight="1"/>
    <row r="65157" ht="26.25" customHeight="1"/>
    <row r="65158" ht="26.25" customHeight="1"/>
    <row r="65159" ht="26.25" customHeight="1"/>
    <row r="65160" ht="26.25" customHeight="1"/>
    <row r="65161" ht="26.25" customHeight="1"/>
    <row r="65162" ht="26.25" customHeight="1"/>
    <row r="65163" ht="26.25" customHeight="1"/>
    <row r="65164" ht="26.25" customHeight="1"/>
    <row r="65165" ht="26.25" customHeight="1"/>
    <row r="65166" ht="26.25" customHeight="1"/>
    <row r="65167" ht="26.25" customHeight="1"/>
    <row r="65168" ht="26.25" customHeight="1"/>
    <row r="65169" ht="26.25" customHeight="1"/>
    <row r="65170" ht="26.25" customHeight="1"/>
    <row r="65171" ht="26.25" customHeight="1"/>
    <row r="65172" ht="26.25" customHeight="1"/>
    <row r="65173" ht="26.25" customHeight="1"/>
    <row r="65174" ht="26.25" customHeight="1"/>
    <row r="65175" ht="26.25" customHeight="1"/>
    <row r="65176" ht="26.25" customHeight="1"/>
    <row r="65177" ht="26.25" customHeight="1"/>
    <row r="65178" ht="26.25" customHeight="1"/>
    <row r="65179" ht="26.25" customHeight="1"/>
    <row r="65180" ht="26.25" customHeight="1"/>
    <row r="65181" ht="26.25" customHeight="1"/>
    <row r="65182" ht="26.25" customHeight="1"/>
    <row r="65183" ht="26.25" customHeight="1"/>
    <row r="65184" ht="26.25" customHeight="1"/>
    <row r="65185" ht="26.25" customHeight="1"/>
    <row r="65186" ht="26.25" customHeight="1"/>
    <row r="65187" ht="26.25" customHeight="1"/>
    <row r="65188" ht="26.25" customHeight="1"/>
    <row r="65189" ht="26.25" customHeight="1"/>
    <row r="65190" ht="26.25" customHeight="1"/>
    <row r="65191" ht="26.25" customHeight="1"/>
    <row r="65192" ht="26.25" customHeight="1"/>
    <row r="65193" ht="26.25" customHeight="1"/>
    <row r="65194" ht="26.25" customHeight="1"/>
    <row r="65195" ht="26.25" customHeight="1"/>
    <row r="65196" ht="26.25" customHeight="1"/>
    <row r="65197" ht="26.25" customHeight="1"/>
    <row r="65198" ht="26.25" customHeight="1"/>
    <row r="65199" ht="26.25" customHeight="1"/>
    <row r="65200" ht="26.25" customHeight="1"/>
    <row r="65201" ht="26.25" customHeight="1"/>
    <row r="65202" ht="26.25" customHeight="1"/>
    <row r="65203" ht="26.25" customHeight="1"/>
    <row r="65204" ht="26.25" customHeight="1"/>
    <row r="65205" ht="26.25" customHeight="1"/>
    <row r="65206" ht="26.25" customHeight="1"/>
    <row r="65207" ht="26.25" customHeight="1"/>
    <row r="65208" ht="26.25" customHeight="1"/>
    <row r="65209" ht="26.25" customHeight="1"/>
    <row r="65210" ht="26.25" customHeight="1"/>
    <row r="65211" ht="26.25" customHeight="1"/>
    <row r="65212" ht="26.25" customHeight="1"/>
    <row r="65213" ht="26.25" customHeight="1"/>
    <row r="65214" ht="26.25" customHeight="1"/>
    <row r="65215" ht="26.25" customHeight="1"/>
    <row r="65216" ht="26.25" customHeight="1"/>
    <row r="65217" ht="26.25" customHeight="1"/>
    <row r="65218" ht="26.25" customHeight="1"/>
    <row r="65219" ht="26.25" customHeight="1"/>
    <row r="65220" ht="26.25" customHeight="1"/>
    <row r="65221" ht="26.25" customHeight="1"/>
    <row r="65222" ht="26.25" customHeight="1"/>
    <row r="65223" ht="26.25" customHeight="1"/>
    <row r="65224" ht="26.25" customHeight="1"/>
    <row r="65225" ht="26.25" customHeight="1"/>
    <row r="65226" ht="26.25" customHeight="1"/>
    <row r="65227" ht="26.25" customHeight="1"/>
    <row r="65228" ht="26.25" customHeight="1"/>
    <row r="65229" ht="26.25" customHeight="1"/>
    <row r="65230" ht="26.25" customHeight="1"/>
    <row r="65231" ht="26.25" customHeight="1"/>
    <row r="65232" ht="26.25" customHeight="1"/>
    <row r="65233" ht="26.25" customHeight="1"/>
    <row r="65234" ht="26.25" customHeight="1"/>
    <row r="65235" ht="26.25" customHeight="1"/>
    <row r="65236" ht="26.25" customHeight="1"/>
    <row r="65237" ht="26.25" customHeight="1"/>
    <row r="65238" ht="26.25" customHeight="1"/>
    <row r="65239" ht="26.25" customHeight="1"/>
    <row r="65240" ht="26.25" customHeight="1"/>
    <row r="65241" ht="26.25" customHeight="1"/>
    <row r="65242" ht="26.25" customHeight="1"/>
    <row r="65243" ht="26.25" customHeight="1"/>
    <row r="65244" ht="26.25" customHeight="1"/>
    <row r="65245" ht="26.25" customHeight="1"/>
    <row r="65246" ht="26.25" customHeight="1"/>
    <row r="65247" ht="26.25" customHeight="1"/>
    <row r="65248" ht="26.25" customHeight="1"/>
    <row r="65249" ht="26.25" customHeight="1"/>
    <row r="65250" ht="26.25" customHeight="1"/>
    <row r="65251" ht="26.25" customHeight="1"/>
    <row r="65252" ht="26.25" customHeight="1"/>
    <row r="65253" ht="26.25" customHeight="1"/>
    <row r="65254" ht="26.25" customHeight="1"/>
    <row r="65255" ht="26.25" customHeight="1"/>
    <row r="65256" ht="26.25" customHeight="1"/>
    <row r="65257" ht="26.25" customHeight="1"/>
    <row r="65258" ht="26.25" customHeight="1"/>
    <row r="65259" ht="26.25" customHeight="1"/>
    <row r="65260" ht="26.25" customHeight="1"/>
    <row r="65261" ht="26.25" customHeight="1"/>
    <row r="65262" ht="26.25" customHeight="1"/>
    <row r="65263" ht="26.25" customHeight="1"/>
    <row r="65264" ht="26.25" customHeight="1"/>
    <row r="65265" ht="26.25" customHeight="1"/>
    <row r="65266" ht="26.25" customHeight="1"/>
    <row r="65267" ht="26.25" customHeight="1"/>
    <row r="65268" ht="26.25" customHeight="1"/>
    <row r="65269" ht="26.25" customHeight="1"/>
    <row r="65270" ht="26.25" customHeight="1"/>
    <row r="65271" ht="26.25" customHeight="1"/>
    <row r="65272" ht="26.25" customHeight="1"/>
    <row r="65273" ht="26.25" customHeight="1"/>
    <row r="65274" ht="26.25" customHeight="1"/>
    <row r="65275" ht="26.25" customHeight="1"/>
    <row r="65276" ht="26.25" customHeight="1"/>
    <row r="65277" ht="26.25" customHeight="1"/>
    <row r="65278" ht="26.25" customHeight="1"/>
    <row r="65279" ht="26.25" customHeight="1"/>
    <row r="65280" ht="26.25" customHeight="1"/>
    <row r="65281" ht="26.25" customHeight="1"/>
    <row r="65282" ht="26.25" customHeight="1"/>
    <row r="65283" ht="26.25" customHeight="1"/>
    <row r="65284" ht="26.25" customHeight="1"/>
    <row r="65285" ht="26.25" customHeight="1"/>
    <row r="65286" ht="26.25" customHeight="1"/>
    <row r="65287" ht="26.25" customHeight="1"/>
    <row r="65288" ht="26.25" customHeight="1"/>
    <row r="65289" ht="26.25" customHeight="1"/>
    <row r="65290" ht="26.25" customHeight="1"/>
    <row r="65291" ht="26.25" customHeight="1"/>
    <row r="65292" ht="26.25" customHeight="1"/>
    <row r="65293" ht="26.25" customHeight="1"/>
    <row r="65294" ht="26.25" customHeight="1"/>
    <row r="65295" ht="26.25" customHeight="1"/>
    <row r="65296" ht="26.25" customHeight="1"/>
    <row r="65297" ht="26.25" customHeight="1"/>
    <row r="65298" ht="26.25" customHeight="1"/>
    <row r="65299" ht="26.25" customHeight="1"/>
    <row r="65300" ht="26.25" customHeight="1"/>
    <row r="65301" ht="26.25" customHeight="1"/>
    <row r="65302" ht="26.25" customHeight="1"/>
    <row r="65303" ht="26.25" customHeight="1"/>
    <row r="65304" ht="26.25" customHeight="1"/>
    <row r="65305" ht="26.25" customHeight="1"/>
    <row r="65306" ht="26.25" customHeight="1"/>
    <row r="65307" ht="26.25" customHeight="1"/>
    <row r="65308" ht="26.25" customHeight="1"/>
    <row r="65309" ht="26.25" customHeight="1"/>
    <row r="65310" ht="26.25" customHeight="1"/>
    <row r="65311" ht="26.25" customHeight="1"/>
    <row r="65312" ht="26.25" customHeight="1"/>
    <row r="65313" ht="26.25" customHeight="1"/>
    <row r="65314" ht="26.25" customHeight="1"/>
    <row r="65315" ht="26.25" customHeight="1"/>
    <row r="65316" ht="26.25" customHeight="1"/>
    <row r="65317" ht="26.25" customHeight="1"/>
  </sheetData>
  <autoFilter xmlns:etc="http://www.wps.cn/officeDocument/2017/etCustomData" ref="A3:CZ318" etc:filterBottomFollowUsedRange="0">
    <extLst/>
  </autoFilter>
  <mergeCells count="27">
    <mergeCell ref="A1:H1"/>
    <mergeCell ref="V1:AD1"/>
    <mergeCell ref="AE1:AM1"/>
    <mergeCell ref="AN1:AV1"/>
    <mergeCell ref="AW1:BC1"/>
    <mergeCell ref="BE1:BH1"/>
    <mergeCell ref="CU1:CW1"/>
    <mergeCell ref="CX1:DD1"/>
    <mergeCell ref="DE1:DJ1"/>
    <mergeCell ref="DK1:DM1"/>
    <mergeCell ref="A2:C2"/>
    <mergeCell ref="D2:F2"/>
    <mergeCell ref="V2:X2"/>
    <mergeCell ref="Y2:AC2"/>
    <mergeCell ref="AE2:AG2"/>
    <mergeCell ref="AH2:AL2"/>
    <mergeCell ref="AN2:AO2"/>
    <mergeCell ref="AP2:AQ2"/>
    <mergeCell ref="BJ2:BK2"/>
    <mergeCell ref="BL2:BM2"/>
    <mergeCell ref="BN2:BO2"/>
    <mergeCell ref="BP2:BQ2"/>
    <mergeCell ref="BR2:BS2"/>
    <mergeCell ref="BT2:BU2"/>
    <mergeCell ref="CI1:CN2"/>
    <mergeCell ref="CO1:CT2"/>
    <mergeCell ref="BV1:CH2"/>
  </mergeCells>
  <pageMargins left="0" right="0.0791666666666667" top="0.388888888888889" bottom="0.509027777777778" header="0.5" footer="0.5"/>
  <pageSetup paperSize="9" scale="70" orientation="landscape"/>
  <headerFooter alignWithMargins="0" scaleWithDoc="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pageSetUpPr fitToPage="1"/>
  </sheetPr>
  <dimension ref="A1:AY65216"/>
  <sheetViews>
    <sheetView tabSelected="1" zoomScale="80" zoomScaleNormal="80" workbookViewId="0">
      <pane xSplit="15" ySplit="3" topLeftCell="V492" activePane="bottomRight" state="frozen"/>
      <selection/>
      <selection pane="topRight"/>
      <selection pane="bottomLeft"/>
      <selection pane="bottomRight" activeCell="G535" sqref="G535"/>
    </sheetView>
  </sheetViews>
  <sheetFormatPr defaultColWidth="9" defaultRowHeight="15"/>
  <cols>
    <col min="1" max="1" width="15.875" style="191" customWidth="1"/>
    <col min="2" max="2" width="14.1" style="179" customWidth="1"/>
    <col min="3" max="3" width="11.125" style="179" customWidth="1"/>
    <col min="4" max="4" width="14.425" style="177" customWidth="1"/>
    <col min="5" max="5" width="13.0416666666667" style="177" customWidth="1"/>
    <col min="6" max="6" width="16.175" style="179" customWidth="1"/>
    <col min="7" max="7" width="12.725" style="179" customWidth="1"/>
    <col min="8" max="8" width="13.025" style="179" customWidth="1"/>
    <col min="9" max="9" width="15.3583333333333" style="177" customWidth="1"/>
    <col min="10" max="10" width="11.9583333333333" style="177" customWidth="1"/>
    <col min="11" max="11" width="6.70833333333333" style="177" customWidth="1"/>
    <col min="12" max="12" width="6.875" style="177" customWidth="1"/>
    <col min="13" max="13" width="9.13333333333333" style="177" customWidth="1"/>
    <col min="14" max="14" width="14.1416666666667" style="177" customWidth="1"/>
    <col min="15" max="15" width="16.7083333333333" style="192" customWidth="1"/>
    <col min="16" max="16" width="7.14166666666667" style="177" customWidth="1"/>
    <col min="17" max="17" width="8.45" style="179" customWidth="1"/>
    <col min="18" max="18" width="10.575" style="193" customWidth="1"/>
    <col min="19" max="19" width="7.425" style="193" customWidth="1"/>
    <col min="20" max="20" width="12.8583333333333" style="193" customWidth="1"/>
    <col min="21" max="21" width="10.7083333333333" style="177" customWidth="1"/>
    <col min="22" max="22" width="7.375" style="177" customWidth="1"/>
    <col min="23" max="24" width="9.88333333333333" style="194" customWidth="1"/>
    <col min="25" max="25" width="8.09166666666667" style="177" customWidth="1"/>
    <col min="26" max="26" width="25" style="177" customWidth="1"/>
    <col min="27" max="27" width="9.71666666666667" style="195" customWidth="1"/>
    <col min="28" max="28" width="10.7166666666667" style="193" customWidth="1"/>
    <col min="29" max="29" width="14.6416666666667" style="179" customWidth="1"/>
    <col min="30" max="32" width="12.3666666666667" style="179" customWidth="1"/>
    <col min="33" max="34" width="9.99166666666667" style="196" customWidth="1"/>
    <col min="35" max="35" width="8.575" style="179" customWidth="1"/>
    <col min="36" max="37" width="12.3666666666667" style="197" customWidth="1"/>
    <col min="38" max="38" width="12.3666666666667" style="198" customWidth="1"/>
    <col min="39" max="39" width="12.3666666666667" style="199" customWidth="1"/>
    <col min="40" max="41" width="12.3666666666667" style="200" customWidth="1"/>
    <col min="42" max="42" width="12.3666666666667" style="201" customWidth="1"/>
    <col min="43" max="43" width="8.475" style="202" customWidth="1"/>
    <col min="44" max="49" width="9.875" style="199" customWidth="1"/>
    <col min="50" max="50" width="11.425" style="199" customWidth="1"/>
    <col min="51" max="51" width="9" style="177" customWidth="1"/>
    <col min="52" max="52" width="9" style="190" customWidth="1"/>
    <col min="53" max="16384" width="9" style="190"/>
  </cols>
  <sheetData>
    <row r="1" s="177" customFormat="1" ht="69" customHeight="1" spans="1:51">
      <c r="A1" s="203"/>
      <c r="B1" s="204"/>
      <c r="C1" s="204"/>
      <c r="D1" s="204"/>
      <c r="E1" s="204"/>
      <c r="F1" s="204"/>
      <c r="G1" s="204"/>
      <c r="H1" s="204"/>
      <c r="I1" s="204"/>
      <c r="J1" s="204"/>
      <c r="K1" s="204"/>
      <c r="L1" s="232"/>
      <c r="M1" s="232"/>
      <c r="N1" s="232"/>
      <c r="O1" s="232"/>
      <c r="P1" s="232"/>
      <c r="Q1" s="245"/>
      <c r="R1" s="246"/>
      <c r="S1" s="246"/>
      <c r="T1" s="246"/>
      <c r="U1" s="232"/>
      <c r="V1" s="232"/>
      <c r="W1" s="194"/>
      <c r="X1" s="194"/>
      <c r="Y1" s="232"/>
      <c r="Z1" s="232"/>
      <c r="AA1" s="251"/>
      <c r="AB1" s="246"/>
      <c r="AC1" s="245"/>
      <c r="AD1" s="245"/>
      <c r="AE1" s="245"/>
      <c r="AF1" s="245"/>
      <c r="AG1" s="268"/>
      <c r="AH1" s="268"/>
      <c r="AI1" s="245"/>
      <c r="AJ1" s="269"/>
      <c r="AK1" s="269"/>
      <c r="AL1" s="270"/>
      <c r="AM1" s="271"/>
      <c r="AN1" s="272"/>
      <c r="AO1" s="272"/>
      <c r="AP1" s="284"/>
      <c r="AQ1" s="285"/>
      <c r="AR1" s="286"/>
      <c r="AS1" s="287"/>
      <c r="AT1" s="287"/>
      <c r="AU1" s="287"/>
      <c r="AV1" s="287"/>
      <c r="AW1" s="287"/>
      <c r="AX1" s="287"/>
      <c r="AY1" s="178"/>
    </row>
    <row r="2" s="178" customFormat="1" ht="34" customHeight="1" spans="1:50">
      <c r="A2" s="205" t="e">
        <f>#REF!</f>
        <v>#REF!</v>
      </c>
      <c r="B2" s="206"/>
      <c r="C2" s="206"/>
      <c r="D2" s="207"/>
      <c r="E2" s="207"/>
      <c r="F2" s="208"/>
      <c r="G2" s="208"/>
      <c r="H2" s="209"/>
      <c r="I2" s="209" t="s">
        <v>506</v>
      </c>
      <c r="J2" s="209"/>
      <c r="K2" s="233"/>
      <c r="L2" s="234" t="s">
        <v>507</v>
      </c>
      <c r="M2" s="233"/>
      <c r="N2" s="233"/>
      <c r="O2" s="235"/>
      <c r="P2" s="234" t="s">
        <v>508</v>
      </c>
      <c r="Q2" s="233"/>
      <c r="R2" s="233"/>
      <c r="S2" s="233"/>
      <c r="T2" s="234" t="s">
        <v>509</v>
      </c>
      <c r="U2" s="233"/>
      <c r="V2" s="233"/>
      <c r="W2" s="194"/>
      <c r="X2" s="194"/>
      <c r="Y2" s="233"/>
      <c r="Z2" s="233"/>
      <c r="AA2" s="252"/>
      <c r="AB2" s="253"/>
      <c r="AC2" s="254"/>
      <c r="AD2" s="254"/>
      <c r="AE2" s="254"/>
      <c r="AF2" s="254"/>
      <c r="AG2" s="273"/>
      <c r="AH2" s="273"/>
      <c r="AI2" s="254"/>
      <c r="AJ2" s="274" t="s">
        <v>510</v>
      </c>
      <c r="AK2" s="274"/>
      <c r="AL2" s="274"/>
      <c r="AM2" s="274"/>
      <c r="AN2" s="275" t="s">
        <v>511</v>
      </c>
      <c r="AO2" s="275"/>
      <c r="AP2" s="275"/>
      <c r="AQ2" s="288" t="s">
        <v>512</v>
      </c>
      <c r="AR2" s="289"/>
      <c r="AS2" s="289"/>
      <c r="AT2" s="289"/>
      <c r="AU2" s="289"/>
      <c r="AV2" s="289"/>
      <c r="AW2" s="289"/>
      <c r="AX2" s="289"/>
    </row>
    <row r="3" s="179" customFormat="1" ht="42" customHeight="1" spans="1:51">
      <c r="A3" s="210" t="s">
        <v>513</v>
      </c>
      <c r="B3" s="211" t="s">
        <v>21</v>
      </c>
      <c r="C3" s="212" t="s">
        <v>514</v>
      </c>
      <c r="D3" s="211" t="s">
        <v>515</v>
      </c>
      <c r="E3" s="212" t="s">
        <v>516</v>
      </c>
      <c r="F3" s="212" t="s">
        <v>517</v>
      </c>
      <c r="G3" s="212" t="s">
        <v>518</v>
      </c>
      <c r="H3" s="211" t="s">
        <v>22</v>
      </c>
      <c r="I3" s="236" t="s">
        <v>23</v>
      </c>
      <c r="J3" s="236" t="s">
        <v>519</v>
      </c>
      <c r="K3" s="236" t="s">
        <v>520</v>
      </c>
      <c r="L3" s="211" t="s">
        <v>521</v>
      </c>
      <c r="M3" s="211" t="s">
        <v>27</v>
      </c>
      <c r="N3" s="212" t="s">
        <v>522</v>
      </c>
      <c r="O3" s="212" t="s">
        <v>523</v>
      </c>
      <c r="P3" s="237" t="s">
        <v>524</v>
      </c>
      <c r="Q3" s="211" t="s">
        <v>31</v>
      </c>
      <c r="R3" s="212" t="s">
        <v>525</v>
      </c>
      <c r="S3" s="247" t="s">
        <v>526</v>
      </c>
      <c r="T3" s="247" t="s">
        <v>527</v>
      </c>
      <c r="U3" s="212" t="s">
        <v>528</v>
      </c>
      <c r="V3" s="212" t="s">
        <v>529</v>
      </c>
      <c r="W3" s="212" t="s">
        <v>530</v>
      </c>
      <c r="X3" s="212" t="s">
        <v>531</v>
      </c>
      <c r="Y3" s="237" t="s">
        <v>532</v>
      </c>
      <c r="Z3" s="255" t="s">
        <v>533</v>
      </c>
      <c r="AA3" s="211" t="s">
        <v>534</v>
      </c>
      <c r="AB3" s="211" t="s">
        <v>535</v>
      </c>
      <c r="AC3" s="256" t="s">
        <v>536</v>
      </c>
      <c r="AD3" s="257" t="s">
        <v>70</v>
      </c>
      <c r="AE3" s="258" t="s">
        <v>537</v>
      </c>
      <c r="AF3" s="258" t="s">
        <v>538</v>
      </c>
      <c r="AG3" s="276" t="s">
        <v>539</v>
      </c>
      <c r="AH3" s="276" t="s">
        <v>540</v>
      </c>
      <c r="AI3" s="277" t="s">
        <v>541</v>
      </c>
      <c r="AJ3" s="211" t="s">
        <v>542</v>
      </c>
      <c r="AK3" s="211" t="s">
        <v>543</v>
      </c>
      <c r="AL3" s="211" t="s">
        <v>544</v>
      </c>
      <c r="AM3" s="278" t="s">
        <v>545</v>
      </c>
      <c r="AN3" s="211" t="s">
        <v>546</v>
      </c>
      <c r="AO3" s="211" t="s">
        <v>547</v>
      </c>
      <c r="AP3" s="278" t="s">
        <v>548</v>
      </c>
      <c r="AQ3" s="290" t="s">
        <v>549</v>
      </c>
      <c r="AR3" s="290" t="s">
        <v>550</v>
      </c>
      <c r="AS3" s="290" t="s">
        <v>551</v>
      </c>
      <c r="AT3" s="290"/>
      <c r="AU3" s="290"/>
      <c r="AV3" s="290"/>
      <c r="AW3" s="297"/>
      <c r="AX3" s="290"/>
      <c r="AY3" s="298"/>
    </row>
    <row r="4" s="180" customFormat="1" ht="39" hidden="1" customHeight="1" spans="1:51">
      <c r="A4" s="213">
        <v>45623</v>
      </c>
      <c r="B4" s="214"/>
      <c r="C4" s="215"/>
      <c r="D4" s="216" t="s">
        <v>552</v>
      </c>
      <c r="E4" s="217"/>
      <c r="F4" s="218"/>
      <c r="G4" s="219" t="s">
        <v>553</v>
      </c>
      <c r="H4" s="219" t="s">
        <v>554</v>
      </c>
      <c r="I4" s="222" t="s">
        <v>555</v>
      </c>
      <c r="J4" s="221">
        <v>600</v>
      </c>
      <c r="K4" s="221"/>
      <c r="L4" s="221"/>
      <c r="M4" s="221">
        <v>100</v>
      </c>
      <c r="N4" s="238"/>
      <c r="O4" s="238"/>
      <c r="P4" s="239"/>
      <c r="Q4" s="239" t="s">
        <v>556</v>
      </c>
      <c r="R4" s="239"/>
      <c r="S4" s="239"/>
      <c r="T4" s="239"/>
      <c r="U4" s="248"/>
      <c r="V4" s="248"/>
      <c r="W4" s="248"/>
      <c r="X4" s="248"/>
      <c r="Y4" s="249"/>
      <c r="Z4" s="220" t="s">
        <v>557</v>
      </c>
      <c r="AA4" s="239"/>
      <c r="AB4" s="259">
        <v>2.7</v>
      </c>
      <c r="AC4" s="259">
        <f t="shared" ref="AC4:AC23" si="0">AB4*J4</f>
        <v>1620</v>
      </c>
      <c r="AD4" s="221"/>
      <c r="AE4" s="240" t="s">
        <v>553</v>
      </c>
      <c r="AF4" s="240"/>
      <c r="AG4" s="279"/>
      <c r="AH4" s="279"/>
      <c r="AI4" s="240"/>
      <c r="AJ4" s="261"/>
      <c r="AK4" s="261"/>
      <c r="AL4" s="261"/>
      <c r="AM4" s="280"/>
      <c r="AN4" s="281">
        <f t="shared" ref="AN4:AN25" si="1">J4</f>
        <v>600</v>
      </c>
      <c r="AO4" s="281"/>
      <c r="AP4" s="281"/>
      <c r="AQ4" s="291"/>
      <c r="AR4" s="292">
        <f>J4</f>
        <v>600</v>
      </c>
      <c r="AS4" s="292">
        <f>AR4</f>
        <v>600</v>
      </c>
      <c r="AT4" s="292"/>
      <c r="AU4" s="292"/>
      <c r="AV4" s="292"/>
      <c r="AW4" s="292"/>
      <c r="AX4" s="292"/>
      <c r="AY4" s="222"/>
    </row>
    <row r="5" s="180" customFormat="1" ht="39" hidden="1" customHeight="1" spans="1:51">
      <c r="A5" s="213">
        <v>45701</v>
      </c>
      <c r="B5" s="214" t="s">
        <v>558</v>
      </c>
      <c r="C5" s="215" t="s">
        <v>559</v>
      </c>
      <c r="D5" s="216">
        <v>4500157534</v>
      </c>
      <c r="E5" s="217"/>
      <c r="F5" s="218" t="s">
        <v>560</v>
      </c>
      <c r="G5" s="219" t="s">
        <v>554</v>
      </c>
      <c r="H5" s="219" t="s">
        <v>554</v>
      </c>
      <c r="I5" s="222" t="s">
        <v>555</v>
      </c>
      <c r="J5" s="221">
        <v>96</v>
      </c>
      <c r="K5" s="221">
        <v>0</v>
      </c>
      <c r="L5" s="221">
        <v>6</v>
      </c>
      <c r="M5" s="221">
        <f t="shared" ref="M5:M68" si="2">J5/L5</f>
        <v>16</v>
      </c>
      <c r="N5" s="238">
        <v>45723</v>
      </c>
      <c r="O5" s="238">
        <v>45719</v>
      </c>
      <c r="P5" s="239"/>
      <c r="Q5" s="239" t="s">
        <v>556</v>
      </c>
      <c r="R5" s="239" t="s">
        <v>561</v>
      </c>
      <c r="S5" s="239"/>
      <c r="T5" s="239"/>
      <c r="U5" s="248" t="s">
        <v>562</v>
      </c>
      <c r="V5" s="248"/>
      <c r="W5" s="248"/>
      <c r="X5" s="248"/>
      <c r="Y5" s="249" t="s">
        <v>563</v>
      </c>
      <c r="Z5" s="220" t="s">
        <v>564</v>
      </c>
      <c r="AA5" s="239" t="s">
        <v>565</v>
      </c>
      <c r="AB5" s="259">
        <v>2.767</v>
      </c>
      <c r="AC5" s="259">
        <f t="shared" si="0"/>
        <v>265.632</v>
      </c>
      <c r="AD5" s="221" t="s">
        <v>566</v>
      </c>
      <c r="AE5" s="240" t="s">
        <v>567</v>
      </c>
      <c r="AF5" s="240"/>
      <c r="AG5" s="279">
        <f>J5</f>
        <v>96</v>
      </c>
      <c r="AH5" s="279">
        <f>AG5-J5</f>
        <v>0</v>
      </c>
      <c r="AI5" s="240"/>
      <c r="AJ5" s="261">
        <f>J5</f>
        <v>96</v>
      </c>
      <c r="AK5" s="261"/>
      <c r="AL5" s="261"/>
      <c r="AM5" s="280"/>
      <c r="AN5" s="281">
        <f t="shared" si="1"/>
        <v>96</v>
      </c>
      <c r="AO5" s="281"/>
      <c r="AP5" s="281"/>
      <c r="AQ5" s="291"/>
      <c r="AR5" s="292">
        <f>J5</f>
        <v>96</v>
      </c>
      <c r="AS5" s="292">
        <f>AS4+AR5</f>
        <v>696</v>
      </c>
      <c r="AT5" s="292"/>
      <c r="AU5" s="292"/>
      <c r="AV5" s="292"/>
      <c r="AW5" s="292"/>
      <c r="AX5" s="292"/>
      <c r="AY5" s="222"/>
    </row>
    <row r="6" s="180" customFormat="1" ht="39" hidden="1" customHeight="1" spans="1:51">
      <c r="A6" s="213">
        <v>45666</v>
      </c>
      <c r="B6" s="214" t="s">
        <v>568</v>
      </c>
      <c r="C6" s="215" t="s">
        <v>569</v>
      </c>
      <c r="D6" s="216">
        <v>4500155574</v>
      </c>
      <c r="E6" s="217" t="s">
        <v>570</v>
      </c>
      <c r="F6" s="218" t="s">
        <v>571</v>
      </c>
      <c r="G6" s="219" t="s">
        <v>554</v>
      </c>
      <c r="H6" s="219" t="s">
        <v>554</v>
      </c>
      <c r="I6" s="222" t="s">
        <v>555</v>
      </c>
      <c r="J6" s="221">
        <v>504</v>
      </c>
      <c r="K6" s="221">
        <v>0</v>
      </c>
      <c r="L6" s="221">
        <v>6</v>
      </c>
      <c r="M6" s="221">
        <f t="shared" si="2"/>
        <v>84</v>
      </c>
      <c r="N6" s="238">
        <v>45733</v>
      </c>
      <c r="O6" s="238">
        <v>45729</v>
      </c>
      <c r="P6" s="239"/>
      <c r="Q6" s="239" t="s">
        <v>556</v>
      </c>
      <c r="R6" s="239"/>
      <c r="S6" s="239"/>
      <c r="T6" s="239"/>
      <c r="U6" s="248">
        <v>45667</v>
      </c>
      <c r="V6" s="248" t="s">
        <v>572</v>
      </c>
      <c r="W6" s="248" t="s">
        <v>573</v>
      </c>
      <c r="X6" s="248"/>
      <c r="Y6" s="249" t="s">
        <v>563</v>
      </c>
      <c r="Z6" s="220" t="s">
        <v>574</v>
      </c>
      <c r="AA6" s="239" t="s">
        <v>575</v>
      </c>
      <c r="AB6" s="259">
        <v>2.7</v>
      </c>
      <c r="AC6" s="259">
        <f t="shared" si="0"/>
        <v>1360.8</v>
      </c>
      <c r="AD6" s="221" t="s">
        <v>576</v>
      </c>
      <c r="AE6" s="240" t="s">
        <v>567</v>
      </c>
      <c r="AF6" s="240"/>
      <c r="AG6" s="279">
        <f t="shared" ref="AG6:AG17" si="3">J6</f>
        <v>504</v>
      </c>
      <c r="AH6" s="279">
        <f t="shared" ref="AH6:AH23" si="4">AG6-J6</f>
        <v>0</v>
      </c>
      <c r="AI6" s="240"/>
      <c r="AJ6" s="261">
        <f>J6</f>
        <v>504</v>
      </c>
      <c r="AK6" s="261"/>
      <c r="AL6" s="261"/>
      <c r="AM6" s="280"/>
      <c r="AN6" s="281">
        <f t="shared" si="1"/>
        <v>504</v>
      </c>
      <c r="AO6" s="281"/>
      <c r="AP6" s="281"/>
      <c r="AQ6" s="291"/>
      <c r="AR6" s="292">
        <f t="shared" ref="AR6:AR69" si="5">J6</f>
        <v>504</v>
      </c>
      <c r="AS6" s="292">
        <f t="shared" ref="AS6:AS69" si="6">AS5+AR6</f>
        <v>1200</v>
      </c>
      <c r="AT6" s="292"/>
      <c r="AU6" s="292"/>
      <c r="AV6" s="292"/>
      <c r="AW6" s="292"/>
      <c r="AX6" s="292"/>
      <c r="AY6" s="222"/>
    </row>
    <row r="7" s="180" customFormat="1" ht="39" hidden="1" customHeight="1" spans="1:51">
      <c r="A7" s="213">
        <v>45681</v>
      </c>
      <c r="B7" s="214" t="s">
        <v>577</v>
      </c>
      <c r="C7" s="215" t="s">
        <v>578</v>
      </c>
      <c r="D7" s="216">
        <v>4500156597</v>
      </c>
      <c r="E7" s="220">
        <v>83575</v>
      </c>
      <c r="F7" s="216" t="s">
        <v>579</v>
      </c>
      <c r="G7" s="219" t="s">
        <v>554</v>
      </c>
      <c r="H7" s="219" t="s">
        <v>554</v>
      </c>
      <c r="I7" s="222" t="s">
        <v>555</v>
      </c>
      <c r="J7" s="221">
        <v>2400</v>
      </c>
      <c r="K7" s="221">
        <v>0</v>
      </c>
      <c r="L7" s="221">
        <v>6</v>
      </c>
      <c r="M7" s="221">
        <f t="shared" si="2"/>
        <v>400</v>
      </c>
      <c r="N7" s="238">
        <v>45737</v>
      </c>
      <c r="O7" s="238">
        <f>N7-4</f>
        <v>45733</v>
      </c>
      <c r="P7" s="239"/>
      <c r="Q7" s="239" t="s">
        <v>556</v>
      </c>
      <c r="R7" s="239"/>
      <c r="S7" s="239"/>
      <c r="T7" s="239"/>
      <c r="U7" s="248">
        <v>45694</v>
      </c>
      <c r="V7" s="248" t="s">
        <v>572</v>
      </c>
      <c r="W7" s="248" t="s">
        <v>580</v>
      </c>
      <c r="X7" s="248"/>
      <c r="Y7" s="249" t="s">
        <v>563</v>
      </c>
      <c r="Z7" s="220" t="s">
        <v>581</v>
      </c>
      <c r="AA7" s="239" t="s">
        <v>582</v>
      </c>
      <c r="AB7" s="259">
        <v>2.7</v>
      </c>
      <c r="AC7" s="259">
        <f t="shared" si="0"/>
        <v>6480</v>
      </c>
      <c r="AD7" s="221" t="s">
        <v>583</v>
      </c>
      <c r="AE7" s="240" t="s">
        <v>567</v>
      </c>
      <c r="AF7" s="240"/>
      <c r="AG7" s="279">
        <f t="shared" si="3"/>
        <v>2400</v>
      </c>
      <c r="AH7" s="279">
        <f t="shared" si="4"/>
        <v>0</v>
      </c>
      <c r="AI7" s="240"/>
      <c r="AJ7" s="261">
        <f>J7</f>
        <v>2400</v>
      </c>
      <c r="AK7" s="261"/>
      <c r="AL7" s="261"/>
      <c r="AM7" s="280"/>
      <c r="AN7" s="281">
        <f t="shared" si="1"/>
        <v>2400</v>
      </c>
      <c r="AO7" s="281"/>
      <c r="AP7" s="281"/>
      <c r="AQ7" s="291"/>
      <c r="AR7" s="292">
        <f t="shared" si="5"/>
        <v>2400</v>
      </c>
      <c r="AS7" s="292">
        <f t="shared" si="6"/>
        <v>3600</v>
      </c>
      <c r="AT7" s="292"/>
      <c r="AU7" s="292"/>
      <c r="AV7" s="292"/>
      <c r="AW7" s="292"/>
      <c r="AX7" s="292"/>
      <c r="AY7" s="222"/>
    </row>
    <row r="8" s="180" customFormat="1" ht="39" hidden="1" customHeight="1" spans="1:51">
      <c r="A8" s="213">
        <v>45698</v>
      </c>
      <c r="B8" s="214" t="s">
        <v>584</v>
      </c>
      <c r="C8" s="215" t="s">
        <v>585</v>
      </c>
      <c r="D8" s="216">
        <v>4500157159</v>
      </c>
      <c r="E8" s="220">
        <v>4400464033</v>
      </c>
      <c r="F8" s="216" t="s">
        <v>586</v>
      </c>
      <c r="G8" s="218" t="s">
        <v>587</v>
      </c>
      <c r="H8" s="219" t="s">
        <v>554</v>
      </c>
      <c r="I8" s="222" t="s">
        <v>555</v>
      </c>
      <c r="J8" s="221">
        <v>2004</v>
      </c>
      <c r="K8" s="221">
        <v>0</v>
      </c>
      <c r="L8" s="221">
        <v>6</v>
      </c>
      <c r="M8" s="221">
        <f t="shared" si="2"/>
        <v>334</v>
      </c>
      <c r="N8" s="238">
        <v>45737</v>
      </c>
      <c r="O8" s="238">
        <f>N8-4</f>
        <v>45733</v>
      </c>
      <c r="P8" s="239"/>
      <c r="Q8" s="239" t="s">
        <v>556</v>
      </c>
      <c r="R8" s="239"/>
      <c r="S8" s="239"/>
      <c r="T8" s="239"/>
      <c r="U8" s="248">
        <v>45699</v>
      </c>
      <c r="V8" s="248" t="s">
        <v>572</v>
      </c>
      <c r="W8" s="248" t="s">
        <v>588</v>
      </c>
      <c r="X8" s="248" t="s">
        <v>589</v>
      </c>
      <c r="Y8" s="249" t="s">
        <v>563</v>
      </c>
      <c r="Z8" s="220" t="s">
        <v>590</v>
      </c>
      <c r="AA8" s="239" t="s">
        <v>591</v>
      </c>
      <c r="AB8" s="259">
        <v>2.7</v>
      </c>
      <c r="AC8" s="259">
        <f t="shared" si="0"/>
        <v>5410.8</v>
      </c>
      <c r="AD8" s="221" t="s">
        <v>592</v>
      </c>
      <c r="AE8" s="240" t="s">
        <v>567</v>
      </c>
      <c r="AF8" s="240"/>
      <c r="AG8" s="279">
        <f t="shared" si="3"/>
        <v>2004</v>
      </c>
      <c r="AH8" s="279">
        <f t="shared" si="4"/>
        <v>0</v>
      </c>
      <c r="AI8" s="240"/>
      <c r="AJ8" s="261"/>
      <c r="AK8" s="261"/>
      <c r="AM8" s="261">
        <f>J8</f>
        <v>2004</v>
      </c>
      <c r="AN8" s="281">
        <f t="shared" si="1"/>
        <v>2004</v>
      </c>
      <c r="AO8" s="281"/>
      <c r="AP8" s="281"/>
      <c r="AQ8" s="291"/>
      <c r="AR8" s="292">
        <f t="shared" si="5"/>
        <v>2004</v>
      </c>
      <c r="AS8" s="292">
        <f t="shared" si="6"/>
        <v>5604</v>
      </c>
      <c r="AT8" s="292"/>
      <c r="AU8" s="292"/>
      <c r="AV8" s="292"/>
      <c r="AW8" s="292"/>
      <c r="AX8" s="292"/>
      <c r="AY8" s="222"/>
    </row>
    <row r="9" s="180" customFormat="1" ht="39" hidden="1" customHeight="1" spans="1:51">
      <c r="A9" s="213">
        <v>45701</v>
      </c>
      <c r="B9" s="214" t="s">
        <v>593</v>
      </c>
      <c r="C9" s="215" t="s">
        <v>594</v>
      </c>
      <c r="D9" s="216">
        <v>4500157378</v>
      </c>
      <c r="E9" s="220">
        <v>5200006139</v>
      </c>
      <c r="F9" s="218" t="s">
        <v>595</v>
      </c>
      <c r="G9" s="219" t="s">
        <v>554</v>
      </c>
      <c r="H9" s="219" t="s">
        <v>596</v>
      </c>
      <c r="I9" s="222" t="s">
        <v>555</v>
      </c>
      <c r="J9" s="221">
        <v>594</v>
      </c>
      <c r="K9" s="221">
        <v>0</v>
      </c>
      <c r="L9" s="221">
        <v>6</v>
      </c>
      <c r="M9" s="221">
        <f t="shared" si="2"/>
        <v>99</v>
      </c>
      <c r="N9" s="238">
        <v>45737</v>
      </c>
      <c r="O9" s="238">
        <f>N9-4</f>
        <v>45733</v>
      </c>
      <c r="P9" s="239"/>
      <c r="Q9" s="239" t="s">
        <v>556</v>
      </c>
      <c r="R9" s="239"/>
      <c r="S9" s="239"/>
      <c r="T9" s="239"/>
      <c r="U9" s="248">
        <v>45701</v>
      </c>
      <c r="V9" s="248" t="s">
        <v>572</v>
      </c>
      <c r="W9" s="248"/>
      <c r="X9" s="248"/>
      <c r="Y9" s="249" t="s">
        <v>563</v>
      </c>
      <c r="Z9" s="220" t="s">
        <v>597</v>
      </c>
      <c r="AA9" s="239" t="s">
        <v>598</v>
      </c>
      <c r="AB9" s="259">
        <v>2.7</v>
      </c>
      <c r="AC9" s="259">
        <f t="shared" si="0"/>
        <v>1603.8</v>
      </c>
      <c r="AD9" s="221" t="s">
        <v>599</v>
      </c>
      <c r="AE9" s="240" t="s">
        <v>567</v>
      </c>
      <c r="AF9" s="240"/>
      <c r="AG9" s="279">
        <f t="shared" si="3"/>
        <v>594</v>
      </c>
      <c r="AH9" s="279">
        <f t="shared" si="4"/>
        <v>0</v>
      </c>
      <c r="AI9" s="240"/>
      <c r="AJ9" s="261">
        <f>J9</f>
        <v>594</v>
      </c>
      <c r="AK9" s="261"/>
      <c r="AL9" s="261"/>
      <c r="AM9" s="280"/>
      <c r="AN9" s="281">
        <f t="shared" si="1"/>
        <v>594</v>
      </c>
      <c r="AO9" s="281"/>
      <c r="AP9" s="281"/>
      <c r="AQ9" s="291"/>
      <c r="AR9" s="292">
        <f t="shared" si="5"/>
        <v>594</v>
      </c>
      <c r="AS9" s="292">
        <f t="shared" si="6"/>
        <v>6198</v>
      </c>
      <c r="AT9" s="292"/>
      <c r="AU9" s="292"/>
      <c r="AV9" s="292"/>
      <c r="AW9" s="292"/>
      <c r="AX9" s="292"/>
      <c r="AY9" s="222"/>
    </row>
    <row r="10" s="180" customFormat="1" ht="39" hidden="1" customHeight="1" spans="1:49">
      <c r="A10" s="213">
        <v>45712</v>
      </c>
      <c r="B10" s="214" t="s">
        <v>600</v>
      </c>
      <c r="C10" s="215" t="s">
        <v>601</v>
      </c>
      <c r="D10" s="216">
        <v>4500158287</v>
      </c>
      <c r="E10" s="220"/>
      <c r="F10" s="218" t="s">
        <v>602</v>
      </c>
      <c r="G10" s="219" t="s">
        <v>554</v>
      </c>
      <c r="H10" s="221" t="s">
        <v>554</v>
      </c>
      <c r="I10" s="222" t="s">
        <v>555</v>
      </c>
      <c r="J10" s="221">
        <v>252</v>
      </c>
      <c r="K10" s="221">
        <v>0</v>
      </c>
      <c r="L10" s="221">
        <v>6</v>
      </c>
      <c r="M10" s="221">
        <f t="shared" si="2"/>
        <v>42</v>
      </c>
      <c r="N10" s="238">
        <v>45740</v>
      </c>
      <c r="O10" s="238">
        <f>N10-4</f>
        <v>45736</v>
      </c>
      <c r="P10" s="239"/>
      <c r="Q10" s="239" t="s">
        <v>556</v>
      </c>
      <c r="R10" s="248" t="s">
        <v>603</v>
      </c>
      <c r="S10" s="248"/>
      <c r="T10" s="248"/>
      <c r="U10" s="248">
        <v>45715</v>
      </c>
      <c r="V10" s="248" t="s">
        <v>572</v>
      </c>
      <c r="W10" s="249" t="s">
        <v>604</v>
      </c>
      <c r="X10" s="249"/>
      <c r="Y10" s="249" t="s">
        <v>563</v>
      </c>
      <c r="Z10" s="260" t="s">
        <v>605</v>
      </c>
      <c r="AA10" s="259" t="s">
        <v>575</v>
      </c>
      <c r="AB10" s="259">
        <v>2.7</v>
      </c>
      <c r="AC10" s="259">
        <f t="shared" si="0"/>
        <v>680.4</v>
      </c>
      <c r="AD10" s="261" t="s">
        <v>606</v>
      </c>
      <c r="AE10" s="262" t="s">
        <v>567</v>
      </c>
      <c r="AF10" s="262"/>
      <c r="AG10" s="279">
        <f t="shared" si="3"/>
        <v>252</v>
      </c>
      <c r="AH10" s="279">
        <f t="shared" si="4"/>
        <v>0</v>
      </c>
      <c r="AI10" s="262"/>
      <c r="AJ10" s="261">
        <f>J10</f>
        <v>252</v>
      </c>
      <c r="AK10" s="261"/>
      <c r="AL10" s="281"/>
      <c r="AM10" s="281"/>
      <c r="AN10" s="281">
        <f t="shared" si="1"/>
        <v>252</v>
      </c>
      <c r="AO10" s="281"/>
      <c r="AP10" s="293"/>
      <c r="AQ10" s="292"/>
      <c r="AR10" s="292">
        <f t="shared" si="5"/>
        <v>252</v>
      </c>
      <c r="AS10" s="292">
        <f t="shared" si="6"/>
        <v>6450</v>
      </c>
      <c r="AT10" s="292"/>
      <c r="AU10" s="292"/>
      <c r="AV10" s="292"/>
      <c r="AW10" s="299"/>
    </row>
    <row r="11" s="180" customFormat="1" ht="39" hidden="1" customHeight="1" spans="1:51">
      <c r="A11" s="213">
        <v>45702</v>
      </c>
      <c r="B11" s="214" t="s">
        <v>607</v>
      </c>
      <c r="C11" s="215" t="s">
        <v>608</v>
      </c>
      <c r="D11" s="216">
        <v>4500157618</v>
      </c>
      <c r="E11" s="220" t="s">
        <v>609</v>
      </c>
      <c r="F11" s="216" t="s">
        <v>610</v>
      </c>
      <c r="G11" s="219" t="s">
        <v>554</v>
      </c>
      <c r="H11" s="219" t="s">
        <v>554</v>
      </c>
      <c r="I11" s="222" t="s">
        <v>555</v>
      </c>
      <c r="J11" s="221">
        <v>720</v>
      </c>
      <c r="K11" s="221">
        <v>0</v>
      </c>
      <c r="L11" s="221">
        <v>6</v>
      </c>
      <c r="M11" s="221">
        <f t="shared" si="2"/>
        <v>120</v>
      </c>
      <c r="N11" s="238">
        <v>45735</v>
      </c>
      <c r="O11" s="238">
        <v>45735</v>
      </c>
      <c r="P11" s="239"/>
      <c r="Q11" s="239" t="s">
        <v>556</v>
      </c>
      <c r="R11" s="239"/>
      <c r="S11" s="239"/>
      <c r="T11" s="239"/>
      <c r="U11" s="248">
        <v>45703</v>
      </c>
      <c r="V11" s="248" t="s">
        <v>572</v>
      </c>
      <c r="W11" s="248" t="s">
        <v>611</v>
      </c>
      <c r="X11" s="248"/>
      <c r="Y11" s="249" t="s">
        <v>563</v>
      </c>
      <c r="Z11" s="220" t="s">
        <v>612</v>
      </c>
      <c r="AA11" s="239" t="s">
        <v>575</v>
      </c>
      <c r="AB11" s="259">
        <v>2.7</v>
      </c>
      <c r="AC11" s="259">
        <f t="shared" si="0"/>
        <v>1944</v>
      </c>
      <c r="AD11" s="221" t="s">
        <v>613</v>
      </c>
      <c r="AE11" s="262" t="s">
        <v>567</v>
      </c>
      <c r="AF11" s="262"/>
      <c r="AG11" s="279">
        <f t="shared" si="3"/>
        <v>720</v>
      </c>
      <c r="AH11" s="279">
        <f t="shared" si="4"/>
        <v>0</v>
      </c>
      <c r="AI11" s="262"/>
      <c r="AJ11" s="261">
        <f>J11</f>
        <v>720</v>
      </c>
      <c r="AK11" s="261"/>
      <c r="AL11" s="261"/>
      <c r="AM11" s="280"/>
      <c r="AN11" s="281">
        <f t="shared" si="1"/>
        <v>720</v>
      </c>
      <c r="AO11" s="281"/>
      <c r="AP11" s="281"/>
      <c r="AQ11" s="291"/>
      <c r="AR11" s="292">
        <f t="shared" si="5"/>
        <v>720</v>
      </c>
      <c r="AS11" s="292">
        <f t="shared" si="6"/>
        <v>7170</v>
      </c>
      <c r="AT11" s="292"/>
      <c r="AU11" s="292"/>
      <c r="AV11" s="292"/>
      <c r="AW11" s="292"/>
      <c r="AX11" s="292"/>
      <c r="AY11" s="222"/>
    </row>
    <row r="12" s="180" customFormat="1" ht="39" hidden="1" customHeight="1" spans="1:51">
      <c r="A12" s="213">
        <v>45674</v>
      </c>
      <c r="B12" s="214" t="s">
        <v>614</v>
      </c>
      <c r="C12" s="215" t="s">
        <v>594</v>
      </c>
      <c r="D12" s="216">
        <v>4500155999</v>
      </c>
      <c r="E12" s="220">
        <v>86466</v>
      </c>
      <c r="F12" s="218" t="s">
        <v>615</v>
      </c>
      <c r="G12" s="219" t="s">
        <v>554</v>
      </c>
      <c r="H12" s="219" t="s">
        <v>554</v>
      </c>
      <c r="I12" s="222" t="s">
        <v>555</v>
      </c>
      <c r="J12" s="221">
        <v>474</v>
      </c>
      <c r="K12" s="221">
        <v>0</v>
      </c>
      <c r="L12" s="221">
        <v>6</v>
      </c>
      <c r="M12" s="221">
        <f t="shared" si="2"/>
        <v>79</v>
      </c>
      <c r="N12" s="238">
        <v>45742</v>
      </c>
      <c r="O12" s="238">
        <v>45738</v>
      </c>
      <c r="P12" s="239"/>
      <c r="Q12" s="239" t="s">
        <v>556</v>
      </c>
      <c r="R12" s="239"/>
      <c r="S12" s="239"/>
      <c r="T12" s="239"/>
      <c r="U12" s="248">
        <v>45674</v>
      </c>
      <c r="V12" s="248" t="s">
        <v>572</v>
      </c>
      <c r="W12" s="248" t="s">
        <v>616</v>
      </c>
      <c r="X12" s="248"/>
      <c r="Y12" s="249" t="s">
        <v>563</v>
      </c>
      <c r="Z12" s="220" t="s">
        <v>617</v>
      </c>
      <c r="AA12" s="239" t="s">
        <v>618</v>
      </c>
      <c r="AB12" s="259">
        <v>2.7</v>
      </c>
      <c r="AC12" s="259">
        <f t="shared" si="0"/>
        <v>1279.8</v>
      </c>
      <c r="AD12" s="221" t="s">
        <v>619</v>
      </c>
      <c r="AE12" s="262" t="s">
        <v>567</v>
      </c>
      <c r="AF12" s="262"/>
      <c r="AG12" s="279">
        <f t="shared" si="3"/>
        <v>474</v>
      </c>
      <c r="AH12" s="279">
        <f t="shared" si="4"/>
        <v>0</v>
      </c>
      <c r="AI12" s="262"/>
      <c r="AJ12" s="261">
        <f>J12</f>
        <v>474</v>
      </c>
      <c r="AK12" s="261"/>
      <c r="AL12" s="261"/>
      <c r="AM12" s="280"/>
      <c r="AN12" s="281">
        <f t="shared" si="1"/>
        <v>474</v>
      </c>
      <c r="AO12" s="281"/>
      <c r="AP12" s="281"/>
      <c r="AQ12" s="291"/>
      <c r="AR12" s="292">
        <f t="shared" si="5"/>
        <v>474</v>
      </c>
      <c r="AS12" s="292">
        <f t="shared" si="6"/>
        <v>7644</v>
      </c>
      <c r="AT12" s="292"/>
      <c r="AU12" s="292"/>
      <c r="AV12" s="292"/>
      <c r="AW12" s="292"/>
      <c r="AX12" s="292"/>
      <c r="AY12" s="222"/>
    </row>
    <row r="13" s="180" customFormat="1" ht="39" hidden="1" customHeight="1" spans="1:51">
      <c r="A13" s="213">
        <v>45709</v>
      </c>
      <c r="B13" s="214" t="s">
        <v>620</v>
      </c>
      <c r="C13" s="215" t="s">
        <v>621</v>
      </c>
      <c r="D13" s="216">
        <v>4500158223</v>
      </c>
      <c r="E13" s="220" t="s">
        <v>622</v>
      </c>
      <c r="F13" s="218" t="s">
        <v>623</v>
      </c>
      <c r="G13" s="219" t="s">
        <v>554</v>
      </c>
      <c r="H13" s="222" t="s">
        <v>554</v>
      </c>
      <c r="I13" s="240" t="s">
        <v>555</v>
      </c>
      <c r="J13" s="221">
        <v>360</v>
      </c>
      <c r="K13" s="221">
        <v>0</v>
      </c>
      <c r="L13" s="221">
        <v>6</v>
      </c>
      <c r="M13" s="221">
        <f t="shared" si="2"/>
        <v>60</v>
      </c>
      <c r="N13" s="238">
        <v>45742</v>
      </c>
      <c r="O13" s="238">
        <v>45738</v>
      </c>
      <c r="P13" s="239"/>
      <c r="Q13" s="239" t="s">
        <v>556</v>
      </c>
      <c r="R13" s="239"/>
      <c r="S13" s="248"/>
      <c r="T13" s="248"/>
      <c r="U13" s="248">
        <v>45713</v>
      </c>
      <c r="V13" s="248" t="s">
        <v>572</v>
      </c>
      <c r="W13" s="248" t="s">
        <v>624</v>
      </c>
      <c r="X13" s="249"/>
      <c r="Y13" s="249" t="s">
        <v>563</v>
      </c>
      <c r="Z13" s="239" t="s">
        <v>625</v>
      </c>
      <c r="AA13" s="259" t="s">
        <v>575</v>
      </c>
      <c r="AB13" s="259">
        <v>2.7</v>
      </c>
      <c r="AC13" s="259">
        <f t="shared" si="0"/>
        <v>972</v>
      </c>
      <c r="AD13" s="240" t="s">
        <v>626</v>
      </c>
      <c r="AE13" s="262" t="s">
        <v>567</v>
      </c>
      <c r="AF13" s="262"/>
      <c r="AG13" s="279">
        <f t="shared" si="3"/>
        <v>360</v>
      </c>
      <c r="AH13" s="279">
        <f t="shared" si="4"/>
        <v>0</v>
      </c>
      <c r="AI13" s="262"/>
      <c r="AJ13" s="261">
        <f>J13</f>
        <v>360</v>
      </c>
      <c r="AK13" s="261"/>
      <c r="AL13" s="280"/>
      <c r="AM13" s="281"/>
      <c r="AN13" s="281">
        <f t="shared" si="1"/>
        <v>360</v>
      </c>
      <c r="AO13" s="281"/>
      <c r="AP13" s="291"/>
      <c r="AQ13" s="293"/>
      <c r="AR13" s="292">
        <f t="shared" si="5"/>
        <v>360</v>
      </c>
      <c r="AS13" s="292">
        <f t="shared" si="6"/>
        <v>8004</v>
      </c>
      <c r="AT13" s="292"/>
      <c r="AU13" s="292"/>
      <c r="AV13" s="292"/>
      <c r="AW13" s="292"/>
      <c r="AX13" s="299"/>
      <c r="AY13" s="222"/>
    </row>
    <row r="14" s="180" customFormat="1" ht="39" hidden="1" customHeight="1" spans="1:51">
      <c r="A14" s="213">
        <v>45694</v>
      </c>
      <c r="B14" s="214" t="s">
        <v>627</v>
      </c>
      <c r="C14" s="215" t="s">
        <v>628</v>
      </c>
      <c r="D14" s="216">
        <v>4500156690</v>
      </c>
      <c r="E14" s="217" t="s">
        <v>629</v>
      </c>
      <c r="F14" s="216" t="s">
        <v>630</v>
      </c>
      <c r="G14" s="218" t="s">
        <v>587</v>
      </c>
      <c r="H14" s="219" t="s">
        <v>554</v>
      </c>
      <c r="I14" s="222" t="s">
        <v>555</v>
      </c>
      <c r="J14" s="221">
        <v>3000</v>
      </c>
      <c r="K14" s="221">
        <v>0</v>
      </c>
      <c r="L14" s="221">
        <v>6</v>
      </c>
      <c r="M14" s="221">
        <f t="shared" si="2"/>
        <v>500</v>
      </c>
      <c r="N14" s="238">
        <v>45740</v>
      </c>
      <c r="O14" s="238">
        <f>N14-4</f>
        <v>45736</v>
      </c>
      <c r="P14" s="239"/>
      <c r="Q14" s="239" t="s">
        <v>556</v>
      </c>
      <c r="R14" s="239"/>
      <c r="S14" s="239"/>
      <c r="T14" s="239"/>
      <c r="U14" s="248">
        <v>45699</v>
      </c>
      <c r="V14" s="248" t="s">
        <v>572</v>
      </c>
      <c r="W14" s="248"/>
      <c r="X14" s="248" t="s">
        <v>545</v>
      </c>
      <c r="Y14" s="249" t="s">
        <v>563</v>
      </c>
      <c r="Z14" s="220" t="s">
        <v>631</v>
      </c>
      <c r="AA14" s="239" t="s">
        <v>632</v>
      </c>
      <c r="AB14" s="259">
        <v>2.7</v>
      </c>
      <c r="AC14" s="259">
        <f t="shared" si="0"/>
        <v>8100</v>
      </c>
      <c r="AD14" s="221" t="s">
        <v>633</v>
      </c>
      <c r="AE14" s="240" t="s">
        <v>567</v>
      </c>
      <c r="AF14" s="240"/>
      <c r="AG14" s="279">
        <f t="shared" si="3"/>
        <v>3000</v>
      </c>
      <c r="AH14" s="279">
        <f t="shared" si="4"/>
        <v>0</v>
      </c>
      <c r="AI14" s="240"/>
      <c r="AJ14" s="261"/>
      <c r="AK14" s="261"/>
      <c r="AL14" s="261"/>
      <c r="AM14" s="280">
        <f>J14</f>
        <v>3000</v>
      </c>
      <c r="AN14" s="281">
        <f t="shared" si="1"/>
        <v>3000</v>
      </c>
      <c r="AO14" s="281"/>
      <c r="AP14" s="281"/>
      <c r="AQ14" s="291"/>
      <c r="AR14" s="292">
        <f t="shared" si="5"/>
        <v>3000</v>
      </c>
      <c r="AS14" s="292">
        <f t="shared" si="6"/>
        <v>11004</v>
      </c>
      <c r="AT14" s="292"/>
      <c r="AU14" s="292"/>
      <c r="AV14" s="292"/>
      <c r="AW14" s="292"/>
      <c r="AX14" s="292"/>
      <c r="AY14" s="222"/>
    </row>
    <row r="15" s="180" customFormat="1" ht="39" hidden="1" customHeight="1" spans="1:51">
      <c r="A15" s="213">
        <v>45694</v>
      </c>
      <c r="B15" s="214" t="s">
        <v>634</v>
      </c>
      <c r="C15" s="215" t="s">
        <v>635</v>
      </c>
      <c r="D15" s="216">
        <v>4500156692</v>
      </c>
      <c r="E15" s="217" t="s">
        <v>636</v>
      </c>
      <c r="F15" s="216" t="s">
        <v>637</v>
      </c>
      <c r="G15" s="218" t="s">
        <v>587</v>
      </c>
      <c r="H15" s="219" t="s">
        <v>554</v>
      </c>
      <c r="I15" s="222" t="s">
        <v>555</v>
      </c>
      <c r="J15" s="221">
        <v>900</v>
      </c>
      <c r="K15" s="221">
        <v>0</v>
      </c>
      <c r="L15" s="221">
        <v>6</v>
      </c>
      <c r="M15" s="221">
        <f t="shared" si="2"/>
        <v>150</v>
      </c>
      <c r="N15" s="238">
        <v>45740</v>
      </c>
      <c r="O15" s="238">
        <f>N15-4</f>
        <v>45736</v>
      </c>
      <c r="P15" s="239"/>
      <c r="Q15" s="239" t="s">
        <v>556</v>
      </c>
      <c r="R15" s="239" t="s">
        <v>638</v>
      </c>
      <c r="S15" s="239"/>
      <c r="T15" s="239"/>
      <c r="U15" s="248">
        <v>45699</v>
      </c>
      <c r="V15" s="248" t="s">
        <v>572</v>
      </c>
      <c r="W15" s="248"/>
      <c r="X15" s="248" t="s">
        <v>589</v>
      </c>
      <c r="Y15" s="249" t="s">
        <v>563</v>
      </c>
      <c r="Z15" s="220" t="s">
        <v>639</v>
      </c>
      <c r="AA15" s="239" t="s">
        <v>632</v>
      </c>
      <c r="AB15" s="259">
        <v>2.7</v>
      </c>
      <c r="AC15" s="259">
        <f t="shared" si="0"/>
        <v>2430</v>
      </c>
      <c r="AD15" s="221" t="s">
        <v>640</v>
      </c>
      <c r="AE15" s="240" t="s">
        <v>567</v>
      </c>
      <c r="AF15" s="240"/>
      <c r="AG15" s="279">
        <f t="shared" si="3"/>
        <v>900</v>
      </c>
      <c r="AH15" s="279">
        <f t="shared" si="4"/>
        <v>0</v>
      </c>
      <c r="AI15" s="240"/>
      <c r="AJ15" s="261"/>
      <c r="AK15" s="261"/>
      <c r="AL15" s="261"/>
      <c r="AM15" s="280">
        <f>J15</f>
        <v>900</v>
      </c>
      <c r="AN15" s="281">
        <f t="shared" si="1"/>
        <v>900</v>
      </c>
      <c r="AO15" s="281"/>
      <c r="AP15" s="281"/>
      <c r="AQ15" s="291"/>
      <c r="AR15" s="292">
        <f t="shared" si="5"/>
        <v>900</v>
      </c>
      <c r="AS15" s="292">
        <f t="shared" si="6"/>
        <v>11904</v>
      </c>
      <c r="AT15" s="292"/>
      <c r="AU15" s="292"/>
      <c r="AV15" s="292"/>
      <c r="AW15" s="292"/>
      <c r="AX15" s="292"/>
      <c r="AY15" s="222"/>
    </row>
    <row r="16" s="180" customFormat="1" ht="39" hidden="1" customHeight="1" spans="1:51">
      <c r="A16" s="213">
        <v>45696</v>
      </c>
      <c r="B16" s="214" t="s">
        <v>641</v>
      </c>
      <c r="C16" s="215" t="s">
        <v>642</v>
      </c>
      <c r="D16" s="216">
        <v>4500156997</v>
      </c>
      <c r="E16" s="217"/>
      <c r="F16" s="216" t="s">
        <v>643</v>
      </c>
      <c r="G16" s="218" t="s">
        <v>587</v>
      </c>
      <c r="H16" s="219" t="s">
        <v>554</v>
      </c>
      <c r="I16" s="222" t="s">
        <v>555</v>
      </c>
      <c r="J16" s="221">
        <v>1002</v>
      </c>
      <c r="K16" s="221">
        <v>0</v>
      </c>
      <c r="L16" s="221">
        <v>6</v>
      </c>
      <c r="M16" s="221">
        <f t="shared" si="2"/>
        <v>167</v>
      </c>
      <c r="N16" s="238">
        <v>45748</v>
      </c>
      <c r="O16" s="238">
        <v>45744</v>
      </c>
      <c r="P16" s="239"/>
      <c r="Q16" s="239" t="s">
        <v>556</v>
      </c>
      <c r="R16" s="239"/>
      <c r="S16" s="239"/>
      <c r="T16" s="239"/>
      <c r="U16" s="248">
        <v>45701</v>
      </c>
      <c r="V16" s="248" t="s">
        <v>572</v>
      </c>
      <c r="W16" s="248"/>
      <c r="X16" s="248" t="s">
        <v>589</v>
      </c>
      <c r="Y16" s="249" t="s">
        <v>563</v>
      </c>
      <c r="Z16" s="220" t="s">
        <v>644</v>
      </c>
      <c r="AA16" s="239" t="s">
        <v>645</v>
      </c>
      <c r="AB16" s="259">
        <v>2.7</v>
      </c>
      <c r="AC16" s="259">
        <f t="shared" si="0"/>
        <v>2705.4</v>
      </c>
      <c r="AD16" s="221" t="s">
        <v>646</v>
      </c>
      <c r="AE16" s="240" t="s">
        <v>567</v>
      </c>
      <c r="AF16" s="240"/>
      <c r="AG16" s="279">
        <f t="shared" si="3"/>
        <v>1002</v>
      </c>
      <c r="AH16" s="279">
        <f t="shared" si="4"/>
        <v>0</v>
      </c>
      <c r="AI16" s="240"/>
      <c r="AJ16" s="261"/>
      <c r="AK16" s="261"/>
      <c r="AL16" s="261"/>
      <c r="AM16" s="280">
        <f>J16</f>
        <v>1002</v>
      </c>
      <c r="AN16" s="281">
        <f t="shared" si="1"/>
        <v>1002</v>
      </c>
      <c r="AO16" s="281"/>
      <c r="AP16" s="281"/>
      <c r="AQ16" s="291"/>
      <c r="AR16" s="292">
        <f t="shared" si="5"/>
        <v>1002</v>
      </c>
      <c r="AS16" s="292">
        <f t="shared" si="6"/>
        <v>12906</v>
      </c>
      <c r="AT16" s="292"/>
      <c r="AU16" s="292"/>
      <c r="AV16" s="292"/>
      <c r="AW16" s="292"/>
      <c r="AX16" s="292"/>
      <c r="AY16" s="222"/>
    </row>
    <row r="17" s="180" customFormat="1" ht="39" hidden="1" customHeight="1" spans="1:51">
      <c r="A17" s="213">
        <v>45709</v>
      </c>
      <c r="B17" s="214" t="s">
        <v>647</v>
      </c>
      <c r="C17" s="215" t="s">
        <v>648</v>
      </c>
      <c r="D17" s="216">
        <v>4500158182</v>
      </c>
      <c r="E17" s="220"/>
      <c r="F17" s="216" t="s">
        <v>649</v>
      </c>
      <c r="G17" s="219" t="s">
        <v>554</v>
      </c>
      <c r="H17" s="219" t="s">
        <v>554</v>
      </c>
      <c r="I17" s="222" t="s">
        <v>555</v>
      </c>
      <c r="J17" s="221">
        <v>120</v>
      </c>
      <c r="K17" s="221">
        <v>0</v>
      </c>
      <c r="L17" s="221">
        <v>6</v>
      </c>
      <c r="M17" s="221">
        <f t="shared" si="2"/>
        <v>20</v>
      </c>
      <c r="N17" s="238">
        <v>45748</v>
      </c>
      <c r="O17" s="238">
        <v>45743</v>
      </c>
      <c r="P17" s="239"/>
      <c r="Q17" s="239" t="s">
        <v>556</v>
      </c>
      <c r="R17" s="239"/>
      <c r="S17" s="239"/>
      <c r="T17" s="239"/>
      <c r="U17" s="248">
        <v>45709</v>
      </c>
      <c r="V17" s="248" t="s">
        <v>572</v>
      </c>
      <c r="W17" s="248" t="s">
        <v>650</v>
      </c>
      <c r="X17" s="248"/>
      <c r="Y17" s="249" t="s">
        <v>563</v>
      </c>
      <c r="Z17" s="220" t="s">
        <v>651</v>
      </c>
      <c r="AA17" s="239" t="s">
        <v>652</v>
      </c>
      <c r="AB17" s="259">
        <v>2.7</v>
      </c>
      <c r="AC17" s="259">
        <f t="shared" si="0"/>
        <v>324</v>
      </c>
      <c r="AD17" s="221" t="s">
        <v>653</v>
      </c>
      <c r="AE17" s="262" t="s">
        <v>567</v>
      </c>
      <c r="AF17" s="262"/>
      <c r="AG17" s="240">
        <f t="shared" si="3"/>
        <v>120</v>
      </c>
      <c r="AH17" s="262">
        <f t="shared" si="4"/>
        <v>0</v>
      </c>
      <c r="AI17" s="262"/>
      <c r="AJ17" s="261">
        <f>J17</f>
        <v>120</v>
      </c>
      <c r="AK17" s="261"/>
      <c r="AL17" s="261"/>
      <c r="AM17" s="280"/>
      <c r="AN17" s="281">
        <f t="shared" si="1"/>
        <v>120</v>
      </c>
      <c r="AO17" s="281"/>
      <c r="AP17" s="281"/>
      <c r="AQ17" s="291"/>
      <c r="AR17" s="292">
        <f t="shared" si="5"/>
        <v>120</v>
      </c>
      <c r="AS17" s="292">
        <f t="shared" si="6"/>
        <v>13026</v>
      </c>
      <c r="AT17" s="292"/>
      <c r="AU17" s="292"/>
      <c r="AV17" s="292"/>
      <c r="AW17" s="292"/>
      <c r="AX17" s="292"/>
      <c r="AY17" s="222"/>
    </row>
    <row r="18" s="180" customFormat="1" ht="39" hidden="1" customHeight="1" spans="1:51">
      <c r="A18" s="213">
        <v>45705</v>
      </c>
      <c r="B18" s="214" t="s">
        <v>654</v>
      </c>
      <c r="C18" s="215" t="s">
        <v>655</v>
      </c>
      <c r="D18" s="216">
        <v>4500153742</v>
      </c>
      <c r="E18" s="217" t="s">
        <v>656</v>
      </c>
      <c r="F18" s="216" t="s">
        <v>657</v>
      </c>
      <c r="G18" s="219" t="s">
        <v>554</v>
      </c>
      <c r="H18" s="219" t="s">
        <v>554</v>
      </c>
      <c r="I18" s="222" t="s">
        <v>555</v>
      </c>
      <c r="J18" s="221">
        <v>780</v>
      </c>
      <c r="K18" s="221">
        <v>0</v>
      </c>
      <c r="L18" s="221">
        <v>6</v>
      </c>
      <c r="M18" s="221">
        <f t="shared" si="2"/>
        <v>130</v>
      </c>
      <c r="N18" s="238">
        <v>45761</v>
      </c>
      <c r="O18" s="238">
        <f>N18-4</f>
        <v>45757</v>
      </c>
      <c r="P18" s="239"/>
      <c r="Q18" s="239" t="s">
        <v>556</v>
      </c>
      <c r="R18" s="239"/>
      <c r="S18" s="239"/>
      <c r="T18" s="239"/>
      <c r="U18" s="248">
        <v>45707</v>
      </c>
      <c r="V18" s="248" t="s">
        <v>572</v>
      </c>
      <c r="W18" s="248" t="s">
        <v>658</v>
      </c>
      <c r="X18" s="248"/>
      <c r="Y18" s="249" t="s">
        <v>563</v>
      </c>
      <c r="Z18" s="220" t="s">
        <v>659</v>
      </c>
      <c r="AA18" s="239" t="s">
        <v>660</v>
      </c>
      <c r="AB18" s="259">
        <v>2.7</v>
      </c>
      <c r="AC18" s="259">
        <f t="shared" si="0"/>
        <v>2106</v>
      </c>
      <c r="AD18" s="221" t="s">
        <v>661</v>
      </c>
      <c r="AE18" s="240" t="s">
        <v>567</v>
      </c>
      <c r="AF18" s="240"/>
      <c r="AG18" s="240">
        <v>780</v>
      </c>
      <c r="AH18" s="262">
        <f t="shared" si="4"/>
        <v>0</v>
      </c>
      <c r="AI18" s="240"/>
      <c r="AJ18" s="261">
        <f>J18</f>
        <v>780</v>
      </c>
      <c r="AK18" s="261"/>
      <c r="AL18" s="261"/>
      <c r="AM18" s="280"/>
      <c r="AN18" s="281">
        <f t="shared" si="1"/>
        <v>780</v>
      </c>
      <c r="AO18" s="281"/>
      <c r="AP18" s="281"/>
      <c r="AQ18" s="291"/>
      <c r="AR18" s="292">
        <f t="shared" si="5"/>
        <v>780</v>
      </c>
      <c r="AS18" s="292">
        <f t="shared" si="6"/>
        <v>13806</v>
      </c>
      <c r="AT18" s="292"/>
      <c r="AU18" s="292"/>
      <c r="AV18" s="292"/>
      <c r="AW18" s="292"/>
      <c r="AX18" s="292"/>
      <c r="AY18" s="222"/>
    </row>
    <row r="19" s="180" customFormat="1" ht="39" hidden="1" customHeight="1" spans="1:51">
      <c r="A19" s="213">
        <v>45723</v>
      </c>
      <c r="B19" s="214" t="s">
        <v>662</v>
      </c>
      <c r="C19" s="215" t="s">
        <v>663</v>
      </c>
      <c r="D19" s="216">
        <v>4500159389</v>
      </c>
      <c r="E19" s="220" t="s">
        <v>664</v>
      </c>
      <c r="F19" s="216" t="s">
        <v>665</v>
      </c>
      <c r="G19" s="219" t="s">
        <v>666</v>
      </c>
      <c r="H19" s="219" t="s">
        <v>554</v>
      </c>
      <c r="I19" s="222" t="s">
        <v>555</v>
      </c>
      <c r="J19" s="221">
        <v>750</v>
      </c>
      <c r="K19" s="221">
        <v>0</v>
      </c>
      <c r="L19" s="221">
        <v>6</v>
      </c>
      <c r="M19" s="221">
        <f t="shared" si="2"/>
        <v>125</v>
      </c>
      <c r="N19" s="238">
        <v>45757</v>
      </c>
      <c r="O19" s="238">
        <v>45754</v>
      </c>
      <c r="P19" s="239"/>
      <c r="Q19" s="239" t="s">
        <v>556</v>
      </c>
      <c r="R19" s="239"/>
      <c r="S19" s="239"/>
      <c r="T19" s="239"/>
      <c r="U19" s="248" t="s">
        <v>667</v>
      </c>
      <c r="V19" s="248" t="s">
        <v>668</v>
      </c>
      <c r="W19" s="248" t="s">
        <v>669</v>
      </c>
      <c r="X19" s="248"/>
      <c r="Y19" s="249" t="s">
        <v>563</v>
      </c>
      <c r="Z19" s="220" t="s">
        <v>670</v>
      </c>
      <c r="AA19" s="239" t="s">
        <v>671</v>
      </c>
      <c r="AB19" s="259">
        <v>2.7663</v>
      </c>
      <c r="AC19" s="259">
        <f t="shared" si="0"/>
        <v>2074.725</v>
      </c>
      <c r="AD19" s="221" t="s">
        <v>672</v>
      </c>
      <c r="AE19" s="262" t="s">
        <v>567</v>
      </c>
      <c r="AF19" s="262"/>
      <c r="AG19" s="262">
        <v>750</v>
      </c>
      <c r="AH19" s="262">
        <f t="shared" si="4"/>
        <v>0</v>
      </c>
      <c r="AI19" s="262"/>
      <c r="AJ19" s="261"/>
      <c r="AK19" s="261"/>
      <c r="AL19" s="261">
        <f>J19</f>
        <v>750</v>
      </c>
      <c r="AM19" s="280"/>
      <c r="AN19" s="281">
        <f t="shared" si="1"/>
        <v>750</v>
      </c>
      <c r="AO19" s="281"/>
      <c r="AP19" s="281"/>
      <c r="AQ19" s="291"/>
      <c r="AR19" s="292">
        <f t="shared" si="5"/>
        <v>750</v>
      </c>
      <c r="AS19" s="292">
        <f t="shared" si="6"/>
        <v>14556</v>
      </c>
      <c r="AT19" s="292"/>
      <c r="AU19" s="292"/>
      <c r="AV19" s="292"/>
      <c r="AW19" s="292"/>
      <c r="AX19" s="292"/>
      <c r="AY19" s="222"/>
    </row>
    <row r="20" s="180" customFormat="1" ht="39" hidden="1" customHeight="1" spans="1:51">
      <c r="A20" s="213">
        <v>45723</v>
      </c>
      <c r="B20" s="214" t="s">
        <v>457</v>
      </c>
      <c r="C20" s="215" t="s">
        <v>628</v>
      </c>
      <c r="D20" s="216">
        <v>4500159544</v>
      </c>
      <c r="E20" s="220" t="s">
        <v>673</v>
      </c>
      <c r="F20" s="216" t="s">
        <v>674</v>
      </c>
      <c r="G20" s="219" t="s">
        <v>666</v>
      </c>
      <c r="H20" s="219" t="s">
        <v>554</v>
      </c>
      <c r="I20" s="222" t="s">
        <v>555</v>
      </c>
      <c r="J20" s="221">
        <v>630</v>
      </c>
      <c r="K20" s="221">
        <v>0</v>
      </c>
      <c r="L20" s="221">
        <v>6</v>
      </c>
      <c r="M20" s="221">
        <f t="shared" si="2"/>
        <v>105</v>
      </c>
      <c r="N20" s="238">
        <v>45757</v>
      </c>
      <c r="O20" s="238">
        <v>45754</v>
      </c>
      <c r="P20" s="239"/>
      <c r="Q20" s="239" t="s">
        <v>556</v>
      </c>
      <c r="R20" s="239"/>
      <c r="S20" s="239"/>
      <c r="T20" s="239"/>
      <c r="U20" s="248" t="s">
        <v>675</v>
      </c>
      <c r="V20" s="248" t="s">
        <v>676</v>
      </c>
      <c r="W20" s="248" t="s">
        <v>677</v>
      </c>
      <c r="X20" s="248"/>
      <c r="Y20" s="249" t="s">
        <v>563</v>
      </c>
      <c r="Z20" s="220" t="s">
        <v>678</v>
      </c>
      <c r="AA20" s="239" t="s">
        <v>679</v>
      </c>
      <c r="AB20" s="259">
        <v>2.6352</v>
      </c>
      <c r="AC20" s="259">
        <f t="shared" si="0"/>
        <v>1660.176</v>
      </c>
      <c r="AD20" s="221" t="s">
        <v>680</v>
      </c>
      <c r="AE20" s="262" t="s">
        <v>567</v>
      </c>
      <c r="AF20" s="262"/>
      <c r="AG20" s="262">
        <v>630</v>
      </c>
      <c r="AH20" s="262">
        <f t="shared" si="4"/>
        <v>0</v>
      </c>
      <c r="AI20" s="262"/>
      <c r="AJ20" s="261"/>
      <c r="AK20" s="261"/>
      <c r="AL20" s="261">
        <f t="shared" ref="AL20:AL28" si="7">J20</f>
        <v>630</v>
      </c>
      <c r="AM20" s="280"/>
      <c r="AN20" s="281">
        <f t="shared" si="1"/>
        <v>630</v>
      </c>
      <c r="AO20" s="281"/>
      <c r="AP20" s="281"/>
      <c r="AQ20" s="291"/>
      <c r="AR20" s="292">
        <f t="shared" si="5"/>
        <v>630</v>
      </c>
      <c r="AS20" s="292">
        <f t="shared" si="6"/>
        <v>15186</v>
      </c>
      <c r="AT20" s="292"/>
      <c r="AU20" s="292"/>
      <c r="AV20" s="292"/>
      <c r="AW20" s="292"/>
      <c r="AX20" s="292"/>
      <c r="AY20" s="222"/>
    </row>
    <row r="21" s="180" customFormat="1" ht="39" hidden="1" customHeight="1" spans="1:51">
      <c r="A21" s="213">
        <v>45723</v>
      </c>
      <c r="B21" s="214" t="s">
        <v>457</v>
      </c>
      <c r="C21" s="215" t="s">
        <v>585</v>
      </c>
      <c r="D21" s="216">
        <v>4500159544</v>
      </c>
      <c r="E21" s="220" t="s">
        <v>681</v>
      </c>
      <c r="F21" s="216" t="s">
        <v>682</v>
      </c>
      <c r="G21" s="219" t="s">
        <v>666</v>
      </c>
      <c r="H21" s="219" t="s">
        <v>554</v>
      </c>
      <c r="I21" s="222" t="s">
        <v>555</v>
      </c>
      <c r="J21" s="221">
        <v>498</v>
      </c>
      <c r="K21" s="221">
        <v>0</v>
      </c>
      <c r="L21" s="221">
        <v>6</v>
      </c>
      <c r="M21" s="221">
        <f t="shared" si="2"/>
        <v>83</v>
      </c>
      <c r="N21" s="238">
        <v>45757</v>
      </c>
      <c r="O21" s="238">
        <v>45754</v>
      </c>
      <c r="P21" s="239"/>
      <c r="Q21" s="239" t="s">
        <v>556</v>
      </c>
      <c r="R21" s="239"/>
      <c r="S21" s="239"/>
      <c r="T21" s="239"/>
      <c r="U21" s="248" t="s">
        <v>675</v>
      </c>
      <c r="V21" s="248" t="s">
        <v>676</v>
      </c>
      <c r="W21" s="248" t="s">
        <v>677</v>
      </c>
      <c r="X21" s="248"/>
      <c r="Y21" s="249" t="s">
        <v>563</v>
      </c>
      <c r="Z21" s="220" t="s">
        <v>678</v>
      </c>
      <c r="AA21" s="239" t="s">
        <v>679</v>
      </c>
      <c r="AB21" s="259">
        <v>2.6352</v>
      </c>
      <c r="AC21" s="259">
        <f t="shared" si="0"/>
        <v>1312.3296</v>
      </c>
      <c r="AD21" s="221" t="s">
        <v>680</v>
      </c>
      <c r="AE21" s="262" t="s">
        <v>567</v>
      </c>
      <c r="AF21" s="262"/>
      <c r="AG21" s="262">
        <v>498</v>
      </c>
      <c r="AH21" s="262">
        <f t="shared" si="4"/>
        <v>0</v>
      </c>
      <c r="AI21" s="262"/>
      <c r="AJ21" s="261"/>
      <c r="AK21" s="261"/>
      <c r="AL21" s="261">
        <f t="shared" si="7"/>
        <v>498</v>
      </c>
      <c r="AM21" s="280"/>
      <c r="AN21" s="281">
        <f t="shared" si="1"/>
        <v>498</v>
      </c>
      <c r="AO21" s="281"/>
      <c r="AP21" s="281"/>
      <c r="AQ21" s="291"/>
      <c r="AR21" s="292">
        <f t="shared" si="5"/>
        <v>498</v>
      </c>
      <c r="AS21" s="292">
        <f t="shared" si="6"/>
        <v>15684</v>
      </c>
      <c r="AT21" s="292"/>
      <c r="AU21" s="292"/>
      <c r="AV21" s="292"/>
      <c r="AW21" s="292"/>
      <c r="AX21" s="292"/>
      <c r="AY21" s="222"/>
    </row>
    <row r="22" s="180" customFormat="1" ht="39" hidden="1" customHeight="1" spans="1:51">
      <c r="A22" s="213">
        <v>45723</v>
      </c>
      <c r="B22" s="214" t="s">
        <v>457</v>
      </c>
      <c r="C22" s="215" t="s">
        <v>642</v>
      </c>
      <c r="D22" s="216">
        <v>4500159544</v>
      </c>
      <c r="E22" s="220" t="s">
        <v>683</v>
      </c>
      <c r="F22" s="216" t="s">
        <v>684</v>
      </c>
      <c r="G22" s="219" t="s">
        <v>666</v>
      </c>
      <c r="H22" s="219" t="s">
        <v>554</v>
      </c>
      <c r="I22" s="222" t="s">
        <v>555</v>
      </c>
      <c r="J22" s="221">
        <v>750</v>
      </c>
      <c r="K22" s="221">
        <v>0</v>
      </c>
      <c r="L22" s="221">
        <v>6</v>
      </c>
      <c r="M22" s="221">
        <f t="shared" si="2"/>
        <v>125</v>
      </c>
      <c r="N22" s="238">
        <v>45757</v>
      </c>
      <c r="O22" s="238">
        <v>45754</v>
      </c>
      <c r="P22" s="239"/>
      <c r="Q22" s="239" t="s">
        <v>556</v>
      </c>
      <c r="R22" s="239"/>
      <c r="S22" s="239"/>
      <c r="T22" s="239"/>
      <c r="U22" s="248" t="s">
        <v>675</v>
      </c>
      <c r="V22" s="248" t="s">
        <v>676</v>
      </c>
      <c r="W22" s="248" t="s">
        <v>677</v>
      </c>
      <c r="X22" s="248"/>
      <c r="Y22" s="249" t="s">
        <v>563</v>
      </c>
      <c r="Z22" s="220" t="s">
        <v>678</v>
      </c>
      <c r="AA22" s="239" t="s">
        <v>679</v>
      </c>
      <c r="AB22" s="259">
        <v>2.6352</v>
      </c>
      <c r="AC22" s="259">
        <f t="shared" si="0"/>
        <v>1976.4</v>
      </c>
      <c r="AD22" s="221" t="s">
        <v>680</v>
      </c>
      <c r="AE22" s="262" t="s">
        <v>567</v>
      </c>
      <c r="AF22" s="262"/>
      <c r="AG22" s="262">
        <v>750</v>
      </c>
      <c r="AH22" s="262">
        <f t="shared" si="4"/>
        <v>0</v>
      </c>
      <c r="AI22" s="262"/>
      <c r="AJ22" s="261"/>
      <c r="AK22" s="261"/>
      <c r="AL22" s="261">
        <f t="shared" si="7"/>
        <v>750</v>
      </c>
      <c r="AM22" s="280"/>
      <c r="AN22" s="281">
        <f t="shared" si="1"/>
        <v>750</v>
      </c>
      <c r="AO22" s="281"/>
      <c r="AP22" s="281"/>
      <c r="AQ22" s="291"/>
      <c r="AR22" s="292">
        <f t="shared" si="5"/>
        <v>750</v>
      </c>
      <c r="AS22" s="292">
        <f t="shared" si="6"/>
        <v>16434</v>
      </c>
      <c r="AT22" s="292"/>
      <c r="AU22" s="292"/>
      <c r="AV22" s="292"/>
      <c r="AW22" s="292"/>
      <c r="AX22" s="292"/>
      <c r="AY22" s="222"/>
    </row>
    <row r="23" s="180" customFormat="1" ht="39" hidden="1" customHeight="1" spans="1:51">
      <c r="A23" s="213">
        <v>45737</v>
      </c>
      <c r="B23" s="214" t="s">
        <v>685</v>
      </c>
      <c r="C23" s="215" t="s">
        <v>686</v>
      </c>
      <c r="D23" s="216">
        <v>4500160929</v>
      </c>
      <c r="E23" s="217" t="s">
        <v>687</v>
      </c>
      <c r="F23" s="216" t="s">
        <v>688</v>
      </c>
      <c r="G23" s="219" t="s">
        <v>554</v>
      </c>
      <c r="H23" s="219" t="s">
        <v>554</v>
      </c>
      <c r="I23" s="222" t="s">
        <v>555</v>
      </c>
      <c r="J23" s="221">
        <v>240</v>
      </c>
      <c r="K23" s="221">
        <v>0</v>
      </c>
      <c r="L23" s="221">
        <v>6</v>
      </c>
      <c r="M23" s="221">
        <f t="shared" si="2"/>
        <v>40</v>
      </c>
      <c r="N23" s="238">
        <v>45761</v>
      </c>
      <c r="O23" s="238">
        <v>45757</v>
      </c>
      <c r="P23" s="239"/>
      <c r="Q23" s="239" t="s">
        <v>556</v>
      </c>
      <c r="R23" s="239"/>
      <c r="S23" s="239"/>
      <c r="T23" s="239"/>
      <c r="U23" s="248">
        <v>45737</v>
      </c>
      <c r="V23" s="248" t="s">
        <v>572</v>
      </c>
      <c r="W23" s="248">
        <v>45749</v>
      </c>
      <c r="X23" s="248"/>
      <c r="Y23" s="249" t="s">
        <v>563</v>
      </c>
      <c r="Z23" s="220" t="s">
        <v>689</v>
      </c>
      <c r="AA23" s="239" t="s">
        <v>690</v>
      </c>
      <c r="AB23" s="259">
        <v>2.8165</v>
      </c>
      <c r="AC23" s="259">
        <f t="shared" si="0"/>
        <v>675.96</v>
      </c>
      <c r="AD23" s="221" t="s">
        <v>691</v>
      </c>
      <c r="AE23" s="262" t="s">
        <v>567</v>
      </c>
      <c r="AF23" s="262"/>
      <c r="AG23" s="240">
        <v>240</v>
      </c>
      <c r="AH23" s="262">
        <f t="shared" si="4"/>
        <v>0</v>
      </c>
      <c r="AI23" s="240"/>
      <c r="AJ23" s="261">
        <f>J23</f>
        <v>240</v>
      </c>
      <c r="AK23" s="261"/>
      <c r="AL23" s="261"/>
      <c r="AM23" s="280"/>
      <c r="AO23" s="281">
        <f>J23</f>
        <v>240</v>
      </c>
      <c r="AP23" s="281"/>
      <c r="AQ23" s="291"/>
      <c r="AR23" s="292">
        <f t="shared" si="5"/>
        <v>240</v>
      </c>
      <c r="AS23" s="292">
        <f t="shared" si="6"/>
        <v>16674</v>
      </c>
      <c r="AT23" s="292"/>
      <c r="AU23" s="292"/>
      <c r="AV23" s="292"/>
      <c r="AW23" s="292"/>
      <c r="AX23" s="292"/>
      <c r="AY23" s="222"/>
    </row>
    <row r="24" s="180" customFormat="1" ht="39" hidden="1" customHeight="1" spans="1:51">
      <c r="A24" s="213">
        <v>45761</v>
      </c>
      <c r="B24" s="214"/>
      <c r="C24" s="215"/>
      <c r="D24" s="216" t="s">
        <v>692</v>
      </c>
      <c r="E24" s="217"/>
      <c r="F24" s="216"/>
      <c r="G24" s="219" t="s">
        <v>554</v>
      </c>
      <c r="H24" s="219" t="s">
        <v>554</v>
      </c>
      <c r="I24" s="222" t="s">
        <v>555</v>
      </c>
      <c r="J24" s="221">
        <v>120</v>
      </c>
      <c r="K24" s="221">
        <v>0</v>
      </c>
      <c r="L24" s="221">
        <v>6</v>
      </c>
      <c r="M24" s="221">
        <f t="shared" si="2"/>
        <v>20</v>
      </c>
      <c r="N24" s="238">
        <v>45771</v>
      </c>
      <c r="O24" s="238">
        <v>45768</v>
      </c>
      <c r="P24" s="239"/>
      <c r="Q24" s="239" t="s">
        <v>556</v>
      </c>
      <c r="R24" s="239"/>
      <c r="S24" s="239"/>
      <c r="T24" s="239"/>
      <c r="U24" s="248"/>
      <c r="V24" s="248"/>
      <c r="W24" s="248"/>
      <c r="X24" s="248"/>
      <c r="Y24" s="249"/>
      <c r="Z24" s="220" t="s">
        <v>693</v>
      </c>
      <c r="AA24" s="239" t="s">
        <v>694</v>
      </c>
      <c r="AB24" s="259"/>
      <c r="AC24" s="259"/>
      <c r="AD24" s="221" t="s">
        <v>695</v>
      </c>
      <c r="AE24" s="240" t="s">
        <v>567</v>
      </c>
      <c r="AF24" s="240"/>
      <c r="AG24" s="240">
        <v>120</v>
      </c>
      <c r="AH24" s="262">
        <v>0</v>
      </c>
      <c r="AI24" s="240"/>
      <c r="AJ24" s="261"/>
      <c r="AK24" s="261">
        <f>J24</f>
        <v>120</v>
      </c>
      <c r="AL24" s="261"/>
      <c r="AM24" s="280"/>
      <c r="AN24" s="281"/>
      <c r="AO24" s="281">
        <f>J24</f>
        <v>120</v>
      </c>
      <c r="AP24" s="281"/>
      <c r="AQ24" s="291"/>
      <c r="AR24" s="292">
        <f t="shared" si="5"/>
        <v>120</v>
      </c>
      <c r="AS24" s="292">
        <f t="shared" si="6"/>
        <v>16794</v>
      </c>
      <c r="AT24" s="292"/>
      <c r="AU24" s="292"/>
      <c r="AV24" s="292"/>
      <c r="AW24" s="292"/>
      <c r="AX24" s="292"/>
      <c r="AY24" s="222"/>
    </row>
    <row r="25" s="180" customFormat="1" ht="39" hidden="1" customHeight="1" spans="1:51">
      <c r="A25" s="213">
        <v>45712</v>
      </c>
      <c r="B25" s="214" t="s">
        <v>696</v>
      </c>
      <c r="C25" s="215" t="s">
        <v>697</v>
      </c>
      <c r="D25" s="216">
        <v>4500158415</v>
      </c>
      <c r="E25" s="217"/>
      <c r="F25" s="216" t="s">
        <v>698</v>
      </c>
      <c r="G25" s="41" t="s">
        <v>554</v>
      </c>
      <c r="H25" s="219" t="s">
        <v>554</v>
      </c>
      <c r="I25" s="222" t="s">
        <v>555</v>
      </c>
      <c r="J25" s="221">
        <v>72</v>
      </c>
      <c r="K25" s="221">
        <v>0</v>
      </c>
      <c r="L25" s="221">
        <v>6</v>
      </c>
      <c r="M25" s="221">
        <f t="shared" si="2"/>
        <v>12</v>
      </c>
      <c r="N25" s="238">
        <v>45763</v>
      </c>
      <c r="O25" s="238">
        <v>45759</v>
      </c>
      <c r="P25" s="239"/>
      <c r="Q25" s="239" t="s">
        <v>556</v>
      </c>
      <c r="R25" s="239"/>
      <c r="S25" s="239"/>
      <c r="T25" s="239"/>
      <c r="U25" s="248">
        <v>45740</v>
      </c>
      <c r="V25" s="248" t="s">
        <v>572</v>
      </c>
      <c r="W25" s="248" t="s">
        <v>699</v>
      </c>
      <c r="X25" s="248"/>
      <c r="Y25" s="249" t="s">
        <v>563</v>
      </c>
      <c r="Z25" s="220" t="s">
        <v>700</v>
      </c>
      <c r="AA25" s="239" t="s">
        <v>701</v>
      </c>
      <c r="AB25" s="259">
        <v>2.7</v>
      </c>
      <c r="AC25" s="259">
        <f t="shared" ref="AC25:AC42" si="8">AB25*J25</f>
        <v>194.4</v>
      </c>
      <c r="AD25" s="221" t="s">
        <v>702</v>
      </c>
      <c r="AE25" s="240" t="s">
        <v>567</v>
      </c>
      <c r="AF25" s="240"/>
      <c r="AG25" s="240">
        <v>72</v>
      </c>
      <c r="AH25" s="262">
        <f t="shared" ref="AH25:AH42" si="9">AG25-J25</f>
        <v>0</v>
      </c>
      <c r="AI25" s="240"/>
      <c r="AJ25" s="261"/>
      <c r="AK25" s="261"/>
      <c r="AL25" s="261">
        <f t="shared" si="7"/>
        <v>72</v>
      </c>
      <c r="AM25" s="280"/>
      <c r="AN25" s="281">
        <f>J25</f>
        <v>72</v>
      </c>
      <c r="AO25" s="281"/>
      <c r="AP25" s="281"/>
      <c r="AQ25" s="291"/>
      <c r="AR25" s="292">
        <f t="shared" si="5"/>
        <v>72</v>
      </c>
      <c r="AS25" s="292">
        <f t="shared" si="6"/>
        <v>16866</v>
      </c>
      <c r="AT25" s="292"/>
      <c r="AU25" s="292"/>
      <c r="AV25" s="292"/>
      <c r="AW25" s="292"/>
      <c r="AX25" s="292"/>
      <c r="AY25" s="222"/>
    </row>
    <row r="26" s="180" customFormat="1" ht="39" hidden="1" customHeight="1" spans="1:51">
      <c r="A26" s="213">
        <v>45712</v>
      </c>
      <c r="B26" s="214" t="s">
        <v>696</v>
      </c>
      <c r="C26" s="215" t="s">
        <v>703</v>
      </c>
      <c r="D26" s="216">
        <v>4500158302</v>
      </c>
      <c r="E26" s="217"/>
      <c r="F26" s="216" t="s">
        <v>704</v>
      </c>
      <c r="G26" s="41" t="s">
        <v>554</v>
      </c>
      <c r="H26" s="219" t="s">
        <v>554</v>
      </c>
      <c r="I26" s="222" t="s">
        <v>555</v>
      </c>
      <c r="J26" s="221">
        <v>108</v>
      </c>
      <c r="K26" s="221">
        <v>0</v>
      </c>
      <c r="L26" s="221">
        <v>6</v>
      </c>
      <c r="M26" s="221">
        <f t="shared" si="2"/>
        <v>18</v>
      </c>
      <c r="N26" s="238">
        <v>45763</v>
      </c>
      <c r="O26" s="238">
        <v>45759</v>
      </c>
      <c r="P26" s="239"/>
      <c r="Q26" s="239" t="s">
        <v>556</v>
      </c>
      <c r="R26" s="239"/>
      <c r="S26" s="239"/>
      <c r="T26" s="239"/>
      <c r="U26" s="248">
        <v>45740</v>
      </c>
      <c r="V26" s="248" t="s">
        <v>572</v>
      </c>
      <c r="W26" s="248">
        <v>45737</v>
      </c>
      <c r="X26" s="248"/>
      <c r="Y26" s="249" t="s">
        <v>563</v>
      </c>
      <c r="Z26" s="220" t="s">
        <v>705</v>
      </c>
      <c r="AA26" s="239" t="s">
        <v>701</v>
      </c>
      <c r="AB26" s="259">
        <v>2.7</v>
      </c>
      <c r="AC26" s="259">
        <f t="shared" si="8"/>
        <v>291.6</v>
      </c>
      <c r="AD26" s="221" t="s">
        <v>706</v>
      </c>
      <c r="AE26" s="240" t="s">
        <v>567</v>
      </c>
      <c r="AF26" s="240"/>
      <c r="AG26" s="240">
        <v>108</v>
      </c>
      <c r="AH26" s="262">
        <f t="shared" si="9"/>
        <v>0</v>
      </c>
      <c r="AI26" s="240"/>
      <c r="AJ26" s="261"/>
      <c r="AK26" s="261"/>
      <c r="AL26" s="261">
        <f t="shared" si="7"/>
        <v>108</v>
      </c>
      <c r="AM26" s="280"/>
      <c r="AN26" s="281">
        <f>J26</f>
        <v>108</v>
      </c>
      <c r="AO26" s="281"/>
      <c r="AP26" s="281"/>
      <c r="AQ26" s="291"/>
      <c r="AR26" s="292">
        <f t="shared" si="5"/>
        <v>108</v>
      </c>
      <c r="AS26" s="292">
        <f t="shared" si="6"/>
        <v>16974</v>
      </c>
      <c r="AT26" s="292"/>
      <c r="AU26" s="292"/>
      <c r="AV26" s="292"/>
      <c r="AW26" s="292"/>
      <c r="AX26" s="292"/>
      <c r="AY26" s="222"/>
    </row>
    <row r="27" s="180" customFormat="1" ht="39" hidden="1" customHeight="1" spans="1:51">
      <c r="A27" s="213">
        <v>45714</v>
      </c>
      <c r="B27" s="214" t="s">
        <v>707</v>
      </c>
      <c r="C27" s="215" t="s">
        <v>708</v>
      </c>
      <c r="D27" s="216">
        <v>4500158447</v>
      </c>
      <c r="E27" s="217"/>
      <c r="F27" s="216" t="s">
        <v>709</v>
      </c>
      <c r="G27" s="41" t="s">
        <v>554</v>
      </c>
      <c r="H27" s="219" t="s">
        <v>554</v>
      </c>
      <c r="I27" s="222" t="s">
        <v>555</v>
      </c>
      <c r="J27" s="221">
        <v>198</v>
      </c>
      <c r="K27" s="221">
        <v>0</v>
      </c>
      <c r="L27" s="221">
        <v>6</v>
      </c>
      <c r="M27" s="221">
        <f t="shared" si="2"/>
        <v>33</v>
      </c>
      <c r="N27" s="238">
        <v>45763</v>
      </c>
      <c r="O27" s="238">
        <v>45759</v>
      </c>
      <c r="P27" s="239"/>
      <c r="Q27" s="239" t="s">
        <v>556</v>
      </c>
      <c r="R27" s="239"/>
      <c r="S27" s="239"/>
      <c r="T27" s="239"/>
      <c r="U27" s="248">
        <v>45740</v>
      </c>
      <c r="V27" s="248" t="s">
        <v>572</v>
      </c>
      <c r="W27" s="248" t="s">
        <v>699</v>
      </c>
      <c r="X27" s="248"/>
      <c r="Y27" s="249" t="s">
        <v>563</v>
      </c>
      <c r="Z27" s="220" t="s">
        <v>710</v>
      </c>
      <c r="AA27" s="239" t="s">
        <v>701</v>
      </c>
      <c r="AB27" s="259">
        <v>2.7</v>
      </c>
      <c r="AC27" s="259">
        <f t="shared" si="8"/>
        <v>534.6</v>
      </c>
      <c r="AD27" s="221" t="s">
        <v>711</v>
      </c>
      <c r="AE27" s="240" t="s">
        <v>567</v>
      </c>
      <c r="AF27" s="240"/>
      <c r="AG27" s="240">
        <v>198</v>
      </c>
      <c r="AH27" s="262">
        <f t="shared" si="9"/>
        <v>0</v>
      </c>
      <c r="AI27" s="240"/>
      <c r="AJ27" s="261"/>
      <c r="AK27" s="261"/>
      <c r="AL27" s="261">
        <f t="shared" si="7"/>
        <v>198</v>
      </c>
      <c r="AM27" s="280"/>
      <c r="AN27" s="281">
        <f>J27</f>
        <v>198</v>
      </c>
      <c r="AO27" s="281"/>
      <c r="AP27" s="281"/>
      <c r="AQ27" s="291"/>
      <c r="AR27" s="292">
        <f t="shared" si="5"/>
        <v>198</v>
      </c>
      <c r="AS27" s="292">
        <f t="shared" si="6"/>
        <v>17172</v>
      </c>
      <c r="AT27" s="292"/>
      <c r="AU27" s="292"/>
      <c r="AV27" s="292"/>
      <c r="AW27" s="292"/>
      <c r="AX27" s="292"/>
      <c r="AY27" s="222"/>
    </row>
    <row r="28" s="180" customFormat="1" ht="39" hidden="1" customHeight="1" spans="1:51">
      <c r="A28" s="213">
        <v>45714</v>
      </c>
      <c r="B28" s="214" t="s">
        <v>712</v>
      </c>
      <c r="C28" s="215" t="s">
        <v>713</v>
      </c>
      <c r="D28" s="216">
        <v>4500158535</v>
      </c>
      <c r="E28" s="217"/>
      <c r="F28" s="216" t="s">
        <v>714</v>
      </c>
      <c r="G28" s="41" t="s">
        <v>666</v>
      </c>
      <c r="H28" s="219" t="s">
        <v>554</v>
      </c>
      <c r="I28" s="222" t="s">
        <v>555</v>
      </c>
      <c r="J28" s="221">
        <v>270</v>
      </c>
      <c r="K28" s="221">
        <v>0</v>
      </c>
      <c r="L28" s="221">
        <v>6</v>
      </c>
      <c r="M28" s="221">
        <f t="shared" si="2"/>
        <v>45</v>
      </c>
      <c r="N28" s="238">
        <v>45763</v>
      </c>
      <c r="O28" s="238">
        <v>45759</v>
      </c>
      <c r="P28" s="239"/>
      <c r="Q28" s="239" t="s">
        <v>556</v>
      </c>
      <c r="R28" s="239"/>
      <c r="S28" s="239"/>
      <c r="T28" s="239"/>
      <c r="U28" s="248">
        <v>45740</v>
      </c>
      <c r="V28" s="248" t="s">
        <v>572</v>
      </c>
      <c r="W28" s="248" t="s">
        <v>699</v>
      </c>
      <c r="X28" s="248"/>
      <c r="Y28" s="249" t="s">
        <v>563</v>
      </c>
      <c r="Z28" s="220" t="s">
        <v>715</v>
      </c>
      <c r="AA28" s="239" t="s">
        <v>701</v>
      </c>
      <c r="AB28" s="259">
        <v>2.7</v>
      </c>
      <c r="AC28" s="259">
        <f t="shared" si="8"/>
        <v>729</v>
      </c>
      <c r="AD28" s="221" t="s">
        <v>716</v>
      </c>
      <c r="AE28" s="240" t="s">
        <v>567</v>
      </c>
      <c r="AF28" s="240"/>
      <c r="AG28" s="240">
        <v>270</v>
      </c>
      <c r="AH28" s="262">
        <f t="shared" si="9"/>
        <v>0</v>
      </c>
      <c r="AI28" s="240"/>
      <c r="AJ28" s="261"/>
      <c r="AK28" s="261"/>
      <c r="AL28" s="261">
        <f t="shared" si="7"/>
        <v>270</v>
      </c>
      <c r="AM28" s="280"/>
      <c r="AN28" s="281"/>
      <c r="AO28" s="281">
        <f t="shared" ref="AO28:AO43" si="10">J28</f>
        <v>270</v>
      </c>
      <c r="AP28" s="281"/>
      <c r="AQ28" s="291"/>
      <c r="AR28" s="292">
        <f t="shared" si="5"/>
        <v>270</v>
      </c>
      <c r="AS28" s="292">
        <f t="shared" si="6"/>
        <v>17442</v>
      </c>
      <c r="AT28" s="292"/>
      <c r="AU28" s="292"/>
      <c r="AV28" s="292"/>
      <c r="AW28" s="292"/>
      <c r="AX28" s="292"/>
      <c r="AY28" s="222"/>
    </row>
    <row r="29" s="180" customFormat="1" ht="39" hidden="1" customHeight="1" spans="1:51">
      <c r="A29" s="213">
        <v>45756</v>
      </c>
      <c r="B29" s="214" t="s">
        <v>654</v>
      </c>
      <c r="C29" s="215" t="s">
        <v>655</v>
      </c>
      <c r="D29" s="216">
        <v>4500163062</v>
      </c>
      <c r="E29" s="217" t="s">
        <v>656</v>
      </c>
      <c r="F29" s="216" t="s">
        <v>717</v>
      </c>
      <c r="G29" s="219" t="s">
        <v>554</v>
      </c>
      <c r="H29" s="219" t="s">
        <v>554</v>
      </c>
      <c r="I29" s="222" t="s">
        <v>555</v>
      </c>
      <c r="J29" s="221">
        <v>2220</v>
      </c>
      <c r="K29" s="221">
        <v>0</v>
      </c>
      <c r="L29" s="221">
        <v>6</v>
      </c>
      <c r="M29" s="221">
        <f t="shared" si="2"/>
        <v>370</v>
      </c>
      <c r="N29" s="238">
        <v>45789</v>
      </c>
      <c r="O29" s="238">
        <v>45785</v>
      </c>
      <c r="P29" s="239"/>
      <c r="Q29" s="239" t="s">
        <v>556</v>
      </c>
      <c r="R29" s="239"/>
      <c r="S29" s="239"/>
      <c r="T29" s="239"/>
      <c r="U29" s="248">
        <v>45758</v>
      </c>
      <c r="V29" s="248" t="s">
        <v>572</v>
      </c>
      <c r="W29" s="248" t="s">
        <v>718</v>
      </c>
      <c r="X29" s="248"/>
      <c r="Y29" s="249"/>
      <c r="Z29" s="220" t="s">
        <v>719</v>
      </c>
      <c r="AA29" s="239" t="s">
        <v>660</v>
      </c>
      <c r="AB29" s="259">
        <v>2.6214</v>
      </c>
      <c r="AC29" s="259">
        <f t="shared" si="8"/>
        <v>5819.508</v>
      </c>
      <c r="AD29" s="221" t="s">
        <v>720</v>
      </c>
      <c r="AE29" s="240" t="s">
        <v>567</v>
      </c>
      <c r="AF29" s="240"/>
      <c r="AG29" s="240">
        <f>1806+30+384</f>
        <v>2220</v>
      </c>
      <c r="AH29" s="262">
        <f t="shared" si="9"/>
        <v>0</v>
      </c>
      <c r="AI29" s="240"/>
      <c r="AK29" s="261">
        <f>J29</f>
        <v>2220</v>
      </c>
      <c r="AL29" s="261"/>
      <c r="AM29" s="280"/>
      <c r="AO29" s="281">
        <f t="shared" si="10"/>
        <v>2220</v>
      </c>
      <c r="AP29" s="281"/>
      <c r="AQ29" s="291"/>
      <c r="AR29" s="292">
        <f t="shared" si="5"/>
        <v>2220</v>
      </c>
      <c r="AS29" s="292">
        <f t="shared" si="6"/>
        <v>19662</v>
      </c>
      <c r="AT29" s="292"/>
      <c r="AU29" s="292"/>
      <c r="AV29" s="292"/>
      <c r="AW29" s="292"/>
      <c r="AX29" s="292"/>
      <c r="AY29" s="222"/>
    </row>
    <row r="30" s="180" customFormat="1" ht="39" hidden="1" customHeight="1" spans="1:51">
      <c r="A30" s="213">
        <v>45713</v>
      </c>
      <c r="B30" s="214" t="s">
        <v>721</v>
      </c>
      <c r="C30" s="215" t="s">
        <v>594</v>
      </c>
      <c r="D30" s="216">
        <v>4500158419</v>
      </c>
      <c r="E30" s="217" t="s">
        <v>722</v>
      </c>
      <c r="F30" s="216" t="s">
        <v>723</v>
      </c>
      <c r="G30" s="219" t="s">
        <v>724</v>
      </c>
      <c r="H30" s="219" t="s">
        <v>724</v>
      </c>
      <c r="I30" s="222" t="s">
        <v>555</v>
      </c>
      <c r="J30" s="221">
        <v>1272</v>
      </c>
      <c r="K30" s="221">
        <v>0</v>
      </c>
      <c r="L30" s="221">
        <v>4</v>
      </c>
      <c r="M30" s="221">
        <f t="shared" si="2"/>
        <v>318</v>
      </c>
      <c r="N30" s="238">
        <v>45769</v>
      </c>
      <c r="O30" s="238">
        <v>45765</v>
      </c>
      <c r="P30" s="239"/>
      <c r="Q30" s="239" t="s">
        <v>556</v>
      </c>
      <c r="R30" s="239"/>
      <c r="S30" s="239"/>
      <c r="T30" s="239"/>
      <c r="U30" s="248">
        <v>45720</v>
      </c>
      <c r="V30" s="248" t="s">
        <v>572</v>
      </c>
      <c r="W30" s="248" t="s">
        <v>572</v>
      </c>
      <c r="X30" s="248"/>
      <c r="Y30" s="249" t="s">
        <v>563</v>
      </c>
      <c r="Z30" s="220" t="s">
        <v>725</v>
      </c>
      <c r="AA30" s="239" t="s">
        <v>726</v>
      </c>
      <c r="AB30" s="259">
        <v>2.75</v>
      </c>
      <c r="AC30" s="259">
        <f t="shared" si="8"/>
        <v>3498</v>
      </c>
      <c r="AD30" s="221" t="s">
        <v>727</v>
      </c>
      <c r="AE30" s="240" t="s">
        <v>567</v>
      </c>
      <c r="AF30" s="240"/>
      <c r="AG30" s="240">
        <f>1248+24</f>
        <v>1272</v>
      </c>
      <c r="AH30" s="262">
        <f t="shared" si="9"/>
        <v>0</v>
      </c>
      <c r="AI30" s="240"/>
      <c r="AJ30" s="261"/>
      <c r="AK30" s="261">
        <f>J30</f>
        <v>1272</v>
      </c>
      <c r="AL30" s="261"/>
      <c r="AM30" s="280"/>
      <c r="AN30" s="281"/>
      <c r="AO30" s="281">
        <f t="shared" si="10"/>
        <v>1272</v>
      </c>
      <c r="AP30" s="281"/>
      <c r="AQ30" s="291"/>
      <c r="AR30" s="292">
        <f t="shared" si="5"/>
        <v>1272</v>
      </c>
      <c r="AS30" s="292">
        <f t="shared" si="6"/>
        <v>20934</v>
      </c>
      <c r="AT30" s="292"/>
      <c r="AU30" s="292"/>
      <c r="AV30" s="292"/>
      <c r="AW30" s="292"/>
      <c r="AX30" s="292"/>
      <c r="AY30" s="222"/>
    </row>
    <row r="31" s="180" customFormat="1" ht="39" hidden="1" customHeight="1" spans="1:51">
      <c r="A31" s="213">
        <v>45729</v>
      </c>
      <c r="B31" s="214" t="s">
        <v>728</v>
      </c>
      <c r="C31" s="215" t="s">
        <v>729</v>
      </c>
      <c r="D31" s="216">
        <v>4500159866</v>
      </c>
      <c r="E31" s="220"/>
      <c r="F31" s="216" t="s">
        <v>730</v>
      </c>
      <c r="G31" s="219" t="s">
        <v>554</v>
      </c>
      <c r="H31" s="219" t="s">
        <v>554</v>
      </c>
      <c r="I31" s="222" t="s">
        <v>555</v>
      </c>
      <c r="J31" s="221">
        <v>120</v>
      </c>
      <c r="K31" s="221">
        <v>0</v>
      </c>
      <c r="L31" s="221">
        <v>6</v>
      </c>
      <c r="M31" s="221">
        <f t="shared" si="2"/>
        <v>20</v>
      </c>
      <c r="N31" s="238">
        <v>45769</v>
      </c>
      <c r="O31" s="238">
        <v>45765</v>
      </c>
      <c r="P31" s="239"/>
      <c r="Q31" s="239" t="s">
        <v>556</v>
      </c>
      <c r="R31" s="239"/>
      <c r="S31" s="239"/>
      <c r="T31" s="239" t="s">
        <v>731</v>
      </c>
      <c r="U31" s="248">
        <v>45729</v>
      </c>
      <c r="V31" s="248" t="s">
        <v>572</v>
      </c>
      <c r="W31" s="248" t="s">
        <v>732</v>
      </c>
      <c r="X31" s="248"/>
      <c r="Y31" s="249" t="s">
        <v>563</v>
      </c>
      <c r="Z31" s="220" t="s">
        <v>733</v>
      </c>
      <c r="AA31" s="239" t="s">
        <v>652</v>
      </c>
      <c r="AB31" s="259">
        <v>2.7</v>
      </c>
      <c r="AC31" s="259">
        <f t="shared" si="8"/>
        <v>324</v>
      </c>
      <c r="AD31" s="221" t="s">
        <v>734</v>
      </c>
      <c r="AE31" s="262" t="s">
        <v>567</v>
      </c>
      <c r="AF31" s="262"/>
      <c r="AG31" s="262">
        <f>J31</f>
        <v>120</v>
      </c>
      <c r="AH31" s="262">
        <f t="shared" si="9"/>
        <v>0</v>
      </c>
      <c r="AI31" s="262"/>
      <c r="AJ31" s="261"/>
      <c r="AK31" s="261">
        <f>J31</f>
        <v>120</v>
      </c>
      <c r="AL31" s="261"/>
      <c r="AM31" s="280"/>
      <c r="AN31" s="281"/>
      <c r="AO31" s="281">
        <f t="shared" si="10"/>
        <v>120</v>
      </c>
      <c r="AP31" s="281"/>
      <c r="AQ31" s="291"/>
      <c r="AR31" s="292">
        <f t="shared" si="5"/>
        <v>120</v>
      </c>
      <c r="AS31" s="292">
        <f t="shared" si="6"/>
        <v>21054</v>
      </c>
      <c r="AT31" s="292"/>
      <c r="AU31" s="292"/>
      <c r="AV31" s="292"/>
      <c r="AW31" s="292"/>
      <c r="AX31" s="292"/>
      <c r="AY31" s="222"/>
    </row>
    <row r="32" s="180" customFormat="1" ht="39" hidden="1" customHeight="1" spans="1:51">
      <c r="A32" s="213">
        <v>45735</v>
      </c>
      <c r="B32" s="214" t="s">
        <v>647</v>
      </c>
      <c r="C32" s="215" t="s">
        <v>648</v>
      </c>
      <c r="D32" s="216">
        <v>4500160671</v>
      </c>
      <c r="E32" s="217"/>
      <c r="F32" s="216" t="s">
        <v>735</v>
      </c>
      <c r="G32" s="219" t="s">
        <v>554</v>
      </c>
      <c r="H32" s="219" t="s">
        <v>554</v>
      </c>
      <c r="I32" s="222" t="s">
        <v>555</v>
      </c>
      <c r="J32" s="221">
        <v>276</v>
      </c>
      <c r="K32" s="221">
        <v>0</v>
      </c>
      <c r="L32" s="221">
        <v>6</v>
      </c>
      <c r="M32" s="221">
        <f t="shared" si="2"/>
        <v>46</v>
      </c>
      <c r="N32" s="238">
        <v>45772</v>
      </c>
      <c r="O32" s="238">
        <v>45768</v>
      </c>
      <c r="P32" s="239"/>
      <c r="Q32" s="239" t="s">
        <v>556</v>
      </c>
      <c r="R32" s="239"/>
      <c r="S32" s="239"/>
      <c r="T32" s="239" t="s">
        <v>731</v>
      </c>
      <c r="U32" s="248">
        <v>45735</v>
      </c>
      <c r="V32" s="248" t="s">
        <v>572</v>
      </c>
      <c r="W32" s="248" t="s">
        <v>736</v>
      </c>
      <c r="X32" s="248"/>
      <c r="Y32" s="249" t="s">
        <v>563</v>
      </c>
      <c r="Z32" s="220" t="s">
        <v>737</v>
      </c>
      <c r="AA32" s="239" t="s">
        <v>738</v>
      </c>
      <c r="AB32" s="259">
        <v>2.6717</v>
      </c>
      <c r="AC32" s="259">
        <f t="shared" si="8"/>
        <v>737.3892</v>
      </c>
      <c r="AD32" s="221" t="s">
        <v>739</v>
      </c>
      <c r="AE32" s="262" t="s">
        <v>567</v>
      </c>
      <c r="AF32" s="262"/>
      <c r="AG32" s="240">
        <v>276</v>
      </c>
      <c r="AH32" s="262">
        <f t="shared" si="9"/>
        <v>0</v>
      </c>
      <c r="AI32" s="240"/>
      <c r="AJ32" s="261"/>
      <c r="AK32" s="261">
        <f>J32</f>
        <v>276</v>
      </c>
      <c r="AL32" s="261"/>
      <c r="AM32" s="280"/>
      <c r="AO32" s="281">
        <f t="shared" si="10"/>
        <v>276</v>
      </c>
      <c r="AP32" s="281"/>
      <c r="AQ32" s="291"/>
      <c r="AR32" s="292">
        <f t="shared" si="5"/>
        <v>276</v>
      </c>
      <c r="AS32" s="292">
        <f t="shared" si="6"/>
        <v>21330</v>
      </c>
      <c r="AT32" s="292"/>
      <c r="AU32" s="292"/>
      <c r="AV32" s="292"/>
      <c r="AW32" s="292"/>
      <c r="AX32" s="292"/>
      <c r="AY32" s="222"/>
    </row>
    <row r="33" s="180" customFormat="1" ht="39" hidden="1" customHeight="1" spans="1:51">
      <c r="A33" s="213">
        <v>45734</v>
      </c>
      <c r="B33" s="214" t="s">
        <v>740</v>
      </c>
      <c r="C33" s="215" t="s">
        <v>585</v>
      </c>
      <c r="D33" s="216">
        <v>4500160629</v>
      </c>
      <c r="E33" s="217">
        <v>5200006404</v>
      </c>
      <c r="F33" s="216" t="s">
        <v>741</v>
      </c>
      <c r="G33" s="219" t="s">
        <v>666</v>
      </c>
      <c r="H33" s="219" t="s">
        <v>596</v>
      </c>
      <c r="I33" s="222" t="s">
        <v>555</v>
      </c>
      <c r="J33" s="221">
        <v>1200</v>
      </c>
      <c r="K33" s="221">
        <v>0</v>
      </c>
      <c r="L33" s="221">
        <v>6</v>
      </c>
      <c r="M33" s="221">
        <f t="shared" si="2"/>
        <v>200</v>
      </c>
      <c r="N33" s="238">
        <v>45772</v>
      </c>
      <c r="O33" s="238">
        <v>45768</v>
      </c>
      <c r="P33" s="239"/>
      <c r="Q33" s="239" t="s">
        <v>556</v>
      </c>
      <c r="R33" s="239"/>
      <c r="S33" s="239"/>
      <c r="T33" s="239" t="s">
        <v>731</v>
      </c>
      <c r="U33" s="248">
        <v>45735</v>
      </c>
      <c r="V33" s="248" t="s">
        <v>572</v>
      </c>
      <c r="W33" s="248">
        <v>45740</v>
      </c>
      <c r="X33" s="248"/>
      <c r="Y33" s="249" t="s">
        <v>563</v>
      </c>
      <c r="Z33" s="220" t="s">
        <v>742</v>
      </c>
      <c r="AA33" s="239" t="s">
        <v>743</v>
      </c>
      <c r="AB33" s="259">
        <v>2.5407</v>
      </c>
      <c r="AC33" s="259">
        <f t="shared" si="8"/>
        <v>3048.84</v>
      </c>
      <c r="AD33" s="263" t="s">
        <v>744</v>
      </c>
      <c r="AE33" s="262" t="s">
        <v>567</v>
      </c>
      <c r="AF33" s="262"/>
      <c r="AG33" s="240">
        <v>1200</v>
      </c>
      <c r="AH33" s="262">
        <f t="shared" si="9"/>
        <v>0</v>
      </c>
      <c r="AI33" s="240"/>
      <c r="AJ33" s="261"/>
      <c r="AK33" s="261"/>
      <c r="AL33" s="261">
        <f>J33</f>
        <v>1200</v>
      </c>
      <c r="AM33" s="280"/>
      <c r="AO33" s="281">
        <f t="shared" si="10"/>
        <v>1200</v>
      </c>
      <c r="AP33" s="281"/>
      <c r="AQ33" s="291"/>
      <c r="AR33" s="292">
        <f t="shared" si="5"/>
        <v>1200</v>
      </c>
      <c r="AS33" s="292">
        <f t="shared" si="6"/>
        <v>22530</v>
      </c>
      <c r="AT33" s="292"/>
      <c r="AU33" s="292"/>
      <c r="AV33" s="292"/>
      <c r="AW33" s="292"/>
      <c r="AX33" s="292"/>
      <c r="AY33" s="222"/>
    </row>
    <row r="34" s="180" customFormat="1" ht="39" hidden="1" customHeight="1" spans="1:51">
      <c r="A34" s="213">
        <v>45736</v>
      </c>
      <c r="B34" s="214" t="s">
        <v>745</v>
      </c>
      <c r="C34" s="215" t="s">
        <v>628</v>
      </c>
      <c r="D34" s="216">
        <v>4500160901</v>
      </c>
      <c r="E34" s="217" t="s">
        <v>746</v>
      </c>
      <c r="F34" s="216" t="s">
        <v>747</v>
      </c>
      <c r="G34" s="219" t="s">
        <v>554</v>
      </c>
      <c r="H34" s="219" t="s">
        <v>554</v>
      </c>
      <c r="I34" s="222" t="s">
        <v>555</v>
      </c>
      <c r="J34" s="221">
        <v>996</v>
      </c>
      <c r="K34" s="221">
        <v>0</v>
      </c>
      <c r="L34" s="221">
        <v>6</v>
      </c>
      <c r="M34" s="221">
        <f t="shared" si="2"/>
        <v>166</v>
      </c>
      <c r="N34" s="238">
        <v>45772</v>
      </c>
      <c r="O34" s="238">
        <v>45768</v>
      </c>
      <c r="P34" s="239"/>
      <c r="Q34" s="239" t="s">
        <v>556</v>
      </c>
      <c r="R34" s="239"/>
      <c r="S34" s="239"/>
      <c r="T34" s="239" t="s">
        <v>748</v>
      </c>
      <c r="U34" s="248">
        <v>45740</v>
      </c>
      <c r="V34" s="248" t="s">
        <v>572</v>
      </c>
      <c r="W34" s="248" t="s">
        <v>749</v>
      </c>
      <c r="X34" s="248"/>
      <c r="Y34" s="249" t="s">
        <v>563</v>
      </c>
      <c r="Z34" s="220" t="s">
        <v>750</v>
      </c>
      <c r="AA34" s="239" t="s">
        <v>751</v>
      </c>
      <c r="AB34" s="259">
        <v>2.7663</v>
      </c>
      <c r="AC34" s="259">
        <f t="shared" si="8"/>
        <v>2755.2348</v>
      </c>
      <c r="AD34" s="221" t="s">
        <v>752</v>
      </c>
      <c r="AE34" s="262" t="s">
        <v>567</v>
      </c>
      <c r="AF34" s="262"/>
      <c r="AG34" s="240">
        <v>996</v>
      </c>
      <c r="AH34" s="262">
        <f t="shared" si="9"/>
        <v>0</v>
      </c>
      <c r="AI34" s="240"/>
      <c r="AJ34" s="261"/>
      <c r="AK34" s="261">
        <f>J34</f>
        <v>996</v>
      </c>
      <c r="AL34" s="261"/>
      <c r="AM34" s="280"/>
      <c r="AO34" s="281">
        <f t="shared" si="10"/>
        <v>996</v>
      </c>
      <c r="AP34" s="281"/>
      <c r="AQ34" s="291"/>
      <c r="AR34" s="292">
        <f t="shared" si="5"/>
        <v>996</v>
      </c>
      <c r="AS34" s="292">
        <f t="shared" si="6"/>
        <v>23526</v>
      </c>
      <c r="AT34" s="292"/>
      <c r="AU34" s="292"/>
      <c r="AV34" s="292"/>
      <c r="AW34" s="292"/>
      <c r="AX34" s="292"/>
      <c r="AY34" s="222"/>
    </row>
    <row r="35" s="180" customFormat="1" ht="39" hidden="1" customHeight="1" spans="1:51">
      <c r="A35" s="213">
        <v>45736</v>
      </c>
      <c r="B35" s="214" t="s">
        <v>745</v>
      </c>
      <c r="C35" s="215" t="s">
        <v>628</v>
      </c>
      <c r="D35" s="216">
        <v>4500160901</v>
      </c>
      <c r="E35" s="217" t="s">
        <v>753</v>
      </c>
      <c r="F35" s="216" t="s">
        <v>754</v>
      </c>
      <c r="G35" s="219" t="s">
        <v>554</v>
      </c>
      <c r="H35" s="219" t="s">
        <v>554</v>
      </c>
      <c r="I35" s="222" t="s">
        <v>555</v>
      </c>
      <c r="J35" s="221">
        <v>1002</v>
      </c>
      <c r="K35" s="221">
        <v>0</v>
      </c>
      <c r="L35" s="221">
        <v>6</v>
      </c>
      <c r="M35" s="221">
        <f t="shared" si="2"/>
        <v>167</v>
      </c>
      <c r="N35" s="238">
        <v>45772</v>
      </c>
      <c r="O35" s="238">
        <v>45768</v>
      </c>
      <c r="P35" s="239"/>
      <c r="Q35" s="239" t="s">
        <v>556</v>
      </c>
      <c r="R35" s="239"/>
      <c r="S35" s="239"/>
      <c r="T35" s="239" t="s">
        <v>748</v>
      </c>
      <c r="U35" s="248">
        <v>45740</v>
      </c>
      <c r="V35" s="248" t="s">
        <v>572</v>
      </c>
      <c r="W35" s="248" t="s">
        <v>749</v>
      </c>
      <c r="X35" s="248"/>
      <c r="Y35" s="249" t="s">
        <v>563</v>
      </c>
      <c r="Z35" s="220" t="s">
        <v>750</v>
      </c>
      <c r="AA35" s="239" t="s">
        <v>751</v>
      </c>
      <c r="AB35" s="259">
        <v>2.6352</v>
      </c>
      <c r="AC35" s="259">
        <f t="shared" si="8"/>
        <v>2640.4704</v>
      </c>
      <c r="AD35" s="221" t="s">
        <v>752</v>
      </c>
      <c r="AE35" s="262" t="s">
        <v>567</v>
      </c>
      <c r="AF35" s="262"/>
      <c r="AG35" s="240">
        <v>1002</v>
      </c>
      <c r="AH35" s="262">
        <f t="shared" si="9"/>
        <v>0</v>
      </c>
      <c r="AI35" s="240"/>
      <c r="AJ35" s="261"/>
      <c r="AK35" s="261">
        <f>J35</f>
        <v>1002</v>
      </c>
      <c r="AL35" s="261"/>
      <c r="AM35" s="280"/>
      <c r="AO35" s="281">
        <f t="shared" si="10"/>
        <v>1002</v>
      </c>
      <c r="AP35" s="281"/>
      <c r="AQ35" s="291"/>
      <c r="AR35" s="292">
        <f t="shared" si="5"/>
        <v>1002</v>
      </c>
      <c r="AS35" s="292">
        <f t="shared" si="6"/>
        <v>24528</v>
      </c>
      <c r="AT35" s="292"/>
      <c r="AU35" s="292"/>
      <c r="AV35" s="292"/>
      <c r="AW35" s="292"/>
      <c r="AX35" s="292"/>
      <c r="AY35" s="222"/>
    </row>
    <row r="36" s="180" customFormat="1" ht="39" hidden="1" customHeight="1" spans="1:51">
      <c r="A36" s="213">
        <v>45736</v>
      </c>
      <c r="B36" s="214" t="s">
        <v>745</v>
      </c>
      <c r="C36" s="215" t="s">
        <v>628</v>
      </c>
      <c r="D36" s="216">
        <v>4500160901</v>
      </c>
      <c r="E36" s="217" t="s">
        <v>755</v>
      </c>
      <c r="F36" s="216" t="s">
        <v>756</v>
      </c>
      <c r="G36" s="219" t="s">
        <v>554</v>
      </c>
      <c r="H36" s="219" t="s">
        <v>554</v>
      </c>
      <c r="I36" s="222" t="s">
        <v>555</v>
      </c>
      <c r="J36" s="221">
        <v>1002</v>
      </c>
      <c r="K36" s="221">
        <v>0</v>
      </c>
      <c r="L36" s="221">
        <v>6</v>
      </c>
      <c r="M36" s="221">
        <f t="shared" si="2"/>
        <v>167</v>
      </c>
      <c r="N36" s="238">
        <v>45772</v>
      </c>
      <c r="O36" s="238">
        <v>45768</v>
      </c>
      <c r="P36" s="239"/>
      <c r="Q36" s="239" t="s">
        <v>556</v>
      </c>
      <c r="R36" s="239"/>
      <c r="S36" s="239"/>
      <c r="T36" s="239" t="s">
        <v>748</v>
      </c>
      <c r="U36" s="248">
        <v>45740</v>
      </c>
      <c r="V36" s="248" t="s">
        <v>572</v>
      </c>
      <c r="W36" s="248" t="s">
        <v>749</v>
      </c>
      <c r="X36" s="248"/>
      <c r="Y36" s="249" t="s">
        <v>563</v>
      </c>
      <c r="Z36" s="220" t="s">
        <v>750</v>
      </c>
      <c r="AA36" s="239" t="s">
        <v>751</v>
      </c>
      <c r="AB36" s="259">
        <v>2.6352</v>
      </c>
      <c r="AC36" s="259">
        <f t="shared" si="8"/>
        <v>2640.4704</v>
      </c>
      <c r="AD36" s="221" t="s">
        <v>752</v>
      </c>
      <c r="AE36" s="262" t="s">
        <v>567</v>
      </c>
      <c r="AF36" s="262"/>
      <c r="AG36" s="240">
        <f>996+6</f>
        <v>1002</v>
      </c>
      <c r="AH36" s="262">
        <f t="shared" si="9"/>
        <v>0</v>
      </c>
      <c r="AI36" s="240"/>
      <c r="AJ36" s="261"/>
      <c r="AK36" s="261">
        <f>J36</f>
        <v>1002</v>
      </c>
      <c r="AL36" s="261"/>
      <c r="AM36" s="280"/>
      <c r="AO36" s="281">
        <f t="shared" si="10"/>
        <v>1002</v>
      </c>
      <c r="AP36" s="281"/>
      <c r="AQ36" s="291"/>
      <c r="AR36" s="292">
        <f t="shared" si="5"/>
        <v>1002</v>
      </c>
      <c r="AS36" s="292">
        <f t="shared" si="6"/>
        <v>25530</v>
      </c>
      <c r="AT36" s="292"/>
      <c r="AU36" s="292"/>
      <c r="AV36" s="292"/>
      <c r="AW36" s="292"/>
      <c r="AX36" s="292"/>
      <c r="AY36" s="222"/>
    </row>
    <row r="37" s="180" customFormat="1" ht="39" customHeight="1" spans="1:51">
      <c r="A37" s="213">
        <v>45733</v>
      </c>
      <c r="B37" s="214" t="s">
        <v>757</v>
      </c>
      <c r="C37" s="215" t="s">
        <v>758</v>
      </c>
      <c r="D37" s="216">
        <v>4500160504</v>
      </c>
      <c r="E37" s="217" t="s">
        <v>759</v>
      </c>
      <c r="F37" s="216" t="s">
        <v>760</v>
      </c>
      <c r="G37" s="219" t="s">
        <v>761</v>
      </c>
      <c r="H37" s="219" t="s">
        <v>761</v>
      </c>
      <c r="I37" s="222" t="s">
        <v>555</v>
      </c>
      <c r="J37" s="221">
        <v>2154</v>
      </c>
      <c r="K37" s="221">
        <v>0</v>
      </c>
      <c r="L37" s="221">
        <v>3</v>
      </c>
      <c r="M37" s="221">
        <f t="shared" si="2"/>
        <v>718</v>
      </c>
      <c r="N37" s="238">
        <v>45776</v>
      </c>
      <c r="O37" s="238">
        <v>45772</v>
      </c>
      <c r="P37" s="239"/>
      <c r="Q37" s="239" t="s">
        <v>556</v>
      </c>
      <c r="R37" s="239"/>
      <c r="S37" s="239"/>
      <c r="T37" s="239" t="s">
        <v>748</v>
      </c>
      <c r="U37" s="248">
        <v>45750</v>
      </c>
      <c r="V37" s="248" t="s">
        <v>676</v>
      </c>
      <c r="W37" s="248" t="s">
        <v>762</v>
      </c>
      <c r="X37" s="248"/>
      <c r="Y37" s="249" t="s">
        <v>563</v>
      </c>
      <c r="Z37" s="220" t="s">
        <v>763</v>
      </c>
      <c r="AA37" s="239" t="s">
        <v>764</v>
      </c>
      <c r="AB37" s="259">
        <v>2.75</v>
      </c>
      <c r="AC37" s="259">
        <f t="shared" si="8"/>
        <v>5923.5</v>
      </c>
      <c r="AD37" s="221" t="s">
        <v>765</v>
      </c>
      <c r="AE37" s="240" t="s">
        <v>567</v>
      </c>
      <c r="AF37" s="240"/>
      <c r="AG37" s="240">
        <v>2154</v>
      </c>
      <c r="AH37" s="262">
        <f t="shared" si="9"/>
        <v>0</v>
      </c>
      <c r="AI37" s="240"/>
      <c r="AJ37" s="261"/>
      <c r="AK37" s="261"/>
      <c r="AL37" s="261">
        <f>J37</f>
        <v>2154</v>
      </c>
      <c r="AM37" s="280"/>
      <c r="AO37" s="281">
        <f t="shared" si="10"/>
        <v>2154</v>
      </c>
      <c r="AP37" s="281"/>
      <c r="AQ37" s="291"/>
      <c r="AR37" s="292">
        <f t="shared" si="5"/>
        <v>2154</v>
      </c>
      <c r="AS37" s="292">
        <f t="shared" si="6"/>
        <v>27684</v>
      </c>
      <c r="AT37" s="292"/>
      <c r="AU37" s="292"/>
      <c r="AV37" s="292"/>
      <c r="AW37" s="292"/>
      <c r="AX37" s="292"/>
      <c r="AY37" s="222"/>
    </row>
    <row r="38" s="180" customFormat="1" ht="39" hidden="1" customHeight="1" spans="1:51">
      <c r="A38" s="213">
        <v>45744</v>
      </c>
      <c r="B38" s="214" t="s">
        <v>766</v>
      </c>
      <c r="C38" s="215" t="s">
        <v>628</v>
      </c>
      <c r="D38" s="216">
        <v>4500161792</v>
      </c>
      <c r="E38" s="217" t="s">
        <v>767</v>
      </c>
      <c r="F38" s="216" t="s">
        <v>768</v>
      </c>
      <c r="G38" s="219" t="s">
        <v>554</v>
      </c>
      <c r="H38" s="219" t="s">
        <v>554</v>
      </c>
      <c r="I38" s="222" t="s">
        <v>555</v>
      </c>
      <c r="J38" s="221">
        <v>504</v>
      </c>
      <c r="K38" s="221">
        <v>0</v>
      </c>
      <c r="L38" s="221">
        <v>6</v>
      </c>
      <c r="M38" s="221">
        <f t="shared" si="2"/>
        <v>84</v>
      </c>
      <c r="N38" s="238">
        <v>45789</v>
      </c>
      <c r="O38" s="238">
        <v>45785</v>
      </c>
      <c r="P38" s="239"/>
      <c r="Q38" s="239" t="s">
        <v>556</v>
      </c>
      <c r="R38" s="239"/>
      <c r="S38" s="239"/>
      <c r="T38" s="239" t="s">
        <v>731</v>
      </c>
      <c r="U38" s="248">
        <v>45761</v>
      </c>
      <c r="V38" s="248" t="s">
        <v>572</v>
      </c>
      <c r="W38" s="248" t="s">
        <v>769</v>
      </c>
      <c r="X38" s="248"/>
      <c r="Y38" s="249"/>
      <c r="Z38" s="220" t="s">
        <v>770</v>
      </c>
      <c r="AA38" s="239" t="s">
        <v>771</v>
      </c>
      <c r="AB38" s="259">
        <v>2.7663</v>
      </c>
      <c r="AC38" s="259">
        <f t="shared" si="8"/>
        <v>1394.2152</v>
      </c>
      <c r="AD38" s="221" t="s">
        <v>772</v>
      </c>
      <c r="AE38" s="240" t="s">
        <v>567</v>
      </c>
      <c r="AF38" s="240"/>
      <c r="AG38" s="240">
        <v>504</v>
      </c>
      <c r="AH38" s="262">
        <f t="shared" si="9"/>
        <v>0</v>
      </c>
      <c r="AI38" s="240"/>
      <c r="AK38" s="261">
        <f>J38</f>
        <v>504</v>
      </c>
      <c r="AL38" s="261"/>
      <c r="AM38" s="280"/>
      <c r="AN38" s="180">
        <f>J38</f>
        <v>504</v>
      </c>
      <c r="AO38" s="281"/>
      <c r="AP38" s="281"/>
      <c r="AQ38" s="291"/>
      <c r="AR38" s="292">
        <f t="shared" si="5"/>
        <v>504</v>
      </c>
      <c r="AS38" s="292">
        <f t="shared" si="6"/>
        <v>28188</v>
      </c>
      <c r="AT38" s="292"/>
      <c r="AU38" s="292"/>
      <c r="AV38" s="292"/>
      <c r="AW38" s="292"/>
      <c r="AX38" s="292"/>
      <c r="AY38" s="222"/>
    </row>
    <row r="39" s="180" customFormat="1" ht="39" hidden="1" customHeight="1" spans="1:51">
      <c r="A39" s="213">
        <v>45748</v>
      </c>
      <c r="B39" s="214" t="s">
        <v>773</v>
      </c>
      <c r="C39" s="215" t="s">
        <v>663</v>
      </c>
      <c r="D39" s="216">
        <v>4500162134</v>
      </c>
      <c r="E39" s="217"/>
      <c r="F39" s="216" t="s">
        <v>774</v>
      </c>
      <c r="G39" s="219" t="s">
        <v>666</v>
      </c>
      <c r="H39" s="219" t="s">
        <v>554</v>
      </c>
      <c r="I39" s="222" t="s">
        <v>555</v>
      </c>
      <c r="J39" s="221">
        <v>1200</v>
      </c>
      <c r="K39" s="221">
        <v>0</v>
      </c>
      <c r="L39" s="221">
        <v>6</v>
      </c>
      <c r="M39" s="221">
        <f t="shared" si="2"/>
        <v>200</v>
      </c>
      <c r="N39" s="238">
        <v>45789</v>
      </c>
      <c r="O39" s="238">
        <v>45785</v>
      </c>
      <c r="P39" s="239"/>
      <c r="Q39" s="239" t="s">
        <v>556</v>
      </c>
      <c r="R39" s="239"/>
      <c r="S39" s="239"/>
      <c r="T39" s="239" t="s">
        <v>748</v>
      </c>
      <c r="U39" s="248">
        <v>45761</v>
      </c>
      <c r="V39" s="248" t="s">
        <v>572</v>
      </c>
      <c r="W39" s="248">
        <v>45768</v>
      </c>
      <c r="X39" s="248"/>
      <c r="Y39" s="249"/>
      <c r="Z39" s="220" t="s">
        <v>775</v>
      </c>
      <c r="AA39" s="239" t="s">
        <v>776</v>
      </c>
      <c r="AB39" s="259">
        <v>2.6352</v>
      </c>
      <c r="AC39" s="259">
        <f t="shared" si="8"/>
        <v>3162.24</v>
      </c>
      <c r="AD39" s="221" t="s">
        <v>777</v>
      </c>
      <c r="AE39" s="262" t="s">
        <v>567</v>
      </c>
      <c r="AF39" s="262"/>
      <c r="AG39" s="240">
        <v>1200</v>
      </c>
      <c r="AH39" s="262">
        <f t="shared" si="9"/>
        <v>0</v>
      </c>
      <c r="AI39" s="240"/>
      <c r="AK39" s="261"/>
      <c r="AL39" s="261">
        <f>J39</f>
        <v>1200</v>
      </c>
      <c r="AM39" s="280"/>
      <c r="AO39" s="281">
        <f>J39</f>
        <v>1200</v>
      </c>
      <c r="AP39" s="281"/>
      <c r="AQ39" s="291"/>
      <c r="AR39" s="292">
        <f t="shared" si="5"/>
        <v>1200</v>
      </c>
      <c r="AS39" s="292">
        <f t="shared" si="6"/>
        <v>29388</v>
      </c>
      <c r="AT39" s="292"/>
      <c r="AU39" s="292"/>
      <c r="AV39" s="292"/>
      <c r="AW39" s="292"/>
      <c r="AX39" s="292"/>
      <c r="AY39" s="222"/>
    </row>
    <row r="40" s="180" customFormat="1" ht="39" hidden="1" customHeight="1" spans="1:51">
      <c r="A40" s="213">
        <v>45729</v>
      </c>
      <c r="B40" s="214" t="s">
        <v>778</v>
      </c>
      <c r="C40" s="215" t="s">
        <v>628</v>
      </c>
      <c r="D40" s="216">
        <v>4500159816</v>
      </c>
      <c r="E40" s="220">
        <v>14292169</v>
      </c>
      <c r="F40" s="216" t="s">
        <v>779</v>
      </c>
      <c r="G40" s="219" t="s">
        <v>554</v>
      </c>
      <c r="H40" s="219" t="s">
        <v>554</v>
      </c>
      <c r="I40" s="222" t="s">
        <v>555</v>
      </c>
      <c r="J40" s="221">
        <v>6030</v>
      </c>
      <c r="K40" s="221">
        <v>0</v>
      </c>
      <c r="L40" s="221">
        <v>6</v>
      </c>
      <c r="M40" s="221">
        <f t="shared" si="2"/>
        <v>1005</v>
      </c>
      <c r="N40" s="238">
        <v>45772</v>
      </c>
      <c r="O40" s="238">
        <v>45768</v>
      </c>
      <c r="P40" s="239"/>
      <c r="Q40" s="239" t="s">
        <v>556</v>
      </c>
      <c r="R40" s="239"/>
      <c r="S40" s="239"/>
      <c r="T40" s="239" t="s">
        <v>731</v>
      </c>
      <c r="U40" s="248">
        <v>45740</v>
      </c>
      <c r="V40" s="248" t="s">
        <v>572</v>
      </c>
      <c r="W40" s="248" t="s">
        <v>780</v>
      </c>
      <c r="X40" s="248"/>
      <c r="Y40" s="249" t="s">
        <v>563</v>
      </c>
      <c r="Z40" s="220" t="s">
        <v>781</v>
      </c>
      <c r="AA40" s="239" t="s">
        <v>771</v>
      </c>
      <c r="AB40" s="259">
        <v>2.4786</v>
      </c>
      <c r="AC40" s="259">
        <f t="shared" si="8"/>
        <v>14945.958</v>
      </c>
      <c r="AD40" s="221" t="s">
        <v>782</v>
      </c>
      <c r="AE40" s="262" t="s">
        <v>567</v>
      </c>
      <c r="AF40" s="262"/>
      <c r="AG40" s="262">
        <f>4884+1146</f>
        <v>6030</v>
      </c>
      <c r="AH40" s="262">
        <f t="shared" si="9"/>
        <v>0</v>
      </c>
      <c r="AI40" s="262"/>
      <c r="AJ40" s="261">
        <f>J40</f>
        <v>6030</v>
      </c>
      <c r="AK40" s="261"/>
      <c r="AL40" s="261"/>
      <c r="AM40" s="280"/>
      <c r="AO40" s="281">
        <f>J40</f>
        <v>6030</v>
      </c>
      <c r="AP40" s="281"/>
      <c r="AQ40" s="291"/>
      <c r="AR40" s="292">
        <f t="shared" si="5"/>
        <v>6030</v>
      </c>
      <c r="AS40" s="292">
        <f t="shared" si="6"/>
        <v>35418</v>
      </c>
      <c r="AT40" s="292"/>
      <c r="AU40" s="292"/>
      <c r="AV40" s="292"/>
      <c r="AW40" s="292"/>
      <c r="AX40" s="292"/>
      <c r="AY40" s="222"/>
    </row>
    <row r="41" s="180" customFormat="1" ht="39" hidden="1" customHeight="1" spans="1:51">
      <c r="A41" s="213">
        <v>45737</v>
      </c>
      <c r="B41" s="214" t="s">
        <v>568</v>
      </c>
      <c r="C41" s="215" t="s">
        <v>569</v>
      </c>
      <c r="D41" s="216">
        <v>4500161027</v>
      </c>
      <c r="E41" s="217" t="s">
        <v>783</v>
      </c>
      <c r="F41" s="216" t="s">
        <v>784</v>
      </c>
      <c r="G41" s="219" t="s">
        <v>554</v>
      </c>
      <c r="H41" s="219" t="s">
        <v>554</v>
      </c>
      <c r="I41" s="222" t="s">
        <v>555</v>
      </c>
      <c r="J41" s="221">
        <v>252</v>
      </c>
      <c r="K41" s="221">
        <v>0</v>
      </c>
      <c r="L41" s="221">
        <v>6</v>
      </c>
      <c r="M41" s="221">
        <f t="shared" si="2"/>
        <v>42</v>
      </c>
      <c r="N41" s="238">
        <v>45784</v>
      </c>
      <c r="O41" s="238">
        <v>45780</v>
      </c>
      <c r="P41" s="239"/>
      <c r="Q41" s="239" t="s">
        <v>556</v>
      </c>
      <c r="R41" s="239"/>
      <c r="S41" s="239"/>
      <c r="T41" s="239" t="s">
        <v>731</v>
      </c>
      <c r="U41" s="248">
        <v>45747</v>
      </c>
      <c r="V41" s="248" t="s">
        <v>572</v>
      </c>
      <c r="W41" s="248" t="s">
        <v>785</v>
      </c>
      <c r="X41" s="248"/>
      <c r="Y41" s="249" t="s">
        <v>563</v>
      </c>
      <c r="Z41" s="220" t="s">
        <v>786</v>
      </c>
      <c r="AA41" s="239" t="s">
        <v>575</v>
      </c>
      <c r="AB41" s="259">
        <v>2.7663</v>
      </c>
      <c r="AC41" s="259">
        <f t="shared" si="8"/>
        <v>697.1076</v>
      </c>
      <c r="AD41" s="221" t="s">
        <v>787</v>
      </c>
      <c r="AE41" s="262" t="s">
        <v>567</v>
      </c>
      <c r="AF41" s="262"/>
      <c r="AG41" s="240">
        <v>252</v>
      </c>
      <c r="AH41" s="262">
        <f t="shared" si="9"/>
        <v>0</v>
      </c>
      <c r="AI41" s="240"/>
      <c r="AJ41" s="261"/>
      <c r="AK41" s="261">
        <f>J41</f>
        <v>252</v>
      </c>
      <c r="AL41" s="261"/>
      <c r="AM41" s="280"/>
      <c r="AO41" s="281">
        <f>J41</f>
        <v>252</v>
      </c>
      <c r="AP41" s="281"/>
      <c r="AQ41" s="291"/>
      <c r="AR41" s="292">
        <f t="shared" si="5"/>
        <v>252</v>
      </c>
      <c r="AS41" s="292">
        <f t="shared" si="6"/>
        <v>35670</v>
      </c>
      <c r="AT41" s="292"/>
      <c r="AU41" s="292"/>
      <c r="AV41" s="292"/>
      <c r="AW41" s="292"/>
      <c r="AX41" s="292"/>
      <c r="AY41" s="222"/>
    </row>
    <row r="42" s="180" customFormat="1" ht="39" hidden="1" customHeight="1" spans="1:51">
      <c r="A42" s="213">
        <v>45734</v>
      </c>
      <c r="B42" s="214" t="s">
        <v>593</v>
      </c>
      <c r="C42" s="215" t="s">
        <v>594</v>
      </c>
      <c r="D42" s="216">
        <v>4500160498</v>
      </c>
      <c r="E42" s="217" t="s">
        <v>788</v>
      </c>
      <c r="F42" s="216" t="s">
        <v>789</v>
      </c>
      <c r="G42" s="219" t="s">
        <v>554</v>
      </c>
      <c r="H42" s="219" t="s">
        <v>596</v>
      </c>
      <c r="I42" s="222" t="s">
        <v>555</v>
      </c>
      <c r="J42" s="221">
        <v>906</v>
      </c>
      <c r="K42" s="221">
        <v>0</v>
      </c>
      <c r="L42" s="221">
        <v>6</v>
      </c>
      <c r="M42" s="221">
        <f t="shared" si="2"/>
        <v>151</v>
      </c>
      <c r="N42" s="238">
        <v>45777</v>
      </c>
      <c r="O42" s="238">
        <v>45773</v>
      </c>
      <c r="P42" s="239"/>
      <c r="Q42" s="239" t="s">
        <v>556</v>
      </c>
      <c r="R42" s="239"/>
      <c r="S42" s="239"/>
      <c r="T42" s="239" t="s">
        <v>731</v>
      </c>
      <c r="U42" s="248">
        <v>45735</v>
      </c>
      <c r="V42" s="248" t="s">
        <v>572</v>
      </c>
      <c r="W42" s="248" t="s">
        <v>572</v>
      </c>
      <c r="X42" s="248"/>
      <c r="Y42" s="249" t="s">
        <v>563</v>
      </c>
      <c r="Z42" s="220" t="s">
        <v>790</v>
      </c>
      <c r="AA42" s="239" t="s">
        <v>791</v>
      </c>
      <c r="AB42" s="259">
        <v>2.7</v>
      </c>
      <c r="AC42" s="259">
        <f t="shared" si="8"/>
        <v>2446.2</v>
      </c>
      <c r="AD42" s="221" t="s">
        <v>792</v>
      </c>
      <c r="AE42" s="262" t="s">
        <v>567</v>
      </c>
      <c r="AF42" s="262"/>
      <c r="AG42" s="240">
        <v>906</v>
      </c>
      <c r="AH42" s="262">
        <f t="shared" si="9"/>
        <v>0</v>
      </c>
      <c r="AI42" s="240"/>
      <c r="AJ42" s="261"/>
      <c r="AK42" s="261">
        <f>J42</f>
        <v>906</v>
      </c>
      <c r="AL42" s="261"/>
      <c r="AM42" s="280"/>
      <c r="AO42" s="281">
        <f>J42</f>
        <v>906</v>
      </c>
      <c r="AP42" s="281"/>
      <c r="AQ42" s="291"/>
      <c r="AR42" s="292">
        <f t="shared" si="5"/>
        <v>906</v>
      </c>
      <c r="AS42" s="292">
        <f t="shared" si="6"/>
        <v>36576</v>
      </c>
      <c r="AT42" s="292"/>
      <c r="AU42" s="292"/>
      <c r="AV42" s="292"/>
      <c r="AW42" s="292"/>
      <c r="AX42" s="292"/>
      <c r="AY42" s="222"/>
    </row>
    <row r="43" s="180" customFormat="1" ht="39" hidden="1" customHeight="1" spans="1:51">
      <c r="A43" s="213">
        <v>45742</v>
      </c>
      <c r="B43" s="214" t="s">
        <v>793</v>
      </c>
      <c r="C43" s="215" t="s">
        <v>794</v>
      </c>
      <c r="D43" s="216">
        <v>4500161426</v>
      </c>
      <c r="E43" s="217" t="s">
        <v>795</v>
      </c>
      <c r="F43" s="216" t="s">
        <v>796</v>
      </c>
      <c r="G43" s="219" t="s">
        <v>554</v>
      </c>
      <c r="H43" s="219" t="s">
        <v>554</v>
      </c>
      <c r="I43" s="222" t="s">
        <v>555</v>
      </c>
      <c r="J43" s="221">
        <v>180</v>
      </c>
      <c r="K43" s="221">
        <v>0</v>
      </c>
      <c r="L43" s="221">
        <v>6</v>
      </c>
      <c r="M43" s="221">
        <f t="shared" si="2"/>
        <v>30</v>
      </c>
      <c r="N43" s="238">
        <v>45792</v>
      </c>
      <c r="O43" s="238">
        <v>45789</v>
      </c>
      <c r="P43" s="239"/>
      <c r="Q43" s="239" t="s">
        <v>556</v>
      </c>
      <c r="R43" s="239"/>
      <c r="S43" s="239"/>
      <c r="T43" s="239" t="s">
        <v>731</v>
      </c>
      <c r="U43" s="248">
        <v>45742</v>
      </c>
      <c r="V43" s="248" t="s">
        <v>572</v>
      </c>
      <c r="W43" s="248">
        <v>45750</v>
      </c>
      <c r="X43" s="248"/>
      <c r="Y43" s="249"/>
      <c r="Z43" s="220" t="s">
        <v>797</v>
      </c>
      <c r="AA43" s="239" t="s">
        <v>690</v>
      </c>
      <c r="AB43" s="259">
        <v>2.6717</v>
      </c>
      <c r="AC43" s="259">
        <f t="shared" ref="AC43:AC89" si="11">AB43*J43</f>
        <v>480.906</v>
      </c>
      <c r="AD43" s="221" t="s">
        <v>798</v>
      </c>
      <c r="AE43" s="240" t="s">
        <v>567</v>
      </c>
      <c r="AF43" s="240"/>
      <c r="AG43" s="240">
        <v>180</v>
      </c>
      <c r="AH43" s="262">
        <f t="shared" ref="AH43:AH89" si="12">AG43-J43</f>
        <v>0</v>
      </c>
      <c r="AI43" s="240"/>
      <c r="AK43" s="261">
        <f>J43</f>
        <v>180</v>
      </c>
      <c r="AL43" s="261"/>
      <c r="AM43" s="280"/>
      <c r="AN43" s="180">
        <f>J43</f>
        <v>180</v>
      </c>
      <c r="AO43" s="281"/>
      <c r="AP43" s="281"/>
      <c r="AQ43" s="291"/>
      <c r="AR43" s="292">
        <f t="shared" si="5"/>
        <v>180</v>
      </c>
      <c r="AS43" s="292">
        <f t="shared" si="6"/>
        <v>36756</v>
      </c>
      <c r="AT43" s="292"/>
      <c r="AU43" s="292"/>
      <c r="AV43" s="292"/>
      <c r="AW43" s="292"/>
      <c r="AX43" s="292"/>
      <c r="AY43" s="222"/>
    </row>
    <row r="44" s="181" customFormat="1" ht="39" hidden="1" customHeight="1" spans="1:51">
      <c r="A44" s="223">
        <v>45756</v>
      </c>
      <c r="B44" s="224" t="s">
        <v>799</v>
      </c>
      <c r="C44" s="225" t="s">
        <v>628</v>
      </c>
      <c r="D44" s="226">
        <v>4500163082</v>
      </c>
      <c r="E44" s="227" t="s">
        <v>800</v>
      </c>
      <c r="F44" s="226" t="s">
        <v>801</v>
      </c>
      <c r="G44" s="228" t="s">
        <v>554</v>
      </c>
      <c r="H44" s="228" t="s">
        <v>554</v>
      </c>
      <c r="I44" s="241" t="s">
        <v>555</v>
      </c>
      <c r="J44" s="242">
        <v>1602</v>
      </c>
      <c r="K44" s="242">
        <v>0</v>
      </c>
      <c r="L44" s="242">
        <v>6</v>
      </c>
      <c r="M44" s="242">
        <f t="shared" si="2"/>
        <v>267</v>
      </c>
      <c r="N44" s="243">
        <v>45792</v>
      </c>
      <c r="O44" s="243">
        <v>45789</v>
      </c>
      <c r="P44" s="244"/>
      <c r="Q44" s="244" t="s">
        <v>556</v>
      </c>
      <c r="R44" s="244"/>
      <c r="S44" s="244"/>
      <c r="T44" s="244" t="s">
        <v>731</v>
      </c>
      <c r="U44" s="250">
        <v>45756</v>
      </c>
      <c r="V44" s="250" t="s">
        <v>572</v>
      </c>
      <c r="W44" s="250">
        <v>45761</v>
      </c>
      <c r="X44" s="250"/>
      <c r="Y44" s="264"/>
      <c r="Z44" s="229" t="s">
        <v>802</v>
      </c>
      <c r="AA44" s="244" t="s">
        <v>632</v>
      </c>
      <c r="AB44" s="265">
        <v>2.6352</v>
      </c>
      <c r="AC44" s="265">
        <f t="shared" si="11"/>
        <v>4221.5904</v>
      </c>
      <c r="AD44" s="242" t="s">
        <v>803</v>
      </c>
      <c r="AE44" s="266" t="s">
        <v>567</v>
      </c>
      <c r="AF44" s="266"/>
      <c r="AG44" s="266">
        <v>1602</v>
      </c>
      <c r="AH44" s="267">
        <f t="shared" si="12"/>
        <v>0</v>
      </c>
      <c r="AI44" s="266"/>
      <c r="AK44" s="282">
        <f>J44</f>
        <v>1602</v>
      </c>
      <c r="AL44" s="282"/>
      <c r="AM44" s="283"/>
      <c r="AO44" s="294">
        <f>J44</f>
        <v>1602</v>
      </c>
      <c r="AP44" s="294"/>
      <c r="AQ44" s="295"/>
      <c r="AR44" s="292">
        <f t="shared" si="5"/>
        <v>1602</v>
      </c>
      <c r="AS44" s="292">
        <f t="shared" si="6"/>
        <v>38358</v>
      </c>
      <c r="AT44" s="296"/>
      <c r="AU44" s="296"/>
      <c r="AV44" s="296"/>
      <c r="AW44" s="296"/>
      <c r="AX44" s="296"/>
      <c r="AY44" s="241"/>
    </row>
    <row r="45" s="181" customFormat="1" ht="39" customHeight="1" spans="1:51">
      <c r="A45" s="223">
        <v>45733</v>
      </c>
      <c r="B45" s="224" t="s">
        <v>757</v>
      </c>
      <c r="C45" s="225" t="s">
        <v>758</v>
      </c>
      <c r="D45" s="226">
        <v>4500160504</v>
      </c>
      <c r="E45" s="227" t="s">
        <v>804</v>
      </c>
      <c r="F45" s="226" t="s">
        <v>805</v>
      </c>
      <c r="G45" s="228" t="s">
        <v>761</v>
      </c>
      <c r="H45" s="228" t="s">
        <v>761</v>
      </c>
      <c r="I45" s="241" t="s">
        <v>555</v>
      </c>
      <c r="J45" s="242">
        <v>15</v>
      </c>
      <c r="K45" s="242">
        <v>0</v>
      </c>
      <c r="L45" s="242">
        <v>3</v>
      </c>
      <c r="M45" s="242">
        <f t="shared" si="2"/>
        <v>5</v>
      </c>
      <c r="N45" s="243">
        <v>45793</v>
      </c>
      <c r="O45" s="243">
        <v>45789</v>
      </c>
      <c r="P45" s="244"/>
      <c r="Q45" s="244" t="s">
        <v>556</v>
      </c>
      <c r="R45" s="244"/>
      <c r="S45" s="244"/>
      <c r="T45" s="244" t="s">
        <v>748</v>
      </c>
      <c r="U45" s="250">
        <v>45750</v>
      </c>
      <c r="V45" s="250" t="s">
        <v>676</v>
      </c>
      <c r="W45" s="250" t="s">
        <v>762</v>
      </c>
      <c r="X45" s="250" t="s">
        <v>806</v>
      </c>
      <c r="Y45" s="264" t="s">
        <v>807</v>
      </c>
      <c r="Z45" s="229" t="s">
        <v>808</v>
      </c>
      <c r="AA45" s="244" t="s">
        <v>764</v>
      </c>
      <c r="AB45" s="265">
        <v>2.75</v>
      </c>
      <c r="AC45" s="265">
        <f t="shared" si="11"/>
        <v>41.25</v>
      </c>
      <c r="AD45" s="242" t="s">
        <v>809</v>
      </c>
      <c r="AE45" s="266" t="s">
        <v>567</v>
      </c>
      <c r="AF45" s="266"/>
      <c r="AG45" s="266">
        <v>15</v>
      </c>
      <c r="AH45" s="267">
        <f t="shared" si="12"/>
        <v>0</v>
      </c>
      <c r="AI45" s="266"/>
      <c r="AK45" s="282"/>
      <c r="AL45" s="282">
        <f t="shared" ref="AL45:AL54" si="13">J45</f>
        <v>15</v>
      </c>
      <c r="AM45" s="283"/>
      <c r="AO45" s="294">
        <f>J45</f>
        <v>15</v>
      </c>
      <c r="AP45" s="294"/>
      <c r="AQ45" s="295"/>
      <c r="AR45" s="292">
        <f t="shared" si="5"/>
        <v>15</v>
      </c>
      <c r="AS45" s="292">
        <f t="shared" si="6"/>
        <v>38373</v>
      </c>
      <c r="AT45" s="296"/>
      <c r="AU45" s="296"/>
      <c r="AV45" s="296"/>
      <c r="AW45" s="296"/>
      <c r="AX45" s="296"/>
      <c r="AY45" s="241"/>
    </row>
    <row r="46" s="181" customFormat="1" ht="39" customHeight="1" spans="1:51">
      <c r="A46" s="223">
        <v>45733</v>
      </c>
      <c r="B46" s="224" t="s">
        <v>757</v>
      </c>
      <c r="C46" s="225" t="s">
        <v>758</v>
      </c>
      <c r="D46" s="226">
        <v>4500160504</v>
      </c>
      <c r="E46" s="227" t="s">
        <v>810</v>
      </c>
      <c r="F46" s="226" t="s">
        <v>811</v>
      </c>
      <c r="G46" s="228" t="s">
        <v>761</v>
      </c>
      <c r="H46" s="228" t="s">
        <v>761</v>
      </c>
      <c r="I46" s="241" t="s">
        <v>555</v>
      </c>
      <c r="J46" s="242">
        <v>2178</v>
      </c>
      <c r="K46" s="242">
        <v>0</v>
      </c>
      <c r="L46" s="242">
        <v>3</v>
      </c>
      <c r="M46" s="242">
        <f t="shared" si="2"/>
        <v>726</v>
      </c>
      <c r="N46" s="243">
        <v>45793</v>
      </c>
      <c r="O46" s="243">
        <v>45789</v>
      </c>
      <c r="P46" s="244"/>
      <c r="Q46" s="244" t="s">
        <v>556</v>
      </c>
      <c r="R46" s="244"/>
      <c r="S46" s="244"/>
      <c r="T46" s="244" t="s">
        <v>748</v>
      </c>
      <c r="U46" s="250">
        <v>45750</v>
      </c>
      <c r="V46" s="250" t="s">
        <v>676</v>
      </c>
      <c r="W46" s="250" t="s">
        <v>762</v>
      </c>
      <c r="X46" s="250"/>
      <c r="Y46" s="264" t="s">
        <v>807</v>
      </c>
      <c r="Z46" s="229" t="s">
        <v>763</v>
      </c>
      <c r="AA46" s="244" t="s">
        <v>764</v>
      </c>
      <c r="AB46" s="265">
        <v>2.75</v>
      </c>
      <c r="AC46" s="265">
        <f t="shared" si="11"/>
        <v>5989.5</v>
      </c>
      <c r="AD46" s="221" t="s">
        <v>765</v>
      </c>
      <c r="AE46" s="266" t="s">
        <v>567</v>
      </c>
      <c r="AF46" s="266"/>
      <c r="AG46" s="266">
        <f>1818+360</f>
        <v>2178</v>
      </c>
      <c r="AH46" s="267">
        <f t="shared" si="12"/>
        <v>0</v>
      </c>
      <c r="AI46" s="266"/>
      <c r="AK46" s="282"/>
      <c r="AL46" s="282">
        <f t="shared" si="13"/>
        <v>2178</v>
      </c>
      <c r="AM46" s="283"/>
      <c r="AO46" s="294">
        <f>J46</f>
        <v>2178</v>
      </c>
      <c r="AP46" s="294"/>
      <c r="AQ46" s="295"/>
      <c r="AR46" s="292">
        <f t="shared" si="5"/>
        <v>2178</v>
      </c>
      <c r="AS46" s="292">
        <f t="shared" si="6"/>
        <v>40551</v>
      </c>
      <c r="AT46" s="296"/>
      <c r="AU46" s="296"/>
      <c r="AV46" s="296"/>
      <c r="AW46" s="296"/>
      <c r="AX46" s="296"/>
      <c r="AY46" s="241"/>
    </row>
    <row r="47" s="181" customFormat="1" ht="39" hidden="1" customHeight="1" spans="1:51">
      <c r="A47" s="223">
        <v>45742</v>
      </c>
      <c r="B47" s="224" t="s">
        <v>812</v>
      </c>
      <c r="C47" s="225" t="s">
        <v>813</v>
      </c>
      <c r="D47" s="226">
        <v>4500161075</v>
      </c>
      <c r="E47" s="229">
        <v>11098</v>
      </c>
      <c r="F47" s="226" t="s">
        <v>814</v>
      </c>
      <c r="G47" s="230" t="s">
        <v>815</v>
      </c>
      <c r="H47" s="228" t="s">
        <v>554</v>
      </c>
      <c r="I47" s="241" t="s">
        <v>555</v>
      </c>
      <c r="J47" s="242">
        <v>600</v>
      </c>
      <c r="K47" s="242">
        <v>0</v>
      </c>
      <c r="L47" s="242">
        <v>6</v>
      </c>
      <c r="M47" s="242">
        <f t="shared" si="2"/>
        <v>100</v>
      </c>
      <c r="N47" s="243">
        <v>45793</v>
      </c>
      <c r="O47" s="243">
        <v>45789</v>
      </c>
      <c r="P47" s="244"/>
      <c r="Q47" s="244" t="s">
        <v>556</v>
      </c>
      <c r="R47" s="244"/>
      <c r="S47" s="244"/>
      <c r="T47" s="244" t="s">
        <v>731</v>
      </c>
      <c r="U47" s="250">
        <v>45770</v>
      </c>
      <c r="V47" s="250" t="s">
        <v>572</v>
      </c>
      <c r="W47" s="250">
        <v>45783</v>
      </c>
      <c r="X47" s="250" t="s">
        <v>548</v>
      </c>
      <c r="Y47" s="264" t="s">
        <v>816</v>
      </c>
      <c r="Z47" s="229" t="s">
        <v>817</v>
      </c>
      <c r="AA47" s="244" t="s">
        <v>352</v>
      </c>
      <c r="AB47" s="265">
        <v>2.7663</v>
      </c>
      <c r="AC47" s="265">
        <f t="shared" si="11"/>
        <v>1659.78</v>
      </c>
      <c r="AD47" s="242" t="s">
        <v>818</v>
      </c>
      <c r="AE47" s="266" t="s">
        <v>567</v>
      </c>
      <c r="AF47" s="266"/>
      <c r="AG47" s="266">
        <v>600</v>
      </c>
      <c r="AH47" s="267">
        <f t="shared" si="12"/>
        <v>0</v>
      </c>
      <c r="AI47" s="266"/>
      <c r="AK47" s="282"/>
      <c r="AL47" s="282">
        <f t="shared" si="13"/>
        <v>600</v>
      </c>
      <c r="AM47" s="283"/>
      <c r="AO47" s="294"/>
      <c r="AP47" s="294">
        <f>J47</f>
        <v>600</v>
      </c>
      <c r="AQ47" s="295"/>
      <c r="AR47" s="292">
        <f t="shared" si="5"/>
        <v>600</v>
      </c>
      <c r="AS47" s="292">
        <f t="shared" si="6"/>
        <v>41151</v>
      </c>
      <c r="AT47" s="296"/>
      <c r="AU47" s="296"/>
      <c r="AV47" s="296"/>
      <c r="AW47" s="296"/>
      <c r="AX47" s="296"/>
      <c r="AY47" s="241"/>
    </row>
    <row r="48" s="181" customFormat="1" ht="39" hidden="1" customHeight="1" spans="1:51">
      <c r="A48" s="223">
        <v>45763</v>
      </c>
      <c r="B48" s="224" t="s">
        <v>819</v>
      </c>
      <c r="C48" s="225" t="s">
        <v>820</v>
      </c>
      <c r="D48" s="226">
        <v>4500163403</v>
      </c>
      <c r="E48" s="227" t="s">
        <v>821</v>
      </c>
      <c r="F48" s="226" t="s">
        <v>822</v>
      </c>
      <c r="G48" s="230" t="s">
        <v>815</v>
      </c>
      <c r="H48" s="228" t="s">
        <v>596</v>
      </c>
      <c r="I48" s="241" t="s">
        <v>555</v>
      </c>
      <c r="J48" s="242">
        <v>108</v>
      </c>
      <c r="K48" s="242">
        <v>0</v>
      </c>
      <c r="L48" s="242">
        <v>6</v>
      </c>
      <c r="M48" s="242">
        <f t="shared" si="2"/>
        <v>18</v>
      </c>
      <c r="N48" s="243">
        <v>45796</v>
      </c>
      <c r="O48" s="243">
        <v>45792</v>
      </c>
      <c r="P48" s="244"/>
      <c r="Q48" s="244" t="s">
        <v>556</v>
      </c>
      <c r="R48" s="244"/>
      <c r="S48" s="244"/>
      <c r="T48" s="244" t="s">
        <v>731</v>
      </c>
      <c r="U48" s="250">
        <v>45763</v>
      </c>
      <c r="V48" s="250" t="s">
        <v>572</v>
      </c>
      <c r="W48" s="250" t="s">
        <v>572</v>
      </c>
      <c r="X48" s="250" t="s">
        <v>823</v>
      </c>
      <c r="Y48" s="264"/>
      <c r="Z48" s="229" t="s">
        <v>824</v>
      </c>
      <c r="AA48" s="244" t="s">
        <v>825</v>
      </c>
      <c r="AB48" s="265">
        <v>2.7663</v>
      </c>
      <c r="AC48" s="265">
        <f t="shared" si="11"/>
        <v>298.7604</v>
      </c>
      <c r="AD48" s="242" t="s">
        <v>826</v>
      </c>
      <c r="AE48" s="267" t="s">
        <v>567</v>
      </c>
      <c r="AF48" s="267"/>
      <c r="AG48" s="266">
        <v>108</v>
      </c>
      <c r="AH48" s="267">
        <f t="shared" si="12"/>
        <v>0</v>
      </c>
      <c r="AI48" s="266"/>
      <c r="AK48" s="282"/>
      <c r="AL48" s="282">
        <f t="shared" si="13"/>
        <v>108</v>
      </c>
      <c r="AM48" s="283"/>
      <c r="AO48" s="294"/>
      <c r="AP48" s="294">
        <f>J48</f>
        <v>108</v>
      </c>
      <c r="AQ48" s="295"/>
      <c r="AR48" s="292">
        <f t="shared" si="5"/>
        <v>108</v>
      </c>
      <c r="AS48" s="292">
        <f t="shared" si="6"/>
        <v>41259</v>
      </c>
      <c r="AT48" s="296"/>
      <c r="AU48" s="296"/>
      <c r="AV48" s="296"/>
      <c r="AW48" s="296"/>
      <c r="AX48" s="296"/>
      <c r="AY48" s="241"/>
    </row>
    <row r="49" s="181" customFormat="1" ht="39" hidden="1" customHeight="1" spans="1:51">
      <c r="A49" s="223">
        <v>45755</v>
      </c>
      <c r="B49" s="224" t="s">
        <v>162</v>
      </c>
      <c r="C49" s="225" t="s">
        <v>827</v>
      </c>
      <c r="D49" s="226">
        <v>4500162877</v>
      </c>
      <c r="E49" s="227" t="s">
        <v>828</v>
      </c>
      <c r="F49" s="226" t="s">
        <v>829</v>
      </c>
      <c r="G49" s="230" t="s">
        <v>815</v>
      </c>
      <c r="H49" s="228" t="s">
        <v>554</v>
      </c>
      <c r="I49" s="241" t="s">
        <v>555</v>
      </c>
      <c r="J49" s="242">
        <v>2502</v>
      </c>
      <c r="K49" s="242">
        <v>0</v>
      </c>
      <c r="L49" s="242">
        <v>6</v>
      </c>
      <c r="M49" s="242">
        <f t="shared" si="2"/>
        <v>417</v>
      </c>
      <c r="N49" s="243">
        <v>45792</v>
      </c>
      <c r="O49" s="243">
        <v>45789</v>
      </c>
      <c r="P49" s="244"/>
      <c r="Q49" s="244" t="s">
        <v>556</v>
      </c>
      <c r="R49" s="244"/>
      <c r="S49" s="244"/>
      <c r="T49" s="244" t="s">
        <v>731</v>
      </c>
      <c r="U49" s="250">
        <v>45770</v>
      </c>
      <c r="V49" s="250" t="s">
        <v>572</v>
      </c>
      <c r="W49" s="250">
        <v>45771</v>
      </c>
      <c r="X49" s="250" t="s">
        <v>830</v>
      </c>
      <c r="Y49" s="264"/>
      <c r="Z49" s="229" t="s">
        <v>831</v>
      </c>
      <c r="AA49" s="244" t="s">
        <v>832</v>
      </c>
      <c r="AB49" s="265">
        <v>2.5269</v>
      </c>
      <c r="AC49" s="265">
        <f t="shared" si="11"/>
        <v>6322.3038</v>
      </c>
      <c r="AD49" s="242" t="s">
        <v>833</v>
      </c>
      <c r="AE49" s="267" t="s">
        <v>567</v>
      </c>
      <c r="AF49" s="267"/>
      <c r="AG49" s="266">
        <f>2490+12</f>
        <v>2502</v>
      </c>
      <c r="AH49" s="267">
        <f t="shared" si="12"/>
        <v>0</v>
      </c>
      <c r="AI49" s="266"/>
      <c r="AK49" s="282"/>
      <c r="AL49" s="282">
        <f t="shared" si="13"/>
        <v>2502</v>
      </c>
      <c r="AM49" s="283"/>
      <c r="AO49" s="294"/>
      <c r="AP49" s="294">
        <f>J49</f>
        <v>2502</v>
      </c>
      <c r="AQ49" s="295"/>
      <c r="AR49" s="292">
        <f t="shared" si="5"/>
        <v>2502</v>
      </c>
      <c r="AS49" s="292">
        <f t="shared" si="6"/>
        <v>43761</v>
      </c>
      <c r="AT49" s="296"/>
      <c r="AU49" s="296"/>
      <c r="AV49" s="296"/>
      <c r="AW49" s="296"/>
      <c r="AX49" s="296"/>
      <c r="AY49" s="241"/>
    </row>
    <row r="50" s="181" customFormat="1" ht="39" hidden="1" customHeight="1" spans="1:51">
      <c r="A50" s="223">
        <v>45749</v>
      </c>
      <c r="B50" s="224" t="s">
        <v>834</v>
      </c>
      <c r="C50" s="225" t="s">
        <v>813</v>
      </c>
      <c r="D50" s="226">
        <v>4500162375</v>
      </c>
      <c r="E50" s="229">
        <v>20106</v>
      </c>
      <c r="F50" s="226" t="s">
        <v>835</v>
      </c>
      <c r="G50" s="230" t="s">
        <v>815</v>
      </c>
      <c r="H50" s="228" t="s">
        <v>554</v>
      </c>
      <c r="I50" s="241" t="s">
        <v>555</v>
      </c>
      <c r="J50" s="242">
        <v>162</v>
      </c>
      <c r="K50" s="242">
        <v>0</v>
      </c>
      <c r="L50" s="242">
        <v>6</v>
      </c>
      <c r="M50" s="242">
        <f t="shared" si="2"/>
        <v>27</v>
      </c>
      <c r="N50" s="243">
        <v>45797</v>
      </c>
      <c r="O50" s="243">
        <v>45793</v>
      </c>
      <c r="P50" s="244"/>
      <c r="Q50" s="244" t="s">
        <v>556</v>
      </c>
      <c r="R50" s="244"/>
      <c r="S50" s="244"/>
      <c r="T50" s="244" t="s">
        <v>731</v>
      </c>
      <c r="U50" s="250">
        <v>45750</v>
      </c>
      <c r="V50" s="250" t="s">
        <v>572</v>
      </c>
      <c r="W50" s="250" t="s">
        <v>572</v>
      </c>
      <c r="X50" s="250" t="s">
        <v>836</v>
      </c>
      <c r="Y50" s="264"/>
      <c r="Z50" s="229" t="s">
        <v>837</v>
      </c>
      <c r="AA50" s="244" t="s">
        <v>838</v>
      </c>
      <c r="AB50" s="265">
        <v>2.7663</v>
      </c>
      <c r="AC50" s="265">
        <f t="shared" si="11"/>
        <v>448.1406</v>
      </c>
      <c r="AD50" s="242" t="s">
        <v>839</v>
      </c>
      <c r="AE50" s="266" t="s">
        <v>567</v>
      </c>
      <c r="AF50" s="266"/>
      <c r="AG50" s="266">
        <v>162</v>
      </c>
      <c r="AH50" s="267">
        <f t="shared" si="12"/>
        <v>0</v>
      </c>
      <c r="AI50" s="266"/>
      <c r="AK50" s="282"/>
      <c r="AL50" s="282">
        <f t="shared" si="13"/>
        <v>162</v>
      </c>
      <c r="AM50" s="283"/>
      <c r="AO50" s="294"/>
      <c r="AP50" s="294">
        <f>J50</f>
        <v>162</v>
      </c>
      <c r="AQ50" s="295"/>
      <c r="AR50" s="292">
        <f t="shared" si="5"/>
        <v>162</v>
      </c>
      <c r="AS50" s="292">
        <f t="shared" si="6"/>
        <v>43923</v>
      </c>
      <c r="AT50" s="296"/>
      <c r="AU50" s="296"/>
      <c r="AV50" s="296"/>
      <c r="AW50" s="296"/>
      <c r="AX50" s="296"/>
      <c r="AY50" s="241"/>
    </row>
    <row r="51" s="181" customFormat="1" ht="39" hidden="1" customHeight="1" spans="1:51">
      <c r="A51" s="223">
        <v>45772</v>
      </c>
      <c r="B51" s="224" t="s">
        <v>171</v>
      </c>
      <c r="C51" s="225" t="s">
        <v>758</v>
      </c>
      <c r="D51" s="226">
        <v>4500164965</v>
      </c>
      <c r="E51" s="227" t="s">
        <v>840</v>
      </c>
      <c r="F51" s="226" t="s">
        <v>841</v>
      </c>
      <c r="G51" s="228" t="s">
        <v>666</v>
      </c>
      <c r="H51" s="228" t="s">
        <v>554</v>
      </c>
      <c r="I51" s="241" t="s">
        <v>555</v>
      </c>
      <c r="J51" s="242">
        <v>504</v>
      </c>
      <c r="K51" s="242">
        <v>0</v>
      </c>
      <c r="L51" s="242">
        <v>6</v>
      </c>
      <c r="M51" s="242">
        <f t="shared" si="2"/>
        <v>84</v>
      </c>
      <c r="N51" s="243">
        <v>45801</v>
      </c>
      <c r="O51" s="243">
        <v>45797</v>
      </c>
      <c r="P51" s="244"/>
      <c r="Q51" s="244" t="s">
        <v>556</v>
      </c>
      <c r="R51" s="244"/>
      <c r="S51" s="244"/>
      <c r="T51" s="244" t="s">
        <v>731</v>
      </c>
      <c r="U51" s="250">
        <v>45772</v>
      </c>
      <c r="V51" s="250" t="s">
        <v>572</v>
      </c>
      <c r="W51" s="250">
        <v>45772</v>
      </c>
      <c r="X51" s="250"/>
      <c r="Y51" s="264"/>
      <c r="Z51" s="229" t="s">
        <v>842</v>
      </c>
      <c r="AA51" s="244" t="s">
        <v>843</v>
      </c>
      <c r="AB51" s="265">
        <v>2.76663</v>
      </c>
      <c r="AC51" s="265">
        <f t="shared" si="11"/>
        <v>1394.38152</v>
      </c>
      <c r="AD51" s="242" t="s">
        <v>844</v>
      </c>
      <c r="AE51" s="266" t="s">
        <v>567</v>
      </c>
      <c r="AF51" s="266"/>
      <c r="AG51" s="266">
        <v>504</v>
      </c>
      <c r="AH51" s="267">
        <f t="shared" si="12"/>
        <v>0</v>
      </c>
      <c r="AI51" s="266"/>
      <c r="AK51" s="282"/>
      <c r="AL51" s="282">
        <f t="shared" si="13"/>
        <v>504</v>
      </c>
      <c r="AM51" s="283"/>
      <c r="AO51" s="294">
        <f>J51</f>
        <v>504</v>
      </c>
      <c r="AP51" s="294"/>
      <c r="AQ51" s="295"/>
      <c r="AR51" s="292">
        <f t="shared" si="5"/>
        <v>504</v>
      </c>
      <c r="AS51" s="292">
        <f t="shared" si="6"/>
        <v>44427</v>
      </c>
      <c r="AT51" s="296"/>
      <c r="AU51" s="296"/>
      <c r="AV51" s="296"/>
      <c r="AW51" s="296"/>
      <c r="AX51" s="296"/>
      <c r="AY51" s="241"/>
    </row>
    <row r="52" s="181" customFormat="1" ht="39" hidden="1" customHeight="1" spans="1:51">
      <c r="A52" s="223">
        <v>45749</v>
      </c>
      <c r="B52" s="224" t="s">
        <v>845</v>
      </c>
      <c r="C52" s="225" t="s">
        <v>846</v>
      </c>
      <c r="D52" s="226">
        <v>4500161573</v>
      </c>
      <c r="E52" s="227" t="s">
        <v>847</v>
      </c>
      <c r="F52" s="226" t="s">
        <v>848</v>
      </c>
      <c r="G52" s="228" t="s">
        <v>666</v>
      </c>
      <c r="H52" s="228" t="s">
        <v>554</v>
      </c>
      <c r="I52" s="241" t="s">
        <v>555</v>
      </c>
      <c r="J52" s="242">
        <v>120</v>
      </c>
      <c r="K52" s="242">
        <v>0</v>
      </c>
      <c r="L52" s="242">
        <v>6</v>
      </c>
      <c r="M52" s="242">
        <f t="shared" si="2"/>
        <v>20</v>
      </c>
      <c r="N52" s="243">
        <v>45803</v>
      </c>
      <c r="O52" s="243">
        <v>45799</v>
      </c>
      <c r="P52" s="244"/>
      <c r="Q52" s="244" t="s">
        <v>556</v>
      </c>
      <c r="R52" s="244"/>
      <c r="S52" s="244"/>
      <c r="T52" s="244" t="s">
        <v>731</v>
      </c>
      <c r="U52" s="250">
        <v>45769</v>
      </c>
      <c r="V52" s="250" t="s">
        <v>572</v>
      </c>
      <c r="W52" s="250" t="s">
        <v>572</v>
      </c>
      <c r="X52" s="250" t="s">
        <v>836</v>
      </c>
      <c r="Y52" s="264"/>
      <c r="Z52" s="229" t="s">
        <v>849</v>
      </c>
      <c r="AA52" s="244" t="s">
        <v>352</v>
      </c>
      <c r="AB52" s="265">
        <v>2.6717</v>
      </c>
      <c r="AC52" s="265">
        <f t="shared" si="11"/>
        <v>320.604</v>
      </c>
      <c r="AD52" s="242" t="s">
        <v>850</v>
      </c>
      <c r="AE52" s="266" t="s">
        <v>567</v>
      </c>
      <c r="AF52" s="266"/>
      <c r="AG52" s="266">
        <v>120</v>
      </c>
      <c r="AH52" s="267">
        <f t="shared" si="12"/>
        <v>0</v>
      </c>
      <c r="AI52" s="266"/>
      <c r="AK52" s="282"/>
      <c r="AL52" s="282">
        <f t="shared" si="13"/>
        <v>120</v>
      </c>
      <c r="AM52" s="283"/>
      <c r="AO52" s="294">
        <f>J52</f>
        <v>120</v>
      </c>
      <c r="AP52" s="294"/>
      <c r="AQ52" s="295"/>
      <c r="AR52" s="292">
        <f t="shared" si="5"/>
        <v>120</v>
      </c>
      <c r="AS52" s="292">
        <f t="shared" si="6"/>
        <v>44547</v>
      </c>
      <c r="AT52" s="296"/>
      <c r="AU52" s="296"/>
      <c r="AV52" s="296"/>
      <c r="AW52" s="296"/>
      <c r="AX52" s="296"/>
      <c r="AY52" s="241"/>
    </row>
    <row r="53" s="181" customFormat="1" ht="39" hidden="1" customHeight="1" spans="1:51">
      <c r="A53" s="223">
        <v>45741</v>
      </c>
      <c r="B53" s="224" t="s">
        <v>851</v>
      </c>
      <c r="C53" s="225" t="s">
        <v>758</v>
      </c>
      <c r="D53" s="226">
        <v>4500161332</v>
      </c>
      <c r="E53" s="229">
        <v>3501527773</v>
      </c>
      <c r="F53" s="226" t="s">
        <v>852</v>
      </c>
      <c r="G53" s="228" t="s">
        <v>666</v>
      </c>
      <c r="H53" s="228" t="s">
        <v>554</v>
      </c>
      <c r="I53" s="241" t="s">
        <v>555</v>
      </c>
      <c r="J53" s="242">
        <v>804</v>
      </c>
      <c r="K53" s="242">
        <v>0</v>
      </c>
      <c r="L53" s="242">
        <v>6</v>
      </c>
      <c r="M53" s="242">
        <f t="shared" si="2"/>
        <v>134</v>
      </c>
      <c r="N53" s="243">
        <v>45796</v>
      </c>
      <c r="O53" s="243">
        <v>45792</v>
      </c>
      <c r="P53" s="244" t="s">
        <v>853</v>
      </c>
      <c r="Q53" s="244" t="s">
        <v>556</v>
      </c>
      <c r="R53" s="244"/>
      <c r="S53" s="244"/>
      <c r="T53" s="244" t="s">
        <v>731</v>
      </c>
      <c r="U53" s="250">
        <v>45754</v>
      </c>
      <c r="V53" s="250" t="s">
        <v>572</v>
      </c>
      <c r="W53" s="250">
        <v>45754</v>
      </c>
      <c r="X53" s="250"/>
      <c r="Y53" s="264" t="s">
        <v>816</v>
      </c>
      <c r="Z53" s="229" t="s">
        <v>854</v>
      </c>
      <c r="AA53" s="244" t="s">
        <v>855</v>
      </c>
      <c r="AB53" s="265">
        <v>2.6717</v>
      </c>
      <c r="AC53" s="265">
        <f t="shared" si="11"/>
        <v>2148.0468</v>
      </c>
      <c r="AD53" s="242" t="s">
        <v>856</v>
      </c>
      <c r="AE53" s="267" t="s">
        <v>567</v>
      </c>
      <c r="AF53" s="267"/>
      <c r="AG53" s="242">
        <v>804</v>
      </c>
      <c r="AH53" s="267">
        <f t="shared" si="12"/>
        <v>0</v>
      </c>
      <c r="AI53" s="266"/>
      <c r="AK53" s="282"/>
      <c r="AL53" s="282">
        <f t="shared" si="13"/>
        <v>804</v>
      </c>
      <c r="AM53" s="283"/>
      <c r="AO53" s="294">
        <f>J53</f>
        <v>804</v>
      </c>
      <c r="AP53" s="294"/>
      <c r="AQ53" s="295"/>
      <c r="AR53" s="292">
        <f t="shared" si="5"/>
        <v>804</v>
      </c>
      <c r="AS53" s="292">
        <f t="shared" si="6"/>
        <v>45351</v>
      </c>
      <c r="AT53" s="296"/>
      <c r="AU53" s="296"/>
      <c r="AV53" s="296"/>
      <c r="AW53" s="296"/>
      <c r="AX53" s="296"/>
      <c r="AY53" s="241"/>
    </row>
    <row r="54" s="181" customFormat="1" ht="39" hidden="1" customHeight="1" spans="1:51">
      <c r="A54" s="223">
        <v>45754</v>
      </c>
      <c r="B54" s="224" t="s">
        <v>819</v>
      </c>
      <c r="C54" s="225" t="s">
        <v>820</v>
      </c>
      <c r="D54" s="226">
        <v>4500162346</v>
      </c>
      <c r="E54" s="227" t="s">
        <v>857</v>
      </c>
      <c r="F54" s="226" t="s">
        <v>858</v>
      </c>
      <c r="G54" s="230" t="s">
        <v>815</v>
      </c>
      <c r="H54" s="228" t="s">
        <v>596</v>
      </c>
      <c r="I54" s="241" t="s">
        <v>555</v>
      </c>
      <c r="J54" s="242">
        <v>1548</v>
      </c>
      <c r="K54" s="242">
        <v>0</v>
      </c>
      <c r="L54" s="242">
        <v>6</v>
      </c>
      <c r="M54" s="242">
        <f t="shared" si="2"/>
        <v>258</v>
      </c>
      <c r="N54" s="243">
        <v>45783</v>
      </c>
      <c r="O54" s="243">
        <v>45779</v>
      </c>
      <c r="P54" s="244"/>
      <c r="Q54" s="244" t="s">
        <v>556</v>
      </c>
      <c r="R54" s="244"/>
      <c r="S54" s="244"/>
      <c r="T54" s="244" t="s">
        <v>731</v>
      </c>
      <c r="U54" s="250">
        <v>45757</v>
      </c>
      <c r="V54" s="250" t="s">
        <v>572</v>
      </c>
      <c r="W54" s="250"/>
      <c r="X54" s="250" t="s">
        <v>859</v>
      </c>
      <c r="Y54" s="264"/>
      <c r="Z54" s="229" t="s">
        <v>860</v>
      </c>
      <c r="AA54" s="244" t="s">
        <v>743</v>
      </c>
      <c r="AB54" s="265">
        <v>2.6352</v>
      </c>
      <c r="AC54" s="265">
        <f t="shared" si="11"/>
        <v>4079.2896</v>
      </c>
      <c r="AD54" s="242" t="s">
        <v>861</v>
      </c>
      <c r="AE54" s="267" t="s">
        <v>567</v>
      </c>
      <c r="AF54" s="267"/>
      <c r="AG54" s="266">
        <v>1548</v>
      </c>
      <c r="AH54" s="267">
        <f t="shared" si="12"/>
        <v>0</v>
      </c>
      <c r="AI54" s="266"/>
      <c r="AJ54" s="282"/>
      <c r="AK54" s="282"/>
      <c r="AL54" s="282">
        <f t="shared" si="13"/>
        <v>1548</v>
      </c>
      <c r="AM54" s="283"/>
      <c r="AO54" s="294"/>
      <c r="AP54" s="294">
        <f>J54</f>
        <v>1548</v>
      </c>
      <c r="AQ54" s="295"/>
      <c r="AR54" s="292">
        <f t="shared" si="5"/>
        <v>1548</v>
      </c>
      <c r="AS54" s="292">
        <f t="shared" si="6"/>
        <v>46899</v>
      </c>
      <c r="AT54" s="296"/>
      <c r="AU54" s="296"/>
      <c r="AV54" s="296"/>
      <c r="AW54" s="296"/>
      <c r="AX54" s="296"/>
      <c r="AY54" s="241"/>
    </row>
    <row r="55" s="181" customFormat="1" ht="39" hidden="1" customHeight="1" spans="1:51">
      <c r="A55" s="223">
        <v>45755</v>
      </c>
      <c r="B55" s="224" t="s">
        <v>423</v>
      </c>
      <c r="C55" s="225" t="s">
        <v>578</v>
      </c>
      <c r="D55" s="226">
        <v>4500162809</v>
      </c>
      <c r="E55" s="229" t="s">
        <v>862</v>
      </c>
      <c r="F55" s="226" t="s">
        <v>863</v>
      </c>
      <c r="G55" s="228" t="s">
        <v>554</v>
      </c>
      <c r="H55" s="228" t="s">
        <v>554</v>
      </c>
      <c r="I55" s="241" t="s">
        <v>555</v>
      </c>
      <c r="J55" s="242">
        <v>702</v>
      </c>
      <c r="K55" s="242">
        <v>0</v>
      </c>
      <c r="L55" s="242">
        <v>6</v>
      </c>
      <c r="M55" s="242">
        <f t="shared" si="2"/>
        <v>117</v>
      </c>
      <c r="N55" s="243">
        <v>45793</v>
      </c>
      <c r="O55" s="243">
        <v>45789</v>
      </c>
      <c r="P55" s="244"/>
      <c r="Q55" s="244" t="s">
        <v>556</v>
      </c>
      <c r="R55" s="244"/>
      <c r="S55" s="244"/>
      <c r="T55" s="244" t="s">
        <v>731</v>
      </c>
      <c r="U55" s="250">
        <v>45755</v>
      </c>
      <c r="V55" s="250" t="s">
        <v>572</v>
      </c>
      <c r="W55" s="250">
        <v>45755</v>
      </c>
      <c r="X55" s="250"/>
      <c r="Y55" s="264"/>
      <c r="Z55" s="229" t="s">
        <v>864</v>
      </c>
      <c r="AA55" s="244" t="s">
        <v>865</v>
      </c>
      <c r="AB55" s="265">
        <v>2.8222</v>
      </c>
      <c r="AC55" s="265">
        <f t="shared" si="11"/>
        <v>1981.1844</v>
      </c>
      <c r="AD55" s="242" t="s">
        <v>866</v>
      </c>
      <c r="AE55" s="266" t="s">
        <v>567</v>
      </c>
      <c r="AF55" s="266"/>
      <c r="AG55" s="266">
        <v>702</v>
      </c>
      <c r="AH55" s="267">
        <f t="shared" si="12"/>
        <v>0</v>
      </c>
      <c r="AI55" s="266"/>
      <c r="AK55" s="282">
        <f>J55</f>
        <v>702</v>
      </c>
      <c r="AL55" s="282"/>
      <c r="AM55" s="283"/>
      <c r="AO55" s="294">
        <f t="shared" ref="AO55:AO68" si="14">J55</f>
        <v>702</v>
      </c>
      <c r="AP55" s="294"/>
      <c r="AQ55" s="295"/>
      <c r="AR55" s="292">
        <f t="shared" si="5"/>
        <v>702</v>
      </c>
      <c r="AS55" s="292">
        <f t="shared" si="6"/>
        <v>47601</v>
      </c>
      <c r="AT55" s="296"/>
      <c r="AU55" s="296"/>
      <c r="AV55" s="296"/>
      <c r="AW55" s="296"/>
      <c r="AX55" s="296"/>
      <c r="AY55" s="241"/>
    </row>
    <row r="56" s="181" customFormat="1" ht="39" hidden="1" customHeight="1" spans="1:51">
      <c r="A56" s="223">
        <v>45755</v>
      </c>
      <c r="B56" s="224" t="s">
        <v>423</v>
      </c>
      <c r="C56" s="225" t="s">
        <v>578</v>
      </c>
      <c r="D56" s="226">
        <v>4500162809</v>
      </c>
      <c r="E56" s="229" t="s">
        <v>867</v>
      </c>
      <c r="F56" s="226" t="s">
        <v>868</v>
      </c>
      <c r="G56" s="228" t="s">
        <v>554</v>
      </c>
      <c r="H56" s="228" t="s">
        <v>554</v>
      </c>
      <c r="I56" s="241" t="s">
        <v>555</v>
      </c>
      <c r="J56" s="242">
        <v>558</v>
      </c>
      <c r="K56" s="242">
        <v>0</v>
      </c>
      <c r="L56" s="242">
        <v>6</v>
      </c>
      <c r="M56" s="242">
        <f t="shared" si="2"/>
        <v>93</v>
      </c>
      <c r="N56" s="243">
        <v>45793</v>
      </c>
      <c r="O56" s="243">
        <v>45789</v>
      </c>
      <c r="P56" s="244"/>
      <c r="Q56" s="244" t="s">
        <v>556</v>
      </c>
      <c r="R56" s="244"/>
      <c r="S56" s="244"/>
      <c r="T56" s="244" t="s">
        <v>731</v>
      </c>
      <c r="U56" s="250">
        <v>45755</v>
      </c>
      <c r="V56" s="250" t="s">
        <v>572</v>
      </c>
      <c r="W56" s="250">
        <v>45755</v>
      </c>
      <c r="X56" s="250"/>
      <c r="Y56" s="264"/>
      <c r="Z56" s="229" t="s">
        <v>864</v>
      </c>
      <c r="AA56" s="244" t="s">
        <v>865</v>
      </c>
      <c r="AB56" s="265">
        <v>2.8222</v>
      </c>
      <c r="AC56" s="265">
        <f t="shared" si="11"/>
        <v>1574.7876</v>
      </c>
      <c r="AD56" s="242" t="s">
        <v>866</v>
      </c>
      <c r="AE56" s="266" t="s">
        <v>567</v>
      </c>
      <c r="AF56" s="266"/>
      <c r="AG56" s="266">
        <v>558</v>
      </c>
      <c r="AH56" s="267">
        <f t="shared" si="12"/>
        <v>0</v>
      </c>
      <c r="AI56" s="266"/>
      <c r="AK56" s="282">
        <f>J56</f>
        <v>558</v>
      </c>
      <c r="AL56" s="282"/>
      <c r="AM56" s="283"/>
      <c r="AO56" s="294">
        <f t="shared" si="14"/>
        <v>558</v>
      </c>
      <c r="AP56" s="294"/>
      <c r="AQ56" s="295"/>
      <c r="AR56" s="292">
        <f t="shared" si="5"/>
        <v>558</v>
      </c>
      <c r="AS56" s="292">
        <f t="shared" si="6"/>
        <v>48159</v>
      </c>
      <c r="AT56" s="296"/>
      <c r="AU56" s="296"/>
      <c r="AV56" s="296"/>
      <c r="AW56" s="296"/>
      <c r="AX56" s="296"/>
      <c r="AY56" s="241"/>
    </row>
    <row r="57" s="181" customFormat="1" ht="39" hidden="1" customHeight="1" spans="1:51">
      <c r="A57" s="223">
        <v>45755</v>
      </c>
      <c r="B57" s="224" t="s">
        <v>423</v>
      </c>
      <c r="C57" s="225" t="s">
        <v>578</v>
      </c>
      <c r="D57" s="226">
        <v>4500162809</v>
      </c>
      <c r="E57" s="229" t="s">
        <v>869</v>
      </c>
      <c r="F57" s="226" t="s">
        <v>870</v>
      </c>
      <c r="G57" s="228" t="s">
        <v>554</v>
      </c>
      <c r="H57" s="228" t="s">
        <v>554</v>
      </c>
      <c r="I57" s="241" t="s">
        <v>555</v>
      </c>
      <c r="J57" s="242">
        <v>540</v>
      </c>
      <c r="K57" s="242">
        <v>0</v>
      </c>
      <c r="L57" s="242">
        <v>6</v>
      </c>
      <c r="M57" s="242">
        <f t="shared" si="2"/>
        <v>90</v>
      </c>
      <c r="N57" s="243">
        <v>45793</v>
      </c>
      <c r="O57" s="243">
        <v>45789</v>
      </c>
      <c r="P57" s="244"/>
      <c r="Q57" s="244" t="s">
        <v>556</v>
      </c>
      <c r="R57" s="244"/>
      <c r="S57" s="244"/>
      <c r="T57" s="244" t="s">
        <v>731</v>
      </c>
      <c r="U57" s="250">
        <v>45755</v>
      </c>
      <c r="V57" s="250" t="s">
        <v>572</v>
      </c>
      <c r="W57" s="250">
        <v>45755</v>
      </c>
      <c r="X57" s="250"/>
      <c r="Y57" s="264"/>
      <c r="Z57" s="229" t="s">
        <v>864</v>
      </c>
      <c r="AA57" s="244" t="s">
        <v>865</v>
      </c>
      <c r="AB57" s="265">
        <v>2.8222</v>
      </c>
      <c r="AC57" s="265">
        <f t="shared" si="11"/>
        <v>1523.988</v>
      </c>
      <c r="AD57" s="242" t="s">
        <v>871</v>
      </c>
      <c r="AE57" s="266" t="s">
        <v>567</v>
      </c>
      <c r="AF57" s="266"/>
      <c r="AG57" s="266">
        <v>540</v>
      </c>
      <c r="AH57" s="267">
        <f t="shared" si="12"/>
        <v>0</v>
      </c>
      <c r="AI57" s="266"/>
      <c r="AK57" s="282">
        <f>J57</f>
        <v>540</v>
      </c>
      <c r="AL57" s="282"/>
      <c r="AM57" s="283"/>
      <c r="AO57" s="294">
        <f t="shared" si="14"/>
        <v>540</v>
      </c>
      <c r="AP57" s="294"/>
      <c r="AQ57" s="295"/>
      <c r="AR57" s="292">
        <f t="shared" si="5"/>
        <v>540</v>
      </c>
      <c r="AS57" s="292">
        <f t="shared" si="6"/>
        <v>48699</v>
      </c>
      <c r="AT57" s="296"/>
      <c r="AU57" s="296"/>
      <c r="AV57" s="296"/>
      <c r="AW57" s="296"/>
      <c r="AX57" s="296"/>
      <c r="AY57" s="241"/>
    </row>
    <row r="58" s="181" customFormat="1" ht="39" hidden="1" customHeight="1" spans="1:51">
      <c r="A58" s="223">
        <v>45755</v>
      </c>
      <c r="B58" s="224" t="s">
        <v>423</v>
      </c>
      <c r="C58" s="225" t="s">
        <v>578</v>
      </c>
      <c r="D58" s="226">
        <v>4500162809</v>
      </c>
      <c r="E58" s="229" t="s">
        <v>872</v>
      </c>
      <c r="F58" s="226" t="s">
        <v>873</v>
      </c>
      <c r="G58" s="228" t="s">
        <v>554</v>
      </c>
      <c r="H58" s="228" t="s">
        <v>554</v>
      </c>
      <c r="I58" s="241" t="s">
        <v>555</v>
      </c>
      <c r="J58" s="242">
        <v>204</v>
      </c>
      <c r="K58" s="242">
        <v>0</v>
      </c>
      <c r="L58" s="242">
        <v>6</v>
      </c>
      <c r="M58" s="242">
        <f t="shared" si="2"/>
        <v>34</v>
      </c>
      <c r="N58" s="243">
        <v>45793</v>
      </c>
      <c r="O58" s="243">
        <v>45789</v>
      </c>
      <c r="P58" s="244"/>
      <c r="Q58" s="244" t="s">
        <v>556</v>
      </c>
      <c r="R58" s="244"/>
      <c r="S58" s="244"/>
      <c r="T58" s="244" t="s">
        <v>731</v>
      </c>
      <c r="U58" s="250">
        <v>45755</v>
      </c>
      <c r="V58" s="250" t="s">
        <v>572</v>
      </c>
      <c r="W58" s="250">
        <v>45755</v>
      </c>
      <c r="X58" s="250"/>
      <c r="Y58" s="264"/>
      <c r="Z58" s="229" t="s">
        <v>864</v>
      </c>
      <c r="AA58" s="244" t="s">
        <v>865</v>
      </c>
      <c r="AB58" s="265">
        <v>2.8222</v>
      </c>
      <c r="AC58" s="265">
        <f t="shared" si="11"/>
        <v>575.7288</v>
      </c>
      <c r="AD58" s="242" t="s">
        <v>874</v>
      </c>
      <c r="AE58" s="266" t="s">
        <v>567</v>
      </c>
      <c r="AF58" s="266"/>
      <c r="AG58" s="266">
        <v>204</v>
      </c>
      <c r="AH58" s="267">
        <f t="shared" si="12"/>
        <v>0</v>
      </c>
      <c r="AI58" s="266"/>
      <c r="AK58" s="282">
        <f>J58</f>
        <v>204</v>
      </c>
      <c r="AL58" s="282"/>
      <c r="AM58" s="283"/>
      <c r="AO58" s="294">
        <f t="shared" si="14"/>
        <v>204</v>
      </c>
      <c r="AP58" s="294"/>
      <c r="AQ58" s="295"/>
      <c r="AR58" s="292">
        <f t="shared" si="5"/>
        <v>204</v>
      </c>
      <c r="AS58" s="292">
        <f t="shared" si="6"/>
        <v>48903</v>
      </c>
      <c r="AT58" s="296"/>
      <c r="AU58" s="296"/>
      <c r="AV58" s="296"/>
      <c r="AW58" s="296"/>
      <c r="AX58" s="296"/>
      <c r="AY58" s="241"/>
    </row>
    <row r="59" s="181" customFormat="1" ht="39" hidden="1" customHeight="1" spans="1:51">
      <c r="A59" s="223">
        <v>45756</v>
      </c>
      <c r="B59" s="224" t="s">
        <v>584</v>
      </c>
      <c r="C59" s="225" t="s">
        <v>585</v>
      </c>
      <c r="D59" s="226">
        <v>4500163031</v>
      </c>
      <c r="E59" s="227" t="s">
        <v>875</v>
      </c>
      <c r="F59" s="226" t="s">
        <v>876</v>
      </c>
      <c r="G59" s="231" t="s">
        <v>587</v>
      </c>
      <c r="H59" s="228" t="s">
        <v>554</v>
      </c>
      <c r="I59" s="241" t="s">
        <v>555</v>
      </c>
      <c r="J59" s="242">
        <v>2202</v>
      </c>
      <c r="K59" s="242">
        <v>0</v>
      </c>
      <c r="L59" s="242">
        <v>6</v>
      </c>
      <c r="M59" s="242">
        <f t="shared" si="2"/>
        <v>367</v>
      </c>
      <c r="N59" s="243">
        <v>45797</v>
      </c>
      <c r="O59" s="243">
        <v>45793</v>
      </c>
      <c r="P59" s="244"/>
      <c r="Q59" s="244" t="s">
        <v>556</v>
      </c>
      <c r="R59" s="244">
        <v>45801</v>
      </c>
      <c r="S59" s="244"/>
      <c r="T59" s="244" t="s">
        <v>731</v>
      </c>
      <c r="U59" s="250">
        <v>45756</v>
      </c>
      <c r="V59" s="250" t="s">
        <v>572</v>
      </c>
      <c r="W59" s="250">
        <v>45756</v>
      </c>
      <c r="X59" s="250" t="s">
        <v>877</v>
      </c>
      <c r="Y59" s="264"/>
      <c r="Z59" s="229" t="s">
        <v>878</v>
      </c>
      <c r="AA59" s="244" t="s">
        <v>591</v>
      </c>
      <c r="AB59" s="265">
        <v>2.6214</v>
      </c>
      <c r="AC59" s="265">
        <f t="shared" si="11"/>
        <v>5772.3228</v>
      </c>
      <c r="AD59" s="242" t="s">
        <v>879</v>
      </c>
      <c r="AE59" s="267" t="s">
        <v>567</v>
      </c>
      <c r="AF59" s="267"/>
      <c r="AG59" s="266">
        <f>24+2178</f>
        <v>2202</v>
      </c>
      <c r="AH59" s="267">
        <f t="shared" si="12"/>
        <v>0</v>
      </c>
      <c r="AI59" s="266"/>
      <c r="AK59" s="282"/>
      <c r="AL59" s="282"/>
      <c r="AM59" s="283">
        <f>J59</f>
        <v>2202</v>
      </c>
      <c r="AO59" s="294">
        <f t="shared" si="14"/>
        <v>2202</v>
      </c>
      <c r="AP59" s="294"/>
      <c r="AQ59" s="295"/>
      <c r="AR59" s="292">
        <f t="shared" si="5"/>
        <v>2202</v>
      </c>
      <c r="AS59" s="292">
        <f t="shared" si="6"/>
        <v>51105</v>
      </c>
      <c r="AT59" s="296"/>
      <c r="AU59" s="296"/>
      <c r="AV59" s="296"/>
      <c r="AW59" s="296"/>
      <c r="AX59" s="296"/>
      <c r="AY59" s="241"/>
    </row>
    <row r="60" s="181" customFormat="1" ht="39" hidden="1" customHeight="1" spans="1:51">
      <c r="A60" s="223">
        <v>45750</v>
      </c>
      <c r="B60" s="224" t="s">
        <v>880</v>
      </c>
      <c r="C60" s="225" t="s">
        <v>880</v>
      </c>
      <c r="D60" s="226">
        <v>4500162314</v>
      </c>
      <c r="E60" s="227" t="s">
        <v>881</v>
      </c>
      <c r="F60" s="226" t="s">
        <v>882</v>
      </c>
      <c r="G60" s="228" t="s">
        <v>666</v>
      </c>
      <c r="H60" s="228" t="s">
        <v>596</v>
      </c>
      <c r="I60" s="241" t="s">
        <v>555</v>
      </c>
      <c r="J60" s="242">
        <v>486</v>
      </c>
      <c r="K60" s="242">
        <v>0</v>
      </c>
      <c r="L60" s="242">
        <v>6</v>
      </c>
      <c r="M60" s="242">
        <f t="shared" si="2"/>
        <v>81</v>
      </c>
      <c r="N60" s="243">
        <v>45799</v>
      </c>
      <c r="O60" s="243">
        <v>45796</v>
      </c>
      <c r="P60" s="244"/>
      <c r="Q60" s="244" t="s">
        <v>556</v>
      </c>
      <c r="R60" s="244">
        <v>45799</v>
      </c>
      <c r="S60" s="244"/>
      <c r="T60" s="244" t="s">
        <v>731</v>
      </c>
      <c r="U60" s="250">
        <v>45750</v>
      </c>
      <c r="V60" s="250" t="s">
        <v>572</v>
      </c>
      <c r="W60" s="250">
        <v>45761</v>
      </c>
      <c r="X60" s="250"/>
      <c r="Y60" s="264"/>
      <c r="Z60" s="229" t="s">
        <v>883</v>
      </c>
      <c r="AA60" s="244" t="s">
        <v>884</v>
      </c>
      <c r="AB60" s="265">
        <v>2.7663</v>
      </c>
      <c r="AC60" s="265">
        <f t="shared" si="11"/>
        <v>1344.4218</v>
      </c>
      <c r="AD60" s="242" t="s">
        <v>885</v>
      </c>
      <c r="AE60" s="267" t="s">
        <v>567</v>
      </c>
      <c r="AF60" s="267"/>
      <c r="AG60" s="266">
        <v>486</v>
      </c>
      <c r="AH60" s="267">
        <f t="shared" si="12"/>
        <v>0</v>
      </c>
      <c r="AI60" s="266"/>
      <c r="AK60" s="282"/>
      <c r="AL60" s="282">
        <f>J60</f>
        <v>486</v>
      </c>
      <c r="AM60" s="283"/>
      <c r="AO60" s="294">
        <f t="shared" si="14"/>
        <v>486</v>
      </c>
      <c r="AP60" s="294"/>
      <c r="AQ60" s="295"/>
      <c r="AR60" s="292">
        <f t="shared" si="5"/>
        <v>486</v>
      </c>
      <c r="AS60" s="292">
        <f t="shared" si="6"/>
        <v>51591</v>
      </c>
      <c r="AT60" s="296"/>
      <c r="AU60" s="296"/>
      <c r="AV60" s="296"/>
      <c r="AW60" s="296"/>
      <c r="AX60" s="296"/>
      <c r="AY60" s="241"/>
    </row>
    <row r="61" s="181" customFormat="1" ht="39" hidden="1" customHeight="1" spans="1:51">
      <c r="A61" s="223">
        <v>45756</v>
      </c>
      <c r="B61" s="224" t="s">
        <v>745</v>
      </c>
      <c r="C61" s="225" t="s">
        <v>628</v>
      </c>
      <c r="D61" s="226">
        <v>4500161772</v>
      </c>
      <c r="E61" s="227" t="s">
        <v>886</v>
      </c>
      <c r="F61" s="226" t="s">
        <v>887</v>
      </c>
      <c r="G61" s="228" t="s">
        <v>554</v>
      </c>
      <c r="H61" s="228" t="s">
        <v>554</v>
      </c>
      <c r="I61" s="241" t="s">
        <v>555</v>
      </c>
      <c r="J61" s="242">
        <v>3000</v>
      </c>
      <c r="K61" s="242">
        <v>0</v>
      </c>
      <c r="L61" s="242">
        <v>6</v>
      </c>
      <c r="M61" s="242">
        <f t="shared" si="2"/>
        <v>500</v>
      </c>
      <c r="N61" s="243">
        <v>45800</v>
      </c>
      <c r="O61" s="243">
        <v>45796</v>
      </c>
      <c r="P61" s="244"/>
      <c r="Q61" s="244" t="s">
        <v>556</v>
      </c>
      <c r="R61" s="244">
        <v>45803</v>
      </c>
      <c r="S61" s="244"/>
      <c r="T61" s="244" t="s">
        <v>748</v>
      </c>
      <c r="U61" s="250">
        <v>45756</v>
      </c>
      <c r="V61" s="250" t="s">
        <v>572</v>
      </c>
      <c r="W61" s="250" t="s">
        <v>888</v>
      </c>
      <c r="X61" s="250"/>
      <c r="Y61" s="264"/>
      <c r="Z61" s="229" t="s">
        <v>889</v>
      </c>
      <c r="AA61" s="244" t="s">
        <v>751</v>
      </c>
      <c r="AB61" s="265">
        <v>2.5939</v>
      </c>
      <c r="AC61" s="265">
        <f t="shared" si="11"/>
        <v>7781.7</v>
      </c>
      <c r="AD61" s="242" t="s">
        <v>890</v>
      </c>
      <c r="AE61" s="266" t="s">
        <v>567</v>
      </c>
      <c r="AF61" s="266"/>
      <c r="AG61" s="266">
        <f>24+2976</f>
        <v>3000</v>
      </c>
      <c r="AH61" s="267">
        <f t="shared" si="12"/>
        <v>0</v>
      </c>
      <c r="AI61" s="266"/>
      <c r="AK61" s="282">
        <f>J61</f>
        <v>3000</v>
      </c>
      <c r="AL61" s="282"/>
      <c r="AM61" s="283"/>
      <c r="AO61" s="294">
        <f t="shared" si="14"/>
        <v>3000</v>
      </c>
      <c r="AP61" s="294"/>
      <c r="AQ61" s="295"/>
      <c r="AR61" s="292">
        <f t="shared" si="5"/>
        <v>3000</v>
      </c>
      <c r="AS61" s="292">
        <f t="shared" si="6"/>
        <v>54591</v>
      </c>
      <c r="AT61" s="296"/>
      <c r="AU61" s="296"/>
      <c r="AV61" s="296"/>
      <c r="AW61" s="296"/>
      <c r="AX61" s="296"/>
      <c r="AY61" s="241"/>
    </row>
    <row r="62" s="181" customFormat="1" ht="39" hidden="1" customHeight="1" spans="1:51">
      <c r="A62" s="223">
        <v>45728</v>
      </c>
      <c r="B62" s="224" t="s">
        <v>177</v>
      </c>
      <c r="C62" s="225" t="s">
        <v>594</v>
      </c>
      <c r="D62" s="226">
        <v>4500159957</v>
      </c>
      <c r="E62" s="229" t="s">
        <v>891</v>
      </c>
      <c r="F62" s="226" t="s">
        <v>892</v>
      </c>
      <c r="G62" s="228" t="s">
        <v>554</v>
      </c>
      <c r="H62" s="228" t="s">
        <v>554</v>
      </c>
      <c r="I62" s="241" t="s">
        <v>555</v>
      </c>
      <c r="J62" s="242">
        <v>10002</v>
      </c>
      <c r="K62" s="242">
        <v>0</v>
      </c>
      <c r="L62" s="242">
        <v>6</v>
      </c>
      <c r="M62" s="242">
        <f t="shared" si="2"/>
        <v>1667</v>
      </c>
      <c r="N62" s="243">
        <v>45770</v>
      </c>
      <c r="O62" s="243">
        <v>45766</v>
      </c>
      <c r="P62" s="244"/>
      <c r="Q62" s="244" t="s">
        <v>556</v>
      </c>
      <c r="R62" s="244">
        <v>45803</v>
      </c>
      <c r="S62" s="244"/>
      <c r="T62" s="244" t="s">
        <v>748</v>
      </c>
      <c r="U62" s="250">
        <v>45728</v>
      </c>
      <c r="V62" s="250" t="s">
        <v>676</v>
      </c>
      <c r="W62" s="250" t="s">
        <v>893</v>
      </c>
      <c r="X62" s="250" t="s">
        <v>894</v>
      </c>
      <c r="Y62" s="264" t="s">
        <v>563</v>
      </c>
      <c r="Z62" s="229" t="s">
        <v>895</v>
      </c>
      <c r="AA62" s="244" t="s">
        <v>896</v>
      </c>
      <c r="AB62" s="265">
        <v>2.5407</v>
      </c>
      <c r="AC62" s="265">
        <f t="shared" si="11"/>
        <v>25412.0814</v>
      </c>
      <c r="AD62" s="242" t="s">
        <v>897</v>
      </c>
      <c r="AE62" s="267" t="s">
        <v>567</v>
      </c>
      <c r="AF62" s="267"/>
      <c r="AG62" s="242">
        <f>2250+4080+3672</f>
        <v>10002</v>
      </c>
      <c r="AH62" s="267">
        <f t="shared" si="12"/>
        <v>0</v>
      </c>
      <c r="AI62" s="267"/>
      <c r="AJ62" s="282">
        <f>J62</f>
        <v>10002</v>
      </c>
      <c r="AK62" s="282"/>
      <c r="AL62" s="282"/>
      <c r="AM62" s="283"/>
      <c r="AO62" s="294">
        <f t="shared" si="14"/>
        <v>10002</v>
      </c>
      <c r="AP62" s="294"/>
      <c r="AQ62" s="295"/>
      <c r="AR62" s="292">
        <f t="shared" si="5"/>
        <v>10002</v>
      </c>
      <c r="AS62" s="292">
        <f t="shared" si="6"/>
        <v>64593</v>
      </c>
      <c r="AT62" s="296"/>
      <c r="AU62" s="296"/>
      <c r="AV62" s="296"/>
      <c r="AW62" s="296"/>
      <c r="AX62" s="296"/>
      <c r="AY62" s="241"/>
    </row>
    <row r="63" s="181" customFormat="1" ht="39" hidden="1" customHeight="1" spans="1:51">
      <c r="A63" s="223">
        <v>45726</v>
      </c>
      <c r="B63" s="224" t="s">
        <v>457</v>
      </c>
      <c r="C63" s="225" t="s">
        <v>628</v>
      </c>
      <c r="D63" s="226">
        <v>4500159549</v>
      </c>
      <c r="E63" s="227" t="s">
        <v>898</v>
      </c>
      <c r="F63" s="226" t="s">
        <v>899</v>
      </c>
      <c r="G63" s="228" t="s">
        <v>666</v>
      </c>
      <c r="H63" s="228" t="s">
        <v>554</v>
      </c>
      <c r="I63" s="241" t="s">
        <v>555</v>
      </c>
      <c r="J63" s="242">
        <v>624</v>
      </c>
      <c r="K63" s="242">
        <v>0</v>
      </c>
      <c r="L63" s="242">
        <v>6</v>
      </c>
      <c r="M63" s="242">
        <f t="shared" si="2"/>
        <v>104</v>
      </c>
      <c r="N63" s="243">
        <v>45799</v>
      </c>
      <c r="O63" s="243">
        <v>45796</v>
      </c>
      <c r="P63" s="244"/>
      <c r="Q63" s="244" t="s">
        <v>556</v>
      </c>
      <c r="R63" s="244">
        <v>45803</v>
      </c>
      <c r="S63" s="244"/>
      <c r="T63" s="244" t="s">
        <v>731</v>
      </c>
      <c r="U63" s="250" t="s">
        <v>667</v>
      </c>
      <c r="V63" s="250" t="s">
        <v>676</v>
      </c>
      <c r="W63" s="250" t="s">
        <v>677</v>
      </c>
      <c r="X63" s="250" t="s">
        <v>900</v>
      </c>
      <c r="Y63" s="264" t="s">
        <v>816</v>
      </c>
      <c r="Z63" s="229" t="s">
        <v>901</v>
      </c>
      <c r="AA63" s="244" t="s">
        <v>679</v>
      </c>
      <c r="AB63" s="265">
        <v>2.6352</v>
      </c>
      <c r="AC63" s="265">
        <f t="shared" si="11"/>
        <v>1644.3648</v>
      </c>
      <c r="AD63" s="242" t="s">
        <v>902</v>
      </c>
      <c r="AE63" s="267" t="s">
        <v>567</v>
      </c>
      <c r="AF63" s="267"/>
      <c r="AG63" s="242">
        <v>624</v>
      </c>
      <c r="AH63" s="267">
        <f t="shared" si="12"/>
        <v>0</v>
      </c>
      <c r="AI63" s="266"/>
      <c r="AK63" s="282"/>
      <c r="AL63" s="282">
        <f>J63</f>
        <v>624</v>
      </c>
      <c r="AM63" s="283"/>
      <c r="AO63" s="294">
        <f t="shared" si="14"/>
        <v>624</v>
      </c>
      <c r="AP63" s="294"/>
      <c r="AQ63" s="295"/>
      <c r="AR63" s="292">
        <f t="shared" si="5"/>
        <v>624</v>
      </c>
      <c r="AS63" s="292">
        <f t="shared" si="6"/>
        <v>65217</v>
      </c>
      <c r="AT63" s="296"/>
      <c r="AU63" s="296"/>
      <c r="AV63" s="296"/>
      <c r="AW63" s="296"/>
      <c r="AX63" s="296"/>
      <c r="AY63" s="241"/>
    </row>
    <row r="64" s="181" customFormat="1" ht="39" hidden="1" customHeight="1" spans="1:51">
      <c r="A64" s="223">
        <v>45726</v>
      </c>
      <c r="B64" s="224" t="s">
        <v>457</v>
      </c>
      <c r="C64" s="225" t="s">
        <v>585</v>
      </c>
      <c r="D64" s="226">
        <v>4500159549</v>
      </c>
      <c r="E64" s="227" t="s">
        <v>903</v>
      </c>
      <c r="F64" s="226" t="s">
        <v>904</v>
      </c>
      <c r="G64" s="228" t="s">
        <v>666</v>
      </c>
      <c r="H64" s="228" t="s">
        <v>554</v>
      </c>
      <c r="I64" s="241" t="s">
        <v>555</v>
      </c>
      <c r="J64" s="242">
        <v>498</v>
      </c>
      <c r="K64" s="242">
        <v>0</v>
      </c>
      <c r="L64" s="242">
        <v>6</v>
      </c>
      <c r="M64" s="242">
        <f t="shared" si="2"/>
        <v>83</v>
      </c>
      <c r="N64" s="243">
        <v>45799</v>
      </c>
      <c r="O64" s="243">
        <v>45796</v>
      </c>
      <c r="P64" s="244"/>
      <c r="Q64" s="244" t="s">
        <v>556</v>
      </c>
      <c r="R64" s="244">
        <v>45803</v>
      </c>
      <c r="S64" s="244"/>
      <c r="T64" s="244" t="s">
        <v>731</v>
      </c>
      <c r="U64" s="250" t="s">
        <v>667</v>
      </c>
      <c r="V64" s="250" t="s">
        <v>676</v>
      </c>
      <c r="W64" s="250" t="s">
        <v>677</v>
      </c>
      <c r="X64" s="250" t="s">
        <v>900</v>
      </c>
      <c r="Y64" s="264" t="s">
        <v>816</v>
      </c>
      <c r="Z64" s="229" t="s">
        <v>901</v>
      </c>
      <c r="AA64" s="244" t="s">
        <v>679</v>
      </c>
      <c r="AB64" s="265">
        <v>2.6352</v>
      </c>
      <c r="AC64" s="265">
        <f t="shared" si="11"/>
        <v>1312.3296</v>
      </c>
      <c r="AD64" s="242" t="s">
        <v>905</v>
      </c>
      <c r="AE64" s="267" t="s">
        <v>567</v>
      </c>
      <c r="AF64" s="267"/>
      <c r="AG64" s="242">
        <v>498</v>
      </c>
      <c r="AH64" s="267">
        <f t="shared" si="12"/>
        <v>0</v>
      </c>
      <c r="AI64" s="266"/>
      <c r="AK64" s="282"/>
      <c r="AL64" s="282">
        <f>J64</f>
        <v>498</v>
      </c>
      <c r="AM64" s="283"/>
      <c r="AO64" s="294">
        <f t="shared" si="14"/>
        <v>498</v>
      </c>
      <c r="AP64" s="294"/>
      <c r="AQ64" s="295"/>
      <c r="AR64" s="292">
        <f t="shared" si="5"/>
        <v>498</v>
      </c>
      <c r="AS64" s="292">
        <f t="shared" si="6"/>
        <v>65715</v>
      </c>
      <c r="AT64" s="296"/>
      <c r="AU64" s="296"/>
      <c r="AV64" s="296"/>
      <c r="AW64" s="296"/>
      <c r="AX64" s="296"/>
      <c r="AY64" s="241"/>
    </row>
    <row r="65" s="181" customFormat="1" ht="39" hidden="1" customHeight="1" spans="1:51">
      <c r="A65" s="223">
        <v>45749</v>
      </c>
      <c r="B65" s="224" t="s">
        <v>906</v>
      </c>
      <c r="C65" s="225" t="s">
        <v>907</v>
      </c>
      <c r="D65" s="226">
        <v>4500162283</v>
      </c>
      <c r="E65" s="227"/>
      <c r="F65" s="226" t="s">
        <v>908</v>
      </c>
      <c r="G65" s="228" t="s">
        <v>554</v>
      </c>
      <c r="H65" s="228" t="s">
        <v>554</v>
      </c>
      <c r="I65" s="241" t="s">
        <v>555</v>
      </c>
      <c r="J65" s="242">
        <v>252</v>
      </c>
      <c r="K65" s="242">
        <v>0</v>
      </c>
      <c r="L65" s="242">
        <v>6</v>
      </c>
      <c r="M65" s="242">
        <f t="shared" si="2"/>
        <v>42</v>
      </c>
      <c r="N65" s="243">
        <v>45803</v>
      </c>
      <c r="O65" s="243">
        <v>45799</v>
      </c>
      <c r="P65" s="244"/>
      <c r="Q65" s="244" t="s">
        <v>556</v>
      </c>
      <c r="R65" s="244">
        <v>45806</v>
      </c>
      <c r="S65" s="244"/>
      <c r="T65" s="244" t="s">
        <v>731</v>
      </c>
      <c r="U65" s="250">
        <v>45771</v>
      </c>
      <c r="V65" s="250" t="s">
        <v>572</v>
      </c>
      <c r="W65" s="250">
        <v>45783</v>
      </c>
      <c r="X65" s="250"/>
      <c r="Y65" s="264"/>
      <c r="Z65" s="229" t="s">
        <v>909</v>
      </c>
      <c r="AA65" s="244" t="s">
        <v>248</v>
      </c>
      <c r="AB65" s="265">
        <v>2.6717</v>
      </c>
      <c r="AC65" s="265">
        <f t="shared" si="11"/>
        <v>673.2684</v>
      </c>
      <c r="AD65" s="242" t="s">
        <v>910</v>
      </c>
      <c r="AE65" s="266" t="s">
        <v>567</v>
      </c>
      <c r="AF65" s="266"/>
      <c r="AG65" s="266">
        <v>252</v>
      </c>
      <c r="AH65" s="267">
        <f t="shared" si="12"/>
        <v>0</v>
      </c>
      <c r="AI65" s="266"/>
      <c r="AK65" s="282">
        <f>J65</f>
        <v>252</v>
      </c>
      <c r="AL65" s="282"/>
      <c r="AM65" s="283"/>
      <c r="AO65" s="294">
        <f t="shared" si="14"/>
        <v>252</v>
      </c>
      <c r="AP65" s="294"/>
      <c r="AQ65" s="295"/>
      <c r="AR65" s="292">
        <f t="shared" si="5"/>
        <v>252</v>
      </c>
      <c r="AS65" s="292">
        <f t="shared" si="6"/>
        <v>65967</v>
      </c>
      <c r="AT65" s="296"/>
      <c r="AU65" s="296"/>
      <c r="AV65" s="296"/>
      <c r="AW65" s="296"/>
      <c r="AX65" s="296"/>
      <c r="AY65" s="241"/>
    </row>
    <row r="66" s="181" customFormat="1" ht="39" hidden="1" customHeight="1" spans="1:51">
      <c r="A66" s="223">
        <v>45749</v>
      </c>
      <c r="B66" s="224" t="s">
        <v>911</v>
      </c>
      <c r="C66" s="225" t="s">
        <v>813</v>
      </c>
      <c r="D66" s="226">
        <v>4500162222</v>
      </c>
      <c r="E66" s="227" t="s">
        <v>912</v>
      </c>
      <c r="F66" s="226" t="s">
        <v>913</v>
      </c>
      <c r="G66" s="228" t="s">
        <v>666</v>
      </c>
      <c r="H66" s="228" t="s">
        <v>554</v>
      </c>
      <c r="I66" s="241" t="s">
        <v>555</v>
      </c>
      <c r="J66" s="242">
        <v>750</v>
      </c>
      <c r="K66" s="242">
        <v>0</v>
      </c>
      <c r="L66" s="242">
        <v>6</v>
      </c>
      <c r="M66" s="242">
        <f t="shared" si="2"/>
        <v>125</v>
      </c>
      <c r="N66" s="243">
        <v>45803</v>
      </c>
      <c r="O66" s="243">
        <v>45799</v>
      </c>
      <c r="P66" s="244"/>
      <c r="Q66" s="244" t="s">
        <v>556</v>
      </c>
      <c r="R66" s="244">
        <v>45810</v>
      </c>
      <c r="S66" s="244"/>
      <c r="T66" s="244" t="s">
        <v>748</v>
      </c>
      <c r="U66" s="250">
        <v>45749</v>
      </c>
      <c r="V66" s="250" t="s">
        <v>572</v>
      </c>
      <c r="W66" s="250">
        <v>45777</v>
      </c>
      <c r="X66" s="250" t="s">
        <v>836</v>
      </c>
      <c r="Y66" s="264"/>
      <c r="Z66" s="229" t="s">
        <v>914</v>
      </c>
      <c r="AA66" s="244" t="s">
        <v>838</v>
      </c>
      <c r="AB66" s="265">
        <v>2.6717</v>
      </c>
      <c r="AC66" s="265">
        <f t="shared" si="11"/>
        <v>2003.775</v>
      </c>
      <c r="AD66" s="242" t="s">
        <v>915</v>
      </c>
      <c r="AE66" s="266" t="s">
        <v>567</v>
      </c>
      <c r="AF66" s="266"/>
      <c r="AG66" s="266">
        <v>750</v>
      </c>
      <c r="AH66" s="267">
        <f t="shared" si="12"/>
        <v>0</v>
      </c>
      <c r="AI66" s="266"/>
      <c r="AK66" s="282"/>
      <c r="AL66" s="282">
        <f>J66</f>
        <v>750</v>
      </c>
      <c r="AM66" s="283"/>
      <c r="AO66" s="294">
        <f t="shared" si="14"/>
        <v>750</v>
      </c>
      <c r="AP66" s="294"/>
      <c r="AQ66" s="295"/>
      <c r="AR66" s="292">
        <f t="shared" si="5"/>
        <v>750</v>
      </c>
      <c r="AS66" s="292">
        <f t="shared" si="6"/>
        <v>66717</v>
      </c>
      <c r="AT66" s="296"/>
      <c r="AU66" s="296"/>
      <c r="AV66" s="296"/>
      <c r="AW66" s="296"/>
      <c r="AX66" s="296"/>
      <c r="AY66" s="241"/>
    </row>
    <row r="67" s="181" customFormat="1" ht="39" hidden="1" customHeight="1" spans="1:51">
      <c r="A67" s="223">
        <v>45741</v>
      </c>
      <c r="B67" s="224" t="s">
        <v>916</v>
      </c>
      <c r="C67" s="225" t="s">
        <v>703</v>
      </c>
      <c r="D67" s="226">
        <v>4500161312</v>
      </c>
      <c r="E67" s="227" t="s">
        <v>917</v>
      </c>
      <c r="F67" s="226" t="s">
        <v>918</v>
      </c>
      <c r="G67" s="228" t="s">
        <v>666</v>
      </c>
      <c r="H67" s="228" t="s">
        <v>554</v>
      </c>
      <c r="I67" s="241" t="s">
        <v>555</v>
      </c>
      <c r="J67" s="242">
        <v>36</v>
      </c>
      <c r="K67" s="242">
        <v>0</v>
      </c>
      <c r="L67" s="242">
        <v>6</v>
      </c>
      <c r="M67" s="242">
        <f t="shared" ref="M67:M89" si="15">J67/L67</f>
        <v>6</v>
      </c>
      <c r="N67" s="243">
        <v>45799</v>
      </c>
      <c r="O67" s="243">
        <v>45796</v>
      </c>
      <c r="P67" s="244"/>
      <c r="Q67" s="244" t="s">
        <v>556</v>
      </c>
      <c r="R67" s="244">
        <v>45812</v>
      </c>
      <c r="S67" s="244"/>
      <c r="T67" s="244" t="s">
        <v>731</v>
      </c>
      <c r="U67" s="250" t="s">
        <v>919</v>
      </c>
      <c r="V67" s="250" t="s">
        <v>572</v>
      </c>
      <c r="W67" s="250" t="s">
        <v>920</v>
      </c>
      <c r="X67" s="250"/>
      <c r="Y67" s="264" t="s">
        <v>816</v>
      </c>
      <c r="Z67" s="229" t="s">
        <v>921</v>
      </c>
      <c r="AA67" s="244" t="s">
        <v>701</v>
      </c>
      <c r="AB67" s="265">
        <v>2.7663</v>
      </c>
      <c r="AC67" s="265">
        <f t="shared" si="11"/>
        <v>99.5868</v>
      </c>
      <c r="AD67" s="242" t="s">
        <v>922</v>
      </c>
      <c r="AE67" s="267" t="s">
        <v>567</v>
      </c>
      <c r="AF67" s="267"/>
      <c r="AG67" s="266">
        <v>36</v>
      </c>
      <c r="AH67" s="267">
        <f t="shared" si="12"/>
        <v>0</v>
      </c>
      <c r="AI67" s="266"/>
      <c r="AK67" s="282"/>
      <c r="AL67" s="282">
        <f>J67</f>
        <v>36</v>
      </c>
      <c r="AM67" s="283"/>
      <c r="AO67" s="294">
        <f t="shared" si="14"/>
        <v>36</v>
      </c>
      <c r="AP67" s="294"/>
      <c r="AQ67" s="295"/>
      <c r="AR67" s="292">
        <f t="shared" si="5"/>
        <v>36</v>
      </c>
      <c r="AS67" s="292">
        <f t="shared" si="6"/>
        <v>66753</v>
      </c>
      <c r="AT67" s="296"/>
      <c r="AU67" s="296"/>
      <c r="AV67" s="296"/>
      <c r="AW67" s="296"/>
      <c r="AX67" s="296"/>
      <c r="AY67" s="241"/>
    </row>
    <row r="68" s="181" customFormat="1" ht="39" hidden="1" customHeight="1" spans="1:51">
      <c r="A68" s="223">
        <v>45755</v>
      </c>
      <c r="B68" s="224" t="s">
        <v>923</v>
      </c>
      <c r="C68" s="225" t="s">
        <v>820</v>
      </c>
      <c r="D68" s="226">
        <v>4500160515</v>
      </c>
      <c r="E68" s="227" t="s">
        <v>924</v>
      </c>
      <c r="F68" s="226" t="s">
        <v>925</v>
      </c>
      <c r="G68" s="228" t="s">
        <v>666</v>
      </c>
      <c r="H68" s="228" t="s">
        <v>554</v>
      </c>
      <c r="I68" s="241" t="s">
        <v>555</v>
      </c>
      <c r="J68" s="242">
        <v>600</v>
      </c>
      <c r="K68" s="242">
        <v>0</v>
      </c>
      <c r="L68" s="242">
        <v>6</v>
      </c>
      <c r="M68" s="242">
        <f t="shared" si="15"/>
        <v>100</v>
      </c>
      <c r="N68" s="243">
        <v>45803</v>
      </c>
      <c r="O68" s="243">
        <v>45799</v>
      </c>
      <c r="P68" s="244"/>
      <c r="Q68" s="244" t="s">
        <v>556</v>
      </c>
      <c r="R68" s="244">
        <v>45810</v>
      </c>
      <c r="S68" s="244"/>
      <c r="T68" s="244" t="s">
        <v>748</v>
      </c>
      <c r="U68" s="250">
        <v>45755</v>
      </c>
      <c r="V68" s="250" t="s">
        <v>572</v>
      </c>
      <c r="W68" s="250" t="s">
        <v>836</v>
      </c>
      <c r="X68" s="250" t="s">
        <v>836</v>
      </c>
      <c r="Y68" s="264"/>
      <c r="Z68" s="229" t="s">
        <v>926</v>
      </c>
      <c r="AA68" s="244" t="s">
        <v>927</v>
      </c>
      <c r="AB68" s="265">
        <v>2.7</v>
      </c>
      <c r="AC68" s="265">
        <f t="shared" si="11"/>
        <v>1620</v>
      </c>
      <c r="AD68" s="242" t="s">
        <v>928</v>
      </c>
      <c r="AE68" s="266" t="s">
        <v>567</v>
      </c>
      <c r="AF68" s="266"/>
      <c r="AG68" s="266">
        <v>600</v>
      </c>
      <c r="AH68" s="267">
        <f t="shared" si="12"/>
        <v>0</v>
      </c>
      <c r="AI68" s="266"/>
      <c r="AK68" s="282"/>
      <c r="AL68" s="282">
        <f>J68</f>
        <v>600</v>
      </c>
      <c r="AM68" s="283"/>
      <c r="AO68" s="294">
        <f t="shared" si="14"/>
        <v>600</v>
      </c>
      <c r="AP68" s="294"/>
      <c r="AQ68" s="295"/>
      <c r="AR68" s="292">
        <f t="shared" si="5"/>
        <v>600</v>
      </c>
      <c r="AS68" s="292">
        <f t="shared" si="6"/>
        <v>67353</v>
      </c>
      <c r="AT68" s="296"/>
      <c r="AU68" s="296"/>
      <c r="AV68" s="296"/>
      <c r="AW68" s="296"/>
      <c r="AX68" s="296"/>
      <c r="AY68" s="241"/>
    </row>
    <row r="69" s="181" customFormat="1" ht="39" hidden="1" customHeight="1" spans="1:51">
      <c r="A69" s="223">
        <v>45748</v>
      </c>
      <c r="B69" s="224" t="s">
        <v>929</v>
      </c>
      <c r="C69" s="225" t="s">
        <v>642</v>
      </c>
      <c r="D69" s="226">
        <v>4500162030</v>
      </c>
      <c r="E69" s="227">
        <v>865347</v>
      </c>
      <c r="F69" s="226" t="s">
        <v>930</v>
      </c>
      <c r="G69" s="230" t="s">
        <v>931</v>
      </c>
      <c r="H69" s="228" t="s">
        <v>554</v>
      </c>
      <c r="I69" s="241" t="s">
        <v>555</v>
      </c>
      <c r="J69" s="242">
        <v>312</v>
      </c>
      <c r="K69" s="242">
        <v>0</v>
      </c>
      <c r="L69" s="242">
        <v>6</v>
      </c>
      <c r="M69" s="242">
        <f t="shared" si="15"/>
        <v>52</v>
      </c>
      <c r="N69" s="243">
        <v>45804</v>
      </c>
      <c r="O69" s="243">
        <v>45800</v>
      </c>
      <c r="P69" s="244" t="s">
        <v>932</v>
      </c>
      <c r="Q69" s="244" t="s">
        <v>556</v>
      </c>
      <c r="R69" s="244"/>
      <c r="S69" s="244"/>
      <c r="T69" s="244" t="s">
        <v>748</v>
      </c>
      <c r="U69" s="250">
        <v>45756</v>
      </c>
      <c r="V69" s="250" t="s">
        <v>572</v>
      </c>
      <c r="W69" s="250">
        <v>45749</v>
      </c>
      <c r="X69" s="250" t="s">
        <v>933</v>
      </c>
      <c r="Y69" s="264" t="s">
        <v>934</v>
      </c>
      <c r="Z69" s="229" t="s">
        <v>935</v>
      </c>
      <c r="AA69" s="244" t="s">
        <v>645</v>
      </c>
      <c r="AB69" s="265">
        <v>2.7663</v>
      </c>
      <c r="AC69" s="265">
        <f t="shared" si="11"/>
        <v>863.0856</v>
      </c>
      <c r="AD69" s="242" t="s">
        <v>936</v>
      </c>
      <c r="AE69" s="266" t="s">
        <v>567</v>
      </c>
      <c r="AF69" s="266"/>
      <c r="AG69" s="266">
        <v>312</v>
      </c>
      <c r="AH69" s="267">
        <f t="shared" si="12"/>
        <v>0</v>
      </c>
      <c r="AI69" s="266"/>
      <c r="AK69" s="282"/>
      <c r="AL69" s="282"/>
      <c r="AM69" s="283">
        <f>J69</f>
        <v>312</v>
      </c>
      <c r="AO69" s="294"/>
      <c r="AP69" s="294">
        <f>J69</f>
        <v>312</v>
      </c>
      <c r="AQ69" s="295"/>
      <c r="AR69" s="292">
        <f t="shared" si="5"/>
        <v>312</v>
      </c>
      <c r="AS69" s="292">
        <f t="shared" si="6"/>
        <v>67665</v>
      </c>
      <c r="AT69" s="296"/>
      <c r="AU69" s="296"/>
      <c r="AV69" s="296"/>
      <c r="AW69" s="296"/>
      <c r="AX69" s="296"/>
      <c r="AY69" s="241"/>
    </row>
    <row r="70" s="181" customFormat="1" ht="39" hidden="1" customHeight="1" spans="1:51">
      <c r="A70" s="223">
        <v>45771</v>
      </c>
      <c r="B70" s="224" t="s">
        <v>740</v>
      </c>
      <c r="C70" s="225" t="s">
        <v>585</v>
      </c>
      <c r="D70" s="226">
        <v>4500164783</v>
      </c>
      <c r="E70" s="227" t="s">
        <v>937</v>
      </c>
      <c r="F70" s="226" t="s">
        <v>938</v>
      </c>
      <c r="G70" s="228" t="s">
        <v>666</v>
      </c>
      <c r="H70" s="228" t="s">
        <v>596</v>
      </c>
      <c r="I70" s="241" t="s">
        <v>555</v>
      </c>
      <c r="J70" s="242">
        <v>480</v>
      </c>
      <c r="K70" s="242">
        <v>0</v>
      </c>
      <c r="L70" s="242">
        <v>6</v>
      </c>
      <c r="M70" s="242">
        <f t="shared" si="15"/>
        <v>80</v>
      </c>
      <c r="N70" s="243">
        <v>45804</v>
      </c>
      <c r="O70" s="243">
        <v>45800</v>
      </c>
      <c r="P70" s="244"/>
      <c r="Q70" s="244" t="s">
        <v>556</v>
      </c>
      <c r="R70" s="244">
        <v>45804</v>
      </c>
      <c r="S70" s="244"/>
      <c r="T70" s="244" t="s">
        <v>731</v>
      </c>
      <c r="U70" s="250">
        <v>45772</v>
      </c>
      <c r="V70" s="250" t="s">
        <v>572</v>
      </c>
      <c r="W70" s="250">
        <v>45783</v>
      </c>
      <c r="X70" s="250" t="s">
        <v>939</v>
      </c>
      <c r="Y70" s="264"/>
      <c r="Z70" s="229" t="s">
        <v>940</v>
      </c>
      <c r="AA70" s="244" t="s">
        <v>941</v>
      </c>
      <c r="AB70" s="265">
        <v>2.7663</v>
      </c>
      <c r="AC70" s="265">
        <f t="shared" si="11"/>
        <v>1327.824</v>
      </c>
      <c r="AD70" s="242" t="s">
        <v>942</v>
      </c>
      <c r="AE70" s="266" t="s">
        <v>567</v>
      </c>
      <c r="AF70" s="266"/>
      <c r="AG70" s="266">
        <v>480</v>
      </c>
      <c r="AH70" s="267">
        <f t="shared" si="12"/>
        <v>0</v>
      </c>
      <c r="AI70" s="266"/>
      <c r="AK70" s="282"/>
      <c r="AL70" s="282">
        <f>J70</f>
        <v>480</v>
      </c>
      <c r="AM70" s="283"/>
      <c r="AO70" s="294">
        <f t="shared" ref="AO70:AO83" si="16">J70</f>
        <v>480</v>
      </c>
      <c r="AP70" s="294"/>
      <c r="AQ70" s="295"/>
      <c r="AR70" s="292">
        <f t="shared" ref="AR70:AR133" si="17">J70</f>
        <v>480</v>
      </c>
      <c r="AS70" s="292">
        <f t="shared" ref="AS70:AS133" si="18">AS69+AR70</f>
        <v>68145</v>
      </c>
      <c r="AT70" s="296"/>
      <c r="AU70" s="296"/>
      <c r="AV70" s="296"/>
      <c r="AW70" s="296"/>
      <c r="AX70" s="296"/>
      <c r="AY70" s="241"/>
    </row>
    <row r="71" s="181" customFormat="1" ht="39" hidden="1" customHeight="1" spans="1:51">
      <c r="A71" s="223">
        <v>45771</v>
      </c>
      <c r="B71" s="224" t="s">
        <v>943</v>
      </c>
      <c r="C71" s="225" t="s">
        <v>628</v>
      </c>
      <c r="D71" s="226">
        <v>4500164063</v>
      </c>
      <c r="E71" s="227" t="s">
        <v>944</v>
      </c>
      <c r="F71" s="226" t="s">
        <v>945</v>
      </c>
      <c r="G71" s="228" t="s">
        <v>554</v>
      </c>
      <c r="H71" s="228" t="s">
        <v>554</v>
      </c>
      <c r="I71" s="241" t="s">
        <v>555</v>
      </c>
      <c r="J71" s="242">
        <v>6000</v>
      </c>
      <c r="K71" s="242">
        <v>0</v>
      </c>
      <c r="L71" s="242">
        <v>6</v>
      </c>
      <c r="M71" s="242">
        <f t="shared" si="15"/>
        <v>1000</v>
      </c>
      <c r="N71" s="243">
        <v>45805</v>
      </c>
      <c r="O71" s="243">
        <v>45801</v>
      </c>
      <c r="P71" s="244"/>
      <c r="Q71" s="244" t="s">
        <v>556</v>
      </c>
      <c r="R71" s="244">
        <v>45805</v>
      </c>
      <c r="S71" s="244"/>
      <c r="T71" s="244" t="s">
        <v>731</v>
      </c>
      <c r="U71" s="250">
        <v>45771</v>
      </c>
      <c r="V71" s="250" t="s">
        <v>572</v>
      </c>
      <c r="W71" s="250">
        <v>45783</v>
      </c>
      <c r="X71" s="250"/>
      <c r="Y71" s="264"/>
      <c r="Z71" s="229" t="s">
        <v>946</v>
      </c>
      <c r="AA71" s="244" t="s">
        <v>947</v>
      </c>
      <c r="AB71" s="265">
        <v>2.5732</v>
      </c>
      <c r="AC71" s="265">
        <f t="shared" si="11"/>
        <v>15439.2</v>
      </c>
      <c r="AD71" s="242" t="s">
        <v>948</v>
      </c>
      <c r="AE71" s="266" t="s">
        <v>567</v>
      </c>
      <c r="AF71" s="266"/>
      <c r="AG71" s="266">
        <f>3360+2640</f>
        <v>6000</v>
      </c>
      <c r="AH71" s="267">
        <f t="shared" si="12"/>
        <v>0</v>
      </c>
      <c r="AI71" s="266"/>
      <c r="AJ71" s="181">
        <f>J71</f>
        <v>6000</v>
      </c>
      <c r="AK71" s="282"/>
      <c r="AL71" s="282"/>
      <c r="AM71" s="283"/>
      <c r="AO71" s="294">
        <f t="shared" si="16"/>
        <v>6000</v>
      </c>
      <c r="AP71" s="294"/>
      <c r="AQ71" s="295"/>
      <c r="AR71" s="292">
        <f t="shared" si="17"/>
        <v>6000</v>
      </c>
      <c r="AS71" s="292">
        <f t="shared" si="18"/>
        <v>74145</v>
      </c>
      <c r="AT71" s="296"/>
      <c r="AU71" s="296"/>
      <c r="AV71" s="296"/>
      <c r="AW71" s="296"/>
      <c r="AX71" s="296"/>
      <c r="AY71" s="241"/>
    </row>
    <row r="72" s="181" customFormat="1" ht="39" hidden="1" customHeight="1" spans="1:51">
      <c r="A72" s="223">
        <v>45771</v>
      </c>
      <c r="B72" s="224" t="s">
        <v>943</v>
      </c>
      <c r="C72" s="225" t="s">
        <v>628</v>
      </c>
      <c r="D72" s="226">
        <v>4500164063</v>
      </c>
      <c r="E72" s="227" t="s">
        <v>949</v>
      </c>
      <c r="F72" s="226" t="s">
        <v>950</v>
      </c>
      <c r="G72" s="228" t="s">
        <v>554</v>
      </c>
      <c r="H72" s="228" t="s">
        <v>554</v>
      </c>
      <c r="I72" s="241" t="s">
        <v>555</v>
      </c>
      <c r="J72" s="242">
        <v>1800</v>
      </c>
      <c r="K72" s="242">
        <v>0</v>
      </c>
      <c r="L72" s="242">
        <v>6</v>
      </c>
      <c r="M72" s="242">
        <f t="shared" si="15"/>
        <v>300</v>
      </c>
      <c r="N72" s="243">
        <v>45805</v>
      </c>
      <c r="O72" s="243">
        <v>45801</v>
      </c>
      <c r="P72" s="244"/>
      <c r="Q72" s="244" t="s">
        <v>556</v>
      </c>
      <c r="R72" s="244">
        <v>45805</v>
      </c>
      <c r="S72" s="244"/>
      <c r="T72" s="244" t="s">
        <v>731</v>
      </c>
      <c r="U72" s="250">
        <v>45771</v>
      </c>
      <c r="V72" s="250" t="s">
        <v>572</v>
      </c>
      <c r="W72" s="250">
        <v>45783</v>
      </c>
      <c r="X72" s="250"/>
      <c r="Y72" s="264"/>
      <c r="Z72" s="229" t="s">
        <v>946</v>
      </c>
      <c r="AA72" s="244" t="s">
        <v>947</v>
      </c>
      <c r="AB72" s="265">
        <v>2.6352</v>
      </c>
      <c r="AC72" s="265">
        <f t="shared" si="11"/>
        <v>4743.36</v>
      </c>
      <c r="AD72" s="242" t="s">
        <v>948</v>
      </c>
      <c r="AE72" s="266" t="s">
        <v>567</v>
      </c>
      <c r="AF72" s="266"/>
      <c r="AG72" s="266">
        <v>1800</v>
      </c>
      <c r="AH72" s="267">
        <f t="shared" si="12"/>
        <v>0</v>
      </c>
      <c r="AI72" s="266"/>
      <c r="AJ72" s="181">
        <f>J72</f>
        <v>1800</v>
      </c>
      <c r="AK72" s="282"/>
      <c r="AL72" s="282"/>
      <c r="AM72" s="283"/>
      <c r="AO72" s="294">
        <f t="shared" si="16"/>
        <v>1800</v>
      </c>
      <c r="AP72" s="294"/>
      <c r="AQ72" s="295"/>
      <c r="AR72" s="292">
        <f t="shared" si="17"/>
        <v>1800</v>
      </c>
      <c r="AS72" s="292">
        <f t="shared" si="18"/>
        <v>75945</v>
      </c>
      <c r="AT72" s="296"/>
      <c r="AU72" s="296"/>
      <c r="AV72" s="296"/>
      <c r="AW72" s="296"/>
      <c r="AX72" s="296"/>
      <c r="AY72" s="241"/>
    </row>
    <row r="73" s="181" customFormat="1" ht="39" hidden="1" customHeight="1" spans="1:51">
      <c r="A73" s="223">
        <v>45723</v>
      </c>
      <c r="B73" s="224" t="s">
        <v>951</v>
      </c>
      <c r="C73" s="225" t="s">
        <v>594</v>
      </c>
      <c r="D73" s="226">
        <v>4500159444</v>
      </c>
      <c r="E73" s="227" t="s">
        <v>952</v>
      </c>
      <c r="F73" s="226" t="s">
        <v>953</v>
      </c>
      <c r="G73" s="228" t="s">
        <v>724</v>
      </c>
      <c r="H73" s="228" t="s">
        <v>724</v>
      </c>
      <c r="I73" s="241" t="s">
        <v>555</v>
      </c>
      <c r="J73" s="242">
        <v>1996</v>
      </c>
      <c r="K73" s="242">
        <v>0</v>
      </c>
      <c r="L73" s="242">
        <v>4</v>
      </c>
      <c r="M73" s="242">
        <f t="shared" si="15"/>
        <v>499</v>
      </c>
      <c r="N73" s="243">
        <v>45806</v>
      </c>
      <c r="O73" s="243">
        <v>45803</v>
      </c>
      <c r="P73" s="244"/>
      <c r="Q73" s="244" t="s">
        <v>556</v>
      </c>
      <c r="R73" s="244"/>
      <c r="S73" s="244"/>
      <c r="T73" s="244" t="s">
        <v>748</v>
      </c>
      <c r="U73" s="250">
        <v>45762</v>
      </c>
      <c r="V73" s="250" t="s">
        <v>676</v>
      </c>
      <c r="W73" s="250" t="s">
        <v>954</v>
      </c>
      <c r="X73" s="250" t="s">
        <v>955</v>
      </c>
      <c r="Y73" s="264" t="s">
        <v>807</v>
      </c>
      <c r="Z73" s="229" t="s">
        <v>956</v>
      </c>
      <c r="AA73" s="244" t="s">
        <v>957</v>
      </c>
      <c r="AB73" s="265">
        <v>1.7249</v>
      </c>
      <c r="AC73" s="265">
        <f t="shared" si="11"/>
        <v>3442.9004</v>
      </c>
      <c r="AD73" s="242" t="s">
        <v>958</v>
      </c>
      <c r="AE73" s="266" t="s">
        <v>567</v>
      </c>
      <c r="AF73" s="266"/>
      <c r="AG73" s="266">
        <f>J73</f>
        <v>1996</v>
      </c>
      <c r="AH73" s="267">
        <f t="shared" si="12"/>
        <v>0</v>
      </c>
      <c r="AI73" s="266"/>
      <c r="AK73" s="282">
        <f>J73</f>
        <v>1996</v>
      </c>
      <c r="AL73" s="282"/>
      <c r="AM73" s="283"/>
      <c r="AO73" s="294">
        <f t="shared" si="16"/>
        <v>1996</v>
      </c>
      <c r="AP73" s="294"/>
      <c r="AQ73" s="295"/>
      <c r="AR73" s="292">
        <f t="shared" si="17"/>
        <v>1996</v>
      </c>
      <c r="AS73" s="292">
        <f t="shared" si="18"/>
        <v>77941</v>
      </c>
      <c r="AT73" s="296"/>
      <c r="AU73" s="296"/>
      <c r="AV73" s="296"/>
      <c r="AW73" s="296"/>
      <c r="AX73" s="296"/>
      <c r="AY73" s="241"/>
    </row>
    <row r="74" s="181" customFormat="1" ht="39" hidden="1" customHeight="1" spans="1:51">
      <c r="A74" s="223">
        <v>45757</v>
      </c>
      <c r="B74" s="224" t="s">
        <v>959</v>
      </c>
      <c r="C74" s="225" t="s">
        <v>642</v>
      </c>
      <c r="D74" s="226">
        <v>4500163115</v>
      </c>
      <c r="E74" s="227" t="s">
        <v>960</v>
      </c>
      <c r="F74" s="226" t="s">
        <v>961</v>
      </c>
      <c r="G74" s="228" t="s">
        <v>666</v>
      </c>
      <c r="H74" s="228" t="s">
        <v>554</v>
      </c>
      <c r="I74" s="241" t="s">
        <v>555</v>
      </c>
      <c r="J74" s="242">
        <v>2448</v>
      </c>
      <c r="K74" s="242">
        <v>0</v>
      </c>
      <c r="L74" s="242">
        <v>6</v>
      </c>
      <c r="M74" s="242">
        <f t="shared" si="15"/>
        <v>408</v>
      </c>
      <c r="N74" s="243">
        <v>45807</v>
      </c>
      <c r="O74" s="243">
        <v>45803</v>
      </c>
      <c r="P74" s="244"/>
      <c r="Q74" s="244" t="s">
        <v>556</v>
      </c>
      <c r="R74" s="244"/>
      <c r="S74" s="244"/>
      <c r="T74" s="244" t="s">
        <v>748</v>
      </c>
      <c r="U74" s="250" t="s">
        <v>962</v>
      </c>
      <c r="V74" s="250" t="s">
        <v>572</v>
      </c>
      <c r="W74" s="250" t="s">
        <v>572</v>
      </c>
      <c r="X74" s="250"/>
      <c r="Y74" s="264"/>
      <c r="Z74" s="229" t="s">
        <v>963</v>
      </c>
      <c r="AA74" s="244" t="s">
        <v>964</v>
      </c>
      <c r="AB74" s="265">
        <v>2.6214</v>
      </c>
      <c r="AC74" s="265">
        <f t="shared" si="11"/>
        <v>6417.1872</v>
      </c>
      <c r="AD74" s="242" t="s">
        <v>965</v>
      </c>
      <c r="AE74" s="267" t="s">
        <v>567</v>
      </c>
      <c r="AF74" s="267"/>
      <c r="AG74" s="266">
        <v>2448</v>
      </c>
      <c r="AH74" s="267">
        <f t="shared" si="12"/>
        <v>0</v>
      </c>
      <c r="AI74" s="266"/>
      <c r="AK74" s="282"/>
      <c r="AL74" s="282">
        <f>J74</f>
        <v>2448</v>
      </c>
      <c r="AM74" s="283"/>
      <c r="AO74" s="294">
        <f t="shared" si="16"/>
        <v>2448</v>
      </c>
      <c r="AP74" s="294"/>
      <c r="AQ74" s="295"/>
      <c r="AR74" s="292">
        <f t="shared" si="17"/>
        <v>2448</v>
      </c>
      <c r="AS74" s="292">
        <f t="shared" si="18"/>
        <v>80389</v>
      </c>
      <c r="AT74" s="296"/>
      <c r="AU74" s="296"/>
      <c r="AV74" s="296"/>
      <c r="AW74" s="296"/>
      <c r="AX74" s="296"/>
      <c r="AY74" s="241"/>
    </row>
    <row r="75" s="181" customFormat="1" ht="39" hidden="1" customHeight="1" spans="1:51">
      <c r="A75" s="223">
        <v>45758</v>
      </c>
      <c r="B75" s="224" t="s">
        <v>966</v>
      </c>
      <c r="C75" s="225" t="s">
        <v>594</v>
      </c>
      <c r="D75" s="226">
        <v>4500163428</v>
      </c>
      <c r="E75" s="227" t="s">
        <v>967</v>
      </c>
      <c r="F75" s="226" t="s">
        <v>968</v>
      </c>
      <c r="G75" s="228" t="s">
        <v>724</v>
      </c>
      <c r="H75" s="228" t="s">
        <v>724</v>
      </c>
      <c r="I75" s="241" t="s">
        <v>555</v>
      </c>
      <c r="J75" s="242">
        <v>408</v>
      </c>
      <c r="K75" s="242">
        <v>0</v>
      </c>
      <c r="L75" s="242">
        <v>4</v>
      </c>
      <c r="M75" s="242">
        <f t="shared" si="15"/>
        <v>102</v>
      </c>
      <c r="N75" s="243">
        <v>45824</v>
      </c>
      <c r="O75" s="243">
        <v>45820</v>
      </c>
      <c r="P75" s="244"/>
      <c r="Q75" s="244" t="s">
        <v>556</v>
      </c>
      <c r="R75" s="244"/>
      <c r="S75" s="244"/>
      <c r="T75" s="244" t="s">
        <v>731</v>
      </c>
      <c r="U75" s="250">
        <v>45758</v>
      </c>
      <c r="V75" s="250" t="s">
        <v>572</v>
      </c>
      <c r="W75" s="250" t="s">
        <v>572</v>
      </c>
      <c r="X75" s="250"/>
      <c r="Y75" s="264"/>
      <c r="Z75" s="229" t="s">
        <v>969</v>
      </c>
      <c r="AA75" s="244" t="s">
        <v>386</v>
      </c>
      <c r="AB75" s="265">
        <v>2.75</v>
      </c>
      <c r="AC75" s="265">
        <f t="shared" si="11"/>
        <v>1122</v>
      </c>
      <c r="AD75" s="242" t="s">
        <v>970</v>
      </c>
      <c r="AE75" s="266" t="s">
        <v>567</v>
      </c>
      <c r="AF75" s="266"/>
      <c r="AG75" s="266">
        <v>408</v>
      </c>
      <c r="AH75" s="267">
        <f t="shared" si="12"/>
        <v>0</v>
      </c>
      <c r="AI75" s="266"/>
      <c r="AK75" s="282">
        <f>J75</f>
        <v>408</v>
      </c>
      <c r="AL75" s="282"/>
      <c r="AM75" s="283"/>
      <c r="AO75" s="294">
        <f t="shared" si="16"/>
        <v>408</v>
      </c>
      <c r="AP75" s="294"/>
      <c r="AQ75" s="295"/>
      <c r="AR75" s="292">
        <f t="shared" si="17"/>
        <v>408</v>
      </c>
      <c r="AS75" s="292">
        <f t="shared" si="18"/>
        <v>80797</v>
      </c>
      <c r="AT75" s="296"/>
      <c r="AU75" s="296"/>
      <c r="AV75" s="296"/>
      <c r="AW75" s="296"/>
      <c r="AX75" s="296"/>
      <c r="AY75" s="241"/>
    </row>
    <row r="76" s="181" customFormat="1" ht="39" hidden="1" customHeight="1" spans="1:51">
      <c r="A76" s="223">
        <v>45758</v>
      </c>
      <c r="B76" s="224" t="s">
        <v>966</v>
      </c>
      <c r="C76" s="225" t="s">
        <v>594</v>
      </c>
      <c r="D76" s="226">
        <v>4500163428</v>
      </c>
      <c r="E76" s="227" t="s">
        <v>971</v>
      </c>
      <c r="F76" s="226" t="s">
        <v>972</v>
      </c>
      <c r="G76" s="228" t="s">
        <v>724</v>
      </c>
      <c r="H76" s="228" t="s">
        <v>724</v>
      </c>
      <c r="I76" s="241" t="s">
        <v>555</v>
      </c>
      <c r="J76" s="242">
        <v>700</v>
      </c>
      <c r="K76" s="242">
        <v>0</v>
      </c>
      <c r="L76" s="242">
        <v>4</v>
      </c>
      <c r="M76" s="242">
        <f t="shared" si="15"/>
        <v>175</v>
      </c>
      <c r="N76" s="243">
        <v>45824</v>
      </c>
      <c r="O76" s="243">
        <v>45820</v>
      </c>
      <c r="P76" s="244"/>
      <c r="Q76" s="244" t="s">
        <v>556</v>
      </c>
      <c r="R76" s="244"/>
      <c r="S76" s="244"/>
      <c r="T76" s="244" t="s">
        <v>731</v>
      </c>
      <c r="U76" s="250">
        <v>45758</v>
      </c>
      <c r="V76" s="250" t="s">
        <v>572</v>
      </c>
      <c r="W76" s="250" t="s">
        <v>572</v>
      </c>
      <c r="X76" s="250"/>
      <c r="Y76" s="264"/>
      <c r="Z76" s="229" t="s">
        <v>969</v>
      </c>
      <c r="AA76" s="244" t="s">
        <v>386</v>
      </c>
      <c r="AB76" s="265">
        <v>2.75</v>
      </c>
      <c r="AC76" s="265">
        <f t="shared" si="11"/>
        <v>1925</v>
      </c>
      <c r="AD76" s="242" t="s">
        <v>973</v>
      </c>
      <c r="AE76" s="266" t="s">
        <v>567</v>
      </c>
      <c r="AF76" s="266"/>
      <c r="AG76" s="266">
        <f>700</f>
        <v>700</v>
      </c>
      <c r="AH76" s="267">
        <f t="shared" si="12"/>
        <v>0</v>
      </c>
      <c r="AI76" s="266"/>
      <c r="AK76" s="282">
        <f>J76</f>
        <v>700</v>
      </c>
      <c r="AL76" s="282"/>
      <c r="AM76" s="283"/>
      <c r="AO76" s="294">
        <f t="shared" si="16"/>
        <v>700</v>
      </c>
      <c r="AP76" s="294"/>
      <c r="AQ76" s="295"/>
      <c r="AR76" s="292">
        <f t="shared" si="17"/>
        <v>700</v>
      </c>
      <c r="AS76" s="292">
        <f t="shared" si="18"/>
        <v>81497</v>
      </c>
      <c r="AT76" s="296"/>
      <c r="AU76" s="296"/>
      <c r="AV76" s="296"/>
      <c r="AW76" s="296"/>
      <c r="AX76" s="296"/>
      <c r="AY76" s="241"/>
    </row>
    <row r="77" s="180" customFormat="1" ht="39" hidden="1" customHeight="1" spans="1:51">
      <c r="A77" s="213">
        <v>45811</v>
      </c>
      <c r="B77" s="214" t="s">
        <v>951</v>
      </c>
      <c r="C77" s="215" t="s">
        <v>594</v>
      </c>
      <c r="D77" s="216">
        <v>4500159444</v>
      </c>
      <c r="E77" s="217" t="s">
        <v>952</v>
      </c>
      <c r="F77" s="216" t="s">
        <v>974</v>
      </c>
      <c r="G77" s="228" t="s">
        <v>724</v>
      </c>
      <c r="H77" s="219" t="s">
        <v>724</v>
      </c>
      <c r="I77" s="222" t="s">
        <v>555</v>
      </c>
      <c r="J77" s="221">
        <v>28804</v>
      </c>
      <c r="K77" s="221">
        <v>0</v>
      </c>
      <c r="L77" s="221">
        <v>4</v>
      </c>
      <c r="M77" s="221">
        <f t="shared" si="15"/>
        <v>7201</v>
      </c>
      <c r="N77" s="238">
        <v>45806</v>
      </c>
      <c r="O77" s="238">
        <v>45803</v>
      </c>
      <c r="P77" s="239"/>
      <c r="Q77" s="244" t="s">
        <v>556</v>
      </c>
      <c r="R77" s="239"/>
      <c r="S77" s="239"/>
      <c r="T77" s="239" t="s">
        <v>748</v>
      </c>
      <c r="U77" s="248">
        <v>45762</v>
      </c>
      <c r="V77" s="248" t="s">
        <v>676</v>
      </c>
      <c r="W77" s="248" t="s">
        <v>954</v>
      </c>
      <c r="X77" s="248" t="s">
        <v>955</v>
      </c>
      <c r="Y77" s="249" t="s">
        <v>807</v>
      </c>
      <c r="Z77" s="220" t="s">
        <v>956</v>
      </c>
      <c r="AA77" s="239" t="s">
        <v>957</v>
      </c>
      <c r="AB77" s="259">
        <v>1.5341</v>
      </c>
      <c r="AC77" s="259">
        <f t="shared" si="11"/>
        <v>44188.2164</v>
      </c>
      <c r="AD77" s="242" t="s">
        <v>975</v>
      </c>
      <c r="AE77" s="266" t="s">
        <v>567</v>
      </c>
      <c r="AF77" s="266"/>
      <c r="AG77" s="240">
        <f>J77</f>
        <v>28804</v>
      </c>
      <c r="AH77" s="262">
        <f t="shared" si="12"/>
        <v>0</v>
      </c>
      <c r="AI77" s="240"/>
      <c r="AK77" s="261">
        <f>J77</f>
        <v>28804</v>
      </c>
      <c r="AL77" s="261"/>
      <c r="AM77" s="280"/>
      <c r="AO77" s="281">
        <f t="shared" si="16"/>
        <v>28804</v>
      </c>
      <c r="AP77" s="281"/>
      <c r="AQ77" s="291"/>
      <c r="AR77" s="292">
        <f t="shared" si="17"/>
        <v>28804</v>
      </c>
      <c r="AS77" s="292">
        <f t="shared" si="18"/>
        <v>110301</v>
      </c>
      <c r="AT77" s="292"/>
      <c r="AU77" s="292"/>
      <c r="AV77" s="292"/>
      <c r="AW77" s="292"/>
      <c r="AX77" s="292"/>
      <c r="AY77" s="222"/>
    </row>
    <row r="78" s="180" customFormat="1" ht="39" hidden="1" customHeight="1" spans="1:51">
      <c r="A78" s="213">
        <v>45757</v>
      </c>
      <c r="B78" s="214" t="s">
        <v>959</v>
      </c>
      <c r="C78" s="215" t="s">
        <v>642</v>
      </c>
      <c r="D78" s="216">
        <v>4500163123</v>
      </c>
      <c r="E78" s="217" t="s">
        <v>976</v>
      </c>
      <c r="F78" s="216" t="s">
        <v>977</v>
      </c>
      <c r="G78" s="219" t="s">
        <v>666</v>
      </c>
      <c r="H78" s="219" t="s">
        <v>554</v>
      </c>
      <c r="I78" s="222" t="s">
        <v>555</v>
      </c>
      <c r="J78" s="221">
        <v>1548</v>
      </c>
      <c r="K78" s="221">
        <v>0</v>
      </c>
      <c r="L78" s="221">
        <v>6</v>
      </c>
      <c r="M78" s="221">
        <f t="shared" si="15"/>
        <v>258</v>
      </c>
      <c r="N78" s="238">
        <v>45807</v>
      </c>
      <c r="O78" s="238">
        <v>45803</v>
      </c>
      <c r="P78" s="239"/>
      <c r="Q78" s="244" t="s">
        <v>556</v>
      </c>
      <c r="R78" s="239"/>
      <c r="S78" s="239"/>
      <c r="T78" s="239" t="s">
        <v>748</v>
      </c>
      <c r="U78" s="248" t="s">
        <v>962</v>
      </c>
      <c r="V78" s="248" t="s">
        <v>572</v>
      </c>
      <c r="W78" s="248" t="s">
        <v>572</v>
      </c>
      <c r="X78" s="248"/>
      <c r="Y78" s="249"/>
      <c r="Z78" s="220" t="s">
        <v>978</v>
      </c>
      <c r="AA78" s="239" t="s">
        <v>964</v>
      </c>
      <c r="AB78" s="259">
        <v>2.6352</v>
      </c>
      <c r="AC78" s="259">
        <f t="shared" si="11"/>
        <v>4079.2896</v>
      </c>
      <c r="AD78" s="221" t="s">
        <v>979</v>
      </c>
      <c r="AE78" s="262" t="s">
        <v>567</v>
      </c>
      <c r="AF78" s="262"/>
      <c r="AG78" s="240">
        <v>1548</v>
      </c>
      <c r="AH78" s="262">
        <f t="shared" si="12"/>
        <v>0</v>
      </c>
      <c r="AI78" s="240"/>
      <c r="AK78" s="261"/>
      <c r="AL78" s="261">
        <f>J78</f>
        <v>1548</v>
      </c>
      <c r="AM78" s="280"/>
      <c r="AO78" s="281">
        <f t="shared" si="16"/>
        <v>1548</v>
      </c>
      <c r="AP78" s="281"/>
      <c r="AQ78" s="291"/>
      <c r="AR78" s="292">
        <f t="shared" si="17"/>
        <v>1548</v>
      </c>
      <c r="AS78" s="292">
        <f t="shared" si="18"/>
        <v>111849</v>
      </c>
      <c r="AT78" s="292"/>
      <c r="AU78" s="292"/>
      <c r="AV78" s="292"/>
      <c r="AW78" s="292"/>
      <c r="AX78" s="292"/>
      <c r="AY78" s="222"/>
    </row>
    <row r="79" s="180" customFormat="1" ht="39" hidden="1" customHeight="1" spans="1:51">
      <c r="A79" s="213">
        <v>45771</v>
      </c>
      <c r="B79" s="214" t="s">
        <v>799</v>
      </c>
      <c r="C79" s="215" t="s">
        <v>628</v>
      </c>
      <c r="D79" s="216">
        <v>4500164539</v>
      </c>
      <c r="E79" s="217" t="s">
        <v>980</v>
      </c>
      <c r="F79" s="216" t="s">
        <v>981</v>
      </c>
      <c r="G79" s="219" t="s">
        <v>554</v>
      </c>
      <c r="H79" s="219" t="s">
        <v>554</v>
      </c>
      <c r="I79" s="222" t="s">
        <v>555</v>
      </c>
      <c r="J79" s="221">
        <v>1932</v>
      </c>
      <c r="K79" s="221">
        <v>0</v>
      </c>
      <c r="L79" s="221">
        <v>6</v>
      </c>
      <c r="M79" s="221">
        <f t="shared" si="15"/>
        <v>322</v>
      </c>
      <c r="N79" s="238">
        <v>45807</v>
      </c>
      <c r="O79" s="238">
        <v>45803</v>
      </c>
      <c r="P79" s="239"/>
      <c r="Q79" s="244" t="s">
        <v>556</v>
      </c>
      <c r="R79" s="239"/>
      <c r="S79" s="239"/>
      <c r="T79" s="239" t="s">
        <v>731</v>
      </c>
      <c r="U79" s="248">
        <v>45776</v>
      </c>
      <c r="V79" s="248" t="s">
        <v>572</v>
      </c>
      <c r="W79" s="248">
        <v>45776</v>
      </c>
      <c r="X79" s="248"/>
      <c r="Y79" s="249"/>
      <c r="Z79" s="220" t="s">
        <v>982</v>
      </c>
      <c r="AA79" s="239" t="s">
        <v>983</v>
      </c>
      <c r="AB79" s="259">
        <v>2.6352</v>
      </c>
      <c r="AC79" s="259">
        <f t="shared" si="11"/>
        <v>5091.2064</v>
      </c>
      <c r="AD79" s="221" t="s">
        <v>984</v>
      </c>
      <c r="AE79" s="240" t="s">
        <v>567</v>
      </c>
      <c r="AF79" s="240"/>
      <c r="AG79" s="240">
        <v>1932</v>
      </c>
      <c r="AH79" s="262">
        <f t="shared" si="12"/>
        <v>0</v>
      </c>
      <c r="AI79" s="240"/>
      <c r="AK79" s="261">
        <f>J79</f>
        <v>1932</v>
      </c>
      <c r="AL79" s="261"/>
      <c r="AM79" s="280"/>
      <c r="AO79" s="281">
        <f t="shared" si="16"/>
        <v>1932</v>
      </c>
      <c r="AP79" s="281"/>
      <c r="AQ79" s="291"/>
      <c r="AR79" s="292">
        <f t="shared" si="17"/>
        <v>1932</v>
      </c>
      <c r="AS79" s="292">
        <f t="shared" si="18"/>
        <v>113781</v>
      </c>
      <c r="AT79" s="292"/>
      <c r="AU79" s="292"/>
      <c r="AV79" s="292"/>
      <c r="AW79" s="292"/>
      <c r="AX79" s="292"/>
      <c r="AY79" s="222"/>
    </row>
    <row r="80" s="180" customFormat="1" ht="39" hidden="1" customHeight="1" spans="1:51">
      <c r="A80" s="213">
        <v>45776</v>
      </c>
      <c r="B80" s="214" t="s">
        <v>282</v>
      </c>
      <c r="C80" s="215" t="s">
        <v>758</v>
      </c>
      <c r="D80" s="216">
        <v>4500165391</v>
      </c>
      <c r="E80" s="217" t="s">
        <v>985</v>
      </c>
      <c r="F80" s="216" t="s">
        <v>986</v>
      </c>
      <c r="G80" s="219" t="s">
        <v>666</v>
      </c>
      <c r="H80" s="219" t="s">
        <v>554</v>
      </c>
      <c r="I80" s="222" t="s">
        <v>555</v>
      </c>
      <c r="J80" s="221">
        <v>1950</v>
      </c>
      <c r="K80" s="221">
        <v>0</v>
      </c>
      <c r="L80" s="221">
        <v>6</v>
      </c>
      <c r="M80" s="221">
        <f t="shared" si="15"/>
        <v>325</v>
      </c>
      <c r="N80" s="238">
        <v>45807</v>
      </c>
      <c r="O80" s="238">
        <v>45803</v>
      </c>
      <c r="P80" s="239"/>
      <c r="Q80" s="244" t="s">
        <v>556</v>
      </c>
      <c r="R80" s="239"/>
      <c r="S80" s="239"/>
      <c r="T80" s="239" t="s">
        <v>748</v>
      </c>
      <c r="U80" s="248">
        <v>45777</v>
      </c>
      <c r="V80" s="248" t="s">
        <v>572</v>
      </c>
      <c r="W80" s="248">
        <v>45785</v>
      </c>
      <c r="X80" s="248"/>
      <c r="Y80" s="249"/>
      <c r="Z80" s="220" t="s">
        <v>987</v>
      </c>
      <c r="AA80" s="239" t="s">
        <v>843</v>
      </c>
      <c r="AB80" s="259">
        <v>2.5407</v>
      </c>
      <c r="AC80" s="259">
        <f t="shared" si="11"/>
        <v>4954.365</v>
      </c>
      <c r="AD80" s="221" t="s">
        <v>988</v>
      </c>
      <c r="AE80" s="240" t="s">
        <v>567</v>
      </c>
      <c r="AF80" s="240"/>
      <c r="AG80" s="240">
        <f>324+1626</f>
        <v>1950</v>
      </c>
      <c r="AH80" s="262">
        <f t="shared" si="12"/>
        <v>0</v>
      </c>
      <c r="AI80" s="240"/>
      <c r="AK80" s="261"/>
      <c r="AL80" s="261">
        <f>J80</f>
        <v>1950</v>
      </c>
      <c r="AM80" s="280"/>
      <c r="AO80" s="281">
        <f t="shared" si="16"/>
        <v>1950</v>
      </c>
      <c r="AP80" s="281"/>
      <c r="AQ80" s="291"/>
      <c r="AR80" s="292">
        <f t="shared" si="17"/>
        <v>1950</v>
      </c>
      <c r="AS80" s="292">
        <f t="shared" si="18"/>
        <v>115731</v>
      </c>
      <c r="AT80" s="292"/>
      <c r="AU80" s="292"/>
      <c r="AV80" s="292"/>
      <c r="AW80" s="292"/>
      <c r="AX80" s="292"/>
      <c r="AY80" s="222"/>
    </row>
    <row r="81" s="180" customFormat="1" ht="39" hidden="1" customHeight="1" spans="1:51">
      <c r="A81" s="213">
        <v>45764</v>
      </c>
      <c r="B81" s="214" t="s">
        <v>880</v>
      </c>
      <c r="C81" s="215" t="s">
        <v>642</v>
      </c>
      <c r="D81" s="216">
        <v>4500163334</v>
      </c>
      <c r="E81" s="217" t="s">
        <v>989</v>
      </c>
      <c r="F81" s="216" t="s">
        <v>990</v>
      </c>
      <c r="G81" s="219" t="s">
        <v>666</v>
      </c>
      <c r="H81" s="219" t="s">
        <v>596</v>
      </c>
      <c r="I81" s="222" t="s">
        <v>555</v>
      </c>
      <c r="J81" s="221">
        <v>744</v>
      </c>
      <c r="K81" s="221">
        <v>0</v>
      </c>
      <c r="L81" s="221">
        <v>6</v>
      </c>
      <c r="M81" s="221">
        <f t="shared" si="15"/>
        <v>124</v>
      </c>
      <c r="N81" s="238">
        <v>45808</v>
      </c>
      <c r="O81" s="238">
        <v>45804</v>
      </c>
      <c r="P81" s="239"/>
      <c r="Q81" s="244" t="s">
        <v>556</v>
      </c>
      <c r="R81" s="239"/>
      <c r="S81" s="239"/>
      <c r="T81" s="239" t="s">
        <v>731</v>
      </c>
      <c r="U81" s="248">
        <v>45768</v>
      </c>
      <c r="V81" s="248" t="s">
        <v>572</v>
      </c>
      <c r="W81" s="248" t="s">
        <v>991</v>
      </c>
      <c r="X81" s="248"/>
      <c r="Y81" s="249"/>
      <c r="Z81" s="220" t="s">
        <v>992</v>
      </c>
      <c r="AA81" s="239" t="s">
        <v>993</v>
      </c>
      <c r="AB81" s="259">
        <v>2.7663</v>
      </c>
      <c r="AC81" s="259">
        <f t="shared" si="11"/>
        <v>2058.1272</v>
      </c>
      <c r="AD81" s="221" t="s">
        <v>994</v>
      </c>
      <c r="AE81" s="240" t="s">
        <v>567</v>
      </c>
      <c r="AF81" s="240"/>
      <c r="AG81" s="240">
        <v>744</v>
      </c>
      <c r="AH81" s="262">
        <f t="shared" si="12"/>
        <v>0</v>
      </c>
      <c r="AI81" s="240"/>
      <c r="AK81" s="261"/>
      <c r="AL81" s="261">
        <f>J81</f>
        <v>744</v>
      </c>
      <c r="AM81" s="280"/>
      <c r="AO81" s="281">
        <f t="shared" si="16"/>
        <v>744</v>
      </c>
      <c r="AP81" s="281"/>
      <c r="AQ81" s="291"/>
      <c r="AR81" s="292">
        <f t="shared" si="17"/>
        <v>744</v>
      </c>
      <c r="AS81" s="292">
        <f t="shared" si="18"/>
        <v>116475</v>
      </c>
      <c r="AT81" s="292"/>
      <c r="AU81" s="292"/>
      <c r="AV81" s="292"/>
      <c r="AW81" s="292"/>
      <c r="AX81" s="292"/>
      <c r="AY81" s="222"/>
    </row>
    <row r="82" s="180" customFormat="1" ht="39" hidden="1" customHeight="1" spans="1:51">
      <c r="A82" s="213">
        <v>45765</v>
      </c>
      <c r="B82" s="214" t="s">
        <v>995</v>
      </c>
      <c r="C82" s="215" t="s">
        <v>996</v>
      </c>
      <c r="D82" s="216">
        <v>4500163950</v>
      </c>
      <c r="E82" s="217"/>
      <c r="F82" s="216" t="s">
        <v>997</v>
      </c>
      <c r="G82" s="219" t="s">
        <v>666</v>
      </c>
      <c r="H82" s="219" t="s">
        <v>554</v>
      </c>
      <c r="I82" s="222" t="s">
        <v>555</v>
      </c>
      <c r="J82" s="221">
        <v>1200</v>
      </c>
      <c r="K82" s="221">
        <v>0</v>
      </c>
      <c r="L82" s="221">
        <v>6</v>
      </c>
      <c r="M82" s="221">
        <f t="shared" si="15"/>
        <v>200</v>
      </c>
      <c r="N82" s="238">
        <v>45810</v>
      </c>
      <c r="O82" s="238">
        <f>N82-4</f>
        <v>45806</v>
      </c>
      <c r="P82" s="239"/>
      <c r="Q82" s="244" t="s">
        <v>556</v>
      </c>
      <c r="R82" s="239"/>
      <c r="S82" s="239"/>
      <c r="T82" s="239" t="s">
        <v>731</v>
      </c>
      <c r="U82" s="248">
        <v>45777</v>
      </c>
      <c r="V82" s="248" t="s">
        <v>572</v>
      </c>
      <c r="W82" s="248">
        <v>45784</v>
      </c>
      <c r="X82" s="248"/>
      <c r="Y82" s="249"/>
      <c r="Z82" s="220" t="s">
        <v>998</v>
      </c>
      <c r="AA82" s="239" t="s">
        <v>776</v>
      </c>
      <c r="AB82" s="259">
        <v>2.6352</v>
      </c>
      <c r="AC82" s="259">
        <f t="shared" si="11"/>
        <v>3162.24</v>
      </c>
      <c r="AD82" s="221" t="s">
        <v>999</v>
      </c>
      <c r="AE82" s="240" t="s">
        <v>567</v>
      </c>
      <c r="AF82" s="240"/>
      <c r="AG82" s="240">
        <v>1200</v>
      </c>
      <c r="AH82" s="262">
        <f t="shared" si="12"/>
        <v>0</v>
      </c>
      <c r="AI82" s="240"/>
      <c r="AK82" s="261"/>
      <c r="AL82" s="261">
        <f>J82</f>
        <v>1200</v>
      </c>
      <c r="AM82" s="280"/>
      <c r="AO82" s="281">
        <f t="shared" si="16"/>
        <v>1200</v>
      </c>
      <c r="AP82" s="281"/>
      <c r="AQ82" s="291"/>
      <c r="AR82" s="292">
        <f t="shared" si="17"/>
        <v>1200</v>
      </c>
      <c r="AS82" s="292">
        <f t="shared" si="18"/>
        <v>117675</v>
      </c>
      <c r="AT82" s="292"/>
      <c r="AU82" s="292"/>
      <c r="AV82" s="292"/>
      <c r="AW82" s="292"/>
      <c r="AX82" s="292"/>
      <c r="AY82" s="222"/>
    </row>
    <row r="83" s="180" customFormat="1" ht="39" hidden="1" customHeight="1" spans="1:51">
      <c r="A83" s="213">
        <v>45763</v>
      </c>
      <c r="B83" s="214" t="s">
        <v>1000</v>
      </c>
      <c r="C83" s="215" t="s">
        <v>813</v>
      </c>
      <c r="D83" s="216">
        <v>4500163205</v>
      </c>
      <c r="E83" s="217" t="s">
        <v>1001</v>
      </c>
      <c r="F83" s="216" t="s">
        <v>1002</v>
      </c>
      <c r="G83" s="219" t="s">
        <v>666</v>
      </c>
      <c r="H83" s="219" t="s">
        <v>554</v>
      </c>
      <c r="I83" s="222" t="s">
        <v>555</v>
      </c>
      <c r="J83" s="221">
        <v>708</v>
      </c>
      <c r="K83" s="221">
        <v>0</v>
      </c>
      <c r="L83" s="221">
        <v>6</v>
      </c>
      <c r="M83" s="221">
        <f t="shared" si="15"/>
        <v>118</v>
      </c>
      <c r="N83" s="238">
        <v>45811</v>
      </c>
      <c r="O83" s="238">
        <v>45807</v>
      </c>
      <c r="P83" s="239"/>
      <c r="Q83" s="244" t="s">
        <v>556</v>
      </c>
      <c r="R83" s="239"/>
      <c r="S83" s="239"/>
      <c r="T83" s="239" t="s">
        <v>731</v>
      </c>
      <c r="U83" s="248">
        <v>45763</v>
      </c>
      <c r="V83" s="248" t="s">
        <v>572</v>
      </c>
      <c r="W83" s="248">
        <v>45789</v>
      </c>
      <c r="X83" s="248" t="s">
        <v>859</v>
      </c>
      <c r="Y83" s="249"/>
      <c r="Z83" s="220" t="s">
        <v>1003</v>
      </c>
      <c r="AA83" s="239" t="s">
        <v>838</v>
      </c>
      <c r="AB83" s="259">
        <v>2.7663</v>
      </c>
      <c r="AC83" s="259">
        <f t="shared" si="11"/>
        <v>1958.5404</v>
      </c>
      <c r="AD83" s="221" t="s">
        <v>1004</v>
      </c>
      <c r="AE83" s="240" t="s">
        <v>567</v>
      </c>
      <c r="AF83" s="240"/>
      <c r="AG83" s="240">
        <v>708</v>
      </c>
      <c r="AH83" s="262">
        <f t="shared" si="12"/>
        <v>0</v>
      </c>
      <c r="AI83" s="240"/>
      <c r="AK83" s="261"/>
      <c r="AL83" s="261">
        <f>J83</f>
        <v>708</v>
      </c>
      <c r="AM83" s="280"/>
      <c r="AO83" s="281">
        <f t="shared" si="16"/>
        <v>708</v>
      </c>
      <c r="AP83" s="281"/>
      <c r="AQ83" s="291"/>
      <c r="AR83" s="292">
        <f t="shared" si="17"/>
        <v>708</v>
      </c>
      <c r="AS83" s="292">
        <f t="shared" si="18"/>
        <v>118383</v>
      </c>
      <c r="AT83" s="292"/>
      <c r="AU83" s="292"/>
      <c r="AV83" s="292"/>
      <c r="AW83" s="292"/>
      <c r="AX83" s="292"/>
      <c r="AY83" s="222"/>
    </row>
    <row r="84" s="180" customFormat="1" ht="39" hidden="1" customHeight="1" spans="1:51">
      <c r="A84" s="213">
        <v>45748</v>
      </c>
      <c r="B84" s="214" t="s">
        <v>929</v>
      </c>
      <c r="C84" s="215" t="s">
        <v>642</v>
      </c>
      <c r="D84" s="216">
        <v>4500162014</v>
      </c>
      <c r="E84" s="217">
        <v>865344</v>
      </c>
      <c r="F84" s="216" t="s">
        <v>1005</v>
      </c>
      <c r="G84" s="300" t="s">
        <v>931</v>
      </c>
      <c r="H84" s="219" t="s">
        <v>554</v>
      </c>
      <c r="I84" s="222" t="s">
        <v>555</v>
      </c>
      <c r="J84" s="221">
        <v>312</v>
      </c>
      <c r="K84" s="221">
        <v>0</v>
      </c>
      <c r="L84" s="221">
        <v>6</v>
      </c>
      <c r="M84" s="221">
        <f t="shared" si="15"/>
        <v>52</v>
      </c>
      <c r="N84" s="238">
        <v>45813</v>
      </c>
      <c r="O84" s="238">
        <v>45810</v>
      </c>
      <c r="P84" s="239" t="s">
        <v>1006</v>
      </c>
      <c r="Q84" s="244" t="s">
        <v>556</v>
      </c>
      <c r="S84" s="239"/>
      <c r="T84" s="239" t="s">
        <v>748</v>
      </c>
      <c r="U84" s="248">
        <v>45756</v>
      </c>
      <c r="V84" s="248" t="s">
        <v>572</v>
      </c>
      <c r="W84" s="248" t="s">
        <v>572</v>
      </c>
      <c r="X84" s="248" t="s">
        <v>1007</v>
      </c>
      <c r="Y84" s="249" t="s">
        <v>1008</v>
      </c>
      <c r="Z84" s="220" t="s">
        <v>1009</v>
      </c>
      <c r="AA84" s="239" t="s">
        <v>645</v>
      </c>
      <c r="AB84" s="259">
        <v>2.7663</v>
      </c>
      <c r="AC84" s="259">
        <f t="shared" si="11"/>
        <v>863.0856</v>
      </c>
      <c r="AD84" s="221" t="s">
        <v>1010</v>
      </c>
      <c r="AE84" s="240" t="s">
        <v>567</v>
      </c>
      <c r="AF84" s="240"/>
      <c r="AG84" s="240">
        <v>312</v>
      </c>
      <c r="AH84" s="262">
        <f t="shared" si="12"/>
        <v>0</v>
      </c>
      <c r="AI84" s="240"/>
      <c r="AK84" s="261"/>
      <c r="AL84" s="261"/>
      <c r="AM84" s="280">
        <f>J84</f>
        <v>312</v>
      </c>
      <c r="AO84" s="281"/>
      <c r="AP84" s="281">
        <f>J84</f>
        <v>312</v>
      </c>
      <c r="AQ84" s="291"/>
      <c r="AR84" s="292">
        <f t="shared" si="17"/>
        <v>312</v>
      </c>
      <c r="AS84" s="292">
        <f t="shared" si="18"/>
        <v>118695</v>
      </c>
      <c r="AT84" s="292"/>
      <c r="AU84" s="292"/>
      <c r="AV84" s="292"/>
      <c r="AW84" s="292"/>
      <c r="AX84" s="292"/>
      <c r="AY84" s="222"/>
    </row>
    <row r="85" s="180" customFormat="1" ht="39" hidden="1" customHeight="1" spans="1:51">
      <c r="A85" s="213">
        <v>45765</v>
      </c>
      <c r="B85" s="214" t="s">
        <v>1011</v>
      </c>
      <c r="C85" s="215" t="s">
        <v>1012</v>
      </c>
      <c r="D85" s="216">
        <v>4500164137</v>
      </c>
      <c r="E85" s="217" t="s">
        <v>1013</v>
      </c>
      <c r="F85" s="216" t="s">
        <v>1014</v>
      </c>
      <c r="G85" s="219" t="s">
        <v>666</v>
      </c>
      <c r="H85" s="219" t="s">
        <v>554</v>
      </c>
      <c r="I85" s="222" t="s">
        <v>555</v>
      </c>
      <c r="J85" s="221">
        <v>300</v>
      </c>
      <c r="K85" s="221">
        <v>0</v>
      </c>
      <c r="L85" s="221">
        <v>6</v>
      </c>
      <c r="M85" s="221">
        <f t="shared" si="15"/>
        <v>50</v>
      </c>
      <c r="N85" s="238">
        <v>45813</v>
      </c>
      <c r="O85" s="238">
        <v>45810</v>
      </c>
      <c r="P85" s="239"/>
      <c r="Q85" s="244" t="s">
        <v>556</v>
      </c>
      <c r="R85" s="239"/>
      <c r="S85" s="239"/>
      <c r="T85" s="239" t="s">
        <v>731</v>
      </c>
      <c r="U85" s="248">
        <v>45765</v>
      </c>
      <c r="V85" s="248" t="s">
        <v>572</v>
      </c>
      <c r="W85" s="248" t="s">
        <v>572</v>
      </c>
      <c r="X85" s="248"/>
      <c r="Y85" s="249"/>
      <c r="Z85" s="220" t="s">
        <v>1015</v>
      </c>
      <c r="AA85" s="239" t="s">
        <v>964</v>
      </c>
      <c r="AB85" s="259">
        <v>2.8404</v>
      </c>
      <c r="AC85" s="259">
        <f t="shared" si="11"/>
        <v>852.12</v>
      </c>
      <c r="AD85" s="221" t="s">
        <v>1016</v>
      </c>
      <c r="AE85" s="240" t="s">
        <v>567</v>
      </c>
      <c r="AF85" s="240"/>
      <c r="AG85" s="240">
        <v>300</v>
      </c>
      <c r="AH85" s="262">
        <f t="shared" si="12"/>
        <v>0</v>
      </c>
      <c r="AI85" s="240"/>
      <c r="AK85" s="261"/>
      <c r="AL85" s="261">
        <f>J85</f>
        <v>300</v>
      </c>
      <c r="AM85" s="280"/>
      <c r="AO85" s="281">
        <f>J85</f>
        <v>300</v>
      </c>
      <c r="AP85" s="281"/>
      <c r="AQ85" s="291"/>
      <c r="AR85" s="292">
        <f t="shared" si="17"/>
        <v>300</v>
      </c>
      <c r="AS85" s="292">
        <f t="shared" si="18"/>
        <v>118995</v>
      </c>
      <c r="AT85" s="292"/>
      <c r="AU85" s="292"/>
      <c r="AV85" s="292"/>
      <c r="AW85" s="292"/>
      <c r="AX85" s="292"/>
      <c r="AY85" s="222"/>
    </row>
    <row r="86" s="180" customFormat="1" ht="39" hidden="1" customHeight="1" spans="1:51">
      <c r="A86" s="213">
        <v>45768</v>
      </c>
      <c r="B86" s="214" t="s">
        <v>1017</v>
      </c>
      <c r="C86" s="215" t="s">
        <v>813</v>
      </c>
      <c r="D86" s="216">
        <v>4500164402</v>
      </c>
      <c r="E86" s="217" t="s">
        <v>1018</v>
      </c>
      <c r="F86" s="218" t="s">
        <v>1019</v>
      </c>
      <c r="G86" s="300" t="s">
        <v>815</v>
      </c>
      <c r="H86" s="219" t="s">
        <v>554</v>
      </c>
      <c r="I86" s="222" t="s">
        <v>555</v>
      </c>
      <c r="J86" s="221">
        <v>2004</v>
      </c>
      <c r="K86" s="221">
        <v>0</v>
      </c>
      <c r="L86" s="221">
        <v>6</v>
      </c>
      <c r="M86" s="221">
        <f t="shared" si="15"/>
        <v>334</v>
      </c>
      <c r="N86" s="238">
        <v>45814</v>
      </c>
      <c r="O86" s="238">
        <v>45810</v>
      </c>
      <c r="P86" s="239"/>
      <c r="Q86" s="244" t="s">
        <v>556</v>
      </c>
      <c r="R86" s="239"/>
      <c r="S86" s="239"/>
      <c r="T86" s="239" t="s">
        <v>731</v>
      </c>
      <c r="U86" s="248">
        <v>45768</v>
      </c>
      <c r="V86" s="248" t="s">
        <v>572</v>
      </c>
      <c r="W86" s="248">
        <v>45786</v>
      </c>
      <c r="X86" s="248" t="s">
        <v>1020</v>
      </c>
      <c r="Y86" s="249"/>
      <c r="Z86" s="220" t="s">
        <v>1021</v>
      </c>
      <c r="AA86" s="239" t="s">
        <v>838</v>
      </c>
      <c r="AB86" s="259">
        <v>2.5269</v>
      </c>
      <c r="AC86" s="259">
        <f t="shared" si="11"/>
        <v>5063.9076</v>
      </c>
      <c r="AD86" s="221" t="s">
        <v>1022</v>
      </c>
      <c r="AE86" s="240" t="s">
        <v>567</v>
      </c>
      <c r="AF86" s="240"/>
      <c r="AG86" s="240">
        <v>2004</v>
      </c>
      <c r="AH86" s="262">
        <f t="shared" si="12"/>
        <v>0</v>
      </c>
      <c r="AI86" s="240"/>
      <c r="AK86" s="261"/>
      <c r="AL86" s="261">
        <f>J86</f>
        <v>2004</v>
      </c>
      <c r="AM86" s="280"/>
      <c r="AO86" s="281"/>
      <c r="AP86" s="281">
        <f>J86</f>
        <v>2004</v>
      </c>
      <c r="AQ86" s="291"/>
      <c r="AR86" s="292">
        <f t="shared" si="17"/>
        <v>2004</v>
      </c>
      <c r="AS86" s="292">
        <f t="shared" si="18"/>
        <v>120999</v>
      </c>
      <c r="AT86" s="292"/>
      <c r="AU86" s="292"/>
      <c r="AV86" s="292"/>
      <c r="AW86" s="292"/>
      <c r="AX86" s="292"/>
      <c r="AY86" s="222"/>
    </row>
    <row r="87" s="180" customFormat="1" ht="39" hidden="1" customHeight="1" spans="1:51">
      <c r="A87" s="213">
        <v>45765</v>
      </c>
      <c r="B87" s="214" t="s">
        <v>1023</v>
      </c>
      <c r="C87" s="215" t="s">
        <v>820</v>
      </c>
      <c r="D87" s="216">
        <v>4500164118</v>
      </c>
      <c r="E87" s="217" t="s">
        <v>1024</v>
      </c>
      <c r="F87" s="216" t="s">
        <v>1025</v>
      </c>
      <c r="G87" s="300" t="s">
        <v>815</v>
      </c>
      <c r="H87" s="219" t="s">
        <v>554</v>
      </c>
      <c r="I87" s="222" t="s">
        <v>555</v>
      </c>
      <c r="J87" s="221">
        <v>546</v>
      </c>
      <c r="K87" s="221">
        <v>0</v>
      </c>
      <c r="L87" s="221">
        <v>6</v>
      </c>
      <c r="M87" s="221">
        <f t="shared" si="15"/>
        <v>91</v>
      </c>
      <c r="N87" s="238">
        <v>45814</v>
      </c>
      <c r="O87" s="238">
        <v>45810</v>
      </c>
      <c r="P87" s="239"/>
      <c r="Q87" s="244" t="s">
        <v>556</v>
      </c>
      <c r="R87" s="239"/>
      <c r="S87" s="239"/>
      <c r="T87" s="239" t="s">
        <v>731</v>
      </c>
      <c r="U87" s="248">
        <v>45775</v>
      </c>
      <c r="V87" s="248" t="s">
        <v>572</v>
      </c>
      <c r="W87" s="248" t="s">
        <v>572</v>
      </c>
      <c r="X87" s="248" t="s">
        <v>1026</v>
      </c>
      <c r="Y87" s="249"/>
      <c r="Z87" s="220" t="s">
        <v>1027</v>
      </c>
      <c r="AA87" s="239" t="s">
        <v>352</v>
      </c>
      <c r="AB87" s="259">
        <v>2.7663</v>
      </c>
      <c r="AC87" s="259">
        <f t="shared" si="11"/>
        <v>1510.3998</v>
      </c>
      <c r="AD87" s="221" t="s">
        <v>1028</v>
      </c>
      <c r="AE87" s="240" t="s">
        <v>567</v>
      </c>
      <c r="AF87" s="240"/>
      <c r="AG87" s="240">
        <v>546</v>
      </c>
      <c r="AH87" s="262">
        <f t="shared" si="12"/>
        <v>0</v>
      </c>
      <c r="AI87" s="240"/>
      <c r="AK87" s="261"/>
      <c r="AL87" s="261">
        <f>J87</f>
        <v>546</v>
      </c>
      <c r="AM87" s="280"/>
      <c r="AO87" s="281"/>
      <c r="AP87" s="281">
        <f>J87</f>
        <v>546</v>
      </c>
      <c r="AQ87" s="291"/>
      <c r="AR87" s="292">
        <f t="shared" si="17"/>
        <v>546</v>
      </c>
      <c r="AS87" s="292">
        <f t="shared" si="18"/>
        <v>121545</v>
      </c>
      <c r="AT87" s="292"/>
      <c r="AU87" s="292"/>
      <c r="AV87" s="292"/>
      <c r="AW87" s="292"/>
      <c r="AX87" s="292"/>
      <c r="AY87" s="222"/>
    </row>
    <row r="88" s="180" customFormat="1" ht="39" hidden="1" customHeight="1" spans="1:51">
      <c r="A88" s="213">
        <v>45750</v>
      </c>
      <c r="B88" s="214" t="s">
        <v>1029</v>
      </c>
      <c r="C88" s="215" t="s">
        <v>1030</v>
      </c>
      <c r="D88" s="216">
        <v>4500162472</v>
      </c>
      <c r="E88" s="217" t="s">
        <v>1031</v>
      </c>
      <c r="F88" s="216" t="s">
        <v>1032</v>
      </c>
      <c r="G88" s="219" t="s">
        <v>554</v>
      </c>
      <c r="H88" s="219" t="s">
        <v>554</v>
      </c>
      <c r="I88" s="222" t="s">
        <v>555</v>
      </c>
      <c r="J88" s="221">
        <v>480</v>
      </c>
      <c r="K88" s="221">
        <v>0</v>
      </c>
      <c r="L88" s="221">
        <v>6</v>
      </c>
      <c r="M88" s="221">
        <f t="shared" si="15"/>
        <v>80</v>
      </c>
      <c r="N88" s="238">
        <v>45805</v>
      </c>
      <c r="O88" s="238">
        <v>45801</v>
      </c>
      <c r="P88" s="239"/>
      <c r="Q88" s="244" t="s">
        <v>556</v>
      </c>
      <c r="R88" s="239"/>
      <c r="S88" s="239"/>
      <c r="T88" s="239" t="s">
        <v>731</v>
      </c>
      <c r="U88" s="248">
        <v>45762</v>
      </c>
      <c r="V88" s="248" t="s">
        <v>572</v>
      </c>
      <c r="W88" s="248">
        <v>45770</v>
      </c>
      <c r="X88" s="248"/>
      <c r="Y88" s="249"/>
      <c r="Z88" s="220" t="s">
        <v>1033</v>
      </c>
      <c r="AA88" s="239" t="s">
        <v>660</v>
      </c>
      <c r="AB88" s="259">
        <v>2.7663</v>
      </c>
      <c r="AC88" s="259">
        <f t="shared" si="11"/>
        <v>1327.824</v>
      </c>
      <c r="AD88" s="221" t="s">
        <v>1034</v>
      </c>
      <c r="AE88" s="240" t="s">
        <v>567</v>
      </c>
      <c r="AF88" s="240"/>
      <c r="AG88" s="240">
        <v>480</v>
      </c>
      <c r="AH88" s="262">
        <f t="shared" si="12"/>
        <v>0</v>
      </c>
      <c r="AI88" s="240"/>
      <c r="AK88" s="261">
        <f t="shared" ref="AK88:AK93" si="19">J88</f>
        <v>480</v>
      </c>
      <c r="AL88" s="261"/>
      <c r="AM88" s="280"/>
      <c r="AO88" s="281">
        <f t="shared" ref="AO88:AO93" si="20">J88</f>
        <v>480</v>
      </c>
      <c r="AP88" s="281"/>
      <c r="AQ88" s="291"/>
      <c r="AR88" s="292">
        <f t="shared" si="17"/>
        <v>480</v>
      </c>
      <c r="AS88" s="292">
        <f t="shared" si="18"/>
        <v>122025</v>
      </c>
      <c r="AT88" s="292"/>
      <c r="AU88" s="292"/>
      <c r="AV88" s="292"/>
      <c r="AW88" s="292"/>
      <c r="AX88" s="292"/>
      <c r="AY88" s="222"/>
    </row>
    <row r="89" s="180" customFormat="1" ht="39" hidden="1" customHeight="1" spans="1:51">
      <c r="A89" s="213">
        <v>45750</v>
      </c>
      <c r="B89" s="214" t="s">
        <v>1035</v>
      </c>
      <c r="C89" s="215" t="s">
        <v>1036</v>
      </c>
      <c r="D89" s="216">
        <v>4500162345</v>
      </c>
      <c r="E89" s="217"/>
      <c r="F89" s="216" t="s">
        <v>1037</v>
      </c>
      <c r="G89" s="219" t="s">
        <v>554</v>
      </c>
      <c r="H89" s="219" t="s">
        <v>554</v>
      </c>
      <c r="I89" s="222" t="s">
        <v>555</v>
      </c>
      <c r="J89" s="221">
        <v>960</v>
      </c>
      <c r="K89" s="221">
        <v>0</v>
      </c>
      <c r="L89" s="221">
        <v>6</v>
      </c>
      <c r="M89" s="221">
        <f t="shared" si="15"/>
        <v>160</v>
      </c>
      <c r="N89" s="238">
        <v>45805</v>
      </c>
      <c r="O89" s="238">
        <v>45801</v>
      </c>
      <c r="P89" s="239"/>
      <c r="Q89" s="244" t="s">
        <v>556</v>
      </c>
      <c r="R89" s="239"/>
      <c r="S89" s="239"/>
      <c r="T89" s="239" t="s">
        <v>731</v>
      </c>
      <c r="U89" s="248">
        <v>45762</v>
      </c>
      <c r="V89" s="248" t="s">
        <v>572</v>
      </c>
      <c r="W89" s="248">
        <v>45770</v>
      </c>
      <c r="X89" s="248"/>
      <c r="Y89" s="249"/>
      <c r="Z89" s="220" t="s">
        <v>1038</v>
      </c>
      <c r="AA89" s="239" t="s">
        <v>660</v>
      </c>
      <c r="AB89" s="259">
        <v>2.7663</v>
      </c>
      <c r="AC89" s="259">
        <f t="shared" si="11"/>
        <v>2655.648</v>
      </c>
      <c r="AD89" s="221" t="s">
        <v>1039</v>
      </c>
      <c r="AE89" s="240" t="s">
        <v>567</v>
      </c>
      <c r="AF89" s="240"/>
      <c r="AG89" s="240">
        <v>960</v>
      </c>
      <c r="AH89" s="262">
        <f t="shared" si="12"/>
        <v>0</v>
      </c>
      <c r="AI89" s="240"/>
      <c r="AK89" s="261">
        <f t="shared" si="19"/>
        <v>960</v>
      </c>
      <c r="AL89" s="261"/>
      <c r="AM89" s="280"/>
      <c r="AO89" s="281">
        <f t="shared" si="20"/>
        <v>960</v>
      </c>
      <c r="AP89" s="281"/>
      <c r="AQ89" s="291"/>
      <c r="AR89" s="292">
        <f t="shared" si="17"/>
        <v>960</v>
      </c>
      <c r="AS89" s="292">
        <f t="shared" si="18"/>
        <v>122985</v>
      </c>
      <c r="AT89" s="292"/>
      <c r="AU89" s="292"/>
      <c r="AV89" s="292"/>
      <c r="AW89" s="292"/>
      <c r="AX89" s="292"/>
      <c r="AY89" s="222"/>
    </row>
    <row r="90" s="180" customFormat="1" ht="39" hidden="1" customHeight="1" spans="1:51">
      <c r="A90" s="213">
        <v>45784</v>
      </c>
      <c r="B90" s="214" t="s">
        <v>1040</v>
      </c>
      <c r="C90" s="215" t="s">
        <v>601</v>
      </c>
      <c r="D90" s="216">
        <v>4500165640</v>
      </c>
      <c r="E90" s="217"/>
      <c r="F90" s="216" t="s">
        <v>1041</v>
      </c>
      <c r="G90" s="219" t="s">
        <v>554</v>
      </c>
      <c r="H90" s="219" t="s">
        <v>554</v>
      </c>
      <c r="I90" s="222" t="s">
        <v>555</v>
      </c>
      <c r="J90" s="221">
        <v>204</v>
      </c>
      <c r="K90" s="221">
        <v>0</v>
      </c>
      <c r="L90" s="221">
        <v>6</v>
      </c>
      <c r="M90" s="221">
        <f t="shared" ref="M90:M129" si="21">J90/L90</f>
        <v>34</v>
      </c>
      <c r="N90" s="238">
        <v>45818</v>
      </c>
      <c r="O90" s="238">
        <v>45814</v>
      </c>
      <c r="P90" s="239"/>
      <c r="Q90" s="244" t="s">
        <v>556</v>
      </c>
      <c r="R90" s="239"/>
      <c r="S90" s="239"/>
      <c r="T90" s="239" t="s">
        <v>731</v>
      </c>
      <c r="U90" s="248">
        <v>45786</v>
      </c>
      <c r="V90" s="248" t="s">
        <v>572</v>
      </c>
      <c r="W90" s="248" t="s">
        <v>1042</v>
      </c>
      <c r="X90" s="248"/>
      <c r="Y90" s="249"/>
      <c r="Z90" s="220" t="s">
        <v>1043</v>
      </c>
      <c r="AA90" s="239" t="s">
        <v>1044</v>
      </c>
      <c r="AB90" s="259">
        <v>2.6717</v>
      </c>
      <c r="AC90" s="259">
        <f t="shared" ref="AC90:AC109" si="22">AB90*J90</f>
        <v>545.0268</v>
      </c>
      <c r="AD90" s="221" t="s">
        <v>1045</v>
      </c>
      <c r="AE90" s="240" t="s">
        <v>567</v>
      </c>
      <c r="AF90" s="240"/>
      <c r="AG90" s="240">
        <v>204</v>
      </c>
      <c r="AH90" s="262">
        <f t="shared" ref="AH90:AH128" si="23">AG90-J90</f>
        <v>0</v>
      </c>
      <c r="AI90" s="240"/>
      <c r="AK90" s="261">
        <f t="shared" si="19"/>
        <v>204</v>
      </c>
      <c r="AL90" s="261"/>
      <c r="AM90" s="280"/>
      <c r="AO90" s="281">
        <f t="shared" si="20"/>
        <v>204</v>
      </c>
      <c r="AP90" s="281"/>
      <c r="AQ90" s="291"/>
      <c r="AR90" s="292">
        <f t="shared" si="17"/>
        <v>204</v>
      </c>
      <c r="AS90" s="292">
        <f t="shared" si="18"/>
        <v>123189</v>
      </c>
      <c r="AT90" s="292"/>
      <c r="AU90" s="292"/>
      <c r="AV90" s="292"/>
      <c r="AW90" s="292"/>
      <c r="AX90" s="292"/>
      <c r="AY90" s="222"/>
    </row>
    <row r="91" s="180" customFormat="1" ht="39" hidden="1" customHeight="1" spans="1:51">
      <c r="A91" s="213">
        <v>45741</v>
      </c>
      <c r="B91" s="214" t="s">
        <v>1046</v>
      </c>
      <c r="C91" s="215" t="s">
        <v>594</v>
      </c>
      <c r="D91" s="216">
        <v>4500161652</v>
      </c>
      <c r="E91" s="217" t="s">
        <v>1047</v>
      </c>
      <c r="F91" s="216" t="s">
        <v>1048</v>
      </c>
      <c r="G91" s="219" t="s">
        <v>724</v>
      </c>
      <c r="H91" s="219" t="s">
        <v>724</v>
      </c>
      <c r="I91" s="222" t="s">
        <v>555</v>
      </c>
      <c r="J91" s="221">
        <v>688</v>
      </c>
      <c r="K91" s="221">
        <v>0</v>
      </c>
      <c r="L91" s="221">
        <v>4</v>
      </c>
      <c r="M91" s="221">
        <f t="shared" si="21"/>
        <v>172</v>
      </c>
      <c r="N91" s="238">
        <v>45818</v>
      </c>
      <c r="O91" s="238">
        <v>45814</v>
      </c>
      <c r="P91" s="239"/>
      <c r="Q91" s="244" t="s">
        <v>556</v>
      </c>
      <c r="R91" s="239"/>
      <c r="S91" s="239"/>
      <c r="T91" s="239" t="s">
        <v>731</v>
      </c>
      <c r="U91" s="248">
        <v>45757</v>
      </c>
      <c r="V91" s="248" t="s">
        <v>572</v>
      </c>
      <c r="W91" s="248" t="s">
        <v>572</v>
      </c>
      <c r="X91" s="248"/>
      <c r="Y91" s="249" t="s">
        <v>563</v>
      </c>
      <c r="Z91" s="220" t="s">
        <v>1049</v>
      </c>
      <c r="AA91" s="239" t="s">
        <v>1050</v>
      </c>
      <c r="AB91" s="259">
        <v>2.65</v>
      </c>
      <c r="AC91" s="259">
        <f t="shared" si="22"/>
        <v>1823.2</v>
      </c>
      <c r="AD91" s="221" t="s">
        <v>1051</v>
      </c>
      <c r="AE91" s="240" t="s">
        <v>567</v>
      </c>
      <c r="AF91" s="240"/>
      <c r="AG91" s="240">
        <v>688</v>
      </c>
      <c r="AH91" s="262">
        <f t="shared" si="23"/>
        <v>0</v>
      </c>
      <c r="AI91" s="240"/>
      <c r="AJ91" s="261"/>
      <c r="AK91" s="261">
        <f t="shared" si="19"/>
        <v>688</v>
      </c>
      <c r="AL91" s="261"/>
      <c r="AM91" s="280"/>
      <c r="AO91" s="281">
        <f t="shared" si="20"/>
        <v>688</v>
      </c>
      <c r="AP91" s="281"/>
      <c r="AQ91" s="291"/>
      <c r="AR91" s="292">
        <f t="shared" si="17"/>
        <v>688</v>
      </c>
      <c r="AS91" s="292">
        <f t="shared" si="18"/>
        <v>123877</v>
      </c>
      <c r="AT91" s="292"/>
      <c r="AU91" s="292"/>
      <c r="AV91" s="292"/>
      <c r="AW91" s="292"/>
      <c r="AX91" s="292"/>
      <c r="AY91" s="222"/>
    </row>
    <row r="92" s="180" customFormat="1" ht="39" hidden="1" customHeight="1" spans="1:51">
      <c r="A92" s="213">
        <v>45741</v>
      </c>
      <c r="B92" s="214" t="s">
        <v>1046</v>
      </c>
      <c r="C92" s="215" t="s">
        <v>594</v>
      </c>
      <c r="D92" s="216">
        <v>4500161655</v>
      </c>
      <c r="E92" s="217" t="s">
        <v>1052</v>
      </c>
      <c r="F92" s="216" t="s">
        <v>1053</v>
      </c>
      <c r="G92" s="219" t="s">
        <v>724</v>
      </c>
      <c r="H92" s="219" t="s">
        <v>724</v>
      </c>
      <c r="I92" s="222" t="s">
        <v>555</v>
      </c>
      <c r="J92" s="221">
        <v>372</v>
      </c>
      <c r="K92" s="221">
        <v>0</v>
      </c>
      <c r="L92" s="221">
        <v>4</v>
      </c>
      <c r="M92" s="221">
        <f t="shared" si="21"/>
        <v>93</v>
      </c>
      <c r="N92" s="238">
        <v>45818</v>
      </c>
      <c r="O92" s="238">
        <v>45814</v>
      </c>
      <c r="P92" s="239"/>
      <c r="Q92" s="244" t="s">
        <v>556</v>
      </c>
      <c r="R92" s="239"/>
      <c r="S92" s="239"/>
      <c r="T92" s="239" t="s">
        <v>731</v>
      </c>
      <c r="U92" s="248">
        <v>45757</v>
      </c>
      <c r="V92" s="248" t="s">
        <v>572</v>
      </c>
      <c r="W92" s="248" t="s">
        <v>572</v>
      </c>
      <c r="X92" s="248"/>
      <c r="Y92" s="249" t="s">
        <v>563</v>
      </c>
      <c r="Z92" s="220" t="s">
        <v>1049</v>
      </c>
      <c r="AA92" s="239" t="s">
        <v>1050</v>
      </c>
      <c r="AB92" s="259">
        <v>2.65</v>
      </c>
      <c r="AC92" s="259">
        <f t="shared" si="22"/>
        <v>985.8</v>
      </c>
      <c r="AD92" s="221" t="s">
        <v>1054</v>
      </c>
      <c r="AE92" s="240" t="s">
        <v>567</v>
      </c>
      <c r="AF92" s="240"/>
      <c r="AG92" s="240">
        <v>372</v>
      </c>
      <c r="AH92" s="262">
        <f t="shared" si="23"/>
        <v>0</v>
      </c>
      <c r="AI92" s="240"/>
      <c r="AJ92" s="261"/>
      <c r="AK92" s="261">
        <f t="shared" si="19"/>
        <v>372</v>
      </c>
      <c r="AL92" s="261"/>
      <c r="AM92" s="280"/>
      <c r="AO92" s="281">
        <f t="shared" si="20"/>
        <v>372</v>
      </c>
      <c r="AP92" s="281"/>
      <c r="AQ92" s="291"/>
      <c r="AR92" s="292">
        <f t="shared" si="17"/>
        <v>372</v>
      </c>
      <c r="AS92" s="292">
        <f t="shared" si="18"/>
        <v>124249</v>
      </c>
      <c r="AT92" s="292"/>
      <c r="AU92" s="292"/>
      <c r="AV92" s="292"/>
      <c r="AW92" s="292"/>
      <c r="AX92" s="292"/>
      <c r="AY92" s="222"/>
    </row>
    <row r="93" s="180" customFormat="1" ht="39" hidden="1" customHeight="1" spans="1:51">
      <c r="A93" s="213">
        <v>45735</v>
      </c>
      <c r="B93" s="214" t="s">
        <v>1055</v>
      </c>
      <c r="C93" s="215" t="s">
        <v>594</v>
      </c>
      <c r="D93" s="216">
        <v>4500160726</v>
      </c>
      <c r="E93" s="217" t="s">
        <v>1056</v>
      </c>
      <c r="F93" s="216" t="s">
        <v>1057</v>
      </c>
      <c r="G93" s="219" t="s">
        <v>554</v>
      </c>
      <c r="H93" s="219" t="s">
        <v>554</v>
      </c>
      <c r="I93" s="222" t="s">
        <v>555</v>
      </c>
      <c r="J93" s="221">
        <v>594</v>
      </c>
      <c r="K93" s="221">
        <v>0</v>
      </c>
      <c r="L93" s="221">
        <v>6</v>
      </c>
      <c r="M93" s="221">
        <f t="shared" si="21"/>
        <v>99</v>
      </c>
      <c r="N93" s="238">
        <v>45818</v>
      </c>
      <c r="O93" s="238">
        <v>45814</v>
      </c>
      <c r="P93" s="239"/>
      <c r="Q93" s="244" t="s">
        <v>556</v>
      </c>
      <c r="R93" s="239"/>
      <c r="S93" s="239"/>
      <c r="T93" s="239" t="s">
        <v>731</v>
      </c>
      <c r="U93" s="248">
        <v>45742</v>
      </c>
      <c r="V93" s="248" t="s">
        <v>676</v>
      </c>
      <c r="W93" s="248">
        <v>45742</v>
      </c>
      <c r="X93" s="248"/>
      <c r="Y93" s="249" t="s">
        <v>563</v>
      </c>
      <c r="Z93" s="220" t="s">
        <v>1058</v>
      </c>
      <c r="AA93" s="239" t="s">
        <v>1059</v>
      </c>
      <c r="AB93" s="259">
        <v>2.7663</v>
      </c>
      <c r="AC93" s="259">
        <f t="shared" si="22"/>
        <v>1643.1822</v>
      </c>
      <c r="AD93" s="221" t="s">
        <v>1060</v>
      </c>
      <c r="AE93" s="262" t="s">
        <v>567</v>
      </c>
      <c r="AF93" s="262"/>
      <c r="AG93" s="240">
        <v>594</v>
      </c>
      <c r="AH93" s="262">
        <f t="shared" si="23"/>
        <v>0</v>
      </c>
      <c r="AI93" s="240"/>
      <c r="AJ93" s="261"/>
      <c r="AK93" s="261">
        <f t="shared" si="19"/>
        <v>594</v>
      </c>
      <c r="AL93" s="261"/>
      <c r="AM93" s="280"/>
      <c r="AO93" s="281">
        <f t="shared" si="20"/>
        <v>594</v>
      </c>
      <c r="AP93" s="281"/>
      <c r="AQ93" s="291"/>
      <c r="AR93" s="292">
        <f t="shared" si="17"/>
        <v>594</v>
      </c>
      <c r="AS93" s="292">
        <f t="shared" si="18"/>
        <v>124843</v>
      </c>
      <c r="AT93" s="292"/>
      <c r="AU93" s="292"/>
      <c r="AV93" s="292"/>
      <c r="AW93" s="292"/>
      <c r="AX93" s="292"/>
      <c r="AY93" s="222"/>
    </row>
    <row r="94" s="180" customFormat="1" ht="39" hidden="1" customHeight="1" spans="1:51">
      <c r="A94" s="213">
        <v>45748</v>
      </c>
      <c r="B94" s="214" t="s">
        <v>929</v>
      </c>
      <c r="C94" s="215" t="s">
        <v>642</v>
      </c>
      <c r="D94" s="216">
        <v>4500161701</v>
      </c>
      <c r="E94" s="217">
        <v>864867</v>
      </c>
      <c r="F94" s="216" t="s">
        <v>1061</v>
      </c>
      <c r="G94" s="300" t="s">
        <v>931</v>
      </c>
      <c r="H94" s="219" t="s">
        <v>554</v>
      </c>
      <c r="I94" s="222" t="s">
        <v>555</v>
      </c>
      <c r="J94" s="221">
        <v>378</v>
      </c>
      <c r="K94" s="221">
        <v>0</v>
      </c>
      <c r="L94" s="221">
        <v>6</v>
      </c>
      <c r="M94" s="221">
        <f t="shared" si="21"/>
        <v>63</v>
      </c>
      <c r="N94" s="238">
        <v>45817</v>
      </c>
      <c r="O94" s="238">
        <v>45813</v>
      </c>
      <c r="P94" s="239"/>
      <c r="Q94" s="244" t="s">
        <v>556</v>
      </c>
      <c r="R94" s="239" t="s">
        <v>1062</v>
      </c>
      <c r="S94" s="239"/>
      <c r="T94" s="239" t="s">
        <v>748</v>
      </c>
      <c r="U94" s="248">
        <v>45756</v>
      </c>
      <c r="V94" s="248" t="s">
        <v>572</v>
      </c>
      <c r="W94" s="248" t="s">
        <v>572</v>
      </c>
      <c r="X94" s="248" t="s">
        <v>1007</v>
      </c>
      <c r="Y94" s="249" t="s">
        <v>1063</v>
      </c>
      <c r="Z94" s="220" t="s">
        <v>1064</v>
      </c>
      <c r="AA94" s="239" t="s">
        <v>645</v>
      </c>
      <c r="AB94" s="259">
        <v>2.7663</v>
      </c>
      <c r="AC94" s="259">
        <f t="shared" si="22"/>
        <v>1045.6614</v>
      </c>
      <c r="AD94" s="221" t="s">
        <v>1065</v>
      </c>
      <c r="AE94" s="240" t="s">
        <v>567</v>
      </c>
      <c r="AF94" s="240"/>
      <c r="AG94" s="240">
        <v>378</v>
      </c>
      <c r="AH94" s="262">
        <f t="shared" si="23"/>
        <v>0</v>
      </c>
      <c r="AI94" s="240"/>
      <c r="AK94" s="261"/>
      <c r="AL94" s="261"/>
      <c r="AM94" s="280">
        <f>J94</f>
        <v>378</v>
      </c>
      <c r="AO94" s="281"/>
      <c r="AP94" s="281">
        <f>J94</f>
        <v>378</v>
      </c>
      <c r="AQ94" s="291"/>
      <c r="AR94" s="292">
        <f t="shared" si="17"/>
        <v>378</v>
      </c>
      <c r="AS94" s="292">
        <f t="shared" si="18"/>
        <v>125221</v>
      </c>
      <c r="AT94" s="292"/>
      <c r="AU94" s="292"/>
      <c r="AV94" s="292"/>
      <c r="AW94" s="292"/>
      <c r="AX94" s="292"/>
      <c r="AY94" s="222"/>
    </row>
    <row r="95" s="180" customFormat="1" ht="39" hidden="1" customHeight="1" spans="1:51">
      <c r="A95" s="213">
        <v>45748</v>
      </c>
      <c r="B95" s="214" t="s">
        <v>929</v>
      </c>
      <c r="C95" s="215" t="s">
        <v>642</v>
      </c>
      <c r="D95" s="216">
        <v>4500160987</v>
      </c>
      <c r="E95" s="217">
        <v>864883</v>
      </c>
      <c r="F95" s="216" t="s">
        <v>1066</v>
      </c>
      <c r="G95" s="300" t="s">
        <v>931</v>
      </c>
      <c r="H95" s="219" t="s">
        <v>554</v>
      </c>
      <c r="I95" s="222" t="s">
        <v>555</v>
      </c>
      <c r="J95" s="221">
        <v>312</v>
      </c>
      <c r="K95" s="221">
        <v>0</v>
      </c>
      <c r="L95" s="221">
        <v>6</v>
      </c>
      <c r="M95" s="221">
        <f t="shared" si="21"/>
        <v>52</v>
      </c>
      <c r="N95" s="238">
        <v>45817</v>
      </c>
      <c r="O95" s="238">
        <v>45813</v>
      </c>
      <c r="P95" s="239"/>
      <c r="Q95" s="244" t="s">
        <v>556</v>
      </c>
      <c r="R95" s="239" t="s">
        <v>1062</v>
      </c>
      <c r="S95" s="239"/>
      <c r="T95" s="239" t="s">
        <v>748</v>
      </c>
      <c r="U95" s="248">
        <v>45756</v>
      </c>
      <c r="V95" s="248" t="s">
        <v>572</v>
      </c>
      <c r="W95" s="248" t="s">
        <v>572</v>
      </c>
      <c r="X95" s="248" t="s">
        <v>1007</v>
      </c>
      <c r="Y95" s="249" t="s">
        <v>1063</v>
      </c>
      <c r="Z95" s="220" t="s">
        <v>1067</v>
      </c>
      <c r="AA95" s="239" t="s">
        <v>645</v>
      </c>
      <c r="AB95" s="259">
        <v>2.7663</v>
      </c>
      <c r="AC95" s="259">
        <f t="shared" si="22"/>
        <v>863.0856</v>
      </c>
      <c r="AD95" s="221" t="s">
        <v>1068</v>
      </c>
      <c r="AE95" s="240" t="s">
        <v>567</v>
      </c>
      <c r="AF95" s="240"/>
      <c r="AG95" s="240">
        <v>312</v>
      </c>
      <c r="AH95" s="262">
        <f t="shared" si="23"/>
        <v>0</v>
      </c>
      <c r="AI95" s="240"/>
      <c r="AK95" s="261"/>
      <c r="AL95" s="261"/>
      <c r="AM95" s="280">
        <f>J95</f>
        <v>312</v>
      </c>
      <c r="AO95" s="281"/>
      <c r="AP95" s="281">
        <f>J95</f>
        <v>312</v>
      </c>
      <c r="AQ95" s="291"/>
      <c r="AR95" s="292">
        <f t="shared" si="17"/>
        <v>312</v>
      </c>
      <c r="AS95" s="292">
        <f t="shared" si="18"/>
        <v>125533</v>
      </c>
      <c r="AT95" s="292"/>
      <c r="AU95" s="292"/>
      <c r="AV95" s="292"/>
      <c r="AW95" s="292"/>
      <c r="AX95" s="292"/>
      <c r="AY95" s="222"/>
    </row>
    <row r="96" s="180" customFormat="1" ht="39" hidden="1" customHeight="1" spans="1:51">
      <c r="A96" s="213">
        <v>45748</v>
      </c>
      <c r="B96" s="214" t="s">
        <v>929</v>
      </c>
      <c r="C96" s="215" t="s">
        <v>642</v>
      </c>
      <c r="D96" s="216">
        <v>4500161684</v>
      </c>
      <c r="E96" s="217" t="s">
        <v>1069</v>
      </c>
      <c r="F96" s="216" t="s">
        <v>1070</v>
      </c>
      <c r="G96" s="300" t="s">
        <v>931</v>
      </c>
      <c r="H96" s="219" t="s">
        <v>554</v>
      </c>
      <c r="I96" s="222" t="s">
        <v>555</v>
      </c>
      <c r="J96" s="221">
        <v>306</v>
      </c>
      <c r="K96" s="221">
        <v>0</v>
      </c>
      <c r="L96" s="221">
        <v>6</v>
      </c>
      <c r="M96" s="221">
        <f t="shared" si="21"/>
        <v>51</v>
      </c>
      <c r="N96" s="238">
        <v>45817</v>
      </c>
      <c r="O96" s="238">
        <v>45813</v>
      </c>
      <c r="P96" s="239"/>
      <c r="Q96" s="244" t="s">
        <v>556</v>
      </c>
      <c r="R96" s="239" t="s">
        <v>1062</v>
      </c>
      <c r="S96" s="239"/>
      <c r="T96" s="239" t="s">
        <v>748</v>
      </c>
      <c r="U96" s="248">
        <v>45756</v>
      </c>
      <c r="V96" s="248" t="s">
        <v>572</v>
      </c>
      <c r="W96" s="248" t="s">
        <v>572</v>
      </c>
      <c r="X96" s="248" t="s">
        <v>1007</v>
      </c>
      <c r="Y96" s="249" t="s">
        <v>1063</v>
      </c>
      <c r="Z96" s="220" t="s">
        <v>1067</v>
      </c>
      <c r="AA96" s="239" t="s">
        <v>645</v>
      </c>
      <c r="AB96" s="259">
        <v>2.7663</v>
      </c>
      <c r="AC96" s="259">
        <f t="shared" si="22"/>
        <v>846.4878</v>
      </c>
      <c r="AD96" s="221" t="s">
        <v>1071</v>
      </c>
      <c r="AE96" s="240" t="s">
        <v>567</v>
      </c>
      <c r="AF96" s="240"/>
      <c r="AG96" s="240">
        <v>320</v>
      </c>
      <c r="AH96" s="262">
        <f t="shared" si="23"/>
        <v>14</v>
      </c>
      <c r="AI96" s="240"/>
      <c r="AK96" s="261"/>
      <c r="AL96" s="261"/>
      <c r="AM96" s="280">
        <f>J96</f>
        <v>306</v>
      </c>
      <c r="AO96" s="281"/>
      <c r="AP96" s="281">
        <f>J96</f>
        <v>306</v>
      </c>
      <c r="AQ96" s="291"/>
      <c r="AR96" s="292">
        <f t="shared" si="17"/>
        <v>306</v>
      </c>
      <c r="AS96" s="292">
        <f t="shared" si="18"/>
        <v>125839</v>
      </c>
      <c r="AT96" s="292"/>
      <c r="AU96" s="292"/>
      <c r="AV96" s="292"/>
      <c r="AW96" s="292"/>
      <c r="AX96" s="292"/>
      <c r="AY96" s="222"/>
    </row>
    <row r="97" s="180" customFormat="1" ht="39" hidden="1" customHeight="1" spans="1:51">
      <c r="A97" s="213">
        <v>45768</v>
      </c>
      <c r="B97" s="214" t="s">
        <v>851</v>
      </c>
      <c r="C97" s="215" t="s">
        <v>758</v>
      </c>
      <c r="D97" s="216">
        <v>4500164179</v>
      </c>
      <c r="E97" s="217" t="s">
        <v>1072</v>
      </c>
      <c r="F97" s="216" t="s">
        <v>1073</v>
      </c>
      <c r="G97" s="219" t="s">
        <v>666</v>
      </c>
      <c r="H97" s="219" t="s">
        <v>554</v>
      </c>
      <c r="I97" s="222" t="s">
        <v>555</v>
      </c>
      <c r="J97" s="221">
        <v>1002</v>
      </c>
      <c r="K97" s="221">
        <v>0</v>
      </c>
      <c r="L97" s="221">
        <v>6</v>
      </c>
      <c r="M97" s="221">
        <f t="shared" si="21"/>
        <v>167</v>
      </c>
      <c r="N97" s="238">
        <v>45817</v>
      </c>
      <c r="O97" s="238">
        <v>45813</v>
      </c>
      <c r="P97" s="239" t="s">
        <v>1074</v>
      </c>
      <c r="Q97" s="244" t="s">
        <v>556</v>
      </c>
      <c r="S97" s="239"/>
      <c r="T97" s="239" t="s">
        <v>731</v>
      </c>
      <c r="U97" s="248">
        <v>45784</v>
      </c>
      <c r="V97" s="248" t="s">
        <v>572</v>
      </c>
      <c r="W97" s="248">
        <v>45784</v>
      </c>
      <c r="X97" s="248"/>
      <c r="Y97" s="249"/>
      <c r="Z97" s="220" t="s">
        <v>1075</v>
      </c>
      <c r="AA97" s="239" t="s">
        <v>855</v>
      </c>
      <c r="AB97" s="259">
        <v>2.5407</v>
      </c>
      <c r="AC97" s="259">
        <f t="shared" si="22"/>
        <v>2545.7814</v>
      </c>
      <c r="AD97" s="221" t="s">
        <v>1076</v>
      </c>
      <c r="AE97" s="240" t="s">
        <v>567</v>
      </c>
      <c r="AF97" s="240"/>
      <c r="AG97" s="240">
        <v>1002</v>
      </c>
      <c r="AH97" s="262">
        <f t="shared" si="23"/>
        <v>0</v>
      </c>
      <c r="AI97" s="240"/>
      <c r="AK97" s="261"/>
      <c r="AL97" s="261">
        <f>J97</f>
        <v>1002</v>
      </c>
      <c r="AM97" s="280"/>
      <c r="AO97" s="281">
        <f>J97</f>
        <v>1002</v>
      </c>
      <c r="AP97" s="281"/>
      <c r="AQ97" s="291"/>
      <c r="AR97" s="292">
        <f t="shared" si="17"/>
        <v>1002</v>
      </c>
      <c r="AS97" s="292">
        <f t="shared" si="18"/>
        <v>126841</v>
      </c>
      <c r="AT97" s="292"/>
      <c r="AU97" s="292"/>
      <c r="AV97" s="292"/>
      <c r="AW97" s="292"/>
      <c r="AX97" s="292"/>
      <c r="AY97" s="222"/>
    </row>
    <row r="98" s="180" customFormat="1" ht="39" hidden="1" customHeight="1" spans="1:51">
      <c r="A98" s="213">
        <v>45774</v>
      </c>
      <c r="B98" s="214" t="s">
        <v>1077</v>
      </c>
      <c r="C98" s="215" t="s">
        <v>594</v>
      </c>
      <c r="D98" s="216">
        <v>4500165209</v>
      </c>
      <c r="E98" s="217" t="s">
        <v>1078</v>
      </c>
      <c r="F98" s="216" t="s">
        <v>1079</v>
      </c>
      <c r="G98" s="219" t="s">
        <v>554</v>
      </c>
      <c r="H98" s="219" t="s">
        <v>554</v>
      </c>
      <c r="I98" s="222" t="s">
        <v>555</v>
      </c>
      <c r="J98" s="221">
        <v>78</v>
      </c>
      <c r="K98" s="221">
        <v>0</v>
      </c>
      <c r="L98" s="221">
        <v>6</v>
      </c>
      <c r="M98" s="221">
        <f t="shared" si="21"/>
        <v>13</v>
      </c>
      <c r="N98" s="238">
        <v>45817</v>
      </c>
      <c r="O98" s="238">
        <v>45813</v>
      </c>
      <c r="P98" s="239"/>
      <c r="Q98" s="244" t="s">
        <v>556</v>
      </c>
      <c r="R98" s="239"/>
      <c r="S98" s="239"/>
      <c r="T98" s="239" t="s">
        <v>731</v>
      </c>
      <c r="U98" s="248">
        <v>45784</v>
      </c>
      <c r="V98" s="248" t="s">
        <v>572</v>
      </c>
      <c r="W98" s="248" t="s">
        <v>572</v>
      </c>
      <c r="X98" s="248"/>
      <c r="Y98" s="249"/>
      <c r="Z98" s="220" t="s">
        <v>1080</v>
      </c>
      <c r="AA98" s="239" t="s">
        <v>1081</v>
      </c>
      <c r="AB98" s="259">
        <v>1.6597</v>
      </c>
      <c r="AC98" s="259">
        <f t="shared" si="22"/>
        <v>129.4566</v>
      </c>
      <c r="AD98" s="221" t="s">
        <v>1082</v>
      </c>
      <c r="AE98" s="240" t="s">
        <v>567</v>
      </c>
      <c r="AF98" s="240"/>
      <c r="AG98" s="240">
        <v>78</v>
      </c>
      <c r="AH98" s="262">
        <f t="shared" si="23"/>
        <v>0</v>
      </c>
      <c r="AI98" s="240"/>
      <c r="AK98" s="261">
        <f>J98</f>
        <v>78</v>
      </c>
      <c r="AL98" s="261"/>
      <c r="AM98" s="280"/>
      <c r="AO98" s="281">
        <f>J98</f>
        <v>78</v>
      </c>
      <c r="AP98" s="281"/>
      <c r="AQ98" s="291"/>
      <c r="AR98" s="292">
        <f t="shared" si="17"/>
        <v>78</v>
      </c>
      <c r="AS98" s="292">
        <f t="shared" si="18"/>
        <v>126919</v>
      </c>
      <c r="AT98" s="292"/>
      <c r="AU98" s="292"/>
      <c r="AV98" s="292"/>
      <c r="AW98" s="292"/>
      <c r="AX98" s="292"/>
      <c r="AY98" s="222"/>
    </row>
    <row r="99" s="180" customFormat="1" ht="39" hidden="1" customHeight="1" spans="1:51">
      <c r="A99" s="213">
        <v>45774</v>
      </c>
      <c r="B99" s="214" t="s">
        <v>1077</v>
      </c>
      <c r="C99" s="215" t="s">
        <v>594</v>
      </c>
      <c r="D99" s="216">
        <v>4500165209</v>
      </c>
      <c r="E99" s="217" t="s">
        <v>1083</v>
      </c>
      <c r="F99" s="216" t="s">
        <v>1084</v>
      </c>
      <c r="G99" s="219" t="s">
        <v>554</v>
      </c>
      <c r="H99" s="219" t="s">
        <v>554</v>
      </c>
      <c r="I99" s="222" t="s">
        <v>555</v>
      </c>
      <c r="J99" s="221">
        <v>120</v>
      </c>
      <c r="K99" s="221">
        <v>0</v>
      </c>
      <c r="L99" s="221">
        <v>6</v>
      </c>
      <c r="M99" s="221">
        <f t="shared" si="21"/>
        <v>20</v>
      </c>
      <c r="N99" s="238">
        <v>45817</v>
      </c>
      <c r="O99" s="238">
        <v>45813</v>
      </c>
      <c r="P99" s="239"/>
      <c r="Q99" s="244" t="s">
        <v>556</v>
      </c>
      <c r="R99" s="239"/>
      <c r="S99" s="239"/>
      <c r="T99" s="239" t="s">
        <v>731</v>
      </c>
      <c r="U99" s="248">
        <v>45784</v>
      </c>
      <c r="V99" s="248" t="s">
        <v>572</v>
      </c>
      <c r="W99" s="248" t="s">
        <v>572</v>
      </c>
      <c r="X99" s="248"/>
      <c r="Y99" s="249"/>
      <c r="Z99" s="220" t="s">
        <v>1080</v>
      </c>
      <c r="AA99" s="239" t="s">
        <v>1081</v>
      </c>
      <c r="AB99" s="259">
        <v>1.6597</v>
      </c>
      <c r="AC99" s="259">
        <f t="shared" si="22"/>
        <v>199.164</v>
      </c>
      <c r="AD99" s="221" t="s">
        <v>1082</v>
      </c>
      <c r="AE99" s="240" t="s">
        <v>567</v>
      </c>
      <c r="AF99" s="240"/>
      <c r="AG99" s="240">
        <v>120</v>
      </c>
      <c r="AH99" s="262">
        <f t="shared" si="23"/>
        <v>0</v>
      </c>
      <c r="AI99" s="240"/>
      <c r="AK99" s="261">
        <f>J99</f>
        <v>120</v>
      </c>
      <c r="AL99" s="261"/>
      <c r="AM99" s="280"/>
      <c r="AO99" s="281">
        <f>J99</f>
        <v>120</v>
      </c>
      <c r="AP99" s="281"/>
      <c r="AQ99" s="291"/>
      <c r="AR99" s="292">
        <f t="shared" si="17"/>
        <v>120</v>
      </c>
      <c r="AS99" s="292">
        <f t="shared" si="18"/>
        <v>127039</v>
      </c>
      <c r="AT99" s="292"/>
      <c r="AU99" s="292"/>
      <c r="AV99" s="292"/>
      <c r="AW99" s="292"/>
      <c r="AX99" s="292"/>
      <c r="AY99" s="222"/>
    </row>
    <row r="100" s="180" customFormat="1" ht="39" hidden="1" customHeight="1" spans="1:51">
      <c r="A100" s="213">
        <v>45774</v>
      </c>
      <c r="B100" s="214" t="s">
        <v>1077</v>
      </c>
      <c r="C100" s="215" t="s">
        <v>594</v>
      </c>
      <c r="D100" s="216">
        <v>4500165209</v>
      </c>
      <c r="E100" s="217" t="s">
        <v>1085</v>
      </c>
      <c r="F100" s="216" t="s">
        <v>1086</v>
      </c>
      <c r="G100" s="219" t="s">
        <v>554</v>
      </c>
      <c r="H100" s="219" t="s">
        <v>554</v>
      </c>
      <c r="I100" s="222" t="s">
        <v>555</v>
      </c>
      <c r="J100" s="221">
        <v>222</v>
      </c>
      <c r="K100" s="221">
        <v>0</v>
      </c>
      <c r="L100" s="221">
        <v>6</v>
      </c>
      <c r="M100" s="221">
        <f t="shared" si="21"/>
        <v>37</v>
      </c>
      <c r="N100" s="238">
        <v>45817</v>
      </c>
      <c r="O100" s="238">
        <v>45813</v>
      </c>
      <c r="P100" s="239"/>
      <c r="Q100" s="244" t="s">
        <v>556</v>
      </c>
      <c r="R100" s="239"/>
      <c r="S100" s="239"/>
      <c r="T100" s="239" t="s">
        <v>731</v>
      </c>
      <c r="U100" s="248">
        <v>45784</v>
      </c>
      <c r="V100" s="248" t="s">
        <v>572</v>
      </c>
      <c r="W100" s="248" t="s">
        <v>572</v>
      </c>
      <c r="X100" s="248"/>
      <c r="Y100" s="249"/>
      <c r="Z100" s="220" t="s">
        <v>1080</v>
      </c>
      <c r="AA100" s="239" t="s">
        <v>1081</v>
      </c>
      <c r="AB100" s="259">
        <v>1.6597</v>
      </c>
      <c r="AC100" s="259">
        <f t="shared" si="22"/>
        <v>368.4534</v>
      </c>
      <c r="AD100" s="221" t="s">
        <v>1082</v>
      </c>
      <c r="AE100" s="240" t="s">
        <v>567</v>
      </c>
      <c r="AF100" s="240"/>
      <c r="AG100" s="240">
        <v>222</v>
      </c>
      <c r="AH100" s="262">
        <f t="shared" si="23"/>
        <v>0</v>
      </c>
      <c r="AI100" s="240"/>
      <c r="AK100" s="261">
        <f>J100</f>
        <v>222</v>
      </c>
      <c r="AL100" s="261"/>
      <c r="AM100" s="280"/>
      <c r="AO100" s="281">
        <f>J100</f>
        <v>222</v>
      </c>
      <c r="AP100" s="281"/>
      <c r="AQ100" s="291"/>
      <c r="AR100" s="292">
        <f t="shared" si="17"/>
        <v>222</v>
      </c>
      <c r="AS100" s="292">
        <f t="shared" si="18"/>
        <v>127261</v>
      </c>
      <c r="AT100" s="292"/>
      <c r="AU100" s="292"/>
      <c r="AV100" s="292"/>
      <c r="AW100" s="292"/>
      <c r="AX100" s="292"/>
      <c r="AY100" s="222"/>
    </row>
    <row r="101" s="180" customFormat="1" ht="39" hidden="1" customHeight="1" spans="1:51">
      <c r="A101" s="213">
        <v>45775</v>
      </c>
      <c r="B101" s="214" t="s">
        <v>1087</v>
      </c>
      <c r="C101" s="215" t="s">
        <v>1088</v>
      </c>
      <c r="D101" s="216">
        <v>4500160445</v>
      </c>
      <c r="E101" s="217">
        <v>300565966</v>
      </c>
      <c r="F101" s="216" t="s">
        <v>1089</v>
      </c>
      <c r="G101" s="300" t="s">
        <v>815</v>
      </c>
      <c r="H101" s="219" t="s">
        <v>554</v>
      </c>
      <c r="I101" s="222" t="s">
        <v>555</v>
      </c>
      <c r="J101" s="221">
        <v>240</v>
      </c>
      <c r="K101" s="221">
        <v>0</v>
      </c>
      <c r="L101" s="221">
        <v>6</v>
      </c>
      <c r="M101" s="221">
        <f t="shared" si="21"/>
        <v>40</v>
      </c>
      <c r="N101" s="238">
        <v>45817</v>
      </c>
      <c r="O101" s="238">
        <v>45813</v>
      </c>
      <c r="P101" s="239"/>
      <c r="Q101" s="244" t="s">
        <v>556</v>
      </c>
      <c r="R101" s="239"/>
      <c r="S101" s="239"/>
      <c r="T101" s="239" t="s">
        <v>731</v>
      </c>
      <c r="U101" s="248">
        <v>45775</v>
      </c>
      <c r="V101" s="248" t="s">
        <v>572</v>
      </c>
      <c r="W101" s="248">
        <v>45790</v>
      </c>
      <c r="X101" s="248" t="s">
        <v>1020</v>
      </c>
      <c r="Y101" s="249"/>
      <c r="Z101" s="220" t="s">
        <v>1090</v>
      </c>
      <c r="AA101" s="239" t="s">
        <v>927</v>
      </c>
      <c r="AB101" s="259">
        <v>2.7663</v>
      </c>
      <c r="AC101" s="259">
        <f t="shared" si="22"/>
        <v>663.912</v>
      </c>
      <c r="AD101" s="221" t="s">
        <v>1091</v>
      </c>
      <c r="AE101" s="240" t="s">
        <v>567</v>
      </c>
      <c r="AF101" s="240"/>
      <c r="AG101" s="240">
        <v>240</v>
      </c>
      <c r="AH101" s="262">
        <f t="shared" si="23"/>
        <v>0</v>
      </c>
      <c r="AI101" s="240"/>
      <c r="AK101" s="261"/>
      <c r="AL101" s="261">
        <f>J101</f>
        <v>240</v>
      </c>
      <c r="AM101" s="280"/>
      <c r="AO101" s="281"/>
      <c r="AP101" s="281">
        <f>J101</f>
        <v>240</v>
      </c>
      <c r="AQ101" s="291"/>
      <c r="AR101" s="292">
        <f t="shared" si="17"/>
        <v>240</v>
      </c>
      <c r="AS101" s="292">
        <f t="shared" si="18"/>
        <v>127501</v>
      </c>
      <c r="AT101" s="292"/>
      <c r="AU101" s="292"/>
      <c r="AV101" s="292"/>
      <c r="AW101" s="292"/>
      <c r="AX101" s="292"/>
      <c r="AY101" s="222"/>
    </row>
    <row r="102" s="180" customFormat="1" ht="39" hidden="1" customHeight="1" spans="1:51">
      <c r="A102" s="213">
        <v>45774</v>
      </c>
      <c r="B102" s="214" t="s">
        <v>1092</v>
      </c>
      <c r="C102" s="215" t="s">
        <v>648</v>
      </c>
      <c r="D102" s="216">
        <v>4500164596</v>
      </c>
      <c r="E102" s="217"/>
      <c r="F102" s="216" t="s">
        <v>1093</v>
      </c>
      <c r="G102" s="219" t="s">
        <v>554</v>
      </c>
      <c r="H102" s="219" t="s">
        <v>554</v>
      </c>
      <c r="I102" s="222" t="s">
        <v>555</v>
      </c>
      <c r="J102" s="221">
        <v>156</v>
      </c>
      <c r="K102" s="221">
        <v>0</v>
      </c>
      <c r="L102" s="221">
        <v>6</v>
      </c>
      <c r="M102" s="221">
        <f t="shared" si="21"/>
        <v>26</v>
      </c>
      <c r="N102" s="238">
        <v>45817</v>
      </c>
      <c r="O102" s="238">
        <v>45813</v>
      </c>
      <c r="P102" s="239"/>
      <c r="Q102" s="244" t="s">
        <v>556</v>
      </c>
      <c r="R102" s="239"/>
      <c r="S102" s="239"/>
      <c r="T102" s="239" t="s">
        <v>731</v>
      </c>
      <c r="U102" s="248">
        <v>45774</v>
      </c>
      <c r="V102" s="248" t="s">
        <v>572</v>
      </c>
      <c r="W102" s="248">
        <v>45785</v>
      </c>
      <c r="X102" s="248"/>
      <c r="Y102" s="249"/>
      <c r="Z102" s="220" t="s">
        <v>1094</v>
      </c>
      <c r="AA102" s="239" t="s">
        <v>1095</v>
      </c>
      <c r="AB102" s="259">
        <v>2.7663</v>
      </c>
      <c r="AC102" s="259">
        <f t="shared" si="22"/>
        <v>431.5428</v>
      </c>
      <c r="AD102" s="221" t="s">
        <v>1096</v>
      </c>
      <c r="AE102" s="240" t="s">
        <v>567</v>
      </c>
      <c r="AF102" s="240"/>
      <c r="AG102" s="240">
        <v>156</v>
      </c>
      <c r="AH102" s="262">
        <f t="shared" si="23"/>
        <v>0</v>
      </c>
      <c r="AI102" s="240"/>
      <c r="AK102" s="261">
        <f>J102</f>
        <v>156</v>
      </c>
      <c r="AL102" s="261"/>
      <c r="AM102" s="280"/>
      <c r="AO102" s="281">
        <f>J102</f>
        <v>156</v>
      </c>
      <c r="AP102" s="281"/>
      <c r="AQ102" s="291"/>
      <c r="AR102" s="292">
        <f t="shared" si="17"/>
        <v>156</v>
      </c>
      <c r="AS102" s="292">
        <f t="shared" si="18"/>
        <v>127657</v>
      </c>
      <c r="AT102" s="292"/>
      <c r="AU102" s="292"/>
      <c r="AV102" s="292"/>
      <c r="AW102" s="292"/>
      <c r="AX102" s="292"/>
      <c r="AY102" s="222"/>
    </row>
    <row r="103" s="180" customFormat="1" ht="39" hidden="1" customHeight="1" spans="1:51">
      <c r="A103" s="213">
        <v>45774</v>
      </c>
      <c r="B103" s="214" t="s">
        <v>1097</v>
      </c>
      <c r="C103" s="215" t="s">
        <v>846</v>
      </c>
      <c r="D103" s="216">
        <v>4500161056</v>
      </c>
      <c r="E103" s="217" t="s">
        <v>1098</v>
      </c>
      <c r="F103" s="216" t="s">
        <v>1099</v>
      </c>
      <c r="G103" s="219" t="s">
        <v>1100</v>
      </c>
      <c r="H103" s="219" t="s">
        <v>1100</v>
      </c>
      <c r="I103" s="222" t="s">
        <v>555</v>
      </c>
      <c r="J103" s="221">
        <v>102</v>
      </c>
      <c r="K103" s="221">
        <v>0</v>
      </c>
      <c r="L103" s="221">
        <v>1</v>
      </c>
      <c r="M103" s="221">
        <f t="shared" si="21"/>
        <v>102</v>
      </c>
      <c r="N103" s="238">
        <v>45818</v>
      </c>
      <c r="O103" s="238">
        <v>45814</v>
      </c>
      <c r="P103" s="239" t="s">
        <v>1101</v>
      </c>
      <c r="Q103" s="244" t="s">
        <v>556</v>
      </c>
      <c r="R103" s="239"/>
      <c r="S103" s="239"/>
      <c r="T103" s="239" t="s">
        <v>748</v>
      </c>
      <c r="U103" s="248">
        <v>45785</v>
      </c>
      <c r="V103" s="248" t="s">
        <v>572</v>
      </c>
      <c r="W103" s="248">
        <v>45791</v>
      </c>
      <c r="X103" s="248" t="s">
        <v>1026</v>
      </c>
      <c r="Y103" s="249"/>
      <c r="Z103" s="220" t="s">
        <v>1102</v>
      </c>
      <c r="AA103" s="239" t="s">
        <v>1103</v>
      </c>
      <c r="AB103" s="259">
        <v>2.7663</v>
      </c>
      <c r="AC103" s="259">
        <f t="shared" si="22"/>
        <v>282.1626</v>
      </c>
      <c r="AD103" s="221" t="s">
        <v>1104</v>
      </c>
      <c r="AE103" s="240" t="s">
        <v>567</v>
      </c>
      <c r="AF103" s="240"/>
      <c r="AG103" s="240">
        <f>100+2</f>
        <v>102</v>
      </c>
      <c r="AH103" s="262">
        <f t="shared" si="23"/>
        <v>0</v>
      </c>
      <c r="AI103" s="240"/>
      <c r="AK103" s="261"/>
      <c r="AL103" s="261">
        <f t="shared" ref="AL103:AL112" si="24">J103</f>
        <v>102</v>
      </c>
      <c r="AM103" s="280"/>
      <c r="AO103" s="281"/>
      <c r="AP103" s="281">
        <f>J103</f>
        <v>102</v>
      </c>
      <c r="AQ103" s="291"/>
      <c r="AR103" s="292">
        <f t="shared" si="17"/>
        <v>102</v>
      </c>
      <c r="AS103" s="292">
        <f t="shared" si="18"/>
        <v>127759</v>
      </c>
      <c r="AT103" s="292"/>
      <c r="AU103" s="292"/>
      <c r="AV103" s="292"/>
      <c r="AW103" s="292"/>
      <c r="AX103" s="292"/>
      <c r="AY103" s="222"/>
    </row>
    <row r="104" s="180" customFormat="1" ht="39" hidden="1" customHeight="1" spans="1:51">
      <c r="A104" s="213">
        <v>45775</v>
      </c>
      <c r="B104" s="214" t="s">
        <v>1105</v>
      </c>
      <c r="C104" s="215" t="s">
        <v>758</v>
      </c>
      <c r="D104" s="216">
        <v>4500165230</v>
      </c>
      <c r="E104" s="217" t="s">
        <v>1106</v>
      </c>
      <c r="F104" s="216" t="s">
        <v>1107</v>
      </c>
      <c r="G104" s="219" t="s">
        <v>666</v>
      </c>
      <c r="H104" s="219" t="s">
        <v>554</v>
      </c>
      <c r="I104" s="222" t="s">
        <v>555</v>
      </c>
      <c r="J104" s="221">
        <v>5172</v>
      </c>
      <c r="K104" s="221">
        <v>0</v>
      </c>
      <c r="L104" s="221">
        <v>6</v>
      </c>
      <c r="M104" s="221">
        <f t="shared" si="21"/>
        <v>862</v>
      </c>
      <c r="N104" s="238">
        <v>45819</v>
      </c>
      <c r="O104" s="238">
        <v>45815</v>
      </c>
      <c r="P104" s="239"/>
      <c r="Q104" s="244" t="s">
        <v>556</v>
      </c>
      <c r="R104" s="239"/>
      <c r="S104" s="239"/>
      <c r="T104" s="239" t="s">
        <v>731</v>
      </c>
      <c r="U104" s="248">
        <v>45792</v>
      </c>
      <c r="V104" s="248" t="s">
        <v>572</v>
      </c>
      <c r="W104" s="248">
        <v>45775</v>
      </c>
      <c r="X104" s="248"/>
      <c r="Y104" s="249"/>
      <c r="Z104" s="220" t="s">
        <v>1108</v>
      </c>
      <c r="AA104" s="239" t="s">
        <v>843</v>
      </c>
      <c r="AB104" s="259">
        <v>2.4786</v>
      </c>
      <c r="AC104" s="259">
        <f t="shared" si="22"/>
        <v>12819.3192</v>
      </c>
      <c r="AD104" s="221" t="s">
        <v>1109</v>
      </c>
      <c r="AE104" s="240" t="s">
        <v>567</v>
      </c>
      <c r="AF104" s="240"/>
      <c r="AG104" s="240">
        <v>5172</v>
      </c>
      <c r="AH104" s="262">
        <f t="shared" si="23"/>
        <v>0</v>
      </c>
      <c r="AI104" s="240"/>
      <c r="AK104" s="261"/>
      <c r="AL104" s="261">
        <f t="shared" si="24"/>
        <v>5172</v>
      </c>
      <c r="AM104" s="280"/>
      <c r="AO104" s="281">
        <f t="shared" ref="AO104:AO113" si="25">J104</f>
        <v>5172</v>
      </c>
      <c r="AP104" s="281"/>
      <c r="AQ104" s="291"/>
      <c r="AR104" s="292">
        <f t="shared" si="17"/>
        <v>5172</v>
      </c>
      <c r="AS104" s="292">
        <f t="shared" si="18"/>
        <v>132931</v>
      </c>
      <c r="AT104" s="292"/>
      <c r="AU104" s="292"/>
      <c r="AV104" s="292"/>
      <c r="AW104" s="292"/>
      <c r="AX104" s="292"/>
      <c r="AY104" s="222"/>
    </row>
    <row r="105" s="180" customFormat="1" ht="39" customHeight="1" spans="1:51">
      <c r="A105" s="213">
        <v>45740</v>
      </c>
      <c r="B105" s="214" t="s">
        <v>757</v>
      </c>
      <c r="C105" s="215" t="s">
        <v>758</v>
      </c>
      <c r="D105" s="216">
        <v>4500160810</v>
      </c>
      <c r="E105" s="217" t="s">
        <v>1110</v>
      </c>
      <c r="F105" s="216" t="s">
        <v>1111</v>
      </c>
      <c r="G105" s="219" t="s">
        <v>761</v>
      </c>
      <c r="H105" s="219" t="s">
        <v>761</v>
      </c>
      <c r="I105" s="222" t="s">
        <v>555</v>
      </c>
      <c r="J105" s="221">
        <v>2178</v>
      </c>
      <c r="K105" s="221">
        <v>0</v>
      </c>
      <c r="L105" s="221">
        <v>3</v>
      </c>
      <c r="M105" s="221">
        <f t="shared" si="21"/>
        <v>726</v>
      </c>
      <c r="N105" s="238">
        <v>45821</v>
      </c>
      <c r="O105" s="238">
        <v>45817</v>
      </c>
      <c r="P105" s="239"/>
      <c r="Q105" s="244" t="s">
        <v>556</v>
      </c>
      <c r="R105" s="239"/>
      <c r="S105" s="239"/>
      <c r="T105" s="239" t="s">
        <v>731</v>
      </c>
      <c r="U105" s="248">
        <v>45784</v>
      </c>
      <c r="V105" s="248" t="s">
        <v>572</v>
      </c>
      <c r="W105" s="248" t="s">
        <v>1112</v>
      </c>
      <c r="X105" s="248"/>
      <c r="Y105" s="249" t="s">
        <v>816</v>
      </c>
      <c r="Z105" s="220" t="s">
        <v>1113</v>
      </c>
      <c r="AA105" s="239" t="s">
        <v>764</v>
      </c>
      <c r="AB105" s="259">
        <v>2.75</v>
      </c>
      <c r="AC105" s="259">
        <f t="shared" si="22"/>
        <v>5989.5</v>
      </c>
      <c r="AD105" s="221" t="s">
        <v>1114</v>
      </c>
      <c r="AE105" s="240" t="s">
        <v>567</v>
      </c>
      <c r="AF105" s="240"/>
      <c r="AG105" s="240">
        <f>1794+384</f>
        <v>2178</v>
      </c>
      <c r="AH105" s="262">
        <f t="shared" si="23"/>
        <v>0</v>
      </c>
      <c r="AI105" s="240"/>
      <c r="AK105" s="261"/>
      <c r="AL105" s="261">
        <f t="shared" si="24"/>
        <v>2178</v>
      </c>
      <c r="AM105" s="280"/>
      <c r="AO105" s="281">
        <f t="shared" si="25"/>
        <v>2178</v>
      </c>
      <c r="AP105" s="281"/>
      <c r="AQ105" s="291"/>
      <c r="AR105" s="292">
        <f t="shared" si="17"/>
        <v>2178</v>
      </c>
      <c r="AS105" s="292">
        <f t="shared" si="18"/>
        <v>135109</v>
      </c>
      <c r="AT105" s="292"/>
      <c r="AU105" s="292"/>
      <c r="AV105" s="292"/>
      <c r="AW105" s="292"/>
      <c r="AX105" s="292"/>
      <c r="AY105" s="222"/>
    </row>
    <row r="106" s="180" customFormat="1" ht="39" hidden="1" customHeight="1" spans="1:51">
      <c r="A106" s="213">
        <v>45763</v>
      </c>
      <c r="B106" s="214" t="s">
        <v>1115</v>
      </c>
      <c r="C106" s="215" t="s">
        <v>1116</v>
      </c>
      <c r="D106" s="216">
        <v>4500163157</v>
      </c>
      <c r="E106" s="217" t="s">
        <v>1117</v>
      </c>
      <c r="F106" s="216" t="s">
        <v>1118</v>
      </c>
      <c r="G106" s="219" t="s">
        <v>666</v>
      </c>
      <c r="H106" s="219" t="s">
        <v>554</v>
      </c>
      <c r="I106" s="222" t="s">
        <v>555</v>
      </c>
      <c r="J106" s="221">
        <v>576</v>
      </c>
      <c r="K106" s="221">
        <v>0</v>
      </c>
      <c r="L106" s="221">
        <v>6</v>
      </c>
      <c r="M106" s="221">
        <f t="shared" si="21"/>
        <v>96</v>
      </c>
      <c r="N106" s="238">
        <v>45821</v>
      </c>
      <c r="O106" s="238">
        <v>45817</v>
      </c>
      <c r="P106" s="239"/>
      <c r="Q106" s="244" t="s">
        <v>556</v>
      </c>
      <c r="R106" s="239"/>
      <c r="S106" s="239"/>
      <c r="T106" s="239" t="s">
        <v>748</v>
      </c>
      <c r="U106" s="248" t="s">
        <v>962</v>
      </c>
      <c r="V106" s="248" t="s">
        <v>572</v>
      </c>
      <c r="W106" s="248" t="s">
        <v>1119</v>
      </c>
      <c r="X106" s="248"/>
      <c r="Y106" s="249"/>
      <c r="Z106" s="220" t="s">
        <v>1120</v>
      </c>
      <c r="AA106" s="239" t="s">
        <v>964</v>
      </c>
      <c r="AB106" s="259">
        <v>2.967</v>
      </c>
      <c r="AC106" s="259">
        <f t="shared" si="22"/>
        <v>1708.992</v>
      </c>
      <c r="AD106" s="221" t="s">
        <v>1121</v>
      </c>
      <c r="AE106" s="240" t="s">
        <v>567</v>
      </c>
      <c r="AF106" s="240"/>
      <c r="AG106" s="240">
        <v>576</v>
      </c>
      <c r="AH106" s="262">
        <f t="shared" si="23"/>
        <v>0</v>
      </c>
      <c r="AI106" s="240"/>
      <c r="AK106" s="261"/>
      <c r="AL106" s="261">
        <f t="shared" si="24"/>
        <v>576</v>
      </c>
      <c r="AM106" s="280"/>
      <c r="AO106" s="281">
        <f t="shared" si="25"/>
        <v>576</v>
      </c>
      <c r="AP106" s="281"/>
      <c r="AQ106" s="291"/>
      <c r="AR106" s="292">
        <f t="shared" si="17"/>
        <v>576</v>
      </c>
      <c r="AS106" s="292">
        <f t="shared" si="18"/>
        <v>135685</v>
      </c>
      <c r="AT106" s="292"/>
      <c r="AU106" s="292"/>
      <c r="AV106" s="292"/>
      <c r="AW106" s="292"/>
      <c r="AX106" s="292"/>
      <c r="AY106" s="222"/>
    </row>
    <row r="107" s="180" customFormat="1" ht="39" hidden="1" customHeight="1" spans="1:51">
      <c r="A107" s="213">
        <v>45763</v>
      </c>
      <c r="B107" s="214" t="s">
        <v>1122</v>
      </c>
      <c r="C107" s="215" t="s">
        <v>996</v>
      </c>
      <c r="D107" s="216">
        <v>4500163849</v>
      </c>
      <c r="E107" s="217" t="s">
        <v>1123</v>
      </c>
      <c r="F107" s="216" t="s">
        <v>1124</v>
      </c>
      <c r="G107" s="219" t="s">
        <v>666</v>
      </c>
      <c r="H107" s="219" t="s">
        <v>554</v>
      </c>
      <c r="I107" s="222" t="s">
        <v>555</v>
      </c>
      <c r="J107" s="221">
        <v>522</v>
      </c>
      <c r="K107" s="221">
        <v>0</v>
      </c>
      <c r="L107" s="221">
        <v>6</v>
      </c>
      <c r="M107" s="221">
        <f t="shared" si="21"/>
        <v>87</v>
      </c>
      <c r="N107" s="238">
        <v>45821</v>
      </c>
      <c r="O107" s="238">
        <v>45817</v>
      </c>
      <c r="P107" s="239"/>
      <c r="Q107" s="244" t="s">
        <v>556</v>
      </c>
      <c r="R107" s="239"/>
      <c r="S107" s="239"/>
      <c r="T107" s="239" t="s">
        <v>748</v>
      </c>
      <c r="U107" s="248" t="s">
        <v>962</v>
      </c>
      <c r="V107" s="248" t="s">
        <v>572</v>
      </c>
      <c r="W107" s="248">
        <v>45771</v>
      </c>
      <c r="X107" s="248"/>
      <c r="Y107" s="249"/>
      <c r="Z107" s="220" t="s">
        <v>1125</v>
      </c>
      <c r="AA107" s="239" t="s">
        <v>964</v>
      </c>
      <c r="AB107" s="259">
        <v>2.6717</v>
      </c>
      <c r="AC107" s="259">
        <f t="shared" si="22"/>
        <v>1394.6274</v>
      </c>
      <c r="AD107" s="221" t="s">
        <v>1126</v>
      </c>
      <c r="AE107" s="240" t="s">
        <v>567</v>
      </c>
      <c r="AF107" s="240"/>
      <c r="AG107" s="240">
        <v>522</v>
      </c>
      <c r="AH107" s="262">
        <f t="shared" si="23"/>
        <v>0</v>
      </c>
      <c r="AI107" s="240"/>
      <c r="AK107" s="261"/>
      <c r="AL107" s="261">
        <f t="shared" si="24"/>
        <v>522</v>
      </c>
      <c r="AM107" s="280"/>
      <c r="AO107" s="281">
        <f t="shared" si="25"/>
        <v>522</v>
      </c>
      <c r="AP107" s="281"/>
      <c r="AQ107" s="291"/>
      <c r="AR107" s="292">
        <f t="shared" si="17"/>
        <v>522</v>
      </c>
      <c r="AS107" s="292">
        <f t="shared" si="18"/>
        <v>136207</v>
      </c>
      <c r="AT107" s="292"/>
      <c r="AU107" s="292"/>
      <c r="AV107" s="292"/>
      <c r="AW107" s="292"/>
      <c r="AX107" s="292"/>
      <c r="AY107" s="222"/>
    </row>
    <row r="108" s="180" customFormat="1" ht="39" hidden="1" customHeight="1" spans="1:51">
      <c r="A108" s="213">
        <v>45763</v>
      </c>
      <c r="B108" s="214" t="s">
        <v>1122</v>
      </c>
      <c r="C108" s="215" t="s">
        <v>996</v>
      </c>
      <c r="D108" s="216">
        <v>4500163849</v>
      </c>
      <c r="E108" s="217" t="s">
        <v>1127</v>
      </c>
      <c r="F108" s="216" t="s">
        <v>1128</v>
      </c>
      <c r="G108" s="219" t="s">
        <v>666</v>
      </c>
      <c r="H108" s="219" t="s">
        <v>554</v>
      </c>
      <c r="I108" s="222" t="s">
        <v>555</v>
      </c>
      <c r="J108" s="221">
        <v>762</v>
      </c>
      <c r="K108" s="221">
        <v>0</v>
      </c>
      <c r="L108" s="221">
        <v>6</v>
      </c>
      <c r="M108" s="221">
        <f t="shared" si="21"/>
        <v>127</v>
      </c>
      <c r="N108" s="238">
        <v>45821</v>
      </c>
      <c r="O108" s="238">
        <v>45817</v>
      </c>
      <c r="P108" s="239"/>
      <c r="Q108" s="244" t="s">
        <v>556</v>
      </c>
      <c r="R108" s="239"/>
      <c r="S108" s="239"/>
      <c r="T108" s="239" t="s">
        <v>748</v>
      </c>
      <c r="U108" s="248" t="s">
        <v>962</v>
      </c>
      <c r="V108" s="248" t="s">
        <v>572</v>
      </c>
      <c r="W108" s="248">
        <v>45771</v>
      </c>
      <c r="X108" s="248"/>
      <c r="Y108" s="249"/>
      <c r="Z108" s="220" t="s">
        <v>1125</v>
      </c>
      <c r="AA108" s="239" t="s">
        <v>964</v>
      </c>
      <c r="AB108" s="259">
        <v>2.6717</v>
      </c>
      <c r="AC108" s="259">
        <f t="shared" si="22"/>
        <v>2035.8354</v>
      </c>
      <c r="AD108" s="221" t="s">
        <v>1126</v>
      </c>
      <c r="AE108" s="240" t="s">
        <v>567</v>
      </c>
      <c r="AF108" s="240"/>
      <c r="AG108" s="240">
        <v>762</v>
      </c>
      <c r="AH108" s="262">
        <f t="shared" si="23"/>
        <v>0</v>
      </c>
      <c r="AI108" s="240"/>
      <c r="AK108" s="261"/>
      <c r="AL108" s="261">
        <f t="shared" si="24"/>
        <v>762</v>
      </c>
      <c r="AM108" s="280"/>
      <c r="AO108" s="281">
        <f t="shared" si="25"/>
        <v>762</v>
      </c>
      <c r="AP108" s="281"/>
      <c r="AQ108" s="291"/>
      <c r="AR108" s="292">
        <f t="shared" si="17"/>
        <v>762</v>
      </c>
      <c r="AS108" s="292">
        <f t="shared" si="18"/>
        <v>136969</v>
      </c>
      <c r="AT108" s="292"/>
      <c r="AU108" s="292"/>
      <c r="AV108" s="292"/>
      <c r="AW108" s="292"/>
      <c r="AX108" s="292"/>
      <c r="AY108" s="222"/>
    </row>
    <row r="109" s="180" customFormat="1" ht="39" hidden="1" customHeight="1" spans="1:51">
      <c r="A109" s="213">
        <v>45791</v>
      </c>
      <c r="B109" s="214" t="s">
        <v>1129</v>
      </c>
      <c r="C109" s="215" t="s">
        <v>758</v>
      </c>
      <c r="D109" s="216">
        <v>4500166364</v>
      </c>
      <c r="E109" s="217" t="s">
        <v>1130</v>
      </c>
      <c r="F109" s="216" t="s">
        <v>1131</v>
      </c>
      <c r="G109" s="219" t="s">
        <v>666</v>
      </c>
      <c r="H109" s="219" t="s">
        <v>554</v>
      </c>
      <c r="I109" s="222" t="s">
        <v>555</v>
      </c>
      <c r="J109" s="221">
        <v>6</v>
      </c>
      <c r="K109" s="221">
        <v>0</v>
      </c>
      <c r="L109" s="221">
        <v>6</v>
      </c>
      <c r="M109" s="221">
        <f t="shared" si="21"/>
        <v>1</v>
      </c>
      <c r="N109" s="238">
        <v>45821</v>
      </c>
      <c r="O109" s="238">
        <v>45817</v>
      </c>
      <c r="P109" s="239"/>
      <c r="Q109" s="244" t="s">
        <v>556</v>
      </c>
      <c r="R109" s="239"/>
      <c r="S109" s="239"/>
      <c r="T109" s="239" t="s">
        <v>731</v>
      </c>
      <c r="U109" s="248">
        <v>45791</v>
      </c>
      <c r="V109" s="248" t="s">
        <v>676</v>
      </c>
      <c r="W109" s="248">
        <v>45800</v>
      </c>
      <c r="X109" s="248"/>
      <c r="Y109" s="249"/>
      <c r="Z109" s="220" t="s">
        <v>1132</v>
      </c>
      <c r="AA109" s="239" t="s">
        <v>1133</v>
      </c>
      <c r="AB109" s="259">
        <v>2.967</v>
      </c>
      <c r="AC109" s="259">
        <f t="shared" ref="AC109:AC143" si="26">AB109*J109</f>
        <v>17.802</v>
      </c>
      <c r="AD109" s="221" t="s">
        <v>1134</v>
      </c>
      <c r="AE109" s="262" t="s">
        <v>567</v>
      </c>
      <c r="AF109" s="262"/>
      <c r="AG109" s="240">
        <v>6</v>
      </c>
      <c r="AH109" s="262">
        <f t="shared" si="23"/>
        <v>0</v>
      </c>
      <c r="AI109" s="240"/>
      <c r="AK109" s="261"/>
      <c r="AL109" s="261">
        <f t="shared" si="24"/>
        <v>6</v>
      </c>
      <c r="AM109" s="280"/>
      <c r="AO109" s="281">
        <f t="shared" si="25"/>
        <v>6</v>
      </c>
      <c r="AP109" s="281"/>
      <c r="AQ109" s="291"/>
      <c r="AR109" s="292">
        <f t="shared" si="17"/>
        <v>6</v>
      </c>
      <c r="AS109" s="292">
        <f t="shared" si="18"/>
        <v>136975</v>
      </c>
      <c r="AT109" s="292"/>
      <c r="AU109" s="292"/>
      <c r="AV109" s="292"/>
      <c r="AW109" s="292"/>
      <c r="AX109" s="292"/>
      <c r="AY109" s="222"/>
    </row>
    <row r="110" s="180" customFormat="1" ht="39" hidden="1" customHeight="1" spans="1:51">
      <c r="A110" s="213">
        <v>45791</v>
      </c>
      <c r="B110" s="214" t="s">
        <v>1129</v>
      </c>
      <c r="C110" s="215" t="s">
        <v>758</v>
      </c>
      <c r="D110" s="216">
        <v>4500166364</v>
      </c>
      <c r="E110" s="217" t="s">
        <v>1135</v>
      </c>
      <c r="F110" s="216" t="s">
        <v>1136</v>
      </c>
      <c r="G110" s="219" t="s">
        <v>666</v>
      </c>
      <c r="H110" s="219" t="s">
        <v>554</v>
      </c>
      <c r="I110" s="222" t="s">
        <v>555</v>
      </c>
      <c r="J110" s="221">
        <v>6</v>
      </c>
      <c r="K110" s="221">
        <v>0</v>
      </c>
      <c r="L110" s="221">
        <v>6</v>
      </c>
      <c r="M110" s="221">
        <f t="shared" si="21"/>
        <v>1</v>
      </c>
      <c r="N110" s="238">
        <v>45821</v>
      </c>
      <c r="O110" s="238">
        <v>45817</v>
      </c>
      <c r="P110" s="239"/>
      <c r="Q110" s="244" t="s">
        <v>556</v>
      </c>
      <c r="R110" s="239"/>
      <c r="S110" s="239"/>
      <c r="T110" s="239" t="s">
        <v>731</v>
      </c>
      <c r="U110" s="248">
        <v>45791</v>
      </c>
      <c r="V110" s="248" t="s">
        <v>676</v>
      </c>
      <c r="W110" s="248">
        <v>45800</v>
      </c>
      <c r="X110" s="248"/>
      <c r="Y110" s="249"/>
      <c r="Z110" s="220" t="s">
        <v>1132</v>
      </c>
      <c r="AA110" s="239" t="s">
        <v>1133</v>
      </c>
      <c r="AB110" s="259">
        <v>2.967</v>
      </c>
      <c r="AC110" s="259">
        <f t="shared" si="26"/>
        <v>17.802</v>
      </c>
      <c r="AD110" s="221" t="s">
        <v>1134</v>
      </c>
      <c r="AE110" s="262" t="s">
        <v>567</v>
      </c>
      <c r="AF110" s="262"/>
      <c r="AG110" s="240">
        <v>6</v>
      </c>
      <c r="AH110" s="262">
        <f t="shared" si="23"/>
        <v>0</v>
      </c>
      <c r="AI110" s="240"/>
      <c r="AK110" s="261"/>
      <c r="AL110" s="261">
        <f t="shared" si="24"/>
        <v>6</v>
      </c>
      <c r="AM110" s="280"/>
      <c r="AO110" s="281">
        <f t="shared" si="25"/>
        <v>6</v>
      </c>
      <c r="AP110" s="281"/>
      <c r="AQ110" s="291"/>
      <c r="AR110" s="292">
        <f t="shared" si="17"/>
        <v>6</v>
      </c>
      <c r="AS110" s="292">
        <f t="shared" si="18"/>
        <v>136981</v>
      </c>
      <c r="AT110" s="292"/>
      <c r="AU110" s="292"/>
      <c r="AV110" s="292"/>
      <c r="AW110" s="292"/>
      <c r="AX110" s="292"/>
      <c r="AY110" s="222"/>
    </row>
    <row r="111" s="180" customFormat="1" ht="39" hidden="1" customHeight="1" spans="1:51">
      <c r="A111" s="213">
        <v>45791</v>
      </c>
      <c r="B111" s="214" t="s">
        <v>1129</v>
      </c>
      <c r="C111" s="215" t="s">
        <v>758</v>
      </c>
      <c r="D111" s="216">
        <v>4500166364</v>
      </c>
      <c r="E111" s="217" t="s">
        <v>1137</v>
      </c>
      <c r="F111" s="216" t="s">
        <v>1138</v>
      </c>
      <c r="G111" s="219" t="s">
        <v>666</v>
      </c>
      <c r="H111" s="219" t="s">
        <v>554</v>
      </c>
      <c r="I111" s="222" t="s">
        <v>555</v>
      </c>
      <c r="J111" s="221">
        <v>6</v>
      </c>
      <c r="K111" s="221">
        <v>0</v>
      </c>
      <c r="L111" s="221">
        <v>6</v>
      </c>
      <c r="M111" s="221">
        <f t="shared" si="21"/>
        <v>1</v>
      </c>
      <c r="N111" s="238">
        <v>45821</v>
      </c>
      <c r="O111" s="238">
        <v>45817</v>
      </c>
      <c r="P111" s="239"/>
      <c r="Q111" s="244" t="s">
        <v>556</v>
      </c>
      <c r="R111" s="239"/>
      <c r="S111" s="239"/>
      <c r="T111" s="239" t="s">
        <v>731</v>
      </c>
      <c r="U111" s="248">
        <v>45791</v>
      </c>
      <c r="V111" s="248" t="s">
        <v>676</v>
      </c>
      <c r="W111" s="248">
        <v>45800</v>
      </c>
      <c r="X111" s="248"/>
      <c r="Y111" s="249"/>
      <c r="Z111" s="220" t="s">
        <v>1132</v>
      </c>
      <c r="AA111" s="239" t="s">
        <v>1133</v>
      </c>
      <c r="AB111" s="259">
        <v>2.967</v>
      </c>
      <c r="AC111" s="259">
        <f t="shared" si="26"/>
        <v>17.802</v>
      </c>
      <c r="AD111" s="221" t="s">
        <v>1134</v>
      </c>
      <c r="AE111" s="262" t="s">
        <v>567</v>
      </c>
      <c r="AF111" s="262"/>
      <c r="AG111" s="240">
        <v>6</v>
      </c>
      <c r="AH111" s="262">
        <f t="shared" si="23"/>
        <v>0</v>
      </c>
      <c r="AI111" s="240"/>
      <c r="AK111" s="261"/>
      <c r="AL111" s="261">
        <f t="shared" si="24"/>
        <v>6</v>
      </c>
      <c r="AM111" s="280"/>
      <c r="AO111" s="281">
        <f t="shared" si="25"/>
        <v>6</v>
      </c>
      <c r="AP111" s="281"/>
      <c r="AQ111" s="291"/>
      <c r="AR111" s="292">
        <f t="shared" si="17"/>
        <v>6</v>
      </c>
      <c r="AS111" s="292">
        <f t="shared" si="18"/>
        <v>136987</v>
      </c>
      <c r="AT111" s="292"/>
      <c r="AU111" s="292"/>
      <c r="AV111" s="292"/>
      <c r="AW111" s="292"/>
      <c r="AX111" s="292"/>
      <c r="AY111" s="222"/>
    </row>
    <row r="112" s="180" customFormat="1" ht="39" hidden="1" customHeight="1" spans="1:51">
      <c r="A112" s="213">
        <v>45791</v>
      </c>
      <c r="B112" s="214" t="s">
        <v>1129</v>
      </c>
      <c r="C112" s="215" t="s">
        <v>758</v>
      </c>
      <c r="D112" s="216">
        <v>4500166364</v>
      </c>
      <c r="E112" s="217" t="s">
        <v>1139</v>
      </c>
      <c r="F112" s="216" t="s">
        <v>1140</v>
      </c>
      <c r="G112" s="219" t="s">
        <v>666</v>
      </c>
      <c r="H112" s="219" t="s">
        <v>554</v>
      </c>
      <c r="I112" s="222" t="s">
        <v>555</v>
      </c>
      <c r="J112" s="221">
        <v>6</v>
      </c>
      <c r="K112" s="221">
        <v>0</v>
      </c>
      <c r="L112" s="221">
        <v>6</v>
      </c>
      <c r="M112" s="221">
        <f t="shared" si="21"/>
        <v>1</v>
      </c>
      <c r="N112" s="238">
        <v>45821</v>
      </c>
      <c r="O112" s="238">
        <v>45817</v>
      </c>
      <c r="P112" s="239"/>
      <c r="Q112" s="244" t="s">
        <v>556</v>
      </c>
      <c r="R112" s="239"/>
      <c r="S112" s="239"/>
      <c r="T112" s="239" t="s">
        <v>731</v>
      </c>
      <c r="U112" s="248">
        <v>45791</v>
      </c>
      <c r="V112" s="248" t="s">
        <v>676</v>
      </c>
      <c r="W112" s="248">
        <v>45800</v>
      </c>
      <c r="X112" s="248"/>
      <c r="Y112" s="249"/>
      <c r="Z112" s="220" t="s">
        <v>1132</v>
      </c>
      <c r="AA112" s="239" t="s">
        <v>1133</v>
      </c>
      <c r="AB112" s="259">
        <v>2.967</v>
      </c>
      <c r="AC112" s="259">
        <f t="shared" si="26"/>
        <v>17.802</v>
      </c>
      <c r="AD112" s="221" t="s">
        <v>1134</v>
      </c>
      <c r="AE112" s="262" t="s">
        <v>567</v>
      </c>
      <c r="AF112" s="262"/>
      <c r="AG112" s="240">
        <v>6</v>
      </c>
      <c r="AH112" s="262">
        <f t="shared" si="23"/>
        <v>0</v>
      </c>
      <c r="AI112" s="240"/>
      <c r="AK112" s="261"/>
      <c r="AL112" s="261">
        <f t="shared" si="24"/>
        <v>6</v>
      </c>
      <c r="AM112" s="280"/>
      <c r="AO112" s="281">
        <f t="shared" si="25"/>
        <v>6</v>
      </c>
      <c r="AP112" s="281"/>
      <c r="AQ112" s="291"/>
      <c r="AR112" s="292">
        <f t="shared" si="17"/>
        <v>6</v>
      </c>
      <c r="AS112" s="292">
        <f t="shared" si="18"/>
        <v>136993</v>
      </c>
      <c r="AT112" s="292"/>
      <c r="AU112" s="292"/>
      <c r="AV112" s="292"/>
      <c r="AW112" s="292"/>
      <c r="AX112" s="292"/>
      <c r="AY112" s="222"/>
    </row>
    <row r="113" s="180" customFormat="1" ht="39" hidden="1" customHeight="1" spans="1:51">
      <c r="A113" s="213">
        <v>45771</v>
      </c>
      <c r="B113" s="214" t="s">
        <v>1141</v>
      </c>
      <c r="C113" s="215" t="s">
        <v>594</v>
      </c>
      <c r="D113" s="216">
        <v>4500164667</v>
      </c>
      <c r="E113" s="217" t="s">
        <v>1142</v>
      </c>
      <c r="F113" s="216" t="s">
        <v>1143</v>
      </c>
      <c r="G113" s="219" t="s">
        <v>724</v>
      </c>
      <c r="H113" s="219" t="s">
        <v>724</v>
      </c>
      <c r="I113" s="222" t="s">
        <v>555</v>
      </c>
      <c r="J113" s="221">
        <v>624</v>
      </c>
      <c r="K113" s="221">
        <v>0</v>
      </c>
      <c r="L113" s="221">
        <v>4</v>
      </c>
      <c r="M113" s="221">
        <f t="shared" si="21"/>
        <v>156</v>
      </c>
      <c r="N113" s="238">
        <v>45824</v>
      </c>
      <c r="O113" s="238">
        <v>45820</v>
      </c>
      <c r="P113" s="239"/>
      <c r="Q113" s="244" t="s">
        <v>556</v>
      </c>
      <c r="R113" s="239"/>
      <c r="S113" s="239"/>
      <c r="T113" s="239" t="s">
        <v>731</v>
      </c>
      <c r="U113" s="248">
        <v>45771</v>
      </c>
      <c r="V113" s="248" t="s">
        <v>572</v>
      </c>
      <c r="W113" s="248" t="s">
        <v>572</v>
      </c>
      <c r="X113" s="248"/>
      <c r="Y113" s="249"/>
      <c r="Z113" s="220" t="s">
        <v>969</v>
      </c>
      <c r="AA113" s="239" t="s">
        <v>386</v>
      </c>
      <c r="AB113" s="259">
        <v>1.65</v>
      </c>
      <c r="AC113" s="259">
        <f t="shared" si="26"/>
        <v>1029.6</v>
      </c>
      <c r="AD113" s="221" t="s">
        <v>1144</v>
      </c>
      <c r="AE113" s="240" t="s">
        <v>567</v>
      </c>
      <c r="AF113" s="240"/>
      <c r="AG113" s="240">
        <v>624</v>
      </c>
      <c r="AH113" s="262">
        <f t="shared" si="23"/>
        <v>0</v>
      </c>
      <c r="AI113" s="240"/>
      <c r="AK113" s="261">
        <f>J113</f>
        <v>624</v>
      </c>
      <c r="AL113" s="261"/>
      <c r="AM113" s="280"/>
      <c r="AO113" s="281">
        <f t="shared" si="25"/>
        <v>624</v>
      </c>
      <c r="AP113" s="281"/>
      <c r="AQ113" s="291"/>
      <c r="AR113" s="292">
        <f t="shared" si="17"/>
        <v>624</v>
      </c>
      <c r="AS113" s="292">
        <f t="shared" si="18"/>
        <v>137617</v>
      </c>
      <c r="AT113" s="292"/>
      <c r="AU113" s="292"/>
      <c r="AV113" s="292"/>
      <c r="AW113" s="292"/>
      <c r="AX113" s="292"/>
      <c r="AY113" s="222"/>
    </row>
    <row r="114" s="180" customFormat="1" ht="39" hidden="1" customHeight="1" spans="1:51">
      <c r="A114" s="213">
        <v>45749</v>
      </c>
      <c r="B114" s="214" t="s">
        <v>1145</v>
      </c>
      <c r="C114" s="215" t="s">
        <v>642</v>
      </c>
      <c r="D114" s="216">
        <v>4500162245</v>
      </c>
      <c r="E114" s="217" t="s">
        <v>1146</v>
      </c>
      <c r="F114" s="216" t="s">
        <v>1147</v>
      </c>
      <c r="G114" s="301" t="s">
        <v>1148</v>
      </c>
      <c r="H114" s="219" t="s">
        <v>554</v>
      </c>
      <c r="I114" s="222" t="s">
        <v>555</v>
      </c>
      <c r="J114" s="221">
        <v>5634</v>
      </c>
      <c r="K114" s="221">
        <v>0</v>
      </c>
      <c r="L114" s="221">
        <v>6</v>
      </c>
      <c r="M114" s="221">
        <f t="shared" si="21"/>
        <v>939</v>
      </c>
      <c r="N114" s="238">
        <v>45824</v>
      </c>
      <c r="O114" s="238">
        <v>45820</v>
      </c>
      <c r="P114" s="239" t="s">
        <v>1149</v>
      </c>
      <c r="Q114" s="244" t="s">
        <v>556</v>
      </c>
      <c r="R114" s="239"/>
      <c r="S114" s="239"/>
      <c r="T114" s="239" t="s">
        <v>748</v>
      </c>
      <c r="U114" s="248">
        <v>45757</v>
      </c>
      <c r="V114" s="248" t="s">
        <v>572</v>
      </c>
      <c r="W114" s="248">
        <v>45749</v>
      </c>
      <c r="X114" s="248" t="s">
        <v>1150</v>
      </c>
      <c r="Y114" s="249" t="s">
        <v>1151</v>
      </c>
      <c r="Z114" s="220" t="s">
        <v>1152</v>
      </c>
      <c r="AA114" s="239" t="s">
        <v>645</v>
      </c>
      <c r="AB114" s="259">
        <v>2.4786</v>
      </c>
      <c r="AC114" s="259">
        <f t="shared" si="26"/>
        <v>13964.4324</v>
      </c>
      <c r="AD114" s="221" t="s">
        <v>1153</v>
      </c>
      <c r="AE114" s="240" t="s">
        <v>567</v>
      </c>
      <c r="AF114" s="240"/>
      <c r="AG114" s="240">
        <f>5418+216</f>
        <v>5634</v>
      </c>
      <c r="AH114" s="262">
        <f t="shared" si="23"/>
        <v>0</v>
      </c>
      <c r="AI114" s="240"/>
      <c r="AK114" s="261"/>
      <c r="AL114" s="261"/>
      <c r="AM114" s="280">
        <f t="shared" ref="AM114:AM119" si="27">J114</f>
        <v>5634</v>
      </c>
      <c r="AO114" s="281"/>
      <c r="AP114" s="281">
        <f t="shared" ref="AP114:AP120" si="28">J114</f>
        <v>5634</v>
      </c>
      <c r="AQ114" s="291"/>
      <c r="AR114" s="292">
        <f t="shared" si="17"/>
        <v>5634</v>
      </c>
      <c r="AS114" s="292">
        <f t="shared" si="18"/>
        <v>143251</v>
      </c>
      <c r="AT114" s="292"/>
      <c r="AU114" s="292"/>
      <c r="AV114" s="292"/>
      <c r="AW114" s="292"/>
      <c r="AX114" s="292"/>
      <c r="AY114" s="222"/>
    </row>
    <row r="115" s="180" customFormat="1" ht="39" hidden="1" customHeight="1" spans="1:51">
      <c r="A115" s="213">
        <v>45749</v>
      </c>
      <c r="B115" s="214" t="s">
        <v>1145</v>
      </c>
      <c r="C115" s="215" t="s">
        <v>642</v>
      </c>
      <c r="D115" s="216">
        <v>4500162245</v>
      </c>
      <c r="E115" s="217" t="s">
        <v>1146</v>
      </c>
      <c r="F115" s="216" t="s">
        <v>1154</v>
      </c>
      <c r="G115" s="301" t="s">
        <v>1148</v>
      </c>
      <c r="H115" s="219" t="s">
        <v>554</v>
      </c>
      <c r="I115" s="222" t="s">
        <v>555</v>
      </c>
      <c r="J115" s="221">
        <v>918</v>
      </c>
      <c r="K115" s="221">
        <v>0</v>
      </c>
      <c r="L115" s="221">
        <v>6</v>
      </c>
      <c r="M115" s="221">
        <f t="shared" si="21"/>
        <v>153</v>
      </c>
      <c r="N115" s="238">
        <v>45824</v>
      </c>
      <c r="O115" s="238">
        <v>45820</v>
      </c>
      <c r="P115" s="239" t="s">
        <v>1149</v>
      </c>
      <c r="Q115" s="244" t="s">
        <v>556</v>
      </c>
      <c r="R115" s="239"/>
      <c r="S115" s="239"/>
      <c r="T115" s="239" t="s">
        <v>748</v>
      </c>
      <c r="U115" s="248">
        <v>45757</v>
      </c>
      <c r="V115" s="248" t="s">
        <v>572</v>
      </c>
      <c r="W115" s="248">
        <v>45749</v>
      </c>
      <c r="X115" s="248" t="s">
        <v>1150</v>
      </c>
      <c r="Y115" s="249" t="s">
        <v>1151</v>
      </c>
      <c r="Z115" s="220" t="s">
        <v>1152</v>
      </c>
      <c r="AA115" s="239" t="s">
        <v>645</v>
      </c>
      <c r="AB115" s="259">
        <v>2.4786</v>
      </c>
      <c r="AC115" s="259">
        <f t="shared" si="26"/>
        <v>2275.3548</v>
      </c>
      <c r="AD115" s="221" t="s">
        <v>1153</v>
      </c>
      <c r="AE115" s="240" t="s">
        <v>567</v>
      </c>
      <c r="AF115" s="240"/>
      <c r="AG115" s="240">
        <f>906+6+6</f>
        <v>918</v>
      </c>
      <c r="AH115" s="262">
        <f t="shared" si="23"/>
        <v>0</v>
      </c>
      <c r="AI115" s="240"/>
      <c r="AK115" s="261"/>
      <c r="AL115" s="261"/>
      <c r="AM115" s="280">
        <f t="shared" si="27"/>
        <v>918</v>
      </c>
      <c r="AO115" s="281"/>
      <c r="AP115" s="281">
        <f t="shared" si="28"/>
        <v>918</v>
      </c>
      <c r="AQ115" s="291"/>
      <c r="AR115" s="292">
        <f t="shared" si="17"/>
        <v>918</v>
      </c>
      <c r="AS115" s="292">
        <f t="shared" si="18"/>
        <v>144169</v>
      </c>
      <c r="AT115" s="292"/>
      <c r="AU115" s="292"/>
      <c r="AV115" s="292"/>
      <c r="AW115" s="292"/>
      <c r="AX115" s="292"/>
      <c r="AY115" s="222"/>
    </row>
    <row r="116" s="180" customFormat="1" ht="39" hidden="1" customHeight="1" spans="1:51">
      <c r="A116" s="213">
        <v>45749</v>
      </c>
      <c r="B116" s="214" t="s">
        <v>1145</v>
      </c>
      <c r="C116" s="215" t="s">
        <v>642</v>
      </c>
      <c r="D116" s="216">
        <v>4500162245</v>
      </c>
      <c r="E116" s="217" t="s">
        <v>1146</v>
      </c>
      <c r="F116" s="216" t="s">
        <v>1155</v>
      </c>
      <c r="G116" s="301" t="s">
        <v>1148</v>
      </c>
      <c r="H116" s="219" t="s">
        <v>554</v>
      </c>
      <c r="I116" s="222" t="s">
        <v>555</v>
      </c>
      <c r="J116" s="221">
        <v>402</v>
      </c>
      <c r="K116" s="221">
        <v>0</v>
      </c>
      <c r="L116" s="221">
        <v>6</v>
      </c>
      <c r="M116" s="221">
        <f t="shared" si="21"/>
        <v>67</v>
      </c>
      <c r="N116" s="238">
        <v>45824</v>
      </c>
      <c r="O116" s="238">
        <v>45820</v>
      </c>
      <c r="P116" s="239" t="s">
        <v>1149</v>
      </c>
      <c r="Q116" s="244" t="s">
        <v>556</v>
      </c>
      <c r="R116" s="239"/>
      <c r="S116" s="239"/>
      <c r="T116" s="239" t="s">
        <v>748</v>
      </c>
      <c r="U116" s="248">
        <v>45757</v>
      </c>
      <c r="V116" s="248" t="s">
        <v>572</v>
      </c>
      <c r="W116" s="248">
        <v>45749</v>
      </c>
      <c r="X116" s="248" t="s">
        <v>1150</v>
      </c>
      <c r="Y116" s="249" t="s">
        <v>1151</v>
      </c>
      <c r="Z116" s="220" t="s">
        <v>1152</v>
      </c>
      <c r="AA116" s="239" t="s">
        <v>645</v>
      </c>
      <c r="AB116" s="259">
        <v>2.4786</v>
      </c>
      <c r="AC116" s="259">
        <f t="shared" si="26"/>
        <v>996.3972</v>
      </c>
      <c r="AD116" s="221" t="s">
        <v>1153</v>
      </c>
      <c r="AE116" s="240" t="s">
        <v>567</v>
      </c>
      <c r="AF116" s="240"/>
      <c r="AG116" s="240">
        <v>402</v>
      </c>
      <c r="AH116" s="262">
        <f t="shared" si="23"/>
        <v>0</v>
      </c>
      <c r="AI116" s="240"/>
      <c r="AK116" s="261"/>
      <c r="AL116" s="261"/>
      <c r="AM116" s="280">
        <f t="shared" si="27"/>
        <v>402</v>
      </c>
      <c r="AO116" s="281"/>
      <c r="AP116" s="281">
        <f t="shared" si="28"/>
        <v>402</v>
      </c>
      <c r="AQ116" s="291"/>
      <c r="AR116" s="292">
        <f t="shared" si="17"/>
        <v>402</v>
      </c>
      <c r="AS116" s="292">
        <f t="shared" si="18"/>
        <v>144571</v>
      </c>
      <c r="AT116" s="292"/>
      <c r="AU116" s="292"/>
      <c r="AV116" s="292"/>
      <c r="AW116" s="292"/>
      <c r="AX116" s="292"/>
      <c r="AY116" s="222"/>
    </row>
    <row r="117" s="180" customFormat="1" ht="39" hidden="1" customHeight="1" spans="1:51">
      <c r="A117" s="213">
        <v>45749</v>
      </c>
      <c r="B117" s="214" t="s">
        <v>1145</v>
      </c>
      <c r="C117" s="215" t="s">
        <v>642</v>
      </c>
      <c r="D117" s="216">
        <v>4500162245</v>
      </c>
      <c r="E117" s="217" t="s">
        <v>1146</v>
      </c>
      <c r="F117" s="216" t="s">
        <v>1156</v>
      </c>
      <c r="G117" s="301" t="s">
        <v>1148</v>
      </c>
      <c r="H117" s="219" t="s">
        <v>554</v>
      </c>
      <c r="I117" s="222" t="s">
        <v>555</v>
      </c>
      <c r="J117" s="221">
        <v>246</v>
      </c>
      <c r="K117" s="221">
        <v>0</v>
      </c>
      <c r="L117" s="221">
        <v>6</v>
      </c>
      <c r="M117" s="221">
        <f t="shared" si="21"/>
        <v>41</v>
      </c>
      <c r="N117" s="238">
        <v>45824</v>
      </c>
      <c r="O117" s="238">
        <v>45820</v>
      </c>
      <c r="P117" s="239" t="s">
        <v>1149</v>
      </c>
      <c r="Q117" s="244" t="s">
        <v>556</v>
      </c>
      <c r="R117" s="239"/>
      <c r="S117" s="239"/>
      <c r="T117" s="239" t="s">
        <v>748</v>
      </c>
      <c r="U117" s="248">
        <v>45757</v>
      </c>
      <c r="V117" s="248" t="s">
        <v>572</v>
      </c>
      <c r="W117" s="248">
        <v>45749</v>
      </c>
      <c r="X117" s="248" t="s">
        <v>1150</v>
      </c>
      <c r="Y117" s="249" t="s">
        <v>1151</v>
      </c>
      <c r="Z117" s="220" t="s">
        <v>1152</v>
      </c>
      <c r="AA117" s="239" t="s">
        <v>645</v>
      </c>
      <c r="AB117" s="259">
        <v>2.4786</v>
      </c>
      <c r="AC117" s="259">
        <f t="shared" si="26"/>
        <v>609.7356</v>
      </c>
      <c r="AD117" s="221" t="s">
        <v>1153</v>
      </c>
      <c r="AE117" s="240" t="s">
        <v>567</v>
      </c>
      <c r="AF117" s="240"/>
      <c r="AG117" s="240">
        <v>246</v>
      </c>
      <c r="AH117" s="262">
        <f t="shared" si="23"/>
        <v>0</v>
      </c>
      <c r="AI117" s="240"/>
      <c r="AK117" s="261"/>
      <c r="AL117" s="261"/>
      <c r="AM117" s="280">
        <f t="shared" si="27"/>
        <v>246</v>
      </c>
      <c r="AO117" s="281"/>
      <c r="AP117" s="281">
        <f t="shared" si="28"/>
        <v>246</v>
      </c>
      <c r="AQ117" s="291"/>
      <c r="AR117" s="292">
        <f t="shared" si="17"/>
        <v>246</v>
      </c>
      <c r="AS117" s="292">
        <f t="shared" si="18"/>
        <v>144817</v>
      </c>
      <c r="AT117" s="292"/>
      <c r="AU117" s="292"/>
      <c r="AV117" s="292"/>
      <c r="AW117" s="292"/>
      <c r="AX117" s="292"/>
      <c r="AY117" s="222"/>
    </row>
    <row r="118" s="180" customFormat="1" ht="39" hidden="1" customHeight="1" spans="1:51">
      <c r="A118" s="213">
        <v>45748</v>
      </c>
      <c r="B118" s="214" t="s">
        <v>929</v>
      </c>
      <c r="C118" s="215" t="s">
        <v>642</v>
      </c>
      <c r="D118" s="216">
        <v>4500161706</v>
      </c>
      <c r="E118" s="217" t="s">
        <v>1157</v>
      </c>
      <c r="F118" s="216" t="s">
        <v>1158</v>
      </c>
      <c r="G118" s="300" t="s">
        <v>931</v>
      </c>
      <c r="H118" s="219" t="s">
        <v>554</v>
      </c>
      <c r="I118" s="222" t="s">
        <v>555</v>
      </c>
      <c r="J118" s="221">
        <v>312</v>
      </c>
      <c r="K118" s="221">
        <v>0</v>
      </c>
      <c r="L118" s="221">
        <v>6</v>
      </c>
      <c r="M118" s="221">
        <f t="shared" si="21"/>
        <v>52</v>
      </c>
      <c r="N118" s="238">
        <v>45824</v>
      </c>
      <c r="O118" s="238">
        <v>45820</v>
      </c>
      <c r="P118" s="239"/>
      <c r="Q118" s="244" t="s">
        <v>556</v>
      </c>
      <c r="R118" s="239"/>
      <c r="S118" s="239"/>
      <c r="T118" s="239" t="s">
        <v>748</v>
      </c>
      <c r="U118" s="248">
        <v>45756</v>
      </c>
      <c r="V118" s="248" t="s">
        <v>572</v>
      </c>
      <c r="W118" s="248" t="s">
        <v>572</v>
      </c>
      <c r="X118" s="248" t="s">
        <v>1007</v>
      </c>
      <c r="Y118" s="249" t="s">
        <v>1159</v>
      </c>
      <c r="Z118" s="220" t="s">
        <v>1160</v>
      </c>
      <c r="AA118" s="239" t="s">
        <v>645</v>
      </c>
      <c r="AB118" s="259">
        <v>2.7663</v>
      </c>
      <c r="AC118" s="259">
        <f t="shared" si="26"/>
        <v>863.0856</v>
      </c>
      <c r="AD118" s="221" t="s">
        <v>1161</v>
      </c>
      <c r="AE118" s="240" t="s">
        <v>567</v>
      </c>
      <c r="AF118" s="240"/>
      <c r="AG118" s="240">
        <v>312</v>
      </c>
      <c r="AH118" s="262">
        <f t="shared" si="23"/>
        <v>0</v>
      </c>
      <c r="AI118" s="240"/>
      <c r="AK118" s="261"/>
      <c r="AL118" s="261"/>
      <c r="AM118" s="280">
        <f t="shared" si="27"/>
        <v>312</v>
      </c>
      <c r="AO118" s="281"/>
      <c r="AP118" s="281">
        <f t="shared" si="28"/>
        <v>312</v>
      </c>
      <c r="AQ118" s="291"/>
      <c r="AR118" s="292">
        <f t="shared" si="17"/>
        <v>312</v>
      </c>
      <c r="AS118" s="292">
        <f t="shared" si="18"/>
        <v>145129</v>
      </c>
      <c r="AT118" s="292"/>
      <c r="AU118" s="292"/>
      <c r="AV118" s="292"/>
      <c r="AW118" s="292"/>
      <c r="AX118" s="292"/>
      <c r="AY118" s="222"/>
    </row>
    <row r="119" s="180" customFormat="1" ht="39" hidden="1" customHeight="1" spans="1:51">
      <c r="A119" s="213">
        <v>45748</v>
      </c>
      <c r="B119" s="214" t="s">
        <v>1162</v>
      </c>
      <c r="C119" s="215" t="s">
        <v>1163</v>
      </c>
      <c r="D119" s="216">
        <v>4500161879</v>
      </c>
      <c r="E119" s="217" t="s">
        <v>1164</v>
      </c>
      <c r="F119" s="216" t="s">
        <v>1165</v>
      </c>
      <c r="G119" s="300" t="s">
        <v>931</v>
      </c>
      <c r="H119" s="219" t="s">
        <v>554</v>
      </c>
      <c r="I119" s="222" t="s">
        <v>555</v>
      </c>
      <c r="J119" s="221">
        <v>504</v>
      </c>
      <c r="K119" s="221">
        <v>0</v>
      </c>
      <c r="L119" s="221">
        <v>6</v>
      </c>
      <c r="M119" s="221">
        <f t="shared" si="21"/>
        <v>84</v>
      </c>
      <c r="N119" s="238">
        <v>45824</v>
      </c>
      <c r="O119" s="238">
        <v>45820</v>
      </c>
      <c r="P119" s="239"/>
      <c r="Q119" s="244" t="s">
        <v>556</v>
      </c>
      <c r="R119" s="239"/>
      <c r="S119" s="239"/>
      <c r="T119" s="239" t="s">
        <v>748</v>
      </c>
      <c r="U119" s="248">
        <v>45756</v>
      </c>
      <c r="V119" s="248" t="s">
        <v>572</v>
      </c>
      <c r="W119" s="248" t="s">
        <v>572</v>
      </c>
      <c r="X119" s="248" t="s">
        <v>1007</v>
      </c>
      <c r="Y119" s="249" t="s">
        <v>1159</v>
      </c>
      <c r="Z119" s="220" t="s">
        <v>1166</v>
      </c>
      <c r="AA119" s="239" t="s">
        <v>645</v>
      </c>
      <c r="AB119" s="259">
        <v>2.6717</v>
      </c>
      <c r="AC119" s="259">
        <f t="shared" si="26"/>
        <v>1346.5368</v>
      </c>
      <c r="AD119" s="221" t="s">
        <v>1167</v>
      </c>
      <c r="AE119" s="240" t="s">
        <v>567</v>
      </c>
      <c r="AF119" s="240"/>
      <c r="AG119" s="240">
        <v>504</v>
      </c>
      <c r="AH119" s="262">
        <f t="shared" si="23"/>
        <v>0</v>
      </c>
      <c r="AI119" s="240"/>
      <c r="AK119" s="261"/>
      <c r="AL119" s="261"/>
      <c r="AM119" s="280">
        <f t="shared" si="27"/>
        <v>504</v>
      </c>
      <c r="AO119" s="281"/>
      <c r="AP119" s="281">
        <f t="shared" si="28"/>
        <v>504</v>
      </c>
      <c r="AQ119" s="291"/>
      <c r="AR119" s="292">
        <f t="shared" si="17"/>
        <v>504</v>
      </c>
      <c r="AS119" s="292">
        <f t="shared" si="18"/>
        <v>145633</v>
      </c>
      <c r="AT119" s="292"/>
      <c r="AU119" s="292"/>
      <c r="AV119" s="292"/>
      <c r="AW119" s="292"/>
      <c r="AX119" s="292"/>
      <c r="AY119" s="222"/>
    </row>
    <row r="120" s="180" customFormat="1" ht="39" hidden="1" customHeight="1" spans="1:51">
      <c r="A120" s="213">
        <v>45784</v>
      </c>
      <c r="B120" s="214" t="s">
        <v>1168</v>
      </c>
      <c r="C120" s="215" t="s">
        <v>827</v>
      </c>
      <c r="D120" s="216">
        <v>4500165659</v>
      </c>
      <c r="E120" s="217" t="s">
        <v>1169</v>
      </c>
      <c r="F120" s="216" t="s">
        <v>1170</v>
      </c>
      <c r="G120" s="219" t="s">
        <v>666</v>
      </c>
      <c r="H120" s="219" t="s">
        <v>554</v>
      </c>
      <c r="I120" s="222" t="s">
        <v>555</v>
      </c>
      <c r="J120" s="221">
        <v>2754</v>
      </c>
      <c r="K120" s="221">
        <v>0</v>
      </c>
      <c r="L120" s="221">
        <v>6</v>
      </c>
      <c r="M120" s="221">
        <f t="shared" si="21"/>
        <v>459</v>
      </c>
      <c r="N120" s="238">
        <v>45824</v>
      </c>
      <c r="O120" s="238">
        <v>45820</v>
      </c>
      <c r="P120" s="239"/>
      <c r="Q120" s="244" t="s">
        <v>556</v>
      </c>
      <c r="R120" s="239"/>
      <c r="S120" s="239"/>
      <c r="T120" s="239" t="s">
        <v>731</v>
      </c>
      <c r="U120" s="248">
        <v>45793</v>
      </c>
      <c r="V120" s="248" t="s">
        <v>572</v>
      </c>
      <c r="W120" s="248" t="s">
        <v>1171</v>
      </c>
      <c r="X120" s="248"/>
      <c r="Y120" s="249"/>
      <c r="Z120" s="220" t="s">
        <v>1172</v>
      </c>
      <c r="AA120" s="239" t="s">
        <v>1173</v>
      </c>
      <c r="AB120" s="259">
        <v>2.6214</v>
      </c>
      <c r="AC120" s="259">
        <f t="shared" si="26"/>
        <v>7219.3356</v>
      </c>
      <c r="AD120" s="221" t="s">
        <v>1174</v>
      </c>
      <c r="AE120" s="262" t="s">
        <v>567</v>
      </c>
      <c r="AF120" s="262"/>
      <c r="AG120" s="240">
        <v>2754</v>
      </c>
      <c r="AH120" s="262">
        <f t="shared" si="23"/>
        <v>0</v>
      </c>
      <c r="AI120" s="240"/>
      <c r="AK120" s="261"/>
      <c r="AL120" s="261">
        <f>J120</f>
        <v>2754</v>
      </c>
      <c r="AM120" s="280"/>
      <c r="AO120" s="281"/>
      <c r="AP120" s="281">
        <f t="shared" si="28"/>
        <v>2754</v>
      </c>
      <c r="AQ120" s="291"/>
      <c r="AR120" s="292">
        <f t="shared" si="17"/>
        <v>2754</v>
      </c>
      <c r="AS120" s="292">
        <f t="shared" si="18"/>
        <v>148387</v>
      </c>
      <c r="AT120" s="292"/>
      <c r="AU120" s="292"/>
      <c r="AV120" s="292"/>
      <c r="AW120" s="292"/>
      <c r="AX120" s="292"/>
      <c r="AY120" s="222"/>
    </row>
    <row r="121" s="180" customFormat="1" ht="39" hidden="1" customHeight="1" spans="1:51">
      <c r="A121" s="213">
        <v>45786</v>
      </c>
      <c r="B121" s="214" t="s">
        <v>1175</v>
      </c>
      <c r="C121" s="215" t="s">
        <v>1176</v>
      </c>
      <c r="D121" s="216">
        <v>4500165723</v>
      </c>
      <c r="E121" s="217" t="s">
        <v>1177</v>
      </c>
      <c r="F121" s="216" t="s">
        <v>1178</v>
      </c>
      <c r="G121" s="219" t="s">
        <v>666</v>
      </c>
      <c r="H121" s="219" t="s">
        <v>554</v>
      </c>
      <c r="I121" s="222" t="s">
        <v>555</v>
      </c>
      <c r="J121" s="221">
        <v>804</v>
      </c>
      <c r="K121" s="221">
        <v>0</v>
      </c>
      <c r="L121" s="221">
        <v>6</v>
      </c>
      <c r="M121" s="221">
        <f t="shared" si="21"/>
        <v>134</v>
      </c>
      <c r="N121" s="238">
        <v>45824</v>
      </c>
      <c r="O121" s="238">
        <v>45820</v>
      </c>
      <c r="P121" s="239"/>
      <c r="Q121" s="244" t="s">
        <v>556</v>
      </c>
      <c r="R121" s="239"/>
      <c r="S121" s="239"/>
      <c r="T121" s="239" t="s">
        <v>731</v>
      </c>
      <c r="U121" s="248">
        <v>45793</v>
      </c>
      <c r="V121" s="248" t="s">
        <v>572</v>
      </c>
      <c r="W121" s="248">
        <v>45783</v>
      </c>
      <c r="X121" s="248"/>
      <c r="Y121" s="249"/>
      <c r="Z121" s="220" t="s">
        <v>1179</v>
      </c>
      <c r="AA121" s="239" t="s">
        <v>1180</v>
      </c>
      <c r="AB121" s="259">
        <v>2.7663</v>
      </c>
      <c r="AC121" s="259">
        <f t="shared" si="26"/>
        <v>2224.1052</v>
      </c>
      <c r="AD121" s="221" t="s">
        <v>1181</v>
      </c>
      <c r="AE121" s="240" t="s">
        <v>567</v>
      </c>
      <c r="AF121" s="240"/>
      <c r="AG121" s="240">
        <v>804</v>
      </c>
      <c r="AH121" s="262">
        <f t="shared" si="23"/>
        <v>0</v>
      </c>
      <c r="AI121" s="240"/>
      <c r="AK121" s="261"/>
      <c r="AL121" s="261">
        <f>J121</f>
        <v>804</v>
      </c>
      <c r="AM121" s="280"/>
      <c r="AO121" s="281">
        <f>J121</f>
        <v>804</v>
      </c>
      <c r="AP121" s="281"/>
      <c r="AQ121" s="291"/>
      <c r="AR121" s="292">
        <f t="shared" si="17"/>
        <v>804</v>
      </c>
      <c r="AS121" s="292">
        <f t="shared" si="18"/>
        <v>149191</v>
      </c>
      <c r="AT121" s="292"/>
      <c r="AU121" s="292"/>
      <c r="AV121" s="292"/>
      <c r="AW121" s="292"/>
      <c r="AX121" s="292"/>
      <c r="AY121" s="222"/>
    </row>
    <row r="122" s="180" customFormat="1" ht="39" hidden="1" customHeight="1" spans="1:51">
      <c r="A122" s="213">
        <v>45748</v>
      </c>
      <c r="B122" s="214" t="s">
        <v>1182</v>
      </c>
      <c r="C122" s="215" t="s">
        <v>1183</v>
      </c>
      <c r="D122" s="216">
        <v>4500161967</v>
      </c>
      <c r="E122" s="217">
        <v>865212</v>
      </c>
      <c r="F122" s="216" t="s">
        <v>1184</v>
      </c>
      <c r="G122" s="300" t="s">
        <v>931</v>
      </c>
      <c r="H122" s="219" t="s">
        <v>554</v>
      </c>
      <c r="I122" s="222" t="s">
        <v>555</v>
      </c>
      <c r="J122" s="221">
        <v>996</v>
      </c>
      <c r="K122" s="221">
        <v>0</v>
      </c>
      <c r="L122" s="221">
        <v>6</v>
      </c>
      <c r="M122" s="221">
        <f t="shared" si="21"/>
        <v>166</v>
      </c>
      <c r="N122" s="238">
        <v>45826</v>
      </c>
      <c r="O122" s="238">
        <v>45822</v>
      </c>
      <c r="P122" s="239" t="s">
        <v>1185</v>
      </c>
      <c r="Q122" s="244" t="s">
        <v>556</v>
      </c>
      <c r="R122" s="239"/>
      <c r="S122" s="239"/>
      <c r="T122" s="239" t="s">
        <v>748</v>
      </c>
      <c r="U122" s="248">
        <v>45756</v>
      </c>
      <c r="V122" s="248" t="s">
        <v>572</v>
      </c>
      <c r="W122" s="248" t="s">
        <v>572</v>
      </c>
      <c r="X122" s="248" t="s">
        <v>1007</v>
      </c>
      <c r="Y122" s="249" t="s">
        <v>1186</v>
      </c>
      <c r="Z122" s="220" t="s">
        <v>1187</v>
      </c>
      <c r="AA122" s="239" t="s">
        <v>645</v>
      </c>
      <c r="AB122" s="259">
        <v>2.7663</v>
      </c>
      <c r="AC122" s="259">
        <f t="shared" si="26"/>
        <v>2755.2348</v>
      </c>
      <c r="AD122" s="221" t="s">
        <v>1188</v>
      </c>
      <c r="AE122" s="240" t="s">
        <v>567</v>
      </c>
      <c r="AF122" s="240"/>
      <c r="AG122" s="240">
        <f>990+6</f>
        <v>996</v>
      </c>
      <c r="AH122" s="262">
        <f t="shared" si="23"/>
        <v>0</v>
      </c>
      <c r="AI122" s="240"/>
      <c r="AK122" s="261"/>
      <c r="AL122" s="261"/>
      <c r="AM122" s="280">
        <f>J122</f>
        <v>996</v>
      </c>
      <c r="AO122" s="281"/>
      <c r="AP122" s="281">
        <f>J122</f>
        <v>996</v>
      </c>
      <c r="AQ122" s="291"/>
      <c r="AR122" s="292">
        <f t="shared" si="17"/>
        <v>996</v>
      </c>
      <c r="AS122" s="292">
        <f t="shared" si="18"/>
        <v>150187</v>
      </c>
      <c r="AT122" s="292"/>
      <c r="AU122" s="292"/>
      <c r="AV122" s="292"/>
      <c r="AW122" s="292"/>
      <c r="AX122" s="292"/>
      <c r="AY122" s="222"/>
    </row>
    <row r="123" s="180" customFormat="1" ht="39" hidden="1" customHeight="1" spans="1:51">
      <c r="A123" s="213">
        <v>45791</v>
      </c>
      <c r="B123" s="214" t="s">
        <v>1189</v>
      </c>
      <c r="C123" s="215" t="s">
        <v>585</v>
      </c>
      <c r="D123" s="216">
        <v>4500166352</v>
      </c>
      <c r="E123" s="217" t="s">
        <v>1190</v>
      </c>
      <c r="F123" s="216" t="s">
        <v>1191</v>
      </c>
      <c r="G123" s="219" t="s">
        <v>666</v>
      </c>
      <c r="H123" s="219" t="s">
        <v>554</v>
      </c>
      <c r="I123" s="222" t="s">
        <v>555</v>
      </c>
      <c r="J123" s="221">
        <v>720</v>
      </c>
      <c r="K123" s="221">
        <v>0</v>
      </c>
      <c r="L123" s="221">
        <v>6</v>
      </c>
      <c r="M123" s="221">
        <f t="shared" si="21"/>
        <v>120</v>
      </c>
      <c r="N123" s="238">
        <v>45826</v>
      </c>
      <c r="O123" s="238">
        <v>45822</v>
      </c>
      <c r="P123" s="239"/>
      <c r="Q123" s="244" t="s">
        <v>556</v>
      </c>
      <c r="R123" s="239"/>
      <c r="S123" s="239"/>
      <c r="T123" s="239" t="s">
        <v>731</v>
      </c>
      <c r="U123" s="248">
        <v>45798</v>
      </c>
      <c r="V123" s="248" t="s">
        <v>572</v>
      </c>
      <c r="W123" s="248">
        <v>45805</v>
      </c>
      <c r="X123" s="248"/>
      <c r="Y123" s="249"/>
      <c r="Z123" s="220" t="s">
        <v>1192</v>
      </c>
      <c r="AA123" s="239" t="s">
        <v>1193</v>
      </c>
      <c r="AB123" s="259">
        <v>2.7663</v>
      </c>
      <c r="AC123" s="259">
        <f t="shared" si="26"/>
        <v>1991.736</v>
      </c>
      <c r="AD123" s="221" t="s">
        <v>1194</v>
      </c>
      <c r="AE123" s="262" t="s">
        <v>567</v>
      </c>
      <c r="AF123" s="262"/>
      <c r="AG123" s="240">
        <v>720</v>
      </c>
      <c r="AH123" s="262">
        <f t="shared" si="23"/>
        <v>0</v>
      </c>
      <c r="AI123" s="240"/>
      <c r="AK123" s="261"/>
      <c r="AL123" s="261">
        <f>J123</f>
        <v>720</v>
      </c>
      <c r="AM123" s="280"/>
      <c r="AO123" s="281">
        <f>J123</f>
        <v>720</v>
      </c>
      <c r="AP123" s="281"/>
      <c r="AQ123" s="291"/>
      <c r="AR123" s="292">
        <f t="shared" si="17"/>
        <v>720</v>
      </c>
      <c r="AS123" s="292">
        <f t="shared" si="18"/>
        <v>150907</v>
      </c>
      <c r="AT123" s="292"/>
      <c r="AU123" s="292"/>
      <c r="AV123" s="292"/>
      <c r="AW123" s="292"/>
      <c r="AX123" s="292"/>
      <c r="AY123" s="222"/>
    </row>
    <row r="124" s="180" customFormat="1" ht="39" hidden="1" customHeight="1" spans="1:51">
      <c r="A124" s="213">
        <v>45789</v>
      </c>
      <c r="B124" s="214" t="s">
        <v>1195</v>
      </c>
      <c r="C124" s="215" t="s">
        <v>628</v>
      </c>
      <c r="D124" s="216">
        <v>4500166127</v>
      </c>
      <c r="E124" s="217" t="s">
        <v>1196</v>
      </c>
      <c r="F124" s="216" t="s">
        <v>1197</v>
      </c>
      <c r="G124" s="219" t="s">
        <v>554</v>
      </c>
      <c r="H124" s="219" t="s">
        <v>554</v>
      </c>
      <c r="I124" s="222" t="s">
        <v>555</v>
      </c>
      <c r="J124" s="221">
        <v>504</v>
      </c>
      <c r="K124" s="221">
        <v>0</v>
      </c>
      <c r="L124" s="221">
        <v>6</v>
      </c>
      <c r="M124" s="221">
        <f t="shared" si="21"/>
        <v>84</v>
      </c>
      <c r="N124" s="238">
        <v>45826</v>
      </c>
      <c r="O124" s="238">
        <v>45822</v>
      </c>
      <c r="P124" s="239"/>
      <c r="Q124" s="244" t="s">
        <v>556</v>
      </c>
      <c r="R124" s="239"/>
      <c r="S124" s="239"/>
      <c r="T124" s="239" t="s">
        <v>731</v>
      </c>
      <c r="U124" s="248">
        <v>45797</v>
      </c>
      <c r="V124" s="248" t="s">
        <v>572</v>
      </c>
      <c r="W124" s="248" t="s">
        <v>1198</v>
      </c>
      <c r="X124" s="248"/>
      <c r="Y124" s="249"/>
      <c r="Z124" s="220" t="s">
        <v>1199</v>
      </c>
      <c r="AA124" s="239" t="s">
        <v>1200</v>
      </c>
      <c r="AB124" s="259">
        <v>2.7663</v>
      </c>
      <c r="AC124" s="259">
        <f t="shared" si="26"/>
        <v>1394.2152</v>
      </c>
      <c r="AD124" s="221" t="s">
        <v>1201</v>
      </c>
      <c r="AE124" s="240" t="s">
        <v>567</v>
      </c>
      <c r="AF124" s="240"/>
      <c r="AG124" s="240">
        <v>504</v>
      </c>
      <c r="AH124" s="262">
        <v>0</v>
      </c>
      <c r="AI124" s="240"/>
      <c r="AK124" s="261">
        <f>J124</f>
        <v>504</v>
      </c>
      <c r="AL124" s="261"/>
      <c r="AM124" s="280"/>
      <c r="AO124" s="281">
        <f>J124</f>
        <v>504</v>
      </c>
      <c r="AP124" s="281"/>
      <c r="AQ124" s="291"/>
      <c r="AR124" s="292">
        <f t="shared" si="17"/>
        <v>504</v>
      </c>
      <c r="AS124" s="292">
        <f t="shared" si="18"/>
        <v>151411</v>
      </c>
      <c r="AT124" s="292"/>
      <c r="AU124" s="292"/>
      <c r="AV124" s="292"/>
      <c r="AW124" s="292"/>
      <c r="AX124" s="292"/>
      <c r="AY124" s="222"/>
    </row>
    <row r="125" s="180" customFormat="1" ht="39" hidden="1" customHeight="1" spans="1:51">
      <c r="A125" s="213">
        <v>45797</v>
      </c>
      <c r="B125" s="214" t="s">
        <v>177</v>
      </c>
      <c r="C125" s="215" t="s">
        <v>594</v>
      </c>
      <c r="D125" s="216">
        <v>4500167009</v>
      </c>
      <c r="E125" s="217" t="s">
        <v>1202</v>
      </c>
      <c r="F125" s="216" t="s">
        <v>1203</v>
      </c>
      <c r="G125" s="219" t="s">
        <v>554</v>
      </c>
      <c r="H125" s="219" t="s">
        <v>554</v>
      </c>
      <c r="I125" s="222" t="s">
        <v>555</v>
      </c>
      <c r="J125" s="221">
        <v>1020</v>
      </c>
      <c r="K125" s="221">
        <v>0</v>
      </c>
      <c r="L125" s="221">
        <v>6</v>
      </c>
      <c r="M125" s="221">
        <f t="shared" si="21"/>
        <v>170</v>
      </c>
      <c r="N125" s="238">
        <v>45826</v>
      </c>
      <c r="O125" s="238">
        <v>45822</v>
      </c>
      <c r="P125" s="239"/>
      <c r="Q125" s="244" t="s">
        <v>556</v>
      </c>
      <c r="R125" s="239"/>
      <c r="S125" s="239"/>
      <c r="T125" s="239" t="s">
        <v>731</v>
      </c>
      <c r="U125" s="248">
        <v>45797</v>
      </c>
      <c r="V125" s="248" t="s">
        <v>676</v>
      </c>
      <c r="W125" s="248">
        <v>45806</v>
      </c>
      <c r="X125" s="248"/>
      <c r="Y125" s="249"/>
      <c r="Z125" s="220" t="s">
        <v>1204</v>
      </c>
      <c r="AA125" s="239" t="s">
        <v>896</v>
      </c>
      <c r="AB125" s="259">
        <v>1.5244</v>
      </c>
      <c r="AC125" s="259">
        <f t="shared" si="26"/>
        <v>1554.888</v>
      </c>
      <c r="AD125" s="221" t="s">
        <v>1205</v>
      </c>
      <c r="AE125" s="240" t="s">
        <v>567</v>
      </c>
      <c r="AF125" s="240"/>
      <c r="AG125" s="240">
        <v>1020</v>
      </c>
      <c r="AH125" s="262">
        <v>0</v>
      </c>
      <c r="AI125" s="240"/>
      <c r="AK125" s="261">
        <f>J125</f>
        <v>1020</v>
      </c>
      <c r="AL125" s="261"/>
      <c r="AM125" s="280"/>
      <c r="AO125" s="281">
        <f>J125</f>
        <v>1020</v>
      </c>
      <c r="AP125" s="281"/>
      <c r="AQ125" s="291"/>
      <c r="AR125" s="292">
        <f t="shared" si="17"/>
        <v>1020</v>
      </c>
      <c r="AS125" s="292">
        <f t="shared" si="18"/>
        <v>152431</v>
      </c>
      <c r="AT125" s="292"/>
      <c r="AU125" s="292"/>
      <c r="AV125" s="292"/>
      <c r="AW125" s="292"/>
      <c r="AX125" s="292"/>
      <c r="AY125" s="222"/>
    </row>
    <row r="126" s="180" customFormat="1" ht="39" hidden="1" customHeight="1" spans="1:51">
      <c r="A126" s="213">
        <v>45748</v>
      </c>
      <c r="B126" s="214" t="s">
        <v>929</v>
      </c>
      <c r="C126" s="215" t="s">
        <v>642</v>
      </c>
      <c r="D126" s="216">
        <v>4500162081</v>
      </c>
      <c r="E126" s="217">
        <v>864861</v>
      </c>
      <c r="F126" s="216" t="s">
        <v>1206</v>
      </c>
      <c r="G126" s="300" t="s">
        <v>931</v>
      </c>
      <c r="H126" s="219" t="s">
        <v>554</v>
      </c>
      <c r="I126" s="222" t="s">
        <v>555</v>
      </c>
      <c r="J126" s="221">
        <v>306</v>
      </c>
      <c r="K126" s="221">
        <v>0</v>
      </c>
      <c r="L126" s="221">
        <v>6</v>
      </c>
      <c r="M126" s="221">
        <f t="shared" si="21"/>
        <v>51</v>
      </c>
      <c r="N126" s="238">
        <v>45827</v>
      </c>
      <c r="O126" s="238">
        <v>45824</v>
      </c>
      <c r="P126" s="239" t="s">
        <v>1207</v>
      </c>
      <c r="Q126" s="244" t="s">
        <v>556</v>
      </c>
      <c r="R126" s="239"/>
      <c r="S126" s="239"/>
      <c r="T126" s="239" t="s">
        <v>748</v>
      </c>
      <c r="U126" s="248">
        <v>45756</v>
      </c>
      <c r="V126" s="248" t="s">
        <v>572</v>
      </c>
      <c r="W126" s="248" t="s">
        <v>572</v>
      </c>
      <c r="X126" s="248" t="s">
        <v>1007</v>
      </c>
      <c r="Y126" s="249" t="s">
        <v>1208</v>
      </c>
      <c r="Z126" s="220" t="s">
        <v>1209</v>
      </c>
      <c r="AA126" s="239" t="s">
        <v>645</v>
      </c>
      <c r="AB126" s="259">
        <v>2.7663</v>
      </c>
      <c r="AC126" s="259">
        <f t="shared" si="26"/>
        <v>846.4878</v>
      </c>
      <c r="AD126" s="221" t="s">
        <v>1210</v>
      </c>
      <c r="AE126" s="240" t="s">
        <v>567</v>
      </c>
      <c r="AF126" s="240"/>
      <c r="AG126" s="240">
        <v>306</v>
      </c>
      <c r="AH126" s="262">
        <f t="shared" ref="AH126:AH189" si="29">AG126-J126</f>
        <v>0</v>
      </c>
      <c r="AI126" s="240"/>
      <c r="AK126" s="261"/>
      <c r="AL126" s="261"/>
      <c r="AM126" s="280">
        <f>J126</f>
        <v>306</v>
      </c>
      <c r="AO126" s="281"/>
      <c r="AP126" s="281">
        <f>J126</f>
        <v>306</v>
      </c>
      <c r="AQ126" s="291"/>
      <c r="AR126" s="292">
        <f t="shared" si="17"/>
        <v>306</v>
      </c>
      <c r="AS126" s="292">
        <f t="shared" si="18"/>
        <v>152737</v>
      </c>
      <c r="AT126" s="292"/>
      <c r="AU126" s="292"/>
      <c r="AV126" s="292"/>
      <c r="AW126" s="292"/>
      <c r="AX126" s="292"/>
      <c r="AY126" s="222"/>
    </row>
    <row r="127" s="180" customFormat="1" ht="39" hidden="1" customHeight="1" spans="1:51">
      <c r="A127" s="213">
        <v>45790</v>
      </c>
      <c r="B127" s="214" t="s">
        <v>1211</v>
      </c>
      <c r="C127" s="215" t="s">
        <v>642</v>
      </c>
      <c r="D127" s="216">
        <v>4500166178</v>
      </c>
      <c r="E127" s="217" t="s">
        <v>1212</v>
      </c>
      <c r="F127" s="216" t="s">
        <v>1213</v>
      </c>
      <c r="G127" s="219" t="s">
        <v>666</v>
      </c>
      <c r="H127" s="219" t="s">
        <v>554</v>
      </c>
      <c r="I127" s="222" t="s">
        <v>555</v>
      </c>
      <c r="J127" s="221">
        <v>42</v>
      </c>
      <c r="K127" s="221">
        <v>0</v>
      </c>
      <c r="L127" s="221">
        <v>6</v>
      </c>
      <c r="M127" s="221">
        <f t="shared" si="21"/>
        <v>7</v>
      </c>
      <c r="N127" s="238">
        <v>45835</v>
      </c>
      <c r="O127" s="238">
        <v>45831</v>
      </c>
      <c r="P127" s="239" t="s">
        <v>1207</v>
      </c>
      <c r="Q127" s="244" t="s">
        <v>556</v>
      </c>
      <c r="R127" s="239"/>
      <c r="S127" s="239"/>
      <c r="T127" s="239" t="s">
        <v>748</v>
      </c>
      <c r="U127" s="248">
        <v>45803</v>
      </c>
      <c r="V127" s="248" t="s">
        <v>572</v>
      </c>
      <c r="W127" s="248" t="s">
        <v>572</v>
      </c>
      <c r="X127" s="248"/>
      <c r="Y127" s="249"/>
      <c r="Z127" s="220" t="s">
        <v>1214</v>
      </c>
      <c r="AA127" s="239" t="s">
        <v>1215</v>
      </c>
      <c r="AB127" s="259">
        <v>2.967</v>
      </c>
      <c r="AC127" s="259">
        <f t="shared" si="26"/>
        <v>124.614</v>
      </c>
      <c r="AD127" s="221" t="s">
        <v>1216</v>
      </c>
      <c r="AE127" s="262" t="s">
        <v>567</v>
      </c>
      <c r="AF127" s="262"/>
      <c r="AG127" s="240">
        <v>42</v>
      </c>
      <c r="AH127" s="262">
        <f t="shared" si="29"/>
        <v>0</v>
      </c>
      <c r="AI127" s="240"/>
      <c r="AK127" s="261"/>
      <c r="AL127" s="261">
        <f>J127</f>
        <v>42</v>
      </c>
      <c r="AM127" s="280"/>
      <c r="AO127" s="281">
        <f>J127</f>
        <v>42</v>
      </c>
      <c r="AP127" s="281"/>
      <c r="AQ127" s="291"/>
      <c r="AR127" s="292">
        <f t="shared" si="17"/>
        <v>42</v>
      </c>
      <c r="AS127" s="292">
        <f t="shared" si="18"/>
        <v>152779</v>
      </c>
      <c r="AT127" s="292"/>
      <c r="AU127" s="292"/>
      <c r="AV127" s="292"/>
      <c r="AW127" s="292"/>
      <c r="AX127" s="292"/>
      <c r="AY127" s="222"/>
    </row>
    <row r="128" s="180" customFormat="1" ht="39" hidden="1" customHeight="1" spans="1:51">
      <c r="A128" s="213">
        <v>45748</v>
      </c>
      <c r="B128" s="214" t="s">
        <v>929</v>
      </c>
      <c r="C128" s="215" t="s">
        <v>642</v>
      </c>
      <c r="D128" s="216">
        <v>4500161718</v>
      </c>
      <c r="E128" s="217" t="s">
        <v>1217</v>
      </c>
      <c r="F128" s="216" t="s">
        <v>1218</v>
      </c>
      <c r="G128" s="300" t="s">
        <v>931</v>
      </c>
      <c r="H128" s="219" t="s">
        <v>554</v>
      </c>
      <c r="I128" s="222" t="s">
        <v>555</v>
      </c>
      <c r="J128" s="221">
        <v>378</v>
      </c>
      <c r="K128" s="221">
        <v>0</v>
      </c>
      <c r="L128" s="221">
        <v>6</v>
      </c>
      <c r="M128" s="221">
        <f t="shared" si="21"/>
        <v>63</v>
      </c>
      <c r="N128" s="238">
        <v>45831</v>
      </c>
      <c r="O128" s="238">
        <v>45827</v>
      </c>
      <c r="P128" s="239" t="s">
        <v>1219</v>
      </c>
      <c r="Q128" s="244" t="s">
        <v>556</v>
      </c>
      <c r="R128" s="239"/>
      <c r="S128" s="239"/>
      <c r="T128" s="239" t="s">
        <v>748</v>
      </c>
      <c r="U128" s="248">
        <v>45756</v>
      </c>
      <c r="V128" s="248" t="s">
        <v>572</v>
      </c>
      <c r="W128" s="248" t="s">
        <v>572</v>
      </c>
      <c r="X128" s="248" t="s">
        <v>1007</v>
      </c>
      <c r="Y128" s="249" t="s">
        <v>1220</v>
      </c>
      <c r="Z128" s="220" t="s">
        <v>1221</v>
      </c>
      <c r="AA128" s="239" t="s">
        <v>645</v>
      </c>
      <c r="AB128" s="259">
        <v>2.7663</v>
      </c>
      <c r="AC128" s="259">
        <f t="shared" si="26"/>
        <v>1045.6614</v>
      </c>
      <c r="AD128" s="221" t="s">
        <v>1222</v>
      </c>
      <c r="AE128" s="240" t="s">
        <v>567</v>
      </c>
      <c r="AF128" s="240"/>
      <c r="AG128" s="240">
        <v>378</v>
      </c>
      <c r="AH128" s="262">
        <f t="shared" si="29"/>
        <v>0</v>
      </c>
      <c r="AI128" s="240"/>
      <c r="AK128" s="261"/>
      <c r="AL128" s="261"/>
      <c r="AM128" s="280">
        <f>J128</f>
        <v>378</v>
      </c>
      <c r="AO128" s="281"/>
      <c r="AP128" s="281">
        <f>J128</f>
        <v>378</v>
      </c>
      <c r="AQ128" s="291"/>
      <c r="AR128" s="292">
        <f t="shared" si="17"/>
        <v>378</v>
      </c>
      <c r="AS128" s="292">
        <f t="shared" si="18"/>
        <v>153157</v>
      </c>
      <c r="AT128" s="292"/>
      <c r="AU128" s="292"/>
      <c r="AV128" s="292"/>
      <c r="AW128" s="292"/>
      <c r="AX128" s="292"/>
      <c r="AY128" s="222"/>
    </row>
    <row r="129" s="180" customFormat="1" ht="39" hidden="1" customHeight="1" spans="1:51">
      <c r="A129" s="213">
        <v>45748</v>
      </c>
      <c r="B129" s="214" t="s">
        <v>929</v>
      </c>
      <c r="C129" s="215" t="s">
        <v>642</v>
      </c>
      <c r="D129" s="216">
        <v>4500161865</v>
      </c>
      <c r="E129" s="217" t="s">
        <v>1223</v>
      </c>
      <c r="F129" s="216" t="s">
        <v>1224</v>
      </c>
      <c r="G129" s="300" t="s">
        <v>931</v>
      </c>
      <c r="H129" s="219" t="s">
        <v>554</v>
      </c>
      <c r="I129" s="222" t="s">
        <v>555</v>
      </c>
      <c r="J129" s="221">
        <v>384</v>
      </c>
      <c r="K129" s="221">
        <v>0</v>
      </c>
      <c r="L129" s="221">
        <v>6</v>
      </c>
      <c r="M129" s="221">
        <f t="shared" si="21"/>
        <v>64</v>
      </c>
      <c r="N129" s="238">
        <v>45831</v>
      </c>
      <c r="O129" s="238">
        <v>45827</v>
      </c>
      <c r="P129" s="239" t="s">
        <v>1225</v>
      </c>
      <c r="Q129" s="244" t="s">
        <v>556</v>
      </c>
      <c r="R129" s="239"/>
      <c r="S129" s="239"/>
      <c r="T129" s="239" t="s">
        <v>748</v>
      </c>
      <c r="U129" s="248">
        <v>45756</v>
      </c>
      <c r="V129" s="248" t="s">
        <v>572</v>
      </c>
      <c r="W129" s="248" t="s">
        <v>572</v>
      </c>
      <c r="X129" s="248" t="s">
        <v>1007</v>
      </c>
      <c r="Y129" s="249" t="s">
        <v>1220</v>
      </c>
      <c r="Z129" s="220" t="s">
        <v>1226</v>
      </c>
      <c r="AA129" s="239" t="s">
        <v>645</v>
      </c>
      <c r="AB129" s="259">
        <v>2.7663</v>
      </c>
      <c r="AC129" s="259">
        <f t="shared" si="26"/>
        <v>1062.2592</v>
      </c>
      <c r="AD129" s="221" t="s">
        <v>1227</v>
      </c>
      <c r="AE129" s="240" t="s">
        <v>567</v>
      </c>
      <c r="AF129" s="240"/>
      <c r="AG129" s="240">
        <v>384</v>
      </c>
      <c r="AH129" s="262">
        <f t="shared" si="29"/>
        <v>0</v>
      </c>
      <c r="AI129" s="240"/>
      <c r="AK129" s="261"/>
      <c r="AL129" s="261"/>
      <c r="AM129" s="280">
        <f>J129</f>
        <v>384</v>
      </c>
      <c r="AO129" s="281"/>
      <c r="AP129" s="281">
        <f>J129</f>
        <v>384</v>
      </c>
      <c r="AQ129" s="291"/>
      <c r="AR129" s="292">
        <f t="shared" si="17"/>
        <v>384</v>
      </c>
      <c r="AS129" s="292">
        <f t="shared" si="18"/>
        <v>153541</v>
      </c>
      <c r="AT129" s="292"/>
      <c r="AU129" s="292"/>
      <c r="AV129" s="292"/>
      <c r="AW129" s="292"/>
      <c r="AX129" s="292"/>
      <c r="AY129" s="222"/>
    </row>
    <row r="130" s="180" customFormat="1" ht="39" hidden="1" customHeight="1" spans="1:51">
      <c r="A130" s="213">
        <v>45789</v>
      </c>
      <c r="B130" s="214" t="s">
        <v>1228</v>
      </c>
      <c r="C130" s="215" t="s">
        <v>628</v>
      </c>
      <c r="D130" s="216">
        <v>4500166031</v>
      </c>
      <c r="E130" s="217" t="s">
        <v>1229</v>
      </c>
      <c r="F130" s="216" t="s">
        <v>1230</v>
      </c>
      <c r="G130" s="219" t="s">
        <v>554</v>
      </c>
      <c r="H130" s="219" t="s">
        <v>554</v>
      </c>
      <c r="I130" s="222" t="s">
        <v>555</v>
      </c>
      <c r="J130" s="221">
        <v>504</v>
      </c>
      <c r="K130" s="221">
        <v>0</v>
      </c>
      <c r="L130" s="221">
        <v>6</v>
      </c>
      <c r="M130" s="221">
        <f t="shared" ref="M130:M193" si="30">J130/L130</f>
        <v>84</v>
      </c>
      <c r="N130" s="238">
        <v>45831</v>
      </c>
      <c r="O130" s="238">
        <v>45827</v>
      </c>
      <c r="P130" s="239"/>
      <c r="Q130" s="244" t="s">
        <v>556</v>
      </c>
      <c r="R130" s="239"/>
      <c r="S130" s="239"/>
      <c r="T130" s="239" t="s">
        <v>748</v>
      </c>
      <c r="U130" s="248">
        <v>45789</v>
      </c>
      <c r="V130" s="248" t="s">
        <v>572</v>
      </c>
      <c r="W130" s="248" t="s">
        <v>1231</v>
      </c>
      <c r="X130" s="248"/>
      <c r="Y130" s="249"/>
      <c r="Z130" s="220" t="s">
        <v>1232</v>
      </c>
      <c r="AA130" s="239" t="s">
        <v>1233</v>
      </c>
      <c r="AB130" s="259">
        <v>2.6717</v>
      </c>
      <c r="AC130" s="259">
        <f t="shared" si="26"/>
        <v>1346.5368</v>
      </c>
      <c r="AD130" s="221" t="s">
        <v>1234</v>
      </c>
      <c r="AE130" s="240" t="s">
        <v>567</v>
      </c>
      <c r="AF130" s="240"/>
      <c r="AG130" s="240">
        <v>504</v>
      </c>
      <c r="AH130" s="262">
        <f t="shared" si="29"/>
        <v>0</v>
      </c>
      <c r="AI130" s="240"/>
      <c r="AK130" s="261">
        <f>J130</f>
        <v>504</v>
      </c>
      <c r="AL130" s="261"/>
      <c r="AM130" s="280"/>
      <c r="AO130" s="281">
        <f>J130</f>
        <v>504</v>
      </c>
      <c r="AP130" s="281"/>
      <c r="AQ130" s="291"/>
      <c r="AR130" s="292">
        <f t="shared" si="17"/>
        <v>504</v>
      </c>
      <c r="AS130" s="292">
        <f t="shared" si="18"/>
        <v>154045</v>
      </c>
      <c r="AT130" s="292"/>
      <c r="AU130" s="292"/>
      <c r="AV130" s="292"/>
      <c r="AW130" s="292"/>
      <c r="AX130" s="292"/>
      <c r="AY130" s="222"/>
    </row>
    <row r="131" s="180" customFormat="1" ht="39" hidden="1" customHeight="1" spans="1:51">
      <c r="A131" s="213">
        <v>45791</v>
      </c>
      <c r="B131" s="214" t="s">
        <v>1235</v>
      </c>
      <c r="C131" s="215" t="s">
        <v>996</v>
      </c>
      <c r="D131" s="216">
        <v>4500163632</v>
      </c>
      <c r="E131" s="217"/>
      <c r="F131" s="216" t="s">
        <v>1236</v>
      </c>
      <c r="G131" s="219" t="s">
        <v>666</v>
      </c>
      <c r="H131" s="219" t="s">
        <v>554</v>
      </c>
      <c r="I131" s="222" t="s">
        <v>555</v>
      </c>
      <c r="J131" s="221">
        <v>504</v>
      </c>
      <c r="K131" s="221">
        <v>0</v>
      </c>
      <c r="L131" s="221">
        <v>6</v>
      </c>
      <c r="M131" s="221">
        <f t="shared" si="30"/>
        <v>84</v>
      </c>
      <c r="N131" s="238">
        <v>45826</v>
      </c>
      <c r="O131" s="238">
        <v>45822</v>
      </c>
      <c r="P131" s="239"/>
      <c r="Q131" s="244" t="s">
        <v>556</v>
      </c>
      <c r="R131" s="239"/>
      <c r="S131" s="239"/>
      <c r="T131" s="239" t="s">
        <v>731</v>
      </c>
      <c r="U131" s="248">
        <v>45797</v>
      </c>
      <c r="V131" s="248" t="s">
        <v>572</v>
      </c>
      <c r="W131" s="248">
        <v>45799</v>
      </c>
      <c r="X131" s="248"/>
      <c r="Y131" s="249"/>
      <c r="Z131" s="220" t="s">
        <v>1237</v>
      </c>
      <c r="AA131" s="239" t="s">
        <v>1238</v>
      </c>
      <c r="AB131" s="259">
        <v>2.7663</v>
      </c>
      <c r="AC131" s="259">
        <f t="shared" si="26"/>
        <v>1394.2152</v>
      </c>
      <c r="AD131" s="221" t="s">
        <v>1239</v>
      </c>
      <c r="AE131" s="262" t="s">
        <v>567</v>
      </c>
      <c r="AF131" s="262"/>
      <c r="AG131" s="240">
        <v>504</v>
      </c>
      <c r="AH131" s="262">
        <f t="shared" si="29"/>
        <v>0</v>
      </c>
      <c r="AI131" s="240"/>
      <c r="AK131" s="261"/>
      <c r="AL131" s="261">
        <f>J131</f>
        <v>504</v>
      </c>
      <c r="AM131" s="280"/>
      <c r="AO131" s="281">
        <f>J131</f>
        <v>504</v>
      </c>
      <c r="AP131" s="281"/>
      <c r="AQ131" s="291"/>
      <c r="AR131" s="292">
        <f t="shared" si="17"/>
        <v>504</v>
      </c>
      <c r="AS131" s="292">
        <f t="shared" si="18"/>
        <v>154549</v>
      </c>
      <c r="AT131" s="292"/>
      <c r="AU131" s="292"/>
      <c r="AV131" s="292"/>
      <c r="AW131" s="292"/>
      <c r="AX131" s="292"/>
      <c r="AY131" s="222"/>
    </row>
    <row r="132" s="180" customFormat="1" ht="39" hidden="1" customHeight="1" spans="1:51">
      <c r="A132" s="213">
        <v>45772</v>
      </c>
      <c r="B132" s="214" t="s">
        <v>906</v>
      </c>
      <c r="C132" s="215" t="s">
        <v>907</v>
      </c>
      <c r="D132" s="216">
        <v>4500164723</v>
      </c>
      <c r="E132" s="217"/>
      <c r="F132" s="216" t="s">
        <v>1240</v>
      </c>
      <c r="G132" s="219" t="s">
        <v>554</v>
      </c>
      <c r="H132" s="219" t="s">
        <v>554</v>
      </c>
      <c r="I132" s="222" t="s">
        <v>555</v>
      </c>
      <c r="J132" s="221">
        <v>900</v>
      </c>
      <c r="K132" s="221">
        <v>0</v>
      </c>
      <c r="L132" s="221">
        <v>6</v>
      </c>
      <c r="M132" s="221">
        <f t="shared" si="30"/>
        <v>150</v>
      </c>
      <c r="N132" s="238">
        <v>45828</v>
      </c>
      <c r="O132" s="238">
        <v>45824</v>
      </c>
      <c r="P132" s="239"/>
      <c r="Q132" s="244" t="s">
        <v>556</v>
      </c>
      <c r="R132" s="239"/>
      <c r="S132" s="239"/>
      <c r="T132" s="239" t="s">
        <v>731</v>
      </c>
      <c r="U132" s="248">
        <v>45772</v>
      </c>
      <c r="V132" s="248" t="s">
        <v>572</v>
      </c>
      <c r="W132" s="248">
        <v>45784</v>
      </c>
      <c r="X132" s="248"/>
      <c r="Y132" s="249"/>
      <c r="Z132" s="220" t="s">
        <v>1241</v>
      </c>
      <c r="AA132" s="239" t="s">
        <v>248</v>
      </c>
      <c r="AB132" s="259">
        <v>2.7663</v>
      </c>
      <c r="AC132" s="259">
        <f t="shared" si="26"/>
        <v>2489.67</v>
      </c>
      <c r="AD132" s="221" t="s">
        <v>1242</v>
      </c>
      <c r="AE132" s="240" t="s">
        <v>567</v>
      </c>
      <c r="AF132" s="240"/>
      <c r="AG132" s="240">
        <v>900</v>
      </c>
      <c r="AH132" s="262">
        <f t="shared" si="29"/>
        <v>0</v>
      </c>
      <c r="AI132" s="240"/>
      <c r="AJ132" s="180">
        <f>J132</f>
        <v>900</v>
      </c>
      <c r="AK132" s="261"/>
      <c r="AL132" s="261"/>
      <c r="AM132" s="280"/>
      <c r="AO132" s="281">
        <f>J132</f>
        <v>900</v>
      </c>
      <c r="AP132" s="281"/>
      <c r="AQ132" s="291"/>
      <c r="AR132" s="292">
        <f t="shared" si="17"/>
        <v>900</v>
      </c>
      <c r="AS132" s="292">
        <f t="shared" si="18"/>
        <v>155449</v>
      </c>
      <c r="AT132" s="292"/>
      <c r="AU132" s="292"/>
      <c r="AV132" s="292"/>
      <c r="AW132" s="292"/>
      <c r="AX132" s="292"/>
      <c r="AY132" s="222"/>
    </row>
    <row r="133" s="180" customFormat="1" ht="39" hidden="1" customHeight="1" spans="1:51">
      <c r="A133" s="213">
        <v>45792</v>
      </c>
      <c r="B133" s="214" t="s">
        <v>1243</v>
      </c>
      <c r="C133" s="215" t="s">
        <v>1244</v>
      </c>
      <c r="D133" s="216">
        <v>4500166409</v>
      </c>
      <c r="E133" s="217"/>
      <c r="F133" s="216" t="s">
        <v>1245</v>
      </c>
      <c r="G133" s="219" t="s">
        <v>554</v>
      </c>
      <c r="H133" s="219" t="s">
        <v>554</v>
      </c>
      <c r="I133" s="222" t="s">
        <v>555</v>
      </c>
      <c r="J133" s="221">
        <v>360</v>
      </c>
      <c r="K133" s="221">
        <v>0</v>
      </c>
      <c r="L133" s="221">
        <v>6</v>
      </c>
      <c r="M133" s="221">
        <f t="shared" si="30"/>
        <v>60</v>
      </c>
      <c r="N133" s="238">
        <v>45828</v>
      </c>
      <c r="O133" s="238">
        <v>45824</v>
      </c>
      <c r="P133" s="239"/>
      <c r="Q133" s="244" t="s">
        <v>556</v>
      </c>
      <c r="R133" s="239"/>
      <c r="S133" s="239"/>
      <c r="T133" s="239" t="s">
        <v>731</v>
      </c>
      <c r="U133" s="248">
        <v>45792</v>
      </c>
      <c r="V133" s="248" t="s">
        <v>572</v>
      </c>
      <c r="W133" s="248" t="s">
        <v>572</v>
      </c>
      <c r="X133" s="248"/>
      <c r="Y133" s="249"/>
      <c r="Z133" s="220" t="s">
        <v>1246</v>
      </c>
      <c r="AA133" s="239" t="s">
        <v>1247</v>
      </c>
      <c r="AB133" s="259">
        <v>2.7663</v>
      </c>
      <c r="AC133" s="259">
        <f t="shared" si="26"/>
        <v>995.868</v>
      </c>
      <c r="AD133" s="221" t="s">
        <v>1248</v>
      </c>
      <c r="AE133" s="240" t="s">
        <v>567</v>
      </c>
      <c r="AF133" s="240"/>
      <c r="AG133" s="240">
        <v>360</v>
      </c>
      <c r="AH133" s="262">
        <f t="shared" si="29"/>
        <v>0</v>
      </c>
      <c r="AI133" s="240"/>
      <c r="AK133" s="261">
        <f>J133</f>
        <v>360</v>
      </c>
      <c r="AL133" s="261"/>
      <c r="AM133" s="280"/>
      <c r="AO133" s="281">
        <f>J133</f>
        <v>360</v>
      </c>
      <c r="AP133" s="281"/>
      <c r="AQ133" s="291"/>
      <c r="AR133" s="292">
        <f t="shared" si="17"/>
        <v>360</v>
      </c>
      <c r="AS133" s="292">
        <f t="shared" si="18"/>
        <v>155809</v>
      </c>
      <c r="AT133" s="292"/>
      <c r="AU133" s="292"/>
      <c r="AV133" s="292"/>
      <c r="AW133" s="292"/>
      <c r="AX133" s="292"/>
      <c r="AY133" s="222"/>
    </row>
    <row r="134" s="180" customFormat="1" ht="39" hidden="1" customHeight="1" spans="1:51">
      <c r="A134" s="213">
        <v>45783</v>
      </c>
      <c r="B134" s="214" t="s">
        <v>1249</v>
      </c>
      <c r="C134" s="215" t="s">
        <v>1250</v>
      </c>
      <c r="D134" s="216">
        <v>4500165582</v>
      </c>
      <c r="E134" s="217" t="s">
        <v>1251</v>
      </c>
      <c r="F134" s="216" t="s">
        <v>1252</v>
      </c>
      <c r="G134" s="300" t="s">
        <v>1253</v>
      </c>
      <c r="H134" s="219" t="s">
        <v>554</v>
      </c>
      <c r="I134" s="222" t="s">
        <v>555</v>
      </c>
      <c r="J134" s="221">
        <v>2778</v>
      </c>
      <c r="K134" s="221">
        <v>0</v>
      </c>
      <c r="L134" s="221">
        <v>6</v>
      </c>
      <c r="M134" s="221">
        <f t="shared" si="30"/>
        <v>463</v>
      </c>
      <c r="N134" s="238">
        <v>45831</v>
      </c>
      <c r="O134" s="238">
        <v>45827</v>
      </c>
      <c r="P134" s="239"/>
      <c r="Q134" s="244" t="s">
        <v>556</v>
      </c>
      <c r="R134" s="239"/>
      <c r="S134" s="239"/>
      <c r="T134" s="239" t="s">
        <v>748</v>
      </c>
      <c r="U134" s="248">
        <v>45785</v>
      </c>
      <c r="V134" s="248" t="s">
        <v>572</v>
      </c>
      <c r="W134" s="248">
        <v>45702</v>
      </c>
      <c r="X134" s="248">
        <v>2.14</v>
      </c>
      <c r="Y134" s="249"/>
      <c r="Z134" s="220" t="s">
        <v>1254</v>
      </c>
      <c r="AA134" s="239" t="s">
        <v>1255</v>
      </c>
      <c r="AB134" s="259">
        <v>2.5269</v>
      </c>
      <c r="AC134" s="259">
        <f t="shared" si="26"/>
        <v>7019.7282</v>
      </c>
      <c r="AD134" s="221" t="s">
        <v>1256</v>
      </c>
      <c r="AE134" s="240" t="s">
        <v>567</v>
      </c>
      <c r="AF134" s="240"/>
      <c r="AG134" s="240">
        <v>2778</v>
      </c>
      <c r="AH134" s="262">
        <f t="shared" si="29"/>
        <v>0</v>
      </c>
      <c r="AI134" s="240"/>
      <c r="AK134" s="261">
        <f>J134</f>
        <v>2778</v>
      </c>
      <c r="AL134" s="261"/>
      <c r="AM134" s="280"/>
      <c r="AO134" s="281"/>
      <c r="AP134" s="281" t="s">
        <v>1257</v>
      </c>
      <c r="AQ134" s="291"/>
      <c r="AR134" s="292">
        <f t="shared" ref="AR134:AR197" si="31">J134</f>
        <v>2778</v>
      </c>
      <c r="AS134" s="292">
        <f t="shared" ref="AS134:AS197" si="32">AS133+AR134</f>
        <v>158587</v>
      </c>
      <c r="AT134" s="292"/>
      <c r="AU134" s="292"/>
      <c r="AV134" s="292"/>
      <c r="AW134" s="292"/>
      <c r="AX134" s="292"/>
      <c r="AY134" s="222"/>
    </row>
    <row r="135" s="180" customFormat="1" ht="39" hidden="1" customHeight="1" spans="1:51">
      <c r="A135" s="213">
        <v>45783</v>
      </c>
      <c r="B135" s="214" t="s">
        <v>1249</v>
      </c>
      <c r="C135" s="215" t="s">
        <v>1250</v>
      </c>
      <c r="D135" s="216">
        <v>4500165582</v>
      </c>
      <c r="E135" s="217" t="s">
        <v>1251</v>
      </c>
      <c r="F135" s="216" t="s">
        <v>1258</v>
      </c>
      <c r="G135" s="300" t="s">
        <v>1253</v>
      </c>
      <c r="H135" s="219" t="s">
        <v>554</v>
      </c>
      <c r="I135" s="222" t="s">
        <v>555</v>
      </c>
      <c r="J135" s="221">
        <v>300</v>
      </c>
      <c r="K135" s="221">
        <v>0</v>
      </c>
      <c r="L135" s="221">
        <v>6</v>
      </c>
      <c r="M135" s="221">
        <f t="shared" si="30"/>
        <v>50</v>
      </c>
      <c r="N135" s="238">
        <v>45831</v>
      </c>
      <c r="O135" s="238">
        <v>45827</v>
      </c>
      <c r="P135" s="239"/>
      <c r="Q135" s="244" t="s">
        <v>556</v>
      </c>
      <c r="R135" s="239"/>
      <c r="S135" s="239"/>
      <c r="T135" s="239" t="s">
        <v>748</v>
      </c>
      <c r="U135" s="248">
        <v>45785</v>
      </c>
      <c r="V135" s="248" t="s">
        <v>572</v>
      </c>
      <c r="W135" s="248">
        <v>45702</v>
      </c>
      <c r="X135" s="248">
        <v>2.14</v>
      </c>
      <c r="Y135" s="249"/>
      <c r="Z135" s="220" t="s">
        <v>1254</v>
      </c>
      <c r="AA135" s="239" t="s">
        <v>1255</v>
      </c>
      <c r="AB135" s="259">
        <v>2.4993</v>
      </c>
      <c r="AC135" s="259">
        <f t="shared" si="26"/>
        <v>749.79</v>
      </c>
      <c r="AD135" s="221" t="s">
        <v>1256</v>
      </c>
      <c r="AE135" s="240" t="s">
        <v>567</v>
      </c>
      <c r="AF135" s="240"/>
      <c r="AG135" s="240">
        <v>300</v>
      </c>
      <c r="AH135" s="262">
        <f t="shared" si="29"/>
        <v>0</v>
      </c>
      <c r="AI135" s="240"/>
      <c r="AK135" s="261">
        <f>J135</f>
        <v>300</v>
      </c>
      <c r="AL135" s="261"/>
      <c r="AM135" s="280"/>
      <c r="AO135" s="281"/>
      <c r="AP135" s="281" t="s">
        <v>1257</v>
      </c>
      <c r="AQ135" s="291"/>
      <c r="AR135" s="292">
        <f t="shared" si="31"/>
        <v>300</v>
      </c>
      <c r="AS135" s="292">
        <f t="shared" si="32"/>
        <v>158887</v>
      </c>
      <c r="AT135" s="292"/>
      <c r="AU135" s="292"/>
      <c r="AV135" s="292"/>
      <c r="AW135" s="292"/>
      <c r="AX135" s="292"/>
      <c r="AY135" s="222"/>
    </row>
    <row r="136" s="180" customFormat="1" ht="39" hidden="1" customHeight="1" spans="1:51">
      <c r="A136" s="213">
        <v>45764</v>
      </c>
      <c r="B136" s="214" t="s">
        <v>1259</v>
      </c>
      <c r="C136" s="215" t="s">
        <v>996</v>
      </c>
      <c r="D136" s="216">
        <v>4500164017</v>
      </c>
      <c r="E136" s="217" t="s">
        <v>1260</v>
      </c>
      <c r="F136" s="216" t="s">
        <v>1261</v>
      </c>
      <c r="G136" s="219" t="s">
        <v>666</v>
      </c>
      <c r="H136" s="219" t="s">
        <v>596</v>
      </c>
      <c r="I136" s="222" t="s">
        <v>555</v>
      </c>
      <c r="J136" s="221">
        <v>1200</v>
      </c>
      <c r="K136" s="221">
        <v>0</v>
      </c>
      <c r="L136" s="221">
        <v>6</v>
      </c>
      <c r="M136" s="221">
        <f t="shared" si="30"/>
        <v>200</v>
      </c>
      <c r="N136" s="238">
        <v>45831</v>
      </c>
      <c r="O136" s="238">
        <v>45827</v>
      </c>
      <c r="P136" s="239"/>
      <c r="Q136" s="244" t="s">
        <v>556</v>
      </c>
      <c r="R136" s="239"/>
      <c r="S136" s="239"/>
      <c r="T136" s="239" t="s">
        <v>731</v>
      </c>
      <c r="U136" s="248">
        <v>45768</v>
      </c>
      <c r="V136" s="248" t="s">
        <v>572</v>
      </c>
      <c r="W136" s="248">
        <v>45777</v>
      </c>
      <c r="X136" s="248" t="s">
        <v>1262</v>
      </c>
      <c r="Y136" s="249"/>
      <c r="Z136" s="220" t="s">
        <v>1263</v>
      </c>
      <c r="AA136" s="239" t="s">
        <v>1264</v>
      </c>
      <c r="AB136" s="259">
        <v>2.6352</v>
      </c>
      <c r="AC136" s="259">
        <f t="shared" si="26"/>
        <v>3162.24</v>
      </c>
      <c r="AD136" s="221" t="s">
        <v>1265</v>
      </c>
      <c r="AE136" s="240" t="s">
        <v>567</v>
      </c>
      <c r="AF136" s="240"/>
      <c r="AG136" s="240">
        <v>1200</v>
      </c>
      <c r="AH136" s="262">
        <f t="shared" si="29"/>
        <v>0</v>
      </c>
      <c r="AI136" s="240"/>
      <c r="AK136" s="261"/>
      <c r="AL136" s="261">
        <f>J136</f>
        <v>1200</v>
      </c>
      <c r="AM136" s="280"/>
      <c r="AO136" s="281">
        <f t="shared" ref="AO136:AO141" si="33">J136</f>
        <v>1200</v>
      </c>
      <c r="AP136" s="281"/>
      <c r="AQ136" s="291"/>
      <c r="AR136" s="292">
        <f t="shared" si="31"/>
        <v>1200</v>
      </c>
      <c r="AS136" s="292">
        <f t="shared" si="32"/>
        <v>160087</v>
      </c>
      <c r="AT136" s="292"/>
      <c r="AU136" s="292"/>
      <c r="AV136" s="292"/>
      <c r="AW136" s="292"/>
      <c r="AX136" s="292"/>
      <c r="AY136" s="222"/>
    </row>
    <row r="137" s="180" customFormat="1" ht="39" hidden="1" customHeight="1" spans="1:51">
      <c r="A137" s="213">
        <v>45757</v>
      </c>
      <c r="B137" s="214" t="s">
        <v>1266</v>
      </c>
      <c r="C137" s="215" t="s">
        <v>1267</v>
      </c>
      <c r="D137" s="216">
        <v>4500162770</v>
      </c>
      <c r="E137" s="217" t="s">
        <v>1268</v>
      </c>
      <c r="F137" s="216" t="s">
        <v>1269</v>
      </c>
      <c r="G137" s="219" t="s">
        <v>554</v>
      </c>
      <c r="H137" s="219" t="s">
        <v>554</v>
      </c>
      <c r="I137" s="222" t="s">
        <v>555</v>
      </c>
      <c r="J137" s="221">
        <v>3000</v>
      </c>
      <c r="K137" s="221">
        <v>0</v>
      </c>
      <c r="L137" s="221">
        <v>6</v>
      </c>
      <c r="M137" s="221">
        <f t="shared" si="30"/>
        <v>500</v>
      </c>
      <c r="N137" s="238">
        <v>45831</v>
      </c>
      <c r="O137" s="238">
        <v>45827</v>
      </c>
      <c r="P137" s="239"/>
      <c r="Q137" s="244" t="s">
        <v>556</v>
      </c>
      <c r="R137" s="239"/>
      <c r="S137" s="239"/>
      <c r="T137" s="239" t="s">
        <v>731</v>
      </c>
      <c r="U137" s="248">
        <v>45757</v>
      </c>
      <c r="V137" s="248" t="s">
        <v>572</v>
      </c>
      <c r="W137" s="248" t="s">
        <v>572</v>
      </c>
      <c r="X137" s="248"/>
      <c r="Y137" s="249"/>
      <c r="Z137" s="220" t="s">
        <v>1270</v>
      </c>
      <c r="AA137" s="239" t="s">
        <v>690</v>
      </c>
      <c r="AB137" s="259">
        <v>2.5939</v>
      </c>
      <c r="AC137" s="259">
        <f t="shared" si="26"/>
        <v>7781.7</v>
      </c>
      <c r="AD137" s="221" t="s">
        <v>1271</v>
      </c>
      <c r="AE137" s="240" t="s">
        <v>567</v>
      </c>
      <c r="AF137" s="240"/>
      <c r="AG137" s="240">
        <f>2214+474+300+6</f>
        <v>2994</v>
      </c>
      <c r="AH137" s="262">
        <f t="shared" si="29"/>
        <v>-6</v>
      </c>
      <c r="AI137" s="240"/>
      <c r="AK137" s="261">
        <f>J137</f>
        <v>3000</v>
      </c>
      <c r="AL137" s="261"/>
      <c r="AM137" s="280"/>
      <c r="AO137" s="281">
        <f t="shared" si="33"/>
        <v>3000</v>
      </c>
      <c r="AP137" s="281"/>
      <c r="AQ137" s="291"/>
      <c r="AR137" s="292">
        <f t="shared" si="31"/>
        <v>3000</v>
      </c>
      <c r="AS137" s="292">
        <f t="shared" si="32"/>
        <v>163087</v>
      </c>
      <c r="AT137" s="292"/>
      <c r="AU137" s="292"/>
      <c r="AV137" s="292"/>
      <c r="AW137" s="292"/>
      <c r="AX137" s="292"/>
      <c r="AY137" s="222"/>
    </row>
    <row r="138" s="180" customFormat="1" ht="39" hidden="1" customHeight="1" spans="1:51">
      <c r="A138" s="213">
        <v>45792</v>
      </c>
      <c r="B138" s="214" t="s">
        <v>1272</v>
      </c>
      <c r="C138" s="215" t="s">
        <v>559</v>
      </c>
      <c r="D138" s="216">
        <v>4500166595</v>
      </c>
      <c r="E138" s="217" t="s">
        <v>1273</v>
      </c>
      <c r="F138" s="216" t="s">
        <v>1274</v>
      </c>
      <c r="G138" s="219" t="s">
        <v>554</v>
      </c>
      <c r="H138" s="219" t="s">
        <v>554</v>
      </c>
      <c r="I138" s="222" t="s">
        <v>555</v>
      </c>
      <c r="J138" s="221">
        <v>216</v>
      </c>
      <c r="K138" s="221">
        <v>0</v>
      </c>
      <c r="L138" s="221">
        <v>6</v>
      </c>
      <c r="M138" s="221">
        <f t="shared" si="30"/>
        <v>36</v>
      </c>
      <c r="N138" s="238">
        <v>45831</v>
      </c>
      <c r="O138" s="238">
        <v>45827</v>
      </c>
      <c r="P138" s="239"/>
      <c r="Q138" s="244" t="s">
        <v>556</v>
      </c>
      <c r="R138" s="239"/>
      <c r="S138" s="239"/>
      <c r="T138" s="239" t="s">
        <v>731</v>
      </c>
      <c r="U138" s="248">
        <v>45792</v>
      </c>
      <c r="V138" s="248" t="s">
        <v>572</v>
      </c>
      <c r="W138" s="248" t="s">
        <v>572</v>
      </c>
      <c r="X138" s="248"/>
      <c r="Y138" s="249"/>
      <c r="Z138" s="220" t="s">
        <v>1275</v>
      </c>
      <c r="AA138" s="239" t="s">
        <v>1276</v>
      </c>
      <c r="AB138" s="259">
        <v>2.7663</v>
      </c>
      <c r="AC138" s="259">
        <f t="shared" si="26"/>
        <v>597.5208</v>
      </c>
      <c r="AD138" s="221" t="s">
        <v>1277</v>
      </c>
      <c r="AE138" s="240" t="s">
        <v>567</v>
      </c>
      <c r="AF138" s="240"/>
      <c r="AG138" s="240">
        <v>216</v>
      </c>
      <c r="AH138" s="262">
        <f t="shared" si="29"/>
        <v>0</v>
      </c>
      <c r="AI138" s="240"/>
      <c r="AK138" s="261">
        <f>J138</f>
        <v>216</v>
      </c>
      <c r="AL138" s="261"/>
      <c r="AM138" s="280"/>
      <c r="AO138" s="281">
        <f t="shared" si="33"/>
        <v>216</v>
      </c>
      <c r="AP138" s="281"/>
      <c r="AQ138" s="291"/>
      <c r="AR138" s="292">
        <f t="shared" si="31"/>
        <v>216</v>
      </c>
      <c r="AS138" s="292">
        <f t="shared" si="32"/>
        <v>163303</v>
      </c>
      <c r="AT138" s="292"/>
      <c r="AU138" s="292"/>
      <c r="AV138" s="292"/>
      <c r="AW138" s="292"/>
      <c r="AX138" s="292"/>
      <c r="AY138" s="222"/>
    </row>
    <row r="139" s="180" customFormat="1" ht="39" hidden="1" customHeight="1" spans="1:51">
      <c r="A139" s="213">
        <v>45790</v>
      </c>
      <c r="B139" s="214" t="s">
        <v>1278</v>
      </c>
      <c r="C139" s="215" t="s">
        <v>594</v>
      </c>
      <c r="D139" s="216">
        <v>4500166237</v>
      </c>
      <c r="E139" s="217" t="s">
        <v>1279</v>
      </c>
      <c r="F139" s="216" t="s">
        <v>1280</v>
      </c>
      <c r="G139" s="219" t="s">
        <v>724</v>
      </c>
      <c r="H139" s="219" t="s">
        <v>724</v>
      </c>
      <c r="I139" s="222" t="s">
        <v>555</v>
      </c>
      <c r="J139" s="221">
        <v>720</v>
      </c>
      <c r="K139" s="221">
        <v>0</v>
      </c>
      <c r="L139" s="221">
        <v>4</v>
      </c>
      <c r="M139" s="221">
        <f t="shared" si="30"/>
        <v>180</v>
      </c>
      <c r="N139" s="238">
        <v>45831</v>
      </c>
      <c r="O139" s="238">
        <v>45827</v>
      </c>
      <c r="P139" s="239"/>
      <c r="Q139" s="244" t="s">
        <v>556</v>
      </c>
      <c r="R139" s="239"/>
      <c r="S139" s="239"/>
      <c r="T139" s="239" t="s">
        <v>731</v>
      </c>
      <c r="U139" s="248">
        <v>45799</v>
      </c>
      <c r="V139" s="248" t="s">
        <v>572</v>
      </c>
      <c r="W139" s="248" t="s">
        <v>572</v>
      </c>
      <c r="X139" s="248"/>
      <c r="Y139" s="249"/>
      <c r="Z139" s="220" t="s">
        <v>1281</v>
      </c>
      <c r="AA139" s="239" t="s">
        <v>1282</v>
      </c>
      <c r="AB139" s="259">
        <v>1.6079</v>
      </c>
      <c r="AC139" s="259">
        <f t="shared" si="26"/>
        <v>1157.688</v>
      </c>
      <c r="AD139" s="221" t="s">
        <v>1283</v>
      </c>
      <c r="AE139" s="240" t="s">
        <v>567</v>
      </c>
      <c r="AF139" s="240"/>
      <c r="AG139" s="240">
        <v>720</v>
      </c>
      <c r="AH139" s="262">
        <f t="shared" si="29"/>
        <v>0</v>
      </c>
      <c r="AI139" s="240"/>
      <c r="AK139" s="261">
        <f>J139</f>
        <v>720</v>
      </c>
      <c r="AL139" s="261"/>
      <c r="AM139" s="280"/>
      <c r="AO139" s="281">
        <f t="shared" si="33"/>
        <v>720</v>
      </c>
      <c r="AP139" s="281"/>
      <c r="AQ139" s="291"/>
      <c r="AR139" s="292">
        <f t="shared" si="31"/>
        <v>720</v>
      </c>
      <c r="AS139" s="292">
        <f t="shared" si="32"/>
        <v>164023</v>
      </c>
      <c r="AT139" s="292"/>
      <c r="AU139" s="292"/>
      <c r="AV139" s="292"/>
      <c r="AW139" s="292"/>
      <c r="AX139" s="292"/>
      <c r="AY139" s="222"/>
    </row>
    <row r="140" s="180" customFormat="1" ht="39" hidden="1" customHeight="1" spans="1:51">
      <c r="A140" s="213">
        <v>45790</v>
      </c>
      <c r="B140" s="214" t="s">
        <v>1278</v>
      </c>
      <c r="C140" s="215" t="s">
        <v>594</v>
      </c>
      <c r="D140" s="216">
        <v>4500166238</v>
      </c>
      <c r="E140" s="217" t="s">
        <v>1284</v>
      </c>
      <c r="F140" s="216" t="s">
        <v>1285</v>
      </c>
      <c r="G140" s="219" t="s">
        <v>724</v>
      </c>
      <c r="H140" s="219" t="s">
        <v>724</v>
      </c>
      <c r="I140" s="222" t="s">
        <v>555</v>
      </c>
      <c r="J140" s="221">
        <v>480</v>
      </c>
      <c r="K140" s="221">
        <v>0</v>
      </c>
      <c r="L140" s="221">
        <v>4</v>
      </c>
      <c r="M140" s="221">
        <f t="shared" si="30"/>
        <v>120</v>
      </c>
      <c r="N140" s="238">
        <v>45831</v>
      </c>
      <c r="O140" s="238">
        <v>45827</v>
      </c>
      <c r="P140" s="239"/>
      <c r="Q140" s="244" t="s">
        <v>556</v>
      </c>
      <c r="R140" s="239"/>
      <c r="S140" s="239"/>
      <c r="T140" s="239" t="s">
        <v>731</v>
      </c>
      <c r="U140" s="248">
        <v>45799</v>
      </c>
      <c r="V140" s="248" t="s">
        <v>572</v>
      </c>
      <c r="W140" s="248" t="s">
        <v>572</v>
      </c>
      <c r="X140" s="248"/>
      <c r="Y140" s="249"/>
      <c r="Z140" s="220" t="s">
        <v>1281</v>
      </c>
      <c r="AA140" s="239" t="s">
        <v>1282</v>
      </c>
      <c r="AB140" s="259">
        <v>1.6079</v>
      </c>
      <c r="AC140" s="259">
        <f t="shared" si="26"/>
        <v>771.792</v>
      </c>
      <c r="AD140" s="221" t="s">
        <v>1286</v>
      </c>
      <c r="AE140" s="240" t="s">
        <v>567</v>
      </c>
      <c r="AF140" s="240"/>
      <c r="AG140" s="240">
        <v>480</v>
      </c>
      <c r="AH140" s="262">
        <f t="shared" si="29"/>
        <v>0</v>
      </c>
      <c r="AI140" s="240"/>
      <c r="AK140" s="261">
        <f>J140</f>
        <v>480</v>
      </c>
      <c r="AL140" s="261"/>
      <c r="AM140" s="280"/>
      <c r="AO140" s="281">
        <f t="shared" si="33"/>
        <v>480</v>
      </c>
      <c r="AP140" s="281"/>
      <c r="AQ140" s="291"/>
      <c r="AR140" s="292">
        <f t="shared" si="31"/>
        <v>480</v>
      </c>
      <c r="AS140" s="292">
        <f t="shared" si="32"/>
        <v>164503</v>
      </c>
      <c r="AT140" s="292"/>
      <c r="AU140" s="292"/>
      <c r="AV140" s="292"/>
      <c r="AW140" s="292"/>
      <c r="AX140" s="292"/>
      <c r="AY140" s="222"/>
    </row>
    <row r="141" s="180" customFormat="1" ht="39" hidden="1" customHeight="1" spans="1:51">
      <c r="A141" s="213">
        <v>45786</v>
      </c>
      <c r="B141" s="214" t="s">
        <v>1287</v>
      </c>
      <c r="C141" s="215" t="s">
        <v>1288</v>
      </c>
      <c r="D141" s="216">
        <v>4500165821</v>
      </c>
      <c r="E141" s="217" t="s">
        <v>1289</v>
      </c>
      <c r="F141" s="216" t="s">
        <v>1290</v>
      </c>
      <c r="G141" s="219" t="s">
        <v>666</v>
      </c>
      <c r="H141" s="219" t="s">
        <v>554</v>
      </c>
      <c r="I141" s="222" t="s">
        <v>555</v>
      </c>
      <c r="J141" s="221">
        <v>504</v>
      </c>
      <c r="K141" s="221">
        <v>0</v>
      </c>
      <c r="L141" s="221">
        <v>6</v>
      </c>
      <c r="M141" s="221">
        <f t="shared" si="30"/>
        <v>84</v>
      </c>
      <c r="N141" s="238">
        <v>45831</v>
      </c>
      <c r="O141" s="238">
        <v>45827</v>
      </c>
      <c r="P141" s="239"/>
      <c r="Q141" s="244" t="s">
        <v>556</v>
      </c>
      <c r="R141" s="239"/>
      <c r="S141" s="239"/>
      <c r="T141" s="239" t="s">
        <v>748</v>
      </c>
      <c r="U141" s="248">
        <v>45791</v>
      </c>
      <c r="V141" s="248" t="s">
        <v>572</v>
      </c>
      <c r="W141" s="248">
        <v>45796</v>
      </c>
      <c r="X141" s="248"/>
      <c r="Y141" s="249"/>
      <c r="Z141" s="220" t="s">
        <v>1291</v>
      </c>
      <c r="AA141" s="239" t="s">
        <v>964</v>
      </c>
      <c r="AB141" s="259">
        <v>2.6717</v>
      </c>
      <c r="AC141" s="259">
        <f t="shared" si="26"/>
        <v>1346.5368</v>
      </c>
      <c r="AD141" s="221" t="s">
        <v>1292</v>
      </c>
      <c r="AE141" s="240" t="s">
        <v>567</v>
      </c>
      <c r="AF141" s="240"/>
      <c r="AG141" s="240">
        <v>504</v>
      </c>
      <c r="AH141" s="262">
        <f t="shared" si="29"/>
        <v>0</v>
      </c>
      <c r="AI141" s="240"/>
      <c r="AK141" s="261"/>
      <c r="AL141" s="261">
        <f>J141</f>
        <v>504</v>
      </c>
      <c r="AM141" s="280"/>
      <c r="AO141" s="281">
        <f t="shared" si="33"/>
        <v>504</v>
      </c>
      <c r="AP141" s="281"/>
      <c r="AQ141" s="291"/>
      <c r="AR141" s="292">
        <f t="shared" si="31"/>
        <v>504</v>
      </c>
      <c r="AS141" s="292">
        <f t="shared" si="32"/>
        <v>165007</v>
      </c>
      <c r="AT141" s="292"/>
      <c r="AU141" s="292"/>
      <c r="AV141" s="292"/>
      <c r="AW141" s="292"/>
      <c r="AX141" s="292"/>
      <c r="AY141" s="222"/>
    </row>
    <row r="142" s="180" customFormat="1" ht="39" hidden="1" customHeight="1" spans="1:51">
      <c r="A142" s="213">
        <v>45793</v>
      </c>
      <c r="B142" s="214" t="s">
        <v>1293</v>
      </c>
      <c r="C142" s="215" t="s">
        <v>1294</v>
      </c>
      <c r="D142" s="216">
        <v>4500166306</v>
      </c>
      <c r="E142" s="217" t="s">
        <v>1295</v>
      </c>
      <c r="F142" s="216" t="s">
        <v>1296</v>
      </c>
      <c r="G142" s="219" t="s">
        <v>554</v>
      </c>
      <c r="H142" s="219" t="s">
        <v>554</v>
      </c>
      <c r="I142" s="222" t="s">
        <v>555</v>
      </c>
      <c r="J142" s="221">
        <v>5004</v>
      </c>
      <c r="K142" s="221">
        <v>0</v>
      </c>
      <c r="L142" s="221">
        <v>6</v>
      </c>
      <c r="M142" s="221">
        <f t="shared" si="30"/>
        <v>834</v>
      </c>
      <c r="N142" s="238">
        <v>45831</v>
      </c>
      <c r="O142" s="238">
        <v>45827</v>
      </c>
      <c r="P142" s="239"/>
      <c r="Q142" s="244" t="s">
        <v>556</v>
      </c>
      <c r="R142" s="239"/>
      <c r="S142" s="239"/>
      <c r="T142" s="239" t="s">
        <v>731</v>
      </c>
      <c r="U142" s="248">
        <v>45803</v>
      </c>
      <c r="V142" s="248" t="s">
        <v>572</v>
      </c>
      <c r="W142" s="248">
        <v>45783</v>
      </c>
      <c r="X142" s="248"/>
      <c r="Y142" s="249"/>
      <c r="Z142" s="220" t="s">
        <v>1297</v>
      </c>
      <c r="AA142" s="239" t="s">
        <v>1298</v>
      </c>
      <c r="AB142" s="259">
        <v>2.5732</v>
      </c>
      <c r="AC142" s="259">
        <f t="shared" si="26"/>
        <v>12876.2928</v>
      </c>
      <c r="AD142" s="221" t="s">
        <v>1299</v>
      </c>
      <c r="AE142" s="240" t="s">
        <v>567</v>
      </c>
      <c r="AF142" s="240"/>
      <c r="AG142" s="240">
        <f>2910+2094</f>
        <v>5004</v>
      </c>
      <c r="AH142" s="262">
        <f t="shared" si="29"/>
        <v>0</v>
      </c>
      <c r="AI142" s="240"/>
      <c r="AK142" s="261">
        <f>J142</f>
        <v>5004</v>
      </c>
      <c r="AL142" s="261"/>
      <c r="AM142" s="280"/>
      <c r="AO142" s="281">
        <f t="shared" ref="AO142:AO161" si="34">J142</f>
        <v>5004</v>
      </c>
      <c r="AP142" s="281"/>
      <c r="AQ142" s="291"/>
      <c r="AR142" s="292">
        <f t="shared" si="31"/>
        <v>5004</v>
      </c>
      <c r="AS142" s="292">
        <f t="shared" si="32"/>
        <v>170011</v>
      </c>
      <c r="AT142" s="292"/>
      <c r="AU142" s="292"/>
      <c r="AV142" s="292"/>
      <c r="AW142" s="292"/>
      <c r="AX142" s="292"/>
      <c r="AY142" s="222"/>
    </row>
    <row r="143" s="180" customFormat="1" ht="39" customHeight="1" spans="1:51">
      <c r="A143" s="213">
        <v>45799</v>
      </c>
      <c r="B143" s="214" t="s">
        <v>757</v>
      </c>
      <c r="C143" s="215" t="s">
        <v>758</v>
      </c>
      <c r="D143" s="216">
        <v>4500167671</v>
      </c>
      <c r="E143" s="217" t="s">
        <v>1300</v>
      </c>
      <c r="F143" s="216" t="s">
        <v>1301</v>
      </c>
      <c r="G143" s="219" t="s">
        <v>761</v>
      </c>
      <c r="H143" s="219" t="s">
        <v>761</v>
      </c>
      <c r="I143" s="222" t="s">
        <v>555</v>
      </c>
      <c r="J143" s="221">
        <v>1002</v>
      </c>
      <c r="K143" s="221">
        <v>0</v>
      </c>
      <c r="L143" s="221">
        <v>3</v>
      </c>
      <c r="M143" s="221">
        <f t="shared" si="30"/>
        <v>334</v>
      </c>
      <c r="N143" s="238">
        <v>45831</v>
      </c>
      <c r="O143" s="238">
        <v>45827</v>
      </c>
      <c r="P143" s="239" t="s">
        <v>1302</v>
      </c>
      <c r="Q143" s="244" t="s">
        <v>556</v>
      </c>
      <c r="R143" s="239"/>
      <c r="S143" s="239"/>
      <c r="T143" s="239" t="s">
        <v>748</v>
      </c>
      <c r="U143" s="248">
        <v>45799</v>
      </c>
      <c r="V143" s="248" t="s">
        <v>572</v>
      </c>
      <c r="W143" s="248" t="s">
        <v>1303</v>
      </c>
      <c r="X143" s="248"/>
      <c r="Y143" s="249"/>
      <c r="Z143" s="220" t="s">
        <v>1304</v>
      </c>
      <c r="AA143" s="239" t="s">
        <v>764</v>
      </c>
      <c r="AB143" s="259">
        <v>2.5641</v>
      </c>
      <c r="AC143" s="259">
        <f t="shared" si="26"/>
        <v>2569.2282</v>
      </c>
      <c r="AD143" s="221" t="s">
        <v>1305</v>
      </c>
      <c r="AE143" s="240" t="s">
        <v>567</v>
      </c>
      <c r="AF143" s="240"/>
      <c r="AG143" s="240">
        <v>1002</v>
      </c>
      <c r="AH143" s="262">
        <f t="shared" si="29"/>
        <v>0</v>
      </c>
      <c r="AI143" s="240"/>
      <c r="AK143" s="261"/>
      <c r="AL143" s="261">
        <f>J143</f>
        <v>1002</v>
      </c>
      <c r="AM143" s="280"/>
      <c r="AO143" s="281">
        <f t="shared" si="34"/>
        <v>1002</v>
      </c>
      <c r="AP143" s="281"/>
      <c r="AQ143" s="291"/>
      <c r="AR143" s="292">
        <f t="shared" si="31"/>
        <v>1002</v>
      </c>
      <c r="AS143" s="292">
        <f t="shared" si="32"/>
        <v>171013</v>
      </c>
      <c r="AT143" s="292"/>
      <c r="AU143" s="292"/>
      <c r="AV143" s="292"/>
      <c r="AW143" s="292"/>
      <c r="AX143" s="292"/>
      <c r="AY143" s="222"/>
    </row>
    <row r="144" s="180" customFormat="1" ht="42" hidden="1" customHeight="1" spans="1:51">
      <c r="A144" s="213">
        <v>45754</v>
      </c>
      <c r="B144" s="214" t="s">
        <v>223</v>
      </c>
      <c r="C144" s="215" t="s">
        <v>628</v>
      </c>
      <c r="D144" s="216">
        <v>4500162761</v>
      </c>
      <c r="E144" s="217" t="s">
        <v>1306</v>
      </c>
      <c r="F144" s="216" t="s">
        <v>1307</v>
      </c>
      <c r="G144" s="300" t="s">
        <v>1308</v>
      </c>
      <c r="H144" s="219" t="s">
        <v>1308</v>
      </c>
      <c r="I144" s="222" t="s">
        <v>1309</v>
      </c>
      <c r="J144" s="221">
        <v>768</v>
      </c>
      <c r="K144" s="221">
        <v>0</v>
      </c>
      <c r="L144" s="221">
        <v>192</v>
      </c>
      <c r="M144" s="221">
        <f t="shared" si="30"/>
        <v>4</v>
      </c>
      <c r="N144" s="238">
        <v>45831</v>
      </c>
      <c r="O144" s="238">
        <v>45827</v>
      </c>
      <c r="P144" s="239"/>
      <c r="Q144" s="244" t="s">
        <v>556</v>
      </c>
      <c r="R144" s="239"/>
      <c r="S144" s="239"/>
      <c r="T144" s="239" t="s">
        <v>731</v>
      </c>
      <c r="U144" s="248">
        <v>45802</v>
      </c>
      <c r="V144" s="248" t="s">
        <v>676</v>
      </c>
      <c r="W144" s="248">
        <v>45783</v>
      </c>
      <c r="X144" s="248"/>
      <c r="Y144" s="249"/>
      <c r="Z144" s="220" t="s">
        <v>1310</v>
      </c>
      <c r="AA144" s="239" t="s">
        <v>771</v>
      </c>
      <c r="AB144" s="259">
        <v>549.4024</v>
      </c>
      <c r="AC144" s="259">
        <f>AB144*M144</f>
        <v>2197.6096</v>
      </c>
      <c r="AD144" s="221" t="s">
        <v>1311</v>
      </c>
      <c r="AE144" s="262" t="s">
        <v>567</v>
      </c>
      <c r="AF144" s="262"/>
      <c r="AG144" s="240">
        <v>768</v>
      </c>
      <c r="AH144" s="262">
        <f t="shared" si="29"/>
        <v>0</v>
      </c>
      <c r="AI144" s="240"/>
      <c r="AK144" s="261">
        <f>J144</f>
        <v>768</v>
      </c>
      <c r="AL144" s="261"/>
      <c r="AM144" s="280"/>
      <c r="AO144" s="281">
        <f t="shared" si="34"/>
        <v>768</v>
      </c>
      <c r="AP144" s="281"/>
      <c r="AQ144" s="291"/>
      <c r="AR144" s="292">
        <f t="shared" si="31"/>
        <v>768</v>
      </c>
      <c r="AS144" s="292">
        <f t="shared" si="32"/>
        <v>171781</v>
      </c>
      <c r="AT144" s="292"/>
      <c r="AU144" s="292"/>
      <c r="AV144" s="292"/>
      <c r="AW144" s="292"/>
      <c r="AX144" s="292"/>
      <c r="AY144" s="222"/>
    </row>
    <row r="145" s="180" customFormat="1" ht="39" hidden="1" customHeight="1" spans="1:51">
      <c r="A145" s="213">
        <v>45762</v>
      </c>
      <c r="B145" s="214" t="s">
        <v>223</v>
      </c>
      <c r="C145" s="215" t="s">
        <v>628</v>
      </c>
      <c r="D145" s="216">
        <v>4500163740</v>
      </c>
      <c r="E145" s="217" t="s">
        <v>1306</v>
      </c>
      <c r="F145" s="216" t="s">
        <v>1312</v>
      </c>
      <c r="G145" s="300" t="s">
        <v>1308</v>
      </c>
      <c r="H145" s="219" t="s">
        <v>1308</v>
      </c>
      <c r="I145" s="222" t="s">
        <v>1309</v>
      </c>
      <c r="J145" s="221">
        <v>384</v>
      </c>
      <c r="K145" s="221">
        <v>0</v>
      </c>
      <c r="L145" s="221">
        <v>192</v>
      </c>
      <c r="M145" s="221">
        <f t="shared" si="30"/>
        <v>2</v>
      </c>
      <c r="N145" s="238">
        <v>45831</v>
      </c>
      <c r="O145" s="238">
        <v>45827</v>
      </c>
      <c r="P145" s="239"/>
      <c r="Q145" s="244" t="s">
        <v>556</v>
      </c>
      <c r="R145" s="239"/>
      <c r="S145" s="239"/>
      <c r="T145" s="239" t="s">
        <v>731</v>
      </c>
      <c r="U145" s="248">
        <v>45802</v>
      </c>
      <c r="V145" s="248" t="s">
        <v>572</v>
      </c>
      <c r="W145" s="248">
        <v>45783</v>
      </c>
      <c r="X145" s="248"/>
      <c r="Y145" s="249"/>
      <c r="Z145" s="220" t="s">
        <v>1313</v>
      </c>
      <c r="AA145" s="239" t="s">
        <v>771</v>
      </c>
      <c r="AB145" s="259">
        <v>549.4024</v>
      </c>
      <c r="AC145" s="259">
        <f>AB145*M145</f>
        <v>1098.8048</v>
      </c>
      <c r="AD145" s="221" t="s">
        <v>1314</v>
      </c>
      <c r="AE145" s="262" t="s">
        <v>567</v>
      </c>
      <c r="AF145" s="262"/>
      <c r="AG145" s="240">
        <v>384</v>
      </c>
      <c r="AH145" s="262">
        <f t="shared" si="29"/>
        <v>0</v>
      </c>
      <c r="AI145" s="240"/>
      <c r="AK145" s="261">
        <f>J145</f>
        <v>384</v>
      </c>
      <c r="AL145" s="261"/>
      <c r="AM145" s="280"/>
      <c r="AO145" s="281">
        <f t="shared" si="34"/>
        <v>384</v>
      </c>
      <c r="AP145" s="281"/>
      <c r="AQ145" s="291"/>
      <c r="AR145" s="292">
        <f t="shared" si="31"/>
        <v>384</v>
      </c>
      <c r="AS145" s="292">
        <f t="shared" si="32"/>
        <v>172165</v>
      </c>
      <c r="AT145" s="292"/>
      <c r="AU145" s="292"/>
      <c r="AV145" s="292"/>
      <c r="AW145" s="292"/>
      <c r="AX145" s="292"/>
      <c r="AY145" s="222"/>
    </row>
    <row r="146" s="180" customFormat="1" ht="39" hidden="1" customHeight="1" spans="1:51">
      <c r="A146" s="213">
        <v>45747</v>
      </c>
      <c r="B146" s="214" t="s">
        <v>1315</v>
      </c>
      <c r="C146" s="215" t="s">
        <v>594</v>
      </c>
      <c r="D146" s="216">
        <v>4500161570</v>
      </c>
      <c r="E146" s="217" t="s">
        <v>1316</v>
      </c>
      <c r="F146" s="216" t="s">
        <v>1317</v>
      </c>
      <c r="G146" s="219" t="s">
        <v>554</v>
      </c>
      <c r="H146" s="219" t="s">
        <v>554</v>
      </c>
      <c r="I146" s="222" t="s">
        <v>555</v>
      </c>
      <c r="J146" s="221">
        <v>300</v>
      </c>
      <c r="K146" s="221">
        <v>0</v>
      </c>
      <c r="L146" s="221">
        <v>6</v>
      </c>
      <c r="M146" s="221">
        <f t="shared" si="30"/>
        <v>50</v>
      </c>
      <c r="N146" s="238">
        <v>45833</v>
      </c>
      <c r="O146" s="238">
        <v>45829</v>
      </c>
      <c r="P146" s="239"/>
      <c r="Q146" s="244" t="s">
        <v>556</v>
      </c>
      <c r="R146" s="239"/>
      <c r="S146" s="239"/>
      <c r="T146" s="239" t="s">
        <v>731</v>
      </c>
      <c r="U146" s="248">
        <v>45800</v>
      </c>
      <c r="V146" s="248" t="s">
        <v>572</v>
      </c>
      <c r="W146" s="248" t="s">
        <v>572</v>
      </c>
      <c r="X146" s="248"/>
      <c r="Y146" s="249"/>
      <c r="Z146" s="220" t="s">
        <v>1318</v>
      </c>
      <c r="AA146" s="239" t="s">
        <v>1319</v>
      </c>
      <c r="AB146" s="259">
        <v>2.7663</v>
      </c>
      <c r="AC146" s="259">
        <f t="shared" ref="AC146:AC204" si="35">AB146*J146</f>
        <v>829.89</v>
      </c>
      <c r="AD146" s="221" t="s">
        <v>1320</v>
      </c>
      <c r="AE146" s="240" t="s">
        <v>567</v>
      </c>
      <c r="AF146" s="240"/>
      <c r="AG146" s="240">
        <v>300</v>
      </c>
      <c r="AH146" s="262">
        <f t="shared" si="29"/>
        <v>0</v>
      </c>
      <c r="AI146" s="240"/>
      <c r="AK146" s="261">
        <f t="shared" ref="AK146:AK153" si="36">J146</f>
        <v>300</v>
      </c>
      <c r="AL146" s="261"/>
      <c r="AM146" s="280"/>
      <c r="AO146" s="281">
        <f t="shared" si="34"/>
        <v>300</v>
      </c>
      <c r="AP146" s="281"/>
      <c r="AQ146" s="291"/>
      <c r="AR146" s="292">
        <f t="shared" si="31"/>
        <v>300</v>
      </c>
      <c r="AS146" s="292">
        <f t="shared" si="32"/>
        <v>172465</v>
      </c>
      <c r="AT146" s="292"/>
      <c r="AU146" s="292"/>
      <c r="AV146" s="292"/>
      <c r="AW146" s="292"/>
      <c r="AX146" s="292"/>
      <c r="AY146" s="222"/>
    </row>
    <row r="147" s="180" customFormat="1" ht="39" hidden="1" customHeight="1" spans="1:51">
      <c r="A147" s="213">
        <v>45747</v>
      </c>
      <c r="B147" s="214" t="s">
        <v>1315</v>
      </c>
      <c r="C147" s="215" t="s">
        <v>594</v>
      </c>
      <c r="D147" s="216">
        <v>4500161570</v>
      </c>
      <c r="E147" s="217" t="s">
        <v>1321</v>
      </c>
      <c r="F147" s="216" t="s">
        <v>1322</v>
      </c>
      <c r="G147" s="219" t="s">
        <v>554</v>
      </c>
      <c r="H147" s="219" t="s">
        <v>554</v>
      </c>
      <c r="I147" s="222" t="s">
        <v>555</v>
      </c>
      <c r="J147" s="221">
        <v>162</v>
      </c>
      <c r="K147" s="221">
        <v>0</v>
      </c>
      <c r="L147" s="221">
        <v>6</v>
      </c>
      <c r="M147" s="221">
        <f t="shared" si="30"/>
        <v>27</v>
      </c>
      <c r="N147" s="238">
        <v>45833</v>
      </c>
      <c r="O147" s="238">
        <v>45829</v>
      </c>
      <c r="P147" s="239"/>
      <c r="Q147" s="244" t="s">
        <v>556</v>
      </c>
      <c r="R147" s="239"/>
      <c r="S147" s="239"/>
      <c r="T147" s="239" t="s">
        <v>731</v>
      </c>
      <c r="U147" s="248">
        <v>45800</v>
      </c>
      <c r="V147" s="248" t="s">
        <v>572</v>
      </c>
      <c r="W147" s="248" t="s">
        <v>572</v>
      </c>
      <c r="X147" s="248"/>
      <c r="Y147" s="249"/>
      <c r="Z147" s="220" t="s">
        <v>1318</v>
      </c>
      <c r="AA147" s="239" t="s">
        <v>1319</v>
      </c>
      <c r="AB147" s="259">
        <v>2.7663</v>
      </c>
      <c r="AC147" s="259">
        <f t="shared" si="35"/>
        <v>448.1406</v>
      </c>
      <c r="AD147" s="221" t="s">
        <v>1323</v>
      </c>
      <c r="AE147" s="240" t="s">
        <v>567</v>
      </c>
      <c r="AF147" s="240"/>
      <c r="AG147" s="240">
        <v>162</v>
      </c>
      <c r="AH147" s="262">
        <f t="shared" si="29"/>
        <v>0</v>
      </c>
      <c r="AI147" s="240"/>
      <c r="AK147" s="261">
        <f t="shared" si="36"/>
        <v>162</v>
      </c>
      <c r="AL147" s="261"/>
      <c r="AM147" s="280"/>
      <c r="AO147" s="281">
        <f t="shared" si="34"/>
        <v>162</v>
      </c>
      <c r="AP147" s="281"/>
      <c r="AQ147" s="291"/>
      <c r="AR147" s="292">
        <f t="shared" si="31"/>
        <v>162</v>
      </c>
      <c r="AS147" s="292">
        <f t="shared" si="32"/>
        <v>172627</v>
      </c>
      <c r="AT147" s="292"/>
      <c r="AU147" s="292"/>
      <c r="AV147" s="292"/>
      <c r="AW147" s="292"/>
      <c r="AX147" s="292"/>
      <c r="AY147" s="222"/>
    </row>
    <row r="148" s="180" customFormat="1" ht="39" hidden="1" customHeight="1" spans="1:51">
      <c r="A148" s="213">
        <v>45747</v>
      </c>
      <c r="B148" s="214" t="s">
        <v>1315</v>
      </c>
      <c r="C148" s="215" t="s">
        <v>594</v>
      </c>
      <c r="D148" s="216">
        <v>4500161570</v>
      </c>
      <c r="E148" s="217" t="s">
        <v>1324</v>
      </c>
      <c r="F148" s="216" t="s">
        <v>1325</v>
      </c>
      <c r="G148" s="219" t="s">
        <v>554</v>
      </c>
      <c r="H148" s="219" t="s">
        <v>554</v>
      </c>
      <c r="I148" s="222" t="s">
        <v>555</v>
      </c>
      <c r="J148" s="221">
        <v>60</v>
      </c>
      <c r="K148" s="221">
        <v>0</v>
      </c>
      <c r="L148" s="221">
        <v>6</v>
      </c>
      <c r="M148" s="221">
        <f t="shared" si="30"/>
        <v>10</v>
      </c>
      <c r="N148" s="238">
        <v>45833</v>
      </c>
      <c r="O148" s="238">
        <v>45829</v>
      </c>
      <c r="P148" s="239"/>
      <c r="Q148" s="244" t="s">
        <v>556</v>
      </c>
      <c r="R148" s="239"/>
      <c r="S148" s="239"/>
      <c r="T148" s="239" t="s">
        <v>731</v>
      </c>
      <c r="U148" s="248">
        <v>45800</v>
      </c>
      <c r="V148" s="248" t="s">
        <v>572</v>
      </c>
      <c r="W148" s="248" t="s">
        <v>572</v>
      </c>
      <c r="X148" s="248"/>
      <c r="Y148" s="249"/>
      <c r="Z148" s="220" t="s">
        <v>1318</v>
      </c>
      <c r="AA148" s="239" t="s">
        <v>1319</v>
      </c>
      <c r="AB148" s="259">
        <v>2.967</v>
      </c>
      <c r="AC148" s="259">
        <f t="shared" si="35"/>
        <v>178.02</v>
      </c>
      <c r="AD148" s="221" t="s">
        <v>1326</v>
      </c>
      <c r="AE148" s="240" t="s">
        <v>567</v>
      </c>
      <c r="AF148" s="240"/>
      <c r="AG148" s="240">
        <v>60</v>
      </c>
      <c r="AH148" s="262">
        <f t="shared" si="29"/>
        <v>0</v>
      </c>
      <c r="AI148" s="240"/>
      <c r="AK148" s="261">
        <f t="shared" si="36"/>
        <v>60</v>
      </c>
      <c r="AL148" s="261"/>
      <c r="AM148" s="280"/>
      <c r="AO148" s="281">
        <f t="shared" si="34"/>
        <v>60</v>
      </c>
      <c r="AP148" s="281"/>
      <c r="AQ148" s="291"/>
      <c r="AR148" s="292">
        <f t="shared" si="31"/>
        <v>60</v>
      </c>
      <c r="AS148" s="292">
        <f t="shared" si="32"/>
        <v>172687</v>
      </c>
      <c r="AT148" s="292"/>
      <c r="AU148" s="292"/>
      <c r="AV148" s="292"/>
      <c r="AW148" s="292"/>
      <c r="AX148" s="292"/>
      <c r="AY148" s="222"/>
    </row>
    <row r="149" s="180" customFormat="1" ht="39" hidden="1" customHeight="1" spans="1:51">
      <c r="A149" s="213">
        <v>45747</v>
      </c>
      <c r="B149" s="214" t="s">
        <v>1315</v>
      </c>
      <c r="C149" s="215" t="s">
        <v>594</v>
      </c>
      <c r="D149" s="216">
        <v>4500161570</v>
      </c>
      <c r="E149" s="217" t="s">
        <v>1327</v>
      </c>
      <c r="F149" s="216" t="s">
        <v>1328</v>
      </c>
      <c r="G149" s="219" t="s">
        <v>554</v>
      </c>
      <c r="H149" s="219" t="s">
        <v>554</v>
      </c>
      <c r="I149" s="222" t="s">
        <v>555</v>
      </c>
      <c r="J149" s="221">
        <v>192</v>
      </c>
      <c r="K149" s="221">
        <v>0</v>
      </c>
      <c r="L149" s="221">
        <v>6</v>
      </c>
      <c r="M149" s="221">
        <f t="shared" si="30"/>
        <v>32</v>
      </c>
      <c r="N149" s="238">
        <v>45833</v>
      </c>
      <c r="O149" s="238">
        <v>45829</v>
      </c>
      <c r="P149" s="239"/>
      <c r="Q149" s="244" t="s">
        <v>556</v>
      </c>
      <c r="R149" s="239"/>
      <c r="S149" s="239"/>
      <c r="T149" s="239" t="s">
        <v>731</v>
      </c>
      <c r="U149" s="248">
        <v>45800</v>
      </c>
      <c r="V149" s="248" t="s">
        <v>572</v>
      </c>
      <c r="W149" s="248" t="s">
        <v>572</v>
      </c>
      <c r="X149" s="248"/>
      <c r="Y149" s="249"/>
      <c r="Z149" s="220" t="s">
        <v>1318</v>
      </c>
      <c r="AA149" s="239" t="s">
        <v>1319</v>
      </c>
      <c r="AB149" s="259">
        <v>2.967</v>
      </c>
      <c r="AC149" s="259">
        <f t="shared" si="35"/>
        <v>569.664</v>
      </c>
      <c r="AD149" s="221" t="s">
        <v>1329</v>
      </c>
      <c r="AE149" s="240" t="s">
        <v>567</v>
      </c>
      <c r="AF149" s="240"/>
      <c r="AG149" s="240">
        <v>192</v>
      </c>
      <c r="AH149" s="262">
        <f t="shared" si="29"/>
        <v>0</v>
      </c>
      <c r="AI149" s="240"/>
      <c r="AK149" s="261">
        <f t="shared" si="36"/>
        <v>192</v>
      </c>
      <c r="AL149" s="261"/>
      <c r="AM149" s="280"/>
      <c r="AO149" s="281">
        <f t="shared" si="34"/>
        <v>192</v>
      </c>
      <c r="AP149" s="281"/>
      <c r="AQ149" s="291"/>
      <c r="AR149" s="292">
        <f t="shared" si="31"/>
        <v>192</v>
      </c>
      <c r="AS149" s="292">
        <f t="shared" si="32"/>
        <v>172879</v>
      </c>
      <c r="AT149" s="292"/>
      <c r="AU149" s="292"/>
      <c r="AV149" s="292"/>
      <c r="AW149" s="292"/>
      <c r="AX149" s="292"/>
      <c r="AY149" s="222"/>
    </row>
    <row r="150" s="180" customFormat="1" ht="39" hidden="1" customHeight="1" spans="1:51">
      <c r="A150" s="213">
        <v>45747</v>
      </c>
      <c r="B150" s="214" t="s">
        <v>1315</v>
      </c>
      <c r="C150" s="215" t="s">
        <v>594</v>
      </c>
      <c r="D150" s="216">
        <v>4500161570</v>
      </c>
      <c r="E150" s="217" t="s">
        <v>1330</v>
      </c>
      <c r="F150" s="216" t="s">
        <v>1331</v>
      </c>
      <c r="G150" s="219" t="s">
        <v>554</v>
      </c>
      <c r="H150" s="219" t="s">
        <v>554</v>
      </c>
      <c r="I150" s="222" t="s">
        <v>555</v>
      </c>
      <c r="J150" s="221">
        <v>162</v>
      </c>
      <c r="K150" s="221">
        <v>0</v>
      </c>
      <c r="L150" s="221">
        <v>6</v>
      </c>
      <c r="M150" s="221">
        <f t="shared" si="30"/>
        <v>27</v>
      </c>
      <c r="N150" s="238">
        <v>45833</v>
      </c>
      <c r="O150" s="238">
        <v>45829</v>
      </c>
      <c r="P150" s="239"/>
      <c r="Q150" s="244" t="s">
        <v>556</v>
      </c>
      <c r="R150" s="239"/>
      <c r="S150" s="239"/>
      <c r="T150" s="239" t="s">
        <v>731</v>
      </c>
      <c r="U150" s="248">
        <v>45800</v>
      </c>
      <c r="V150" s="248" t="s">
        <v>572</v>
      </c>
      <c r="W150" s="248" t="s">
        <v>572</v>
      </c>
      <c r="X150" s="248"/>
      <c r="Y150" s="249"/>
      <c r="Z150" s="220" t="s">
        <v>1318</v>
      </c>
      <c r="AA150" s="239" t="s">
        <v>1319</v>
      </c>
      <c r="AB150" s="259">
        <v>2.7663</v>
      </c>
      <c r="AC150" s="259">
        <f t="shared" si="35"/>
        <v>448.1406</v>
      </c>
      <c r="AD150" s="221" t="s">
        <v>1329</v>
      </c>
      <c r="AE150" s="240" t="s">
        <v>567</v>
      </c>
      <c r="AF150" s="240"/>
      <c r="AG150" s="240">
        <v>162</v>
      </c>
      <c r="AH150" s="262">
        <f t="shared" si="29"/>
        <v>0</v>
      </c>
      <c r="AI150" s="240"/>
      <c r="AK150" s="261">
        <f t="shared" si="36"/>
        <v>162</v>
      </c>
      <c r="AL150" s="261"/>
      <c r="AM150" s="280"/>
      <c r="AO150" s="281">
        <f t="shared" si="34"/>
        <v>162</v>
      </c>
      <c r="AP150" s="281"/>
      <c r="AQ150" s="291"/>
      <c r="AR150" s="292">
        <f t="shared" si="31"/>
        <v>162</v>
      </c>
      <c r="AS150" s="292">
        <f t="shared" si="32"/>
        <v>173041</v>
      </c>
      <c r="AT150" s="292"/>
      <c r="AU150" s="292"/>
      <c r="AV150" s="292"/>
      <c r="AW150" s="292"/>
      <c r="AX150" s="292"/>
      <c r="AY150" s="222"/>
    </row>
    <row r="151" s="180" customFormat="1" ht="39" hidden="1" customHeight="1" spans="1:51">
      <c r="A151" s="213">
        <v>45747</v>
      </c>
      <c r="B151" s="214" t="s">
        <v>1315</v>
      </c>
      <c r="C151" s="215" t="s">
        <v>594</v>
      </c>
      <c r="D151" s="216">
        <v>4500161570</v>
      </c>
      <c r="E151" s="217" t="s">
        <v>1332</v>
      </c>
      <c r="F151" s="216" t="s">
        <v>1333</v>
      </c>
      <c r="G151" s="219" t="s">
        <v>554</v>
      </c>
      <c r="H151" s="219" t="s">
        <v>554</v>
      </c>
      <c r="I151" s="222" t="s">
        <v>555</v>
      </c>
      <c r="J151" s="221">
        <v>456</v>
      </c>
      <c r="K151" s="221">
        <v>0</v>
      </c>
      <c r="L151" s="221">
        <v>6</v>
      </c>
      <c r="M151" s="221">
        <f t="shared" si="30"/>
        <v>76</v>
      </c>
      <c r="N151" s="238">
        <v>45833</v>
      </c>
      <c r="O151" s="238">
        <v>45829</v>
      </c>
      <c r="P151" s="239"/>
      <c r="Q151" s="244" t="s">
        <v>556</v>
      </c>
      <c r="R151" s="239"/>
      <c r="S151" s="239"/>
      <c r="T151" s="239" t="s">
        <v>731</v>
      </c>
      <c r="U151" s="248">
        <v>45800</v>
      </c>
      <c r="V151" s="248" t="s">
        <v>572</v>
      </c>
      <c r="W151" s="248" t="s">
        <v>572</v>
      </c>
      <c r="X151" s="248"/>
      <c r="Y151" s="249"/>
      <c r="Z151" s="220" t="s">
        <v>1318</v>
      </c>
      <c r="AA151" s="239" t="s">
        <v>1319</v>
      </c>
      <c r="AB151" s="259">
        <v>2.967</v>
      </c>
      <c r="AC151" s="259">
        <f t="shared" si="35"/>
        <v>1352.952</v>
      </c>
      <c r="AD151" s="221" t="s">
        <v>1326</v>
      </c>
      <c r="AE151" s="240" t="s">
        <v>567</v>
      </c>
      <c r="AF151" s="240"/>
      <c r="AG151" s="240">
        <v>456</v>
      </c>
      <c r="AH151" s="262">
        <f t="shared" si="29"/>
        <v>0</v>
      </c>
      <c r="AI151" s="240"/>
      <c r="AK151" s="261">
        <f t="shared" si="36"/>
        <v>456</v>
      </c>
      <c r="AL151" s="261"/>
      <c r="AM151" s="280"/>
      <c r="AO151" s="281">
        <f t="shared" si="34"/>
        <v>456</v>
      </c>
      <c r="AP151" s="281"/>
      <c r="AQ151" s="291"/>
      <c r="AR151" s="292">
        <f t="shared" si="31"/>
        <v>456</v>
      </c>
      <c r="AS151" s="292">
        <f t="shared" si="32"/>
        <v>173497</v>
      </c>
      <c r="AT151" s="292"/>
      <c r="AU151" s="292"/>
      <c r="AV151" s="292"/>
      <c r="AW151" s="292"/>
      <c r="AX151" s="292"/>
      <c r="AY151" s="222"/>
    </row>
    <row r="152" s="180" customFormat="1" ht="39" hidden="1" customHeight="1" spans="1:51">
      <c r="A152" s="213">
        <v>45747</v>
      </c>
      <c r="B152" s="214" t="s">
        <v>1315</v>
      </c>
      <c r="C152" s="215" t="s">
        <v>594</v>
      </c>
      <c r="D152" s="216">
        <v>4500161570</v>
      </c>
      <c r="E152" s="217" t="s">
        <v>1334</v>
      </c>
      <c r="F152" s="216" t="s">
        <v>1335</v>
      </c>
      <c r="G152" s="219" t="s">
        <v>554</v>
      </c>
      <c r="H152" s="219" t="s">
        <v>554</v>
      </c>
      <c r="I152" s="222" t="s">
        <v>555</v>
      </c>
      <c r="J152" s="221">
        <v>792</v>
      </c>
      <c r="K152" s="221">
        <v>0</v>
      </c>
      <c r="L152" s="221">
        <v>6</v>
      </c>
      <c r="M152" s="221">
        <f t="shared" si="30"/>
        <v>132</v>
      </c>
      <c r="N152" s="238">
        <v>45833</v>
      </c>
      <c r="O152" s="238">
        <v>45829</v>
      </c>
      <c r="P152" s="239"/>
      <c r="Q152" s="244" t="s">
        <v>556</v>
      </c>
      <c r="R152" s="239"/>
      <c r="S152" s="239"/>
      <c r="T152" s="239" t="s">
        <v>731</v>
      </c>
      <c r="U152" s="248">
        <v>45800</v>
      </c>
      <c r="V152" s="248" t="s">
        <v>572</v>
      </c>
      <c r="W152" s="248" t="s">
        <v>572</v>
      </c>
      <c r="X152" s="248"/>
      <c r="Y152" s="249"/>
      <c r="Z152" s="220" t="s">
        <v>1318</v>
      </c>
      <c r="AA152" s="239" t="s">
        <v>1319</v>
      </c>
      <c r="AB152" s="259">
        <v>2.7663</v>
      </c>
      <c r="AC152" s="259">
        <f t="shared" si="35"/>
        <v>2190.9096</v>
      </c>
      <c r="AD152" s="221" t="s">
        <v>1329</v>
      </c>
      <c r="AE152" s="240" t="s">
        <v>567</v>
      </c>
      <c r="AF152" s="240"/>
      <c r="AG152" s="240">
        <v>792</v>
      </c>
      <c r="AH152" s="262">
        <f t="shared" si="29"/>
        <v>0</v>
      </c>
      <c r="AI152" s="240"/>
      <c r="AK152" s="261">
        <f t="shared" si="36"/>
        <v>792</v>
      </c>
      <c r="AL152" s="261"/>
      <c r="AM152" s="280"/>
      <c r="AO152" s="281">
        <f t="shared" si="34"/>
        <v>792</v>
      </c>
      <c r="AP152" s="281"/>
      <c r="AQ152" s="291"/>
      <c r="AR152" s="292">
        <f t="shared" si="31"/>
        <v>792</v>
      </c>
      <c r="AS152" s="292">
        <f t="shared" si="32"/>
        <v>174289</v>
      </c>
      <c r="AT152" s="292"/>
      <c r="AU152" s="292"/>
      <c r="AV152" s="292"/>
      <c r="AW152" s="292"/>
      <c r="AX152" s="292"/>
      <c r="AY152" s="222"/>
    </row>
    <row r="153" s="180" customFormat="1" ht="39" hidden="1" customHeight="1" spans="1:51">
      <c r="A153" s="213">
        <v>45747</v>
      </c>
      <c r="B153" s="214" t="s">
        <v>1315</v>
      </c>
      <c r="C153" s="215" t="s">
        <v>594</v>
      </c>
      <c r="D153" s="216">
        <v>4500161570</v>
      </c>
      <c r="E153" s="217" t="s">
        <v>1336</v>
      </c>
      <c r="F153" s="216" t="s">
        <v>1337</v>
      </c>
      <c r="G153" s="219" t="s">
        <v>554</v>
      </c>
      <c r="H153" s="219" t="s">
        <v>554</v>
      </c>
      <c r="I153" s="222" t="s">
        <v>555</v>
      </c>
      <c r="J153" s="221">
        <v>96</v>
      </c>
      <c r="K153" s="221">
        <v>0</v>
      </c>
      <c r="L153" s="221">
        <v>6</v>
      </c>
      <c r="M153" s="221">
        <f t="shared" si="30"/>
        <v>16</v>
      </c>
      <c r="N153" s="238">
        <v>45833</v>
      </c>
      <c r="O153" s="238">
        <v>45829</v>
      </c>
      <c r="P153" s="239"/>
      <c r="Q153" s="244" t="s">
        <v>556</v>
      </c>
      <c r="R153" s="239"/>
      <c r="S153" s="239"/>
      <c r="T153" s="239" t="s">
        <v>731</v>
      </c>
      <c r="U153" s="248">
        <v>45800</v>
      </c>
      <c r="V153" s="248" t="s">
        <v>572</v>
      </c>
      <c r="W153" s="248" t="s">
        <v>572</v>
      </c>
      <c r="X153" s="248"/>
      <c r="Y153" s="249"/>
      <c r="Z153" s="220" t="s">
        <v>1318</v>
      </c>
      <c r="AA153" s="239" t="s">
        <v>1319</v>
      </c>
      <c r="AB153" s="259">
        <v>1.7802</v>
      </c>
      <c r="AC153" s="259">
        <f t="shared" si="35"/>
        <v>170.8992</v>
      </c>
      <c r="AD153" s="221" t="s">
        <v>1326</v>
      </c>
      <c r="AE153" s="240" t="s">
        <v>567</v>
      </c>
      <c r="AF153" s="240"/>
      <c r="AG153" s="240">
        <v>96</v>
      </c>
      <c r="AH153" s="262">
        <f t="shared" si="29"/>
        <v>0</v>
      </c>
      <c r="AI153" s="240"/>
      <c r="AK153" s="261">
        <f t="shared" si="36"/>
        <v>96</v>
      </c>
      <c r="AL153" s="261"/>
      <c r="AM153" s="280"/>
      <c r="AO153" s="281">
        <f t="shared" si="34"/>
        <v>96</v>
      </c>
      <c r="AP153" s="281"/>
      <c r="AQ153" s="291"/>
      <c r="AR153" s="292">
        <f t="shared" si="31"/>
        <v>96</v>
      </c>
      <c r="AS153" s="292">
        <f t="shared" si="32"/>
        <v>174385</v>
      </c>
      <c r="AT153" s="292"/>
      <c r="AU153" s="292"/>
      <c r="AV153" s="292"/>
      <c r="AW153" s="292"/>
      <c r="AX153" s="292"/>
      <c r="AY153" s="222"/>
    </row>
    <row r="154" s="180" customFormat="1" ht="39" hidden="1" customHeight="1" spans="1:51">
      <c r="A154" s="213">
        <v>45790</v>
      </c>
      <c r="B154" s="214" t="s">
        <v>1211</v>
      </c>
      <c r="C154" s="215" t="s">
        <v>642</v>
      </c>
      <c r="D154" s="216">
        <v>4500166177</v>
      </c>
      <c r="E154" s="217" t="s">
        <v>1338</v>
      </c>
      <c r="F154" s="216" t="s">
        <v>1339</v>
      </c>
      <c r="G154" s="219" t="s">
        <v>666</v>
      </c>
      <c r="H154" s="219" t="s">
        <v>554</v>
      </c>
      <c r="I154" s="222" t="s">
        <v>555</v>
      </c>
      <c r="J154" s="221">
        <v>804</v>
      </c>
      <c r="K154" s="221">
        <v>0</v>
      </c>
      <c r="L154" s="221">
        <v>6</v>
      </c>
      <c r="M154" s="221">
        <f t="shared" si="30"/>
        <v>134</v>
      </c>
      <c r="N154" s="238">
        <v>45835</v>
      </c>
      <c r="O154" s="238">
        <v>45831</v>
      </c>
      <c r="P154" s="239" t="s">
        <v>1207</v>
      </c>
      <c r="Q154" s="244" t="s">
        <v>556</v>
      </c>
      <c r="R154" s="239"/>
      <c r="S154" s="239"/>
      <c r="T154" s="239" t="s">
        <v>748</v>
      </c>
      <c r="U154" s="248">
        <v>45803</v>
      </c>
      <c r="V154" s="248" t="s">
        <v>572</v>
      </c>
      <c r="W154" s="248" t="s">
        <v>572</v>
      </c>
      <c r="X154" s="248"/>
      <c r="Y154" s="249"/>
      <c r="Z154" s="220" t="s">
        <v>1214</v>
      </c>
      <c r="AA154" s="239" t="s">
        <v>1215</v>
      </c>
      <c r="AB154" s="259">
        <v>2.6717</v>
      </c>
      <c r="AC154" s="259">
        <f t="shared" si="35"/>
        <v>2148.0468</v>
      </c>
      <c r="AD154" s="221" t="s">
        <v>1340</v>
      </c>
      <c r="AE154" s="262" t="s">
        <v>567</v>
      </c>
      <c r="AF154" s="262"/>
      <c r="AG154" s="240">
        <v>804</v>
      </c>
      <c r="AH154" s="262">
        <f t="shared" si="29"/>
        <v>0</v>
      </c>
      <c r="AI154" s="240"/>
      <c r="AK154" s="261"/>
      <c r="AL154" s="261">
        <f>J154</f>
        <v>804</v>
      </c>
      <c r="AM154" s="280"/>
      <c r="AO154" s="281">
        <f t="shared" si="34"/>
        <v>804</v>
      </c>
      <c r="AP154" s="281"/>
      <c r="AQ154" s="291"/>
      <c r="AR154" s="292">
        <f t="shared" si="31"/>
        <v>804</v>
      </c>
      <c r="AS154" s="292">
        <f t="shared" si="32"/>
        <v>175189</v>
      </c>
      <c r="AT154" s="292"/>
      <c r="AU154" s="292"/>
      <c r="AV154" s="292"/>
      <c r="AW154" s="292"/>
      <c r="AX154" s="292"/>
      <c r="AY154" s="222"/>
    </row>
    <row r="155" s="180" customFormat="1" ht="39" hidden="1" customHeight="1" spans="1:51">
      <c r="A155" s="213">
        <v>45777</v>
      </c>
      <c r="B155" s="214" t="s">
        <v>1341</v>
      </c>
      <c r="C155" s="215" t="s">
        <v>1288</v>
      </c>
      <c r="D155" s="216">
        <v>4500163986</v>
      </c>
      <c r="E155" s="217" t="s">
        <v>1342</v>
      </c>
      <c r="F155" s="216" t="s">
        <v>1343</v>
      </c>
      <c r="G155" s="219" t="s">
        <v>666</v>
      </c>
      <c r="H155" s="219" t="s">
        <v>554</v>
      </c>
      <c r="I155" s="222" t="s">
        <v>555</v>
      </c>
      <c r="J155" s="221">
        <v>600</v>
      </c>
      <c r="K155" s="221">
        <v>0</v>
      </c>
      <c r="L155" s="221">
        <v>6</v>
      </c>
      <c r="M155" s="221">
        <f t="shared" si="30"/>
        <v>100</v>
      </c>
      <c r="N155" s="238">
        <v>45838</v>
      </c>
      <c r="O155" s="238">
        <v>45834</v>
      </c>
      <c r="P155" s="239"/>
      <c r="Q155" s="244" t="s">
        <v>556</v>
      </c>
      <c r="R155" s="239"/>
      <c r="S155" s="239"/>
      <c r="T155" s="239" t="s">
        <v>731</v>
      </c>
      <c r="U155" s="248">
        <v>45790</v>
      </c>
      <c r="V155" s="248" t="s">
        <v>572</v>
      </c>
      <c r="W155" s="248" t="s">
        <v>1344</v>
      </c>
      <c r="X155" s="248"/>
      <c r="Y155" s="249"/>
      <c r="Z155" s="220" t="s">
        <v>1345</v>
      </c>
      <c r="AA155" s="239" t="s">
        <v>1346</v>
      </c>
      <c r="AB155" s="259">
        <v>2.7663</v>
      </c>
      <c r="AC155" s="259">
        <f t="shared" si="35"/>
        <v>1659.78</v>
      </c>
      <c r="AD155" s="221" t="s">
        <v>1347</v>
      </c>
      <c r="AE155" s="240" t="s">
        <v>567</v>
      </c>
      <c r="AF155" s="240"/>
      <c r="AG155" s="240">
        <v>600</v>
      </c>
      <c r="AH155" s="262">
        <f t="shared" si="29"/>
        <v>0</v>
      </c>
      <c r="AI155" s="240"/>
      <c r="AK155" s="261"/>
      <c r="AL155" s="261">
        <f>J155</f>
        <v>600</v>
      </c>
      <c r="AM155" s="280"/>
      <c r="AO155" s="281">
        <f t="shared" si="34"/>
        <v>600</v>
      </c>
      <c r="AP155" s="281"/>
      <c r="AQ155" s="291"/>
      <c r="AR155" s="292">
        <f t="shared" si="31"/>
        <v>600</v>
      </c>
      <c r="AS155" s="292">
        <f t="shared" si="32"/>
        <v>175789</v>
      </c>
      <c r="AT155" s="292"/>
      <c r="AU155" s="292"/>
      <c r="AV155" s="292"/>
      <c r="AW155" s="292"/>
      <c r="AX155" s="292"/>
      <c r="AY155" s="222"/>
    </row>
    <row r="156" s="180" customFormat="1" ht="39" hidden="1" customHeight="1" spans="1:51">
      <c r="A156" s="213">
        <v>45803</v>
      </c>
      <c r="B156" s="214" t="s">
        <v>1348</v>
      </c>
      <c r="C156" s="215" t="s">
        <v>1349</v>
      </c>
      <c r="D156" s="216">
        <v>4500167920</v>
      </c>
      <c r="E156" s="217"/>
      <c r="F156" s="216" t="s">
        <v>1350</v>
      </c>
      <c r="G156" s="300" t="s">
        <v>554</v>
      </c>
      <c r="H156" s="219" t="s">
        <v>554</v>
      </c>
      <c r="I156" s="222" t="s">
        <v>555</v>
      </c>
      <c r="J156" s="221">
        <v>600</v>
      </c>
      <c r="K156" s="221">
        <v>0</v>
      </c>
      <c r="L156" s="221">
        <v>6</v>
      </c>
      <c r="M156" s="221">
        <f t="shared" si="30"/>
        <v>100</v>
      </c>
      <c r="N156" s="238">
        <v>45838</v>
      </c>
      <c r="O156" s="238">
        <v>45834</v>
      </c>
      <c r="P156" s="239"/>
      <c r="Q156" s="244" t="s">
        <v>556</v>
      </c>
      <c r="R156" s="239"/>
      <c r="S156" s="239"/>
      <c r="T156" s="239" t="s">
        <v>731</v>
      </c>
      <c r="U156" s="248">
        <v>45803</v>
      </c>
      <c r="V156" s="248" t="s">
        <v>572</v>
      </c>
      <c r="W156" s="248" t="s">
        <v>572</v>
      </c>
      <c r="X156" s="248"/>
      <c r="Y156" s="249"/>
      <c r="Z156" s="220" t="s">
        <v>1351</v>
      </c>
      <c r="AA156" s="239" t="s">
        <v>1352</v>
      </c>
      <c r="AB156" s="259">
        <v>2.7663</v>
      </c>
      <c r="AC156" s="259">
        <f t="shared" si="35"/>
        <v>1659.78</v>
      </c>
      <c r="AD156" s="221" t="s">
        <v>1353</v>
      </c>
      <c r="AE156" s="240" t="s">
        <v>567</v>
      </c>
      <c r="AF156" s="240"/>
      <c r="AG156" s="240">
        <v>600</v>
      </c>
      <c r="AH156" s="262">
        <f t="shared" si="29"/>
        <v>0</v>
      </c>
      <c r="AI156" s="240"/>
      <c r="AK156" s="261">
        <f>J156</f>
        <v>600</v>
      </c>
      <c r="AL156" s="261"/>
      <c r="AM156" s="280"/>
      <c r="AO156" s="281">
        <f t="shared" si="34"/>
        <v>600</v>
      </c>
      <c r="AP156" s="281"/>
      <c r="AQ156" s="291"/>
      <c r="AR156" s="292">
        <f t="shared" si="31"/>
        <v>600</v>
      </c>
      <c r="AS156" s="292">
        <f t="shared" si="32"/>
        <v>176389</v>
      </c>
      <c r="AT156" s="292"/>
      <c r="AU156" s="292"/>
      <c r="AV156" s="292"/>
      <c r="AW156" s="292"/>
      <c r="AX156" s="292"/>
      <c r="AY156" s="222"/>
    </row>
    <row r="157" s="180" customFormat="1" ht="39" hidden="1" customHeight="1" spans="1:51">
      <c r="A157" s="213">
        <v>45775</v>
      </c>
      <c r="B157" s="214" t="s">
        <v>1354</v>
      </c>
      <c r="C157" s="215" t="s">
        <v>642</v>
      </c>
      <c r="D157" s="216">
        <v>4500165276</v>
      </c>
      <c r="E157" s="217" t="s">
        <v>1355</v>
      </c>
      <c r="F157" s="216" t="s">
        <v>1356</v>
      </c>
      <c r="G157" s="219" t="s">
        <v>666</v>
      </c>
      <c r="H157" s="219" t="s">
        <v>554</v>
      </c>
      <c r="I157" s="222" t="s">
        <v>555</v>
      </c>
      <c r="J157" s="221">
        <v>900</v>
      </c>
      <c r="K157" s="221">
        <v>0</v>
      </c>
      <c r="L157" s="221">
        <v>6</v>
      </c>
      <c r="M157" s="221">
        <f t="shared" si="30"/>
        <v>150</v>
      </c>
      <c r="N157" s="238">
        <v>45828</v>
      </c>
      <c r="O157" s="238">
        <v>45824</v>
      </c>
      <c r="P157" s="239" t="s">
        <v>1357</v>
      </c>
      <c r="Q157" s="244" t="s">
        <v>556</v>
      </c>
      <c r="R157" s="239"/>
      <c r="S157" s="239"/>
      <c r="T157" s="239" t="s">
        <v>748</v>
      </c>
      <c r="U157" s="248">
        <v>45775</v>
      </c>
      <c r="V157" s="248" t="s">
        <v>572</v>
      </c>
      <c r="W157" s="248">
        <v>45803</v>
      </c>
      <c r="X157" s="248"/>
      <c r="Y157" s="249" t="s">
        <v>1358</v>
      </c>
      <c r="Z157" s="220" t="s">
        <v>1359</v>
      </c>
      <c r="AA157" s="239" t="s">
        <v>1264</v>
      </c>
      <c r="AB157" s="259">
        <v>2.6717</v>
      </c>
      <c r="AC157" s="259">
        <f t="shared" si="35"/>
        <v>2404.53</v>
      </c>
      <c r="AD157" s="221" t="s">
        <v>1360</v>
      </c>
      <c r="AE157" s="240" t="s">
        <v>567</v>
      </c>
      <c r="AF157" s="240"/>
      <c r="AG157" s="240">
        <v>900</v>
      </c>
      <c r="AH157" s="262">
        <f t="shared" si="29"/>
        <v>0</v>
      </c>
      <c r="AI157" s="240"/>
      <c r="AK157" s="261"/>
      <c r="AL157" s="261">
        <f>J157</f>
        <v>900</v>
      </c>
      <c r="AM157" s="280"/>
      <c r="AO157" s="281">
        <f t="shared" si="34"/>
        <v>900</v>
      </c>
      <c r="AP157" s="281"/>
      <c r="AQ157" s="291"/>
      <c r="AR157" s="292">
        <f t="shared" si="31"/>
        <v>900</v>
      </c>
      <c r="AS157" s="292">
        <f t="shared" si="32"/>
        <v>177289</v>
      </c>
      <c r="AT157" s="292"/>
      <c r="AU157" s="292"/>
      <c r="AV157" s="292"/>
      <c r="AW157" s="292"/>
      <c r="AX157" s="292"/>
      <c r="AY157" s="222"/>
    </row>
    <row r="158" s="180" customFormat="1" ht="39" hidden="1" customHeight="1" spans="1:51">
      <c r="A158" s="213">
        <v>45792</v>
      </c>
      <c r="B158" s="214" t="s">
        <v>1272</v>
      </c>
      <c r="C158" s="215" t="s">
        <v>559</v>
      </c>
      <c r="D158" s="216">
        <v>4500166594</v>
      </c>
      <c r="E158" s="217" t="s">
        <v>1361</v>
      </c>
      <c r="F158" s="216" t="s">
        <v>1362</v>
      </c>
      <c r="G158" s="219" t="s">
        <v>554</v>
      </c>
      <c r="H158" s="219" t="s">
        <v>554</v>
      </c>
      <c r="I158" s="222" t="s">
        <v>555</v>
      </c>
      <c r="J158" s="221">
        <v>648</v>
      </c>
      <c r="K158" s="221">
        <v>0</v>
      </c>
      <c r="L158" s="221">
        <v>6</v>
      </c>
      <c r="M158" s="221">
        <f t="shared" si="30"/>
        <v>108</v>
      </c>
      <c r="N158" s="238">
        <v>45831</v>
      </c>
      <c r="O158" s="238">
        <v>45827</v>
      </c>
      <c r="P158" s="239"/>
      <c r="Q158" s="244" t="s">
        <v>556</v>
      </c>
      <c r="R158" s="239"/>
      <c r="S158" s="239"/>
      <c r="T158" s="239" t="s">
        <v>731</v>
      </c>
      <c r="U158" s="248">
        <v>45792</v>
      </c>
      <c r="V158" s="248" t="s">
        <v>572</v>
      </c>
      <c r="W158" s="248" t="s">
        <v>572</v>
      </c>
      <c r="X158" s="248"/>
      <c r="Y158" s="249"/>
      <c r="Z158" s="220" t="s">
        <v>1363</v>
      </c>
      <c r="AA158" s="239" t="s">
        <v>1364</v>
      </c>
      <c r="AB158" s="259">
        <v>2.7663</v>
      </c>
      <c r="AC158" s="259">
        <f t="shared" si="35"/>
        <v>1792.5624</v>
      </c>
      <c r="AD158" s="221" t="s">
        <v>1365</v>
      </c>
      <c r="AE158" s="240" t="s">
        <v>567</v>
      </c>
      <c r="AF158" s="240"/>
      <c r="AG158" s="240">
        <v>648</v>
      </c>
      <c r="AH158" s="262">
        <f t="shared" si="29"/>
        <v>0</v>
      </c>
      <c r="AI158" s="240"/>
      <c r="AK158" s="261">
        <f>J158</f>
        <v>648</v>
      </c>
      <c r="AL158" s="261"/>
      <c r="AM158" s="280"/>
      <c r="AO158" s="281">
        <f t="shared" si="34"/>
        <v>648</v>
      </c>
      <c r="AP158" s="281"/>
      <c r="AQ158" s="291"/>
      <c r="AR158" s="292">
        <f t="shared" si="31"/>
        <v>648</v>
      </c>
      <c r="AS158" s="292">
        <f t="shared" si="32"/>
        <v>177937</v>
      </c>
      <c r="AT158" s="292"/>
      <c r="AU158" s="292"/>
      <c r="AV158" s="292"/>
      <c r="AW158" s="292"/>
      <c r="AX158" s="292"/>
      <c r="AY158" s="222"/>
    </row>
    <row r="159" s="180" customFormat="1" ht="39" hidden="1" customHeight="1" spans="1:51">
      <c r="A159" s="213">
        <v>45799</v>
      </c>
      <c r="B159" s="214" t="s">
        <v>1366</v>
      </c>
      <c r="C159" s="215" t="s">
        <v>697</v>
      </c>
      <c r="D159" s="216">
        <v>4500167533</v>
      </c>
      <c r="E159" s="217"/>
      <c r="F159" s="216" t="s">
        <v>1367</v>
      </c>
      <c r="G159" s="219" t="s">
        <v>666</v>
      </c>
      <c r="H159" s="219" t="s">
        <v>554</v>
      </c>
      <c r="I159" s="222" t="s">
        <v>555</v>
      </c>
      <c r="J159" s="221">
        <v>96</v>
      </c>
      <c r="K159" s="221">
        <v>0</v>
      </c>
      <c r="L159" s="221">
        <v>6</v>
      </c>
      <c r="M159" s="221">
        <f t="shared" si="30"/>
        <v>16</v>
      </c>
      <c r="N159" s="238">
        <v>45831</v>
      </c>
      <c r="O159" s="238">
        <v>45827</v>
      </c>
      <c r="P159" s="239"/>
      <c r="Q159" s="244" t="s">
        <v>556</v>
      </c>
      <c r="R159" s="239"/>
      <c r="S159" s="239"/>
      <c r="T159" s="239" t="s">
        <v>731</v>
      </c>
      <c r="U159" s="248">
        <v>45799</v>
      </c>
      <c r="V159" s="248" t="s">
        <v>572</v>
      </c>
      <c r="W159" s="248">
        <v>45805</v>
      </c>
      <c r="X159" s="248"/>
      <c r="Y159" s="249"/>
      <c r="Z159" s="220" t="s">
        <v>1368</v>
      </c>
      <c r="AA159" s="239" t="s">
        <v>832</v>
      </c>
      <c r="AB159" s="259">
        <v>2.7663</v>
      </c>
      <c r="AC159" s="259">
        <f t="shared" si="35"/>
        <v>265.5648</v>
      </c>
      <c r="AD159" s="221" t="s">
        <v>1369</v>
      </c>
      <c r="AE159" s="262" t="s">
        <v>567</v>
      </c>
      <c r="AF159" s="262"/>
      <c r="AG159" s="240">
        <f>90+6</f>
        <v>96</v>
      </c>
      <c r="AH159" s="262">
        <f t="shared" si="29"/>
        <v>0</v>
      </c>
      <c r="AI159" s="240"/>
      <c r="AK159" s="261"/>
      <c r="AL159" s="261">
        <f>J159</f>
        <v>96</v>
      </c>
      <c r="AM159" s="280"/>
      <c r="AO159" s="281">
        <f t="shared" si="34"/>
        <v>96</v>
      </c>
      <c r="AP159" s="281"/>
      <c r="AQ159" s="291"/>
      <c r="AR159" s="292">
        <f t="shared" si="31"/>
        <v>96</v>
      </c>
      <c r="AS159" s="292">
        <f t="shared" si="32"/>
        <v>178033</v>
      </c>
      <c r="AT159" s="292"/>
      <c r="AU159" s="292"/>
      <c r="AV159" s="292"/>
      <c r="AW159" s="292"/>
      <c r="AX159" s="292"/>
      <c r="AY159" s="222"/>
    </row>
    <row r="160" s="180" customFormat="1" ht="39" hidden="1" customHeight="1" spans="1:51">
      <c r="A160" s="213">
        <v>45762</v>
      </c>
      <c r="B160" s="214" t="s">
        <v>1370</v>
      </c>
      <c r="C160" s="215" t="s">
        <v>1371</v>
      </c>
      <c r="D160" s="216">
        <v>4500163691</v>
      </c>
      <c r="E160" s="217" t="s">
        <v>1372</v>
      </c>
      <c r="F160" s="216" t="s">
        <v>1373</v>
      </c>
      <c r="G160" s="219" t="s">
        <v>666</v>
      </c>
      <c r="H160" s="219" t="s">
        <v>554</v>
      </c>
      <c r="I160" s="222" t="s">
        <v>555</v>
      </c>
      <c r="J160" s="221">
        <v>2004</v>
      </c>
      <c r="K160" s="221">
        <v>0</v>
      </c>
      <c r="L160" s="221">
        <v>6</v>
      </c>
      <c r="M160" s="221">
        <f t="shared" si="30"/>
        <v>334</v>
      </c>
      <c r="N160" s="238">
        <v>45834</v>
      </c>
      <c r="O160" s="238">
        <v>45831</v>
      </c>
      <c r="P160" s="239"/>
      <c r="Q160" s="244" t="s">
        <v>556</v>
      </c>
      <c r="R160" s="239"/>
      <c r="S160" s="239"/>
      <c r="T160" s="239" t="s">
        <v>731</v>
      </c>
      <c r="U160" s="248">
        <v>45784</v>
      </c>
      <c r="V160" s="248" t="s">
        <v>572</v>
      </c>
      <c r="W160" s="248">
        <v>45813</v>
      </c>
      <c r="X160" s="248"/>
      <c r="Y160" s="249"/>
      <c r="Z160" s="220" t="s">
        <v>1374</v>
      </c>
      <c r="AA160" s="239" t="s">
        <v>832</v>
      </c>
      <c r="AB160" s="259">
        <v>2.5269</v>
      </c>
      <c r="AC160" s="259">
        <f t="shared" si="35"/>
        <v>5063.9076</v>
      </c>
      <c r="AD160" s="221" t="s">
        <v>1375</v>
      </c>
      <c r="AE160" s="240" t="s">
        <v>567</v>
      </c>
      <c r="AF160" s="240"/>
      <c r="AG160" s="240">
        <v>2004</v>
      </c>
      <c r="AH160" s="262">
        <f t="shared" si="29"/>
        <v>0</v>
      </c>
      <c r="AI160" s="240"/>
      <c r="AK160" s="261"/>
      <c r="AL160" s="261">
        <f>J160</f>
        <v>2004</v>
      </c>
      <c r="AM160" s="280"/>
      <c r="AO160" s="281">
        <f t="shared" si="34"/>
        <v>2004</v>
      </c>
      <c r="AP160" s="281"/>
      <c r="AQ160" s="291"/>
      <c r="AR160" s="292">
        <f t="shared" si="31"/>
        <v>2004</v>
      </c>
      <c r="AS160" s="292">
        <f t="shared" si="32"/>
        <v>180037</v>
      </c>
      <c r="AT160" s="292"/>
      <c r="AU160" s="292"/>
      <c r="AV160" s="292"/>
      <c r="AW160" s="292"/>
      <c r="AX160" s="292"/>
      <c r="AY160" s="222"/>
    </row>
    <row r="161" s="180" customFormat="1" ht="39" hidden="1" customHeight="1" spans="1:51">
      <c r="A161" s="213">
        <v>45792</v>
      </c>
      <c r="B161" s="214" t="s">
        <v>1376</v>
      </c>
      <c r="C161" s="215" t="s">
        <v>1244</v>
      </c>
      <c r="D161" s="216">
        <v>4500166516</v>
      </c>
      <c r="E161" s="217"/>
      <c r="F161" s="216" t="s">
        <v>1377</v>
      </c>
      <c r="G161" s="219" t="s">
        <v>554</v>
      </c>
      <c r="H161" s="219" t="s">
        <v>554</v>
      </c>
      <c r="I161" s="222" t="s">
        <v>555</v>
      </c>
      <c r="J161" s="221">
        <v>240</v>
      </c>
      <c r="K161" s="221">
        <v>0</v>
      </c>
      <c r="L161" s="221">
        <v>6</v>
      </c>
      <c r="M161" s="221">
        <f t="shared" si="30"/>
        <v>40</v>
      </c>
      <c r="N161" s="238">
        <v>45838</v>
      </c>
      <c r="O161" s="238">
        <v>45834</v>
      </c>
      <c r="P161" s="239"/>
      <c r="Q161" s="244" t="s">
        <v>556</v>
      </c>
      <c r="R161" s="239"/>
      <c r="S161" s="239"/>
      <c r="T161" s="239" t="s">
        <v>748</v>
      </c>
      <c r="U161" s="248">
        <v>45796</v>
      </c>
      <c r="V161" s="248" t="s">
        <v>572</v>
      </c>
      <c r="W161" s="248" t="s">
        <v>572</v>
      </c>
      <c r="X161" s="248"/>
      <c r="Y161" s="249"/>
      <c r="Z161" s="220" t="s">
        <v>1378</v>
      </c>
      <c r="AA161" s="239" t="s">
        <v>1247</v>
      </c>
      <c r="AB161" s="259">
        <v>2.7663</v>
      </c>
      <c r="AC161" s="259">
        <f t="shared" si="35"/>
        <v>663.912</v>
      </c>
      <c r="AD161" s="221" t="s">
        <v>1379</v>
      </c>
      <c r="AE161" s="240" t="s">
        <v>567</v>
      </c>
      <c r="AF161" s="240"/>
      <c r="AG161" s="240">
        <v>240</v>
      </c>
      <c r="AH161" s="262">
        <f t="shared" si="29"/>
        <v>0</v>
      </c>
      <c r="AI161" s="240"/>
      <c r="AK161" s="261">
        <f>J161</f>
        <v>240</v>
      </c>
      <c r="AL161" s="261"/>
      <c r="AM161" s="280"/>
      <c r="AO161" s="281">
        <f t="shared" si="34"/>
        <v>240</v>
      </c>
      <c r="AP161" s="281"/>
      <c r="AQ161" s="291"/>
      <c r="AR161" s="292">
        <f t="shared" si="31"/>
        <v>240</v>
      </c>
      <c r="AS161" s="292">
        <f t="shared" si="32"/>
        <v>180277</v>
      </c>
      <c r="AT161" s="292"/>
      <c r="AU161" s="292"/>
      <c r="AV161" s="292"/>
      <c r="AW161" s="292"/>
      <c r="AX161" s="292"/>
      <c r="AY161" s="222"/>
    </row>
    <row r="162" s="180" customFormat="1" ht="39" hidden="1" customHeight="1" spans="1:51">
      <c r="A162" s="213">
        <v>45790</v>
      </c>
      <c r="B162" s="214" t="s">
        <v>1380</v>
      </c>
      <c r="C162" s="215" t="s">
        <v>1088</v>
      </c>
      <c r="D162" s="216">
        <v>4500166211</v>
      </c>
      <c r="E162" s="217" t="s">
        <v>1381</v>
      </c>
      <c r="F162" s="216" t="s">
        <v>1382</v>
      </c>
      <c r="G162" s="300" t="s">
        <v>815</v>
      </c>
      <c r="H162" s="219" t="s">
        <v>554</v>
      </c>
      <c r="I162" s="222" t="s">
        <v>555</v>
      </c>
      <c r="J162" s="221">
        <v>1728</v>
      </c>
      <c r="K162" s="221">
        <v>0</v>
      </c>
      <c r="L162" s="221">
        <v>6</v>
      </c>
      <c r="M162" s="221">
        <f t="shared" si="30"/>
        <v>288</v>
      </c>
      <c r="N162" s="238">
        <v>45838</v>
      </c>
      <c r="O162" s="238">
        <v>45834</v>
      </c>
      <c r="P162" s="239"/>
      <c r="Q162" s="244" t="s">
        <v>556</v>
      </c>
      <c r="R162" s="239"/>
      <c r="S162" s="239"/>
      <c r="T162" s="239" t="s">
        <v>731</v>
      </c>
      <c r="U162" s="248">
        <v>45800</v>
      </c>
      <c r="V162" s="248" t="s">
        <v>572</v>
      </c>
      <c r="W162" s="248" t="s">
        <v>572</v>
      </c>
      <c r="X162" s="248" t="s">
        <v>1383</v>
      </c>
      <c r="Y162" s="249"/>
      <c r="Z162" s="220" t="s">
        <v>1384</v>
      </c>
      <c r="AA162" s="239" t="s">
        <v>1385</v>
      </c>
      <c r="AB162" s="259">
        <v>2.6352</v>
      </c>
      <c r="AC162" s="259">
        <f t="shared" si="35"/>
        <v>4553.6256</v>
      </c>
      <c r="AD162" s="221" t="s">
        <v>1386</v>
      </c>
      <c r="AE162" s="240" t="s">
        <v>567</v>
      </c>
      <c r="AF162" s="240"/>
      <c r="AG162" s="240">
        <v>1728</v>
      </c>
      <c r="AH162" s="262">
        <f t="shared" si="29"/>
        <v>0</v>
      </c>
      <c r="AI162" s="240"/>
      <c r="AK162" s="261"/>
      <c r="AL162" s="261">
        <f>J162</f>
        <v>1728</v>
      </c>
      <c r="AM162" s="280"/>
      <c r="AO162" s="281"/>
      <c r="AP162" s="281">
        <f>J162</f>
        <v>1728</v>
      </c>
      <c r="AQ162" s="291"/>
      <c r="AR162" s="292">
        <f t="shared" si="31"/>
        <v>1728</v>
      </c>
      <c r="AS162" s="292">
        <f t="shared" si="32"/>
        <v>182005</v>
      </c>
      <c r="AT162" s="292"/>
      <c r="AU162" s="292"/>
      <c r="AV162" s="292"/>
      <c r="AW162" s="292"/>
      <c r="AX162" s="292"/>
      <c r="AY162" s="222"/>
    </row>
    <row r="163" s="180" customFormat="1" ht="39" hidden="1" customHeight="1" spans="1:51">
      <c r="A163" s="213">
        <v>45772</v>
      </c>
      <c r="B163" s="214" t="s">
        <v>1387</v>
      </c>
      <c r="C163" s="215" t="s">
        <v>1388</v>
      </c>
      <c r="D163" s="216">
        <v>4500164834</v>
      </c>
      <c r="E163" s="217"/>
      <c r="F163" s="216" t="s">
        <v>1389</v>
      </c>
      <c r="G163" s="219" t="s">
        <v>666</v>
      </c>
      <c r="H163" s="219" t="s">
        <v>554</v>
      </c>
      <c r="I163" s="222" t="s">
        <v>555</v>
      </c>
      <c r="J163" s="221">
        <v>720</v>
      </c>
      <c r="K163" s="221">
        <v>0</v>
      </c>
      <c r="L163" s="221">
        <v>6</v>
      </c>
      <c r="M163" s="221">
        <f t="shared" si="30"/>
        <v>120</v>
      </c>
      <c r="N163" s="238">
        <v>45833</v>
      </c>
      <c r="O163" s="238">
        <v>45829</v>
      </c>
      <c r="P163" s="239"/>
      <c r="Q163" s="244" t="s">
        <v>556</v>
      </c>
      <c r="R163" s="239"/>
      <c r="S163" s="239"/>
      <c r="T163" s="239" t="s">
        <v>731</v>
      </c>
      <c r="U163" s="248">
        <v>45783</v>
      </c>
      <c r="V163" s="248" t="s">
        <v>572</v>
      </c>
      <c r="W163" s="248">
        <v>45789</v>
      </c>
      <c r="X163" s="248"/>
      <c r="Y163" s="249"/>
      <c r="Z163" s="220" t="s">
        <v>1390</v>
      </c>
      <c r="AA163" s="239" t="s">
        <v>776</v>
      </c>
      <c r="AB163" s="259">
        <v>2.7663</v>
      </c>
      <c r="AC163" s="259">
        <f t="shared" si="35"/>
        <v>1991.736</v>
      </c>
      <c r="AD163" s="221" t="s">
        <v>1391</v>
      </c>
      <c r="AE163" s="240" t="s">
        <v>567</v>
      </c>
      <c r="AF163" s="240"/>
      <c r="AG163" s="240">
        <v>720</v>
      </c>
      <c r="AH163" s="262">
        <f t="shared" si="29"/>
        <v>0</v>
      </c>
      <c r="AI163" s="240"/>
      <c r="AK163" s="261"/>
      <c r="AL163" s="261">
        <f>J163</f>
        <v>720</v>
      </c>
      <c r="AM163" s="280"/>
      <c r="AO163" s="281">
        <f t="shared" ref="AO163:AO178" si="37">J163</f>
        <v>720</v>
      </c>
      <c r="AP163" s="281"/>
      <c r="AQ163" s="291"/>
      <c r="AR163" s="292">
        <f t="shared" si="31"/>
        <v>720</v>
      </c>
      <c r="AS163" s="292">
        <f t="shared" si="32"/>
        <v>182725</v>
      </c>
      <c r="AT163" s="292"/>
      <c r="AU163" s="292"/>
      <c r="AV163" s="292"/>
      <c r="AW163" s="292"/>
      <c r="AX163" s="292"/>
      <c r="AY163" s="222"/>
    </row>
    <row r="164" s="180" customFormat="1" ht="39" hidden="1" customHeight="1" spans="1:51">
      <c r="A164" s="213">
        <v>45726</v>
      </c>
      <c r="B164" s="214" t="s">
        <v>457</v>
      </c>
      <c r="C164" s="215" t="s">
        <v>628</v>
      </c>
      <c r="D164" s="216">
        <v>4500159555</v>
      </c>
      <c r="E164" s="217" t="s">
        <v>1392</v>
      </c>
      <c r="F164" s="216" t="s">
        <v>1393</v>
      </c>
      <c r="G164" s="219" t="s">
        <v>666</v>
      </c>
      <c r="H164" s="219" t="s">
        <v>554</v>
      </c>
      <c r="I164" s="222" t="s">
        <v>555</v>
      </c>
      <c r="J164" s="221">
        <v>744</v>
      </c>
      <c r="K164" s="221">
        <v>0</v>
      </c>
      <c r="L164" s="221">
        <v>6</v>
      </c>
      <c r="M164" s="221">
        <f t="shared" si="30"/>
        <v>124</v>
      </c>
      <c r="N164" s="238">
        <v>45834</v>
      </c>
      <c r="O164" s="238">
        <v>45831</v>
      </c>
      <c r="P164" s="239"/>
      <c r="Q164" s="244" t="s">
        <v>556</v>
      </c>
      <c r="R164" s="239"/>
      <c r="S164" s="239"/>
      <c r="T164" s="239" t="s">
        <v>731</v>
      </c>
      <c r="U164" s="248" t="s">
        <v>667</v>
      </c>
      <c r="V164" s="248" t="s">
        <v>676</v>
      </c>
      <c r="W164" s="248" t="s">
        <v>677</v>
      </c>
      <c r="X164" s="248" t="s">
        <v>900</v>
      </c>
      <c r="Y164" s="249" t="s">
        <v>816</v>
      </c>
      <c r="Z164" s="220" t="s">
        <v>1394</v>
      </c>
      <c r="AA164" s="239" t="s">
        <v>679</v>
      </c>
      <c r="AB164" s="259">
        <v>2.7663</v>
      </c>
      <c r="AC164" s="259">
        <f t="shared" si="35"/>
        <v>2058.1272</v>
      </c>
      <c r="AD164" s="221" t="s">
        <v>1395</v>
      </c>
      <c r="AE164" s="262" t="s">
        <v>567</v>
      </c>
      <c r="AF164" s="262"/>
      <c r="AG164" s="240">
        <v>744</v>
      </c>
      <c r="AH164" s="262">
        <f t="shared" si="29"/>
        <v>0</v>
      </c>
      <c r="AI164" s="240"/>
      <c r="AK164" s="261"/>
      <c r="AL164" s="261">
        <f>J164</f>
        <v>744</v>
      </c>
      <c r="AM164" s="280"/>
      <c r="AO164" s="281">
        <f t="shared" si="37"/>
        <v>744</v>
      </c>
      <c r="AP164" s="281"/>
      <c r="AQ164" s="291"/>
      <c r="AR164" s="292">
        <f t="shared" si="31"/>
        <v>744</v>
      </c>
      <c r="AS164" s="292">
        <f t="shared" si="32"/>
        <v>183469</v>
      </c>
      <c r="AT164" s="292"/>
      <c r="AU164" s="292"/>
      <c r="AV164" s="292"/>
      <c r="AW164" s="292"/>
      <c r="AX164" s="292"/>
      <c r="AY164" s="222"/>
    </row>
    <row r="165" s="180" customFormat="1" ht="39" hidden="1" customHeight="1" spans="1:51">
      <c r="A165" s="213">
        <v>45798</v>
      </c>
      <c r="B165" s="214" t="s">
        <v>1396</v>
      </c>
      <c r="C165" s="215" t="s">
        <v>1397</v>
      </c>
      <c r="D165" s="216">
        <v>4500166269</v>
      </c>
      <c r="E165" s="217"/>
      <c r="F165" s="216" t="s">
        <v>1398</v>
      </c>
      <c r="G165" s="300" t="s">
        <v>666</v>
      </c>
      <c r="H165" s="219" t="s">
        <v>554</v>
      </c>
      <c r="I165" s="222" t="s">
        <v>555</v>
      </c>
      <c r="J165" s="221">
        <v>300</v>
      </c>
      <c r="K165" s="221">
        <v>0</v>
      </c>
      <c r="L165" s="221">
        <v>6</v>
      </c>
      <c r="M165" s="221">
        <f t="shared" si="30"/>
        <v>50</v>
      </c>
      <c r="N165" s="238">
        <v>45834</v>
      </c>
      <c r="O165" s="238">
        <v>45831</v>
      </c>
      <c r="P165" s="239"/>
      <c r="Q165" s="244" t="s">
        <v>556</v>
      </c>
      <c r="R165" s="239"/>
      <c r="S165" s="239"/>
      <c r="T165" s="239" t="s">
        <v>731</v>
      </c>
      <c r="U165" s="248">
        <v>45798</v>
      </c>
      <c r="V165" s="248" t="s">
        <v>572</v>
      </c>
      <c r="W165" s="248" t="s">
        <v>572</v>
      </c>
      <c r="X165" s="248" t="s">
        <v>859</v>
      </c>
      <c r="Y165" s="249"/>
      <c r="Z165" s="220" t="s">
        <v>1399</v>
      </c>
      <c r="AA165" s="239" t="s">
        <v>838</v>
      </c>
      <c r="AB165" s="259">
        <v>2.7663</v>
      </c>
      <c r="AC165" s="259">
        <f t="shared" si="35"/>
        <v>829.89</v>
      </c>
      <c r="AD165" s="221" t="s">
        <v>1400</v>
      </c>
      <c r="AE165" s="262" t="s">
        <v>567</v>
      </c>
      <c r="AF165" s="262"/>
      <c r="AG165" s="240">
        <v>300</v>
      </c>
      <c r="AH165" s="262">
        <f t="shared" si="29"/>
        <v>0</v>
      </c>
      <c r="AI165" s="240"/>
      <c r="AK165" s="261"/>
      <c r="AL165" s="261">
        <f>J165</f>
        <v>300</v>
      </c>
      <c r="AM165" s="280"/>
      <c r="AO165" s="281">
        <f t="shared" si="37"/>
        <v>300</v>
      </c>
      <c r="AP165" s="281"/>
      <c r="AQ165" s="291"/>
      <c r="AR165" s="292">
        <f t="shared" si="31"/>
        <v>300</v>
      </c>
      <c r="AS165" s="292">
        <f t="shared" si="32"/>
        <v>183769</v>
      </c>
      <c r="AT165" s="292"/>
      <c r="AU165" s="292"/>
      <c r="AV165" s="292"/>
      <c r="AW165" s="292"/>
      <c r="AX165" s="292"/>
      <c r="AY165" s="222"/>
    </row>
    <row r="166" s="180" customFormat="1" ht="39" hidden="1" customHeight="1" spans="1:51">
      <c r="A166" s="213">
        <v>45786</v>
      </c>
      <c r="B166" s="214" t="s">
        <v>1401</v>
      </c>
      <c r="C166" s="215" t="s">
        <v>628</v>
      </c>
      <c r="D166" s="216">
        <v>4500165754</v>
      </c>
      <c r="E166" s="217" t="s">
        <v>1402</v>
      </c>
      <c r="F166" s="216" t="s">
        <v>1403</v>
      </c>
      <c r="G166" s="219" t="s">
        <v>554</v>
      </c>
      <c r="H166" s="219" t="s">
        <v>554</v>
      </c>
      <c r="I166" s="222" t="s">
        <v>555</v>
      </c>
      <c r="J166" s="221">
        <v>4998</v>
      </c>
      <c r="K166" s="221">
        <v>0</v>
      </c>
      <c r="L166" s="221">
        <v>6</v>
      </c>
      <c r="M166" s="221">
        <f t="shared" si="30"/>
        <v>833</v>
      </c>
      <c r="N166" s="238">
        <v>45835</v>
      </c>
      <c r="O166" s="238">
        <v>45831</v>
      </c>
      <c r="P166" s="239"/>
      <c r="Q166" s="244" t="s">
        <v>556</v>
      </c>
      <c r="R166" s="239"/>
      <c r="S166" s="239"/>
      <c r="T166" s="239" t="s">
        <v>731</v>
      </c>
      <c r="U166" s="248">
        <v>45786</v>
      </c>
      <c r="V166" s="248" t="s">
        <v>572</v>
      </c>
      <c r="W166" s="248" t="s">
        <v>1404</v>
      </c>
      <c r="X166" s="248"/>
      <c r="Y166" s="249"/>
      <c r="Z166" s="220" t="s">
        <v>1405</v>
      </c>
      <c r="AA166" s="239" t="s">
        <v>947</v>
      </c>
      <c r="AB166" s="259">
        <v>2.5939</v>
      </c>
      <c r="AC166" s="259">
        <f t="shared" si="35"/>
        <v>12964.3122</v>
      </c>
      <c r="AD166" s="221" t="s">
        <v>1406</v>
      </c>
      <c r="AE166" s="240" t="s">
        <v>567</v>
      </c>
      <c r="AF166" s="240"/>
      <c r="AG166" s="240">
        <f>3846+768+384</f>
        <v>4998</v>
      </c>
      <c r="AH166" s="262">
        <f t="shared" si="29"/>
        <v>0</v>
      </c>
      <c r="AI166" s="240"/>
      <c r="AK166" s="261">
        <f>J166</f>
        <v>4998</v>
      </c>
      <c r="AL166" s="261"/>
      <c r="AM166" s="280"/>
      <c r="AO166" s="281">
        <f t="shared" si="37"/>
        <v>4998</v>
      </c>
      <c r="AP166" s="281"/>
      <c r="AQ166" s="291"/>
      <c r="AR166" s="292">
        <f t="shared" si="31"/>
        <v>4998</v>
      </c>
      <c r="AS166" s="292">
        <f t="shared" si="32"/>
        <v>188767</v>
      </c>
      <c r="AT166" s="292"/>
      <c r="AU166" s="292"/>
      <c r="AV166" s="292"/>
      <c r="AW166" s="292"/>
      <c r="AX166" s="292"/>
      <c r="AY166" s="222"/>
    </row>
    <row r="167" s="180" customFormat="1" ht="39" hidden="1" customHeight="1" spans="1:51">
      <c r="A167" s="213">
        <v>45790</v>
      </c>
      <c r="B167" s="214" t="s">
        <v>1407</v>
      </c>
      <c r="C167" s="215" t="s">
        <v>628</v>
      </c>
      <c r="D167" s="216">
        <v>4500164499</v>
      </c>
      <c r="E167" s="217" t="s">
        <v>1408</v>
      </c>
      <c r="F167" s="216" t="s">
        <v>1409</v>
      </c>
      <c r="G167" s="219" t="s">
        <v>554</v>
      </c>
      <c r="H167" s="219" t="s">
        <v>554</v>
      </c>
      <c r="I167" s="222" t="s">
        <v>555</v>
      </c>
      <c r="J167" s="221">
        <v>1050</v>
      </c>
      <c r="K167" s="221">
        <v>0</v>
      </c>
      <c r="L167" s="221">
        <v>6</v>
      </c>
      <c r="M167" s="221">
        <f t="shared" si="30"/>
        <v>175</v>
      </c>
      <c r="N167" s="238">
        <v>45835</v>
      </c>
      <c r="O167" s="238">
        <v>45831</v>
      </c>
      <c r="P167" s="239"/>
      <c r="Q167" s="244" t="s">
        <v>556</v>
      </c>
      <c r="R167" s="239"/>
      <c r="S167" s="239"/>
      <c r="T167" s="239" t="s">
        <v>731</v>
      </c>
      <c r="U167" s="248">
        <v>45790</v>
      </c>
      <c r="V167" s="248" t="s">
        <v>572</v>
      </c>
      <c r="W167" s="248">
        <v>45793</v>
      </c>
      <c r="X167" s="248"/>
      <c r="Y167" s="249"/>
      <c r="Z167" s="220" t="s">
        <v>1410</v>
      </c>
      <c r="AA167" s="239" t="s">
        <v>1411</v>
      </c>
      <c r="AB167" s="259">
        <v>2.6352</v>
      </c>
      <c r="AC167" s="259">
        <f t="shared" si="35"/>
        <v>2766.96</v>
      </c>
      <c r="AD167" s="221" t="s">
        <v>1412</v>
      </c>
      <c r="AE167" s="240" t="s">
        <v>567</v>
      </c>
      <c r="AF167" s="240"/>
      <c r="AG167" s="240">
        <v>1050</v>
      </c>
      <c r="AH167" s="262">
        <f t="shared" si="29"/>
        <v>0</v>
      </c>
      <c r="AI167" s="240"/>
      <c r="AK167" s="261">
        <f>J167</f>
        <v>1050</v>
      </c>
      <c r="AL167" s="261"/>
      <c r="AM167" s="280"/>
      <c r="AO167" s="281">
        <f t="shared" si="37"/>
        <v>1050</v>
      </c>
      <c r="AP167" s="281"/>
      <c r="AQ167" s="291"/>
      <c r="AR167" s="292">
        <f t="shared" si="31"/>
        <v>1050</v>
      </c>
      <c r="AS167" s="292">
        <f t="shared" si="32"/>
        <v>189817</v>
      </c>
      <c r="AT167" s="292"/>
      <c r="AU167" s="292"/>
      <c r="AV167" s="292"/>
      <c r="AW167" s="292"/>
      <c r="AX167" s="292"/>
      <c r="AY167" s="222"/>
    </row>
    <row r="168" s="180" customFormat="1" ht="39" hidden="1" customHeight="1" spans="1:51">
      <c r="A168" s="213">
        <v>45798</v>
      </c>
      <c r="B168" s="214" t="s">
        <v>1413</v>
      </c>
      <c r="C168" s="215" t="s">
        <v>996</v>
      </c>
      <c r="D168" s="216">
        <v>4500167394</v>
      </c>
      <c r="E168" s="217" t="s">
        <v>1414</v>
      </c>
      <c r="F168" s="216" t="s">
        <v>1415</v>
      </c>
      <c r="G168" s="300" t="s">
        <v>666</v>
      </c>
      <c r="H168" s="219" t="s">
        <v>554</v>
      </c>
      <c r="I168" s="222" t="s">
        <v>555</v>
      </c>
      <c r="J168" s="221">
        <v>768</v>
      </c>
      <c r="K168" s="221">
        <v>0</v>
      </c>
      <c r="L168" s="221">
        <v>6</v>
      </c>
      <c r="M168" s="221">
        <f t="shared" si="30"/>
        <v>128</v>
      </c>
      <c r="N168" s="238">
        <v>45835</v>
      </c>
      <c r="O168" s="238">
        <v>45831</v>
      </c>
      <c r="P168" s="239"/>
      <c r="Q168" s="244" t="s">
        <v>556</v>
      </c>
      <c r="R168" s="239"/>
      <c r="S168" s="239"/>
      <c r="T168" s="239" t="s">
        <v>731</v>
      </c>
      <c r="U168" s="248" t="s">
        <v>667</v>
      </c>
      <c r="V168" s="248" t="s">
        <v>676</v>
      </c>
      <c r="W168" s="248">
        <v>45811</v>
      </c>
      <c r="X168" s="248"/>
      <c r="Y168" s="249"/>
      <c r="Z168" s="220" t="s">
        <v>1416</v>
      </c>
      <c r="AA168" s="239" t="s">
        <v>1417</v>
      </c>
      <c r="AB168" s="259">
        <v>2.967</v>
      </c>
      <c r="AC168" s="259">
        <f t="shared" si="35"/>
        <v>2278.656</v>
      </c>
      <c r="AD168" s="221" t="s">
        <v>1418</v>
      </c>
      <c r="AE168" s="262" t="s">
        <v>567</v>
      </c>
      <c r="AF168" s="262"/>
      <c r="AG168" s="240">
        <v>768</v>
      </c>
      <c r="AH168" s="262">
        <f t="shared" si="29"/>
        <v>0</v>
      </c>
      <c r="AI168" s="240"/>
      <c r="AK168" s="261"/>
      <c r="AL168" s="261">
        <f>J168</f>
        <v>768</v>
      </c>
      <c r="AM168" s="280"/>
      <c r="AO168" s="281">
        <f t="shared" si="37"/>
        <v>768</v>
      </c>
      <c r="AP168" s="281"/>
      <c r="AQ168" s="291"/>
      <c r="AR168" s="292">
        <f t="shared" si="31"/>
        <v>768</v>
      </c>
      <c r="AS168" s="292">
        <f t="shared" si="32"/>
        <v>190585</v>
      </c>
      <c r="AT168" s="292"/>
      <c r="AU168" s="292"/>
      <c r="AV168" s="292"/>
      <c r="AW168" s="292"/>
      <c r="AX168" s="292"/>
      <c r="AY168" s="222"/>
    </row>
    <row r="169" s="180" customFormat="1" ht="39" hidden="1" customHeight="1" spans="1:51">
      <c r="A169" s="213">
        <v>45790</v>
      </c>
      <c r="B169" s="214" t="s">
        <v>1419</v>
      </c>
      <c r="C169" s="215" t="s">
        <v>1420</v>
      </c>
      <c r="D169" s="216">
        <v>4500166307</v>
      </c>
      <c r="E169" s="217"/>
      <c r="F169" s="216" t="s">
        <v>1421</v>
      </c>
      <c r="G169" s="219" t="s">
        <v>554</v>
      </c>
      <c r="H169" s="219" t="s">
        <v>554</v>
      </c>
      <c r="I169" s="222" t="s">
        <v>555</v>
      </c>
      <c r="J169" s="221">
        <v>504</v>
      </c>
      <c r="K169" s="221">
        <v>0</v>
      </c>
      <c r="L169" s="221">
        <v>6</v>
      </c>
      <c r="M169" s="221">
        <f t="shared" si="30"/>
        <v>84</v>
      </c>
      <c r="N169" s="238">
        <v>45837</v>
      </c>
      <c r="O169" s="238">
        <v>45833</v>
      </c>
      <c r="P169" s="239"/>
      <c r="Q169" s="244" t="s">
        <v>556</v>
      </c>
      <c r="R169" s="239"/>
      <c r="S169" s="239"/>
      <c r="T169" s="239" t="s">
        <v>731</v>
      </c>
      <c r="U169" s="248">
        <v>45806</v>
      </c>
      <c r="V169" s="248" t="s">
        <v>572</v>
      </c>
      <c r="W169" s="248">
        <v>45813</v>
      </c>
      <c r="X169" s="248"/>
      <c r="Y169" s="249"/>
      <c r="Z169" s="220" t="s">
        <v>1422</v>
      </c>
      <c r="AA169" s="239" t="s">
        <v>660</v>
      </c>
      <c r="AB169" s="259">
        <v>2.7663</v>
      </c>
      <c r="AC169" s="259">
        <f t="shared" si="35"/>
        <v>1394.2152</v>
      </c>
      <c r="AD169" s="221" t="s">
        <v>1423</v>
      </c>
      <c r="AE169" s="240" t="s">
        <v>567</v>
      </c>
      <c r="AF169" s="240"/>
      <c r="AG169" s="240">
        <v>504</v>
      </c>
      <c r="AH169" s="262">
        <f t="shared" si="29"/>
        <v>0</v>
      </c>
      <c r="AI169" s="240"/>
      <c r="AK169" s="261">
        <f>J169</f>
        <v>504</v>
      </c>
      <c r="AL169" s="261"/>
      <c r="AM169" s="280"/>
      <c r="AO169" s="281">
        <f t="shared" si="37"/>
        <v>504</v>
      </c>
      <c r="AP169" s="281"/>
      <c r="AQ169" s="291"/>
      <c r="AR169" s="292">
        <f t="shared" si="31"/>
        <v>504</v>
      </c>
      <c r="AS169" s="292">
        <f t="shared" si="32"/>
        <v>191089</v>
      </c>
      <c r="AT169" s="292"/>
      <c r="AU169" s="292"/>
      <c r="AV169" s="292"/>
      <c r="AW169" s="292"/>
      <c r="AX169" s="292"/>
      <c r="AY169" s="222"/>
    </row>
    <row r="170" s="180" customFormat="1" ht="39" hidden="1" customHeight="1" spans="1:51">
      <c r="A170" s="213">
        <v>45805</v>
      </c>
      <c r="B170" s="214" t="s">
        <v>1424</v>
      </c>
      <c r="C170" s="215" t="s">
        <v>1425</v>
      </c>
      <c r="D170" s="216">
        <v>4500168238</v>
      </c>
      <c r="E170" s="217"/>
      <c r="F170" s="216" t="s">
        <v>1426</v>
      </c>
      <c r="G170" s="300" t="s">
        <v>666</v>
      </c>
      <c r="H170" s="219" t="s">
        <v>554</v>
      </c>
      <c r="I170" s="222" t="s">
        <v>555</v>
      </c>
      <c r="J170" s="221">
        <v>120</v>
      </c>
      <c r="K170" s="221">
        <v>0</v>
      </c>
      <c r="L170" s="221">
        <v>6</v>
      </c>
      <c r="M170" s="221">
        <f t="shared" si="30"/>
        <v>20</v>
      </c>
      <c r="N170" s="238">
        <v>45838</v>
      </c>
      <c r="O170" s="238">
        <v>45834</v>
      </c>
      <c r="P170" s="239"/>
      <c r="Q170" s="244" t="s">
        <v>556</v>
      </c>
      <c r="R170" s="239"/>
      <c r="S170" s="239"/>
      <c r="T170" s="239" t="s">
        <v>731</v>
      </c>
      <c r="U170" s="248">
        <v>45814</v>
      </c>
      <c r="V170" s="248" t="s">
        <v>572</v>
      </c>
      <c r="W170" s="248">
        <v>45813</v>
      </c>
      <c r="X170" s="248"/>
      <c r="Y170" s="249"/>
      <c r="Z170" s="220" t="s">
        <v>1427</v>
      </c>
      <c r="AA170" s="239" t="s">
        <v>1428</v>
      </c>
      <c r="AB170" s="259">
        <v>2.6717</v>
      </c>
      <c r="AC170" s="259">
        <f t="shared" si="35"/>
        <v>320.604</v>
      </c>
      <c r="AD170" s="221" t="s">
        <v>1429</v>
      </c>
      <c r="AE170" s="240" t="s">
        <v>567</v>
      </c>
      <c r="AF170" s="240"/>
      <c r="AG170" s="240">
        <v>120</v>
      </c>
      <c r="AH170" s="262">
        <f t="shared" si="29"/>
        <v>0</v>
      </c>
      <c r="AI170" s="240"/>
      <c r="AK170" s="261"/>
      <c r="AL170" s="261">
        <f>J170</f>
        <v>120</v>
      </c>
      <c r="AM170" s="280"/>
      <c r="AO170" s="281">
        <f t="shared" si="37"/>
        <v>120</v>
      </c>
      <c r="AP170" s="281"/>
      <c r="AQ170" s="291"/>
      <c r="AR170" s="292">
        <f t="shared" si="31"/>
        <v>120</v>
      </c>
      <c r="AS170" s="292">
        <f t="shared" si="32"/>
        <v>191209</v>
      </c>
      <c r="AT170" s="292"/>
      <c r="AU170" s="292"/>
      <c r="AV170" s="292"/>
      <c r="AW170" s="292"/>
      <c r="AX170" s="292"/>
      <c r="AY170" s="222"/>
    </row>
    <row r="171" s="180" customFormat="1" ht="39" hidden="1" customHeight="1" spans="1:51">
      <c r="A171" s="213">
        <v>45796</v>
      </c>
      <c r="B171" s="214" t="s">
        <v>1430</v>
      </c>
      <c r="C171" s="215" t="s">
        <v>628</v>
      </c>
      <c r="D171" s="216">
        <v>4500166846</v>
      </c>
      <c r="E171" s="217" t="s">
        <v>1431</v>
      </c>
      <c r="F171" s="216" t="s">
        <v>1432</v>
      </c>
      <c r="G171" s="300" t="s">
        <v>666</v>
      </c>
      <c r="H171" s="219" t="s">
        <v>554</v>
      </c>
      <c r="I171" s="222" t="s">
        <v>555</v>
      </c>
      <c r="J171" s="221">
        <v>1008</v>
      </c>
      <c r="K171" s="221">
        <v>0</v>
      </c>
      <c r="L171" s="221">
        <v>6</v>
      </c>
      <c r="M171" s="221">
        <f t="shared" si="30"/>
        <v>168</v>
      </c>
      <c r="N171" s="238">
        <v>45839</v>
      </c>
      <c r="O171" s="238">
        <f>N171-4</f>
        <v>45835</v>
      </c>
      <c r="P171" s="239" t="s">
        <v>1433</v>
      </c>
      <c r="Q171" s="244" t="s">
        <v>556</v>
      </c>
      <c r="R171" s="239"/>
      <c r="S171" s="239"/>
      <c r="T171" s="239" t="s">
        <v>731</v>
      </c>
      <c r="U171" s="248">
        <v>45807</v>
      </c>
      <c r="V171" s="248" t="s">
        <v>572</v>
      </c>
      <c r="W171" s="248" t="s">
        <v>1434</v>
      </c>
      <c r="X171" s="248"/>
      <c r="Y171" s="249"/>
      <c r="Z171" s="220" t="s">
        <v>1435</v>
      </c>
      <c r="AA171" s="239" t="s">
        <v>751</v>
      </c>
      <c r="AB171" s="259">
        <v>2.6352</v>
      </c>
      <c r="AC171" s="259">
        <f t="shared" si="35"/>
        <v>2656.2816</v>
      </c>
      <c r="AD171" s="221" t="s">
        <v>1436</v>
      </c>
      <c r="AE171" s="240" t="s">
        <v>567</v>
      </c>
      <c r="AF171" s="240"/>
      <c r="AG171" s="240">
        <v>1008</v>
      </c>
      <c r="AH171" s="262">
        <f t="shared" si="29"/>
        <v>0</v>
      </c>
      <c r="AI171" s="240"/>
      <c r="AK171" s="261"/>
      <c r="AL171" s="261">
        <f>J171</f>
        <v>1008</v>
      </c>
      <c r="AM171" s="280"/>
      <c r="AO171" s="281">
        <f t="shared" si="37"/>
        <v>1008</v>
      </c>
      <c r="AP171" s="281"/>
      <c r="AQ171" s="291"/>
      <c r="AR171" s="292">
        <f t="shared" si="31"/>
        <v>1008</v>
      </c>
      <c r="AS171" s="292">
        <f t="shared" si="32"/>
        <v>192217</v>
      </c>
      <c r="AT171" s="292"/>
      <c r="AU171" s="292"/>
      <c r="AV171" s="292"/>
      <c r="AW171" s="292"/>
      <c r="AX171" s="292"/>
      <c r="AY171" s="222"/>
    </row>
    <row r="172" s="180" customFormat="1" ht="39" hidden="1" customHeight="1" spans="1:51">
      <c r="A172" s="213">
        <v>45808</v>
      </c>
      <c r="B172" s="214" t="s">
        <v>1424</v>
      </c>
      <c r="C172" s="215" t="s">
        <v>1425</v>
      </c>
      <c r="D172" s="216">
        <v>4500168594</v>
      </c>
      <c r="E172" s="217"/>
      <c r="F172" s="216" t="s">
        <v>1437</v>
      </c>
      <c r="G172" s="300" t="s">
        <v>666</v>
      </c>
      <c r="H172" s="219" t="s">
        <v>554</v>
      </c>
      <c r="I172" s="222" t="s">
        <v>555</v>
      </c>
      <c r="J172" s="221">
        <v>60</v>
      </c>
      <c r="K172" s="221">
        <v>0</v>
      </c>
      <c r="L172" s="221">
        <v>6</v>
      </c>
      <c r="M172" s="221">
        <f t="shared" si="30"/>
        <v>10</v>
      </c>
      <c r="N172" s="238">
        <v>45840</v>
      </c>
      <c r="O172" s="238">
        <f>N172-4</f>
        <v>45836</v>
      </c>
      <c r="P172" s="239"/>
      <c r="Q172" s="244" t="s">
        <v>556</v>
      </c>
      <c r="R172" s="239"/>
      <c r="S172" s="239"/>
      <c r="T172" s="239" t="s">
        <v>731</v>
      </c>
      <c r="U172" s="248">
        <v>45814</v>
      </c>
      <c r="V172" s="248" t="s">
        <v>572</v>
      </c>
      <c r="W172" s="248">
        <v>45813</v>
      </c>
      <c r="X172" s="248"/>
      <c r="Y172" s="249"/>
      <c r="Z172" s="220" t="s">
        <v>1427</v>
      </c>
      <c r="AA172" s="239" t="s">
        <v>1428</v>
      </c>
      <c r="AB172" s="259">
        <v>2.6717</v>
      </c>
      <c r="AC172" s="259">
        <f t="shared" si="35"/>
        <v>160.302</v>
      </c>
      <c r="AD172" s="221" t="s">
        <v>1438</v>
      </c>
      <c r="AE172" s="240" t="s">
        <v>567</v>
      </c>
      <c r="AF172" s="240"/>
      <c r="AG172" s="240">
        <v>60</v>
      </c>
      <c r="AH172" s="262">
        <f t="shared" si="29"/>
        <v>0</v>
      </c>
      <c r="AI172" s="240"/>
      <c r="AK172" s="261"/>
      <c r="AL172" s="261">
        <f>J172</f>
        <v>60</v>
      </c>
      <c r="AM172" s="280"/>
      <c r="AO172" s="281">
        <f t="shared" si="37"/>
        <v>60</v>
      </c>
      <c r="AP172" s="281"/>
      <c r="AQ172" s="291"/>
      <c r="AR172" s="292">
        <f t="shared" si="31"/>
        <v>60</v>
      </c>
      <c r="AS172" s="292">
        <f t="shared" si="32"/>
        <v>192277</v>
      </c>
      <c r="AT172" s="292"/>
      <c r="AU172" s="292"/>
      <c r="AV172" s="292"/>
      <c r="AW172" s="292"/>
      <c r="AX172" s="292"/>
      <c r="AY172" s="222"/>
    </row>
    <row r="173" s="180" customFormat="1" ht="39" hidden="1" customHeight="1" spans="1:51">
      <c r="A173" s="213">
        <v>45811</v>
      </c>
      <c r="B173" s="214" t="s">
        <v>1424</v>
      </c>
      <c r="C173" s="215" t="s">
        <v>1425</v>
      </c>
      <c r="D173" s="216">
        <v>4500168705</v>
      </c>
      <c r="E173" s="217"/>
      <c r="F173" s="216" t="s">
        <v>1439</v>
      </c>
      <c r="G173" s="300" t="s">
        <v>666</v>
      </c>
      <c r="H173" s="219" t="s">
        <v>554</v>
      </c>
      <c r="I173" s="222" t="s">
        <v>555</v>
      </c>
      <c r="J173" s="221">
        <v>240</v>
      </c>
      <c r="K173" s="221">
        <v>0</v>
      </c>
      <c r="L173" s="221">
        <v>6</v>
      </c>
      <c r="M173" s="221">
        <f t="shared" si="30"/>
        <v>40</v>
      </c>
      <c r="N173" s="238">
        <v>45840</v>
      </c>
      <c r="O173" s="238">
        <f>N173-4</f>
        <v>45836</v>
      </c>
      <c r="P173" s="239"/>
      <c r="Q173" s="244" t="s">
        <v>556</v>
      </c>
      <c r="R173" s="239"/>
      <c r="S173" s="239"/>
      <c r="T173" s="239" t="s">
        <v>731</v>
      </c>
      <c r="U173" s="248">
        <v>45814</v>
      </c>
      <c r="V173" s="248" t="s">
        <v>572</v>
      </c>
      <c r="W173" s="248">
        <v>45813</v>
      </c>
      <c r="X173" s="248"/>
      <c r="Y173" s="249"/>
      <c r="Z173" s="220" t="s">
        <v>1427</v>
      </c>
      <c r="AA173" s="239" t="s">
        <v>1428</v>
      </c>
      <c r="AB173" s="259">
        <v>2.6717</v>
      </c>
      <c r="AC173" s="259">
        <f t="shared" si="35"/>
        <v>641.208</v>
      </c>
      <c r="AD173" s="221" t="s">
        <v>1440</v>
      </c>
      <c r="AE173" s="240" t="s">
        <v>567</v>
      </c>
      <c r="AF173" s="240"/>
      <c r="AG173" s="240">
        <v>240</v>
      </c>
      <c r="AH173" s="262">
        <f t="shared" si="29"/>
        <v>0</v>
      </c>
      <c r="AI173" s="240"/>
      <c r="AK173" s="261"/>
      <c r="AL173" s="261">
        <f>J173</f>
        <v>240</v>
      </c>
      <c r="AM173" s="280"/>
      <c r="AO173" s="281">
        <f t="shared" si="37"/>
        <v>240</v>
      </c>
      <c r="AP173" s="281"/>
      <c r="AQ173" s="291"/>
      <c r="AR173" s="292">
        <f t="shared" si="31"/>
        <v>240</v>
      </c>
      <c r="AS173" s="292">
        <f t="shared" si="32"/>
        <v>192517</v>
      </c>
      <c r="AT173" s="292"/>
      <c r="AU173" s="292"/>
      <c r="AV173" s="292"/>
      <c r="AW173" s="292"/>
      <c r="AX173" s="292"/>
      <c r="AY173" s="222"/>
    </row>
    <row r="174" s="180" customFormat="1" ht="39" hidden="1" customHeight="1" spans="1:51">
      <c r="A174" s="213">
        <v>45804</v>
      </c>
      <c r="B174" s="214" t="s">
        <v>1046</v>
      </c>
      <c r="C174" s="215" t="s">
        <v>594</v>
      </c>
      <c r="D174" s="216">
        <v>4500167655</v>
      </c>
      <c r="E174" s="217" t="s">
        <v>1441</v>
      </c>
      <c r="F174" s="216" t="s">
        <v>1442</v>
      </c>
      <c r="G174" s="301" t="s">
        <v>724</v>
      </c>
      <c r="H174" s="219" t="s">
        <v>724</v>
      </c>
      <c r="I174" s="222" t="s">
        <v>555</v>
      </c>
      <c r="J174" s="221">
        <v>1984</v>
      </c>
      <c r="K174" s="221">
        <v>0</v>
      </c>
      <c r="L174" s="221">
        <v>4</v>
      </c>
      <c r="M174" s="221">
        <f t="shared" si="30"/>
        <v>496</v>
      </c>
      <c r="N174" s="238">
        <v>45841</v>
      </c>
      <c r="O174" s="238">
        <f>N174-3</f>
        <v>45838</v>
      </c>
      <c r="P174" s="239"/>
      <c r="Q174" s="244" t="s">
        <v>556</v>
      </c>
      <c r="R174" s="239"/>
      <c r="S174" s="239"/>
      <c r="T174" s="239" t="s">
        <v>731</v>
      </c>
      <c r="U174" s="248">
        <v>45817</v>
      </c>
      <c r="V174" s="248" t="s">
        <v>572</v>
      </c>
      <c r="W174" s="248" t="s">
        <v>572</v>
      </c>
      <c r="X174" s="248"/>
      <c r="Y174" s="249"/>
      <c r="Z174" s="220" t="s">
        <v>1049</v>
      </c>
      <c r="AA174" s="239" t="s">
        <v>1050</v>
      </c>
      <c r="AB174" s="259">
        <v>1.7249</v>
      </c>
      <c r="AC174" s="259">
        <f t="shared" si="35"/>
        <v>3422.2016</v>
      </c>
      <c r="AD174" s="221" t="s">
        <v>1443</v>
      </c>
      <c r="AE174" s="240" t="s">
        <v>567</v>
      </c>
      <c r="AF174" s="240"/>
      <c r="AG174" s="240">
        <v>1984</v>
      </c>
      <c r="AH174" s="262">
        <f t="shared" si="29"/>
        <v>0</v>
      </c>
      <c r="AI174" s="240"/>
      <c r="AK174" s="261">
        <f>J174</f>
        <v>1984</v>
      </c>
      <c r="AL174" s="261"/>
      <c r="AM174" s="280"/>
      <c r="AO174" s="281">
        <f t="shared" si="37"/>
        <v>1984</v>
      </c>
      <c r="AP174" s="281"/>
      <c r="AQ174" s="291"/>
      <c r="AR174" s="292">
        <f t="shared" si="31"/>
        <v>1984</v>
      </c>
      <c r="AS174" s="292">
        <f t="shared" si="32"/>
        <v>194501</v>
      </c>
      <c r="AT174" s="292"/>
      <c r="AU174" s="292"/>
      <c r="AV174" s="292"/>
      <c r="AW174" s="292"/>
      <c r="AX174" s="292"/>
      <c r="AY174" s="222"/>
    </row>
    <row r="175" s="180" customFormat="1" ht="39" hidden="1" customHeight="1" spans="1:51">
      <c r="A175" s="213">
        <v>45804</v>
      </c>
      <c r="B175" s="214" t="s">
        <v>1046</v>
      </c>
      <c r="C175" s="215" t="s">
        <v>594</v>
      </c>
      <c r="D175" s="216">
        <v>4500167656</v>
      </c>
      <c r="E175" s="217" t="s">
        <v>1444</v>
      </c>
      <c r="F175" s="216" t="s">
        <v>1445</v>
      </c>
      <c r="G175" s="301" t="s">
        <v>724</v>
      </c>
      <c r="H175" s="219" t="s">
        <v>724</v>
      </c>
      <c r="I175" s="222" t="s">
        <v>555</v>
      </c>
      <c r="J175" s="221">
        <v>1216</v>
      </c>
      <c r="K175" s="221">
        <v>0</v>
      </c>
      <c r="L175" s="221">
        <v>4</v>
      </c>
      <c r="M175" s="221">
        <f t="shared" si="30"/>
        <v>304</v>
      </c>
      <c r="N175" s="238">
        <v>45841</v>
      </c>
      <c r="O175" s="238">
        <f>N175-3</f>
        <v>45838</v>
      </c>
      <c r="P175" s="239"/>
      <c r="Q175" s="244" t="s">
        <v>556</v>
      </c>
      <c r="R175" s="239"/>
      <c r="S175" s="239"/>
      <c r="T175" s="239" t="s">
        <v>731</v>
      </c>
      <c r="U175" s="248">
        <v>45817</v>
      </c>
      <c r="V175" s="248" t="s">
        <v>572</v>
      </c>
      <c r="W175" s="248" t="s">
        <v>572</v>
      </c>
      <c r="X175" s="248"/>
      <c r="Y175" s="249"/>
      <c r="Z175" s="220" t="s">
        <v>1049</v>
      </c>
      <c r="AA175" s="239" t="s">
        <v>1050</v>
      </c>
      <c r="AB175" s="259">
        <v>1.7249</v>
      </c>
      <c r="AC175" s="259">
        <f t="shared" si="35"/>
        <v>2097.4784</v>
      </c>
      <c r="AD175" s="221" t="s">
        <v>1446</v>
      </c>
      <c r="AE175" s="240" t="s">
        <v>567</v>
      </c>
      <c r="AF175" s="240"/>
      <c r="AG175" s="240">
        <v>1216</v>
      </c>
      <c r="AH175" s="262">
        <f t="shared" si="29"/>
        <v>0</v>
      </c>
      <c r="AI175" s="240"/>
      <c r="AK175" s="261">
        <f>J175</f>
        <v>1216</v>
      </c>
      <c r="AL175" s="261"/>
      <c r="AM175" s="280"/>
      <c r="AO175" s="281">
        <f t="shared" si="37"/>
        <v>1216</v>
      </c>
      <c r="AP175" s="281"/>
      <c r="AQ175" s="291"/>
      <c r="AR175" s="292">
        <f t="shared" si="31"/>
        <v>1216</v>
      </c>
      <c r="AS175" s="292">
        <f t="shared" si="32"/>
        <v>195717</v>
      </c>
      <c r="AT175" s="292"/>
      <c r="AU175" s="292"/>
      <c r="AV175" s="292"/>
      <c r="AW175" s="292"/>
      <c r="AX175" s="292"/>
      <c r="AY175" s="222"/>
    </row>
    <row r="176" s="180" customFormat="1" ht="39" hidden="1" customHeight="1" spans="1:51">
      <c r="A176" s="213">
        <v>45797</v>
      </c>
      <c r="B176" s="214" t="s">
        <v>1447</v>
      </c>
      <c r="C176" s="215" t="s">
        <v>559</v>
      </c>
      <c r="D176" s="216">
        <v>4500167054</v>
      </c>
      <c r="E176" s="217" t="s">
        <v>1448</v>
      </c>
      <c r="F176" s="216" t="s">
        <v>1449</v>
      </c>
      <c r="G176" s="300" t="s">
        <v>554</v>
      </c>
      <c r="H176" s="219" t="s">
        <v>554</v>
      </c>
      <c r="I176" s="222" t="s">
        <v>555</v>
      </c>
      <c r="J176" s="221">
        <v>360</v>
      </c>
      <c r="K176" s="221">
        <v>0</v>
      </c>
      <c r="L176" s="221">
        <v>6</v>
      </c>
      <c r="M176" s="221">
        <f t="shared" si="30"/>
        <v>60</v>
      </c>
      <c r="N176" s="238">
        <v>45842</v>
      </c>
      <c r="O176" s="238">
        <f>N176-4</f>
        <v>45838</v>
      </c>
      <c r="P176" s="239"/>
      <c r="Q176" s="244" t="s">
        <v>556</v>
      </c>
      <c r="R176" s="239"/>
      <c r="S176" s="239"/>
      <c r="T176" s="239" t="s">
        <v>731</v>
      </c>
      <c r="U176" s="248">
        <v>45797</v>
      </c>
      <c r="V176" s="248" t="s">
        <v>572</v>
      </c>
      <c r="W176" s="248" t="s">
        <v>572</v>
      </c>
      <c r="X176" s="248"/>
      <c r="Y176" s="249"/>
      <c r="Z176" s="220" t="s">
        <v>1450</v>
      </c>
      <c r="AA176" s="239" t="s">
        <v>565</v>
      </c>
      <c r="AB176" s="259">
        <v>2.7663</v>
      </c>
      <c r="AC176" s="259">
        <f t="shared" si="35"/>
        <v>995.868</v>
      </c>
      <c r="AD176" s="221" t="s">
        <v>1451</v>
      </c>
      <c r="AE176" s="240" t="s">
        <v>567</v>
      </c>
      <c r="AF176" s="240"/>
      <c r="AG176" s="240">
        <v>360</v>
      </c>
      <c r="AH176" s="262">
        <f t="shared" si="29"/>
        <v>0</v>
      </c>
      <c r="AI176" s="240"/>
      <c r="AK176" s="261">
        <f>J176</f>
        <v>360</v>
      </c>
      <c r="AL176" s="261"/>
      <c r="AM176" s="280"/>
      <c r="AO176" s="281">
        <f t="shared" si="37"/>
        <v>360</v>
      </c>
      <c r="AP176" s="281"/>
      <c r="AQ176" s="291"/>
      <c r="AR176" s="292">
        <f t="shared" si="31"/>
        <v>360</v>
      </c>
      <c r="AS176" s="292">
        <f t="shared" si="32"/>
        <v>196077</v>
      </c>
      <c r="AT176" s="292"/>
      <c r="AU176" s="292"/>
      <c r="AV176" s="292"/>
      <c r="AW176" s="292"/>
      <c r="AX176" s="292"/>
      <c r="AY176" s="222"/>
    </row>
    <row r="177" s="180" customFormat="1" ht="39" hidden="1" customHeight="1" spans="1:51">
      <c r="A177" s="213">
        <v>45797</v>
      </c>
      <c r="B177" s="214" t="s">
        <v>1452</v>
      </c>
      <c r="C177" s="215" t="s">
        <v>1012</v>
      </c>
      <c r="D177" s="216">
        <v>4500166992</v>
      </c>
      <c r="E177" s="784" t="s">
        <v>1453</v>
      </c>
      <c r="F177" s="216" t="s">
        <v>1454</v>
      </c>
      <c r="G177" s="219" t="s">
        <v>666</v>
      </c>
      <c r="H177" s="219" t="s">
        <v>554</v>
      </c>
      <c r="I177" s="222" t="s">
        <v>555</v>
      </c>
      <c r="J177" s="221">
        <v>1050</v>
      </c>
      <c r="K177" s="221">
        <v>0</v>
      </c>
      <c r="L177" s="221">
        <v>6</v>
      </c>
      <c r="M177" s="221">
        <f t="shared" si="30"/>
        <v>175</v>
      </c>
      <c r="N177" s="238">
        <v>45842</v>
      </c>
      <c r="O177" s="238">
        <f>N177-4</f>
        <v>45838</v>
      </c>
      <c r="P177" s="239"/>
      <c r="Q177" s="244" t="s">
        <v>556</v>
      </c>
      <c r="R177" s="239"/>
      <c r="S177" s="239"/>
      <c r="T177" s="239" t="s">
        <v>731</v>
      </c>
      <c r="U177" s="248">
        <v>45797</v>
      </c>
      <c r="V177" s="248" t="s">
        <v>572</v>
      </c>
      <c r="W177" s="248" t="s">
        <v>1455</v>
      </c>
      <c r="X177" s="248"/>
      <c r="Y177" s="249"/>
      <c r="Z177" s="220" t="s">
        <v>1456</v>
      </c>
      <c r="AA177" s="239" t="s">
        <v>1457</v>
      </c>
      <c r="AB177" s="259">
        <v>2.6352</v>
      </c>
      <c r="AC177" s="259">
        <f t="shared" si="35"/>
        <v>2766.96</v>
      </c>
      <c r="AD177" s="221" t="s">
        <v>1458</v>
      </c>
      <c r="AE177" s="262" t="s">
        <v>567</v>
      </c>
      <c r="AF177" s="262"/>
      <c r="AG177" s="240">
        <v>1050</v>
      </c>
      <c r="AH177" s="262">
        <f t="shared" si="29"/>
        <v>0</v>
      </c>
      <c r="AI177" s="240"/>
      <c r="AK177" s="261"/>
      <c r="AL177" s="261">
        <f>J177</f>
        <v>1050</v>
      </c>
      <c r="AM177" s="280"/>
      <c r="AO177" s="281">
        <f t="shared" si="37"/>
        <v>1050</v>
      </c>
      <c r="AP177" s="281"/>
      <c r="AQ177" s="291"/>
      <c r="AR177" s="292">
        <f t="shared" si="31"/>
        <v>1050</v>
      </c>
      <c r="AS177" s="292">
        <f t="shared" si="32"/>
        <v>197127</v>
      </c>
      <c r="AT177" s="292"/>
      <c r="AU177" s="292"/>
      <c r="AV177" s="292"/>
      <c r="AW177" s="292"/>
      <c r="AX177" s="292"/>
      <c r="AY177" s="222"/>
    </row>
    <row r="178" s="180" customFormat="1" ht="39" hidden="1" customHeight="1" spans="1:51">
      <c r="A178" s="213">
        <v>45806</v>
      </c>
      <c r="B178" s="214" t="s">
        <v>1459</v>
      </c>
      <c r="C178" s="215" t="s">
        <v>663</v>
      </c>
      <c r="D178" s="216">
        <v>4500168264</v>
      </c>
      <c r="E178" s="217"/>
      <c r="F178" s="216" t="s">
        <v>1460</v>
      </c>
      <c r="G178" s="300" t="s">
        <v>666</v>
      </c>
      <c r="H178" s="219" t="s">
        <v>554</v>
      </c>
      <c r="I178" s="222" t="s">
        <v>555</v>
      </c>
      <c r="J178" s="221">
        <v>360</v>
      </c>
      <c r="K178" s="221">
        <v>0</v>
      </c>
      <c r="L178" s="221">
        <v>6</v>
      </c>
      <c r="M178" s="221">
        <f t="shared" si="30"/>
        <v>60</v>
      </c>
      <c r="N178" s="238">
        <v>45842</v>
      </c>
      <c r="O178" s="238">
        <f>N178-4</f>
        <v>45838</v>
      </c>
      <c r="P178" s="239"/>
      <c r="Q178" s="244" t="s">
        <v>556</v>
      </c>
      <c r="R178" s="239"/>
      <c r="S178" s="239"/>
      <c r="T178" s="239" t="s">
        <v>748</v>
      </c>
      <c r="U178" s="248">
        <v>45812</v>
      </c>
      <c r="V178" s="248" t="s">
        <v>572</v>
      </c>
      <c r="W178" s="248" t="s">
        <v>1198</v>
      </c>
      <c r="X178" s="248"/>
      <c r="Y178" s="249"/>
      <c r="Z178" s="220" t="s">
        <v>1461</v>
      </c>
      <c r="AA178" s="239" t="s">
        <v>776</v>
      </c>
      <c r="AB178" s="259">
        <v>2.6717</v>
      </c>
      <c r="AC178" s="259">
        <f t="shared" si="35"/>
        <v>961.812</v>
      </c>
      <c r="AD178" s="221" t="s">
        <v>1462</v>
      </c>
      <c r="AE178" s="240" t="s">
        <v>567</v>
      </c>
      <c r="AF178" s="240"/>
      <c r="AG178" s="240">
        <v>360</v>
      </c>
      <c r="AH178" s="262">
        <f t="shared" si="29"/>
        <v>0</v>
      </c>
      <c r="AI178" s="240"/>
      <c r="AK178" s="261"/>
      <c r="AL178" s="261">
        <f>J178</f>
        <v>360</v>
      </c>
      <c r="AM178" s="280"/>
      <c r="AO178" s="281">
        <f t="shared" si="37"/>
        <v>360</v>
      </c>
      <c r="AP178" s="281"/>
      <c r="AQ178" s="291"/>
      <c r="AR178" s="292">
        <f t="shared" si="31"/>
        <v>360</v>
      </c>
      <c r="AS178" s="292">
        <f t="shared" si="32"/>
        <v>197487</v>
      </c>
      <c r="AT178" s="292"/>
      <c r="AU178" s="292"/>
      <c r="AV178" s="292"/>
      <c r="AW178" s="292"/>
      <c r="AX178" s="292"/>
      <c r="AY178" s="222"/>
    </row>
    <row r="179" s="180" customFormat="1" ht="39" hidden="1" customHeight="1" spans="1:51">
      <c r="A179" s="213">
        <v>45750</v>
      </c>
      <c r="B179" s="214" t="s">
        <v>1029</v>
      </c>
      <c r="C179" s="215" t="s">
        <v>1463</v>
      </c>
      <c r="D179" s="216">
        <v>4500162474</v>
      </c>
      <c r="E179" s="217" t="s">
        <v>1464</v>
      </c>
      <c r="F179" s="216" t="s">
        <v>1465</v>
      </c>
      <c r="G179" s="219" t="s">
        <v>554</v>
      </c>
      <c r="H179" s="219" t="s">
        <v>1466</v>
      </c>
      <c r="I179" s="222" t="s">
        <v>555</v>
      </c>
      <c r="J179" s="221">
        <v>480</v>
      </c>
      <c r="K179" s="221">
        <v>0</v>
      </c>
      <c r="L179" s="221">
        <v>6</v>
      </c>
      <c r="M179" s="221">
        <f t="shared" si="30"/>
        <v>80</v>
      </c>
      <c r="N179" s="238">
        <v>45842</v>
      </c>
      <c r="O179" s="238">
        <f>N179-4</f>
        <v>45838</v>
      </c>
      <c r="P179" s="239"/>
      <c r="Q179" s="244" t="s">
        <v>556</v>
      </c>
      <c r="R179" s="239"/>
      <c r="S179" s="239"/>
      <c r="T179" s="239" t="s">
        <v>731</v>
      </c>
      <c r="U179" s="248">
        <v>45762</v>
      </c>
      <c r="V179" s="248" t="s">
        <v>572</v>
      </c>
      <c r="W179" s="248">
        <v>45770</v>
      </c>
      <c r="X179" s="248"/>
      <c r="Y179" s="249"/>
      <c r="Z179" s="220" t="s">
        <v>1467</v>
      </c>
      <c r="AA179" s="239" t="s">
        <v>660</v>
      </c>
      <c r="AB179" s="259">
        <v>2.7663</v>
      </c>
      <c r="AC179" s="259">
        <f t="shared" si="35"/>
        <v>1327.824</v>
      </c>
      <c r="AD179" s="221" t="s">
        <v>1468</v>
      </c>
      <c r="AE179" s="240" t="s">
        <v>567</v>
      </c>
      <c r="AF179" s="240"/>
      <c r="AG179" s="240">
        <v>480</v>
      </c>
      <c r="AH179" s="262">
        <f t="shared" si="29"/>
        <v>0</v>
      </c>
      <c r="AI179" s="240"/>
      <c r="AK179" s="261">
        <f>J179</f>
        <v>480</v>
      </c>
      <c r="AL179" s="261"/>
      <c r="AM179" s="280"/>
      <c r="AO179" s="281"/>
      <c r="AP179" s="281">
        <f>J179</f>
        <v>480</v>
      </c>
      <c r="AQ179" s="291"/>
      <c r="AR179" s="292">
        <f t="shared" si="31"/>
        <v>480</v>
      </c>
      <c r="AS179" s="292">
        <f t="shared" si="32"/>
        <v>197967</v>
      </c>
      <c r="AT179" s="292"/>
      <c r="AU179" s="292"/>
      <c r="AV179" s="292"/>
      <c r="AW179" s="292"/>
      <c r="AX179" s="292"/>
      <c r="AY179" s="222"/>
    </row>
    <row r="180" s="180" customFormat="1" ht="39" hidden="1" customHeight="1" spans="1:51">
      <c r="A180" s="213">
        <v>45799</v>
      </c>
      <c r="B180" s="214" t="s">
        <v>1469</v>
      </c>
      <c r="C180" s="215" t="s">
        <v>594</v>
      </c>
      <c r="D180" s="216">
        <v>4500167544</v>
      </c>
      <c r="E180" s="217">
        <v>4648</v>
      </c>
      <c r="F180" s="216" t="s">
        <v>1470</v>
      </c>
      <c r="G180" s="219" t="s">
        <v>554</v>
      </c>
      <c r="H180" s="219" t="s">
        <v>554</v>
      </c>
      <c r="I180" s="222" t="s">
        <v>555</v>
      </c>
      <c r="J180" s="221">
        <v>720</v>
      </c>
      <c r="K180" s="221">
        <v>0</v>
      </c>
      <c r="L180" s="221">
        <v>6</v>
      </c>
      <c r="M180" s="221">
        <f t="shared" si="30"/>
        <v>120</v>
      </c>
      <c r="N180" s="238">
        <v>45846</v>
      </c>
      <c r="O180" s="238">
        <v>45842</v>
      </c>
      <c r="P180" s="239"/>
      <c r="Q180" s="244" t="s">
        <v>556</v>
      </c>
      <c r="R180" s="239"/>
      <c r="S180" s="239"/>
      <c r="T180" s="239" t="s">
        <v>731</v>
      </c>
      <c r="U180" s="248">
        <v>45805</v>
      </c>
      <c r="V180" s="248" t="s">
        <v>572</v>
      </c>
      <c r="W180" s="248" t="s">
        <v>572</v>
      </c>
      <c r="X180" s="248"/>
      <c r="Y180" s="249"/>
      <c r="Z180" s="220" t="s">
        <v>1471</v>
      </c>
      <c r="AA180" s="239" t="s">
        <v>855</v>
      </c>
      <c r="AB180" s="259">
        <v>1.6598</v>
      </c>
      <c r="AC180" s="259">
        <f t="shared" si="35"/>
        <v>1195.056</v>
      </c>
      <c r="AD180" s="221" t="s">
        <v>1472</v>
      </c>
      <c r="AE180" s="240" t="s">
        <v>567</v>
      </c>
      <c r="AF180" s="240"/>
      <c r="AG180" s="240">
        <v>720</v>
      </c>
      <c r="AH180" s="262">
        <f t="shared" si="29"/>
        <v>0</v>
      </c>
      <c r="AI180" s="240"/>
      <c r="AK180" s="261">
        <f>J180</f>
        <v>720</v>
      </c>
      <c r="AL180" s="261"/>
      <c r="AM180" s="280"/>
      <c r="AO180" s="281">
        <f>J180</f>
        <v>720</v>
      </c>
      <c r="AP180" s="281"/>
      <c r="AQ180" s="291"/>
      <c r="AR180" s="292">
        <f t="shared" si="31"/>
        <v>720</v>
      </c>
      <c r="AS180" s="292">
        <f t="shared" si="32"/>
        <v>198687</v>
      </c>
      <c r="AT180" s="292"/>
      <c r="AU180" s="292"/>
      <c r="AV180" s="292"/>
      <c r="AW180" s="292"/>
      <c r="AX180" s="292"/>
      <c r="AY180" s="222"/>
    </row>
    <row r="181" s="180" customFormat="1" ht="39" hidden="1" customHeight="1" spans="1:51">
      <c r="A181" s="213">
        <v>45763</v>
      </c>
      <c r="B181" s="214" t="s">
        <v>1473</v>
      </c>
      <c r="C181" s="215" t="s">
        <v>642</v>
      </c>
      <c r="D181" s="216">
        <v>4500163904</v>
      </c>
      <c r="E181" s="217" t="s">
        <v>1474</v>
      </c>
      <c r="F181" s="216" t="s">
        <v>1475</v>
      </c>
      <c r="G181" s="219" t="s">
        <v>666</v>
      </c>
      <c r="H181" s="219" t="s">
        <v>554</v>
      </c>
      <c r="I181" s="222" t="s">
        <v>555</v>
      </c>
      <c r="J181" s="221">
        <v>504</v>
      </c>
      <c r="K181" s="221">
        <v>0</v>
      </c>
      <c r="L181" s="221">
        <v>6</v>
      </c>
      <c r="M181" s="221">
        <f t="shared" si="30"/>
        <v>84</v>
      </c>
      <c r="N181" s="238">
        <v>45835</v>
      </c>
      <c r="O181" s="238">
        <v>45831</v>
      </c>
      <c r="P181" s="239"/>
      <c r="Q181" s="244" t="s">
        <v>556</v>
      </c>
      <c r="R181" s="239"/>
      <c r="S181" s="239"/>
      <c r="T181" s="239" t="s">
        <v>748</v>
      </c>
      <c r="U181" s="248" t="s">
        <v>962</v>
      </c>
      <c r="V181" s="248" t="s">
        <v>572</v>
      </c>
      <c r="W181" s="248">
        <v>45771</v>
      </c>
      <c r="X181" s="248"/>
      <c r="Y181" s="249"/>
      <c r="Z181" s="220" t="s">
        <v>1476</v>
      </c>
      <c r="AA181" s="239" t="s">
        <v>964</v>
      </c>
      <c r="AB181" s="259">
        <v>2.967</v>
      </c>
      <c r="AC181" s="259">
        <f t="shared" si="35"/>
        <v>1495.368</v>
      </c>
      <c r="AD181" s="221" t="s">
        <v>1477</v>
      </c>
      <c r="AE181" s="240" t="s">
        <v>567</v>
      </c>
      <c r="AF181" s="240"/>
      <c r="AG181" s="240">
        <v>504</v>
      </c>
      <c r="AH181" s="262">
        <f t="shared" si="29"/>
        <v>0</v>
      </c>
      <c r="AI181" s="240"/>
      <c r="AK181" s="261"/>
      <c r="AL181" s="261">
        <f>J181</f>
        <v>504</v>
      </c>
      <c r="AM181" s="280"/>
      <c r="AO181" s="281">
        <f t="shared" ref="AO181:AO207" si="38">J181</f>
        <v>504</v>
      </c>
      <c r="AP181" s="281"/>
      <c r="AQ181" s="291"/>
      <c r="AR181" s="292">
        <f t="shared" si="31"/>
        <v>504</v>
      </c>
      <c r="AS181" s="292">
        <f t="shared" si="32"/>
        <v>199191</v>
      </c>
      <c r="AT181" s="292"/>
      <c r="AU181" s="292"/>
      <c r="AV181" s="292"/>
      <c r="AW181" s="292"/>
      <c r="AX181" s="292"/>
      <c r="AY181" s="222"/>
    </row>
    <row r="182" s="180" customFormat="1" ht="39" customHeight="1" spans="1:51">
      <c r="A182" s="213">
        <v>45819</v>
      </c>
      <c r="B182" s="214" t="s">
        <v>1478</v>
      </c>
      <c r="C182" s="215" t="s">
        <v>594</v>
      </c>
      <c r="D182" s="216">
        <v>4500169569</v>
      </c>
      <c r="E182" s="217" t="s">
        <v>1479</v>
      </c>
      <c r="F182" s="216" t="s">
        <v>1480</v>
      </c>
      <c r="G182" s="301" t="s">
        <v>1481</v>
      </c>
      <c r="H182" s="219" t="s">
        <v>761</v>
      </c>
      <c r="I182" s="222" t="s">
        <v>555</v>
      </c>
      <c r="J182" s="221">
        <v>501</v>
      </c>
      <c r="K182" s="221">
        <v>0</v>
      </c>
      <c r="L182" s="221">
        <v>3</v>
      </c>
      <c r="M182" s="221">
        <f t="shared" si="30"/>
        <v>167</v>
      </c>
      <c r="N182" s="238">
        <v>45841</v>
      </c>
      <c r="O182" s="238">
        <f>N182-3</f>
        <v>45838</v>
      </c>
      <c r="P182" s="180" t="s">
        <v>1482</v>
      </c>
      <c r="Q182" s="244" t="s">
        <v>556</v>
      </c>
      <c r="R182" s="239"/>
      <c r="S182" s="239"/>
      <c r="T182" s="239" t="s">
        <v>731</v>
      </c>
      <c r="U182" s="248">
        <v>45819</v>
      </c>
      <c r="V182" s="248" t="s">
        <v>572</v>
      </c>
      <c r="W182" s="248" t="s">
        <v>1483</v>
      </c>
      <c r="X182" s="248"/>
      <c r="Y182" s="249"/>
      <c r="Z182" s="220" t="s">
        <v>1484</v>
      </c>
      <c r="AA182" s="239" t="s">
        <v>1485</v>
      </c>
      <c r="AB182" s="259">
        <v>1.6801</v>
      </c>
      <c r="AC182" s="259">
        <f t="shared" si="35"/>
        <v>841.7301</v>
      </c>
      <c r="AD182" s="221" t="s">
        <v>1486</v>
      </c>
      <c r="AE182" s="240" t="s">
        <v>567</v>
      </c>
      <c r="AF182" s="240"/>
      <c r="AG182" s="240">
        <v>501</v>
      </c>
      <c r="AH182" s="262">
        <f t="shared" si="29"/>
        <v>0</v>
      </c>
      <c r="AI182" s="240"/>
      <c r="AK182" s="261">
        <f>J182</f>
        <v>501</v>
      </c>
      <c r="AL182" s="261"/>
      <c r="AM182" s="280"/>
      <c r="AO182" s="281">
        <f t="shared" si="38"/>
        <v>501</v>
      </c>
      <c r="AP182" s="281"/>
      <c r="AQ182" s="291"/>
      <c r="AR182" s="292">
        <f t="shared" si="31"/>
        <v>501</v>
      </c>
      <c r="AS182" s="292">
        <f t="shared" si="32"/>
        <v>199692</v>
      </c>
      <c r="AT182" s="292"/>
      <c r="AU182" s="292"/>
      <c r="AV182" s="292"/>
      <c r="AW182" s="292"/>
      <c r="AX182" s="292"/>
      <c r="AY182" s="222"/>
    </row>
    <row r="183" s="180" customFormat="1" ht="39" customHeight="1" spans="1:51">
      <c r="A183" s="213">
        <v>45819</v>
      </c>
      <c r="B183" s="214" t="s">
        <v>1478</v>
      </c>
      <c r="C183" s="215" t="s">
        <v>594</v>
      </c>
      <c r="D183" s="216">
        <v>4500169569</v>
      </c>
      <c r="E183" s="217" t="s">
        <v>1487</v>
      </c>
      <c r="F183" s="216" t="s">
        <v>1488</v>
      </c>
      <c r="G183" s="301" t="s">
        <v>1481</v>
      </c>
      <c r="H183" s="219" t="s">
        <v>761</v>
      </c>
      <c r="I183" s="222" t="s">
        <v>555</v>
      </c>
      <c r="J183" s="221">
        <v>894</v>
      </c>
      <c r="K183" s="221">
        <v>0</v>
      </c>
      <c r="L183" s="221">
        <v>3</v>
      </c>
      <c r="M183" s="221">
        <f t="shared" si="30"/>
        <v>298</v>
      </c>
      <c r="N183" s="238">
        <v>45841</v>
      </c>
      <c r="O183" s="238">
        <f>N183-3</f>
        <v>45838</v>
      </c>
      <c r="P183" s="180" t="s">
        <v>1482</v>
      </c>
      <c r="Q183" s="244" t="s">
        <v>556</v>
      </c>
      <c r="R183" s="239"/>
      <c r="S183" s="239"/>
      <c r="T183" s="239" t="s">
        <v>731</v>
      </c>
      <c r="U183" s="248">
        <v>45819</v>
      </c>
      <c r="V183" s="248" t="s">
        <v>572</v>
      </c>
      <c r="W183" s="248" t="s">
        <v>1483</v>
      </c>
      <c r="X183" s="248"/>
      <c r="Y183" s="249"/>
      <c r="Z183" s="220" t="s">
        <v>1484</v>
      </c>
      <c r="AA183" s="239" t="s">
        <v>1485</v>
      </c>
      <c r="AB183" s="259">
        <v>1.6801</v>
      </c>
      <c r="AC183" s="259">
        <f t="shared" si="35"/>
        <v>1502.0094</v>
      </c>
      <c r="AD183" s="221" t="s">
        <v>1489</v>
      </c>
      <c r="AE183" s="240" t="s">
        <v>567</v>
      </c>
      <c r="AF183" s="240"/>
      <c r="AG183" s="240">
        <v>894</v>
      </c>
      <c r="AH183" s="262">
        <f t="shared" si="29"/>
        <v>0</v>
      </c>
      <c r="AI183" s="240"/>
      <c r="AK183" s="261">
        <f>J183</f>
        <v>894</v>
      </c>
      <c r="AL183" s="261"/>
      <c r="AM183" s="280"/>
      <c r="AO183" s="281">
        <f t="shared" si="38"/>
        <v>894</v>
      </c>
      <c r="AP183" s="281"/>
      <c r="AQ183" s="291"/>
      <c r="AR183" s="292">
        <f t="shared" si="31"/>
        <v>894</v>
      </c>
      <c r="AS183" s="292">
        <f t="shared" si="32"/>
        <v>200586</v>
      </c>
      <c r="AT183" s="292"/>
      <c r="AU183" s="292"/>
      <c r="AV183" s="292"/>
      <c r="AW183" s="292"/>
      <c r="AX183" s="292"/>
      <c r="AY183" s="222"/>
    </row>
    <row r="184" s="180" customFormat="1" ht="39" customHeight="1" spans="1:51">
      <c r="A184" s="213">
        <v>45819</v>
      </c>
      <c r="B184" s="214" t="s">
        <v>1478</v>
      </c>
      <c r="C184" s="215" t="s">
        <v>594</v>
      </c>
      <c r="D184" s="216">
        <v>4500169569</v>
      </c>
      <c r="E184" s="217" t="s">
        <v>1490</v>
      </c>
      <c r="F184" s="216" t="s">
        <v>1491</v>
      </c>
      <c r="G184" s="301" t="s">
        <v>1481</v>
      </c>
      <c r="H184" s="219" t="s">
        <v>761</v>
      </c>
      <c r="I184" s="222" t="s">
        <v>555</v>
      </c>
      <c r="J184" s="221">
        <v>795</v>
      </c>
      <c r="K184" s="221">
        <v>0</v>
      </c>
      <c r="L184" s="221">
        <v>3</v>
      </c>
      <c r="M184" s="221">
        <f t="shared" si="30"/>
        <v>265</v>
      </c>
      <c r="N184" s="238">
        <v>45841</v>
      </c>
      <c r="O184" s="238">
        <f>N184-3</f>
        <v>45838</v>
      </c>
      <c r="P184" s="180" t="s">
        <v>1482</v>
      </c>
      <c r="Q184" s="244" t="s">
        <v>556</v>
      </c>
      <c r="R184" s="239"/>
      <c r="S184" s="239"/>
      <c r="T184" s="239" t="s">
        <v>731</v>
      </c>
      <c r="U184" s="248">
        <v>45819</v>
      </c>
      <c r="V184" s="248" t="s">
        <v>572</v>
      </c>
      <c r="W184" s="248" t="s">
        <v>1483</v>
      </c>
      <c r="X184" s="248"/>
      <c r="Y184" s="249"/>
      <c r="Z184" s="220" t="s">
        <v>1484</v>
      </c>
      <c r="AA184" s="239" t="s">
        <v>1485</v>
      </c>
      <c r="AB184" s="259">
        <v>1.6801</v>
      </c>
      <c r="AC184" s="259">
        <f t="shared" si="35"/>
        <v>1335.6795</v>
      </c>
      <c r="AD184" s="221" t="s">
        <v>1492</v>
      </c>
      <c r="AE184" s="240" t="s">
        <v>567</v>
      </c>
      <c r="AF184" s="240"/>
      <c r="AG184" s="240">
        <v>795</v>
      </c>
      <c r="AH184" s="262">
        <f t="shared" si="29"/>
        <v>0</v>
      </c>
      <c r="AI184" s="240"/>
      <c r="AK184" s="261">
        <f>J184</f>
        <v>795</v>
      </c>
      <c r="AL184" s="261"/>
      <c r="AM184" s="280"/>
      <c r="AO184" s="281">
        <f t="shared" si="38"/>
        <v>795</v>
      </c>
      <c r="AP184" s="281"/>
      <c r="AQ184" s="291"/>
      <c r="AR184" s="292">
        <f t="shared" si="31"/>
        <v>795</v>
      </c>
      <c r="AS184" s="292">
        <f t="shared" si="32"/>
        <v>201381</v>
      </c>
      <c r="AT184" s="292"/>
      <c r="AU184" s="292"/>
      <c r="AV184" s="292"/>
      <c r="AW184" s="292"/>
      <c r="AX184" s="292"/>
      <c r="AY184" s="222"/>
    </row>
    <row r="185" s="180" customFormat="1" ht="39" hidden="1" customHeight="1" spans="1:51">
      <c r="A185" s="213">
        <v>45763</v>
      </c>
      <c r="B185" s="214" t="s">
        <v>1493</v>
      </c>
      <c r="C185" s="215" t="s">
        <v>1183</v>
      </c>
      <c r="D185" s="216">
        <v>4500163884</v>
      </c>
      <c r="E185" s="217" t="s">
        <v>1494</v>
      </c>
      <c r="F185" s="216" t="s">
        <v>1495</v>
      </c>
      <c r="G185" s="219" t="s">
        <v>666</v>
      </c>
      <c r="H185" s="219" t="s">
        <v>554</v>
      </c>
      <c r="I185" s="222" t="s">
        <v>555</v>
      </c>
      <c r="J185" s="221">
        <v>1560</v>
      </c>
      <c r="K185" s="221">
        <v>0</v>
      </c>
      <c r="L185" s="221">
        <v>6</v>
      </c>
      <c r="M185" s="221">
        <f t="shared" si="30"/>
        <v>260</v>
      </c>
      <c r="N185" s="238">
        <v>45842</v>
      </c>
      <c r="O185" s="238">
        <f>N185-4</f>
        <v>45838</v>
      </c>
      <c r="Q185" s="244" t="s">
        <v>556</v>
      </c>
      <c r="R185" s="239"/>
      <c r="S185" s="239"/>
      <c r="T185" s="239" t="s">
        <v>748</v>
      </c>
      <c r="U185" s="248" t="s">
        <v>962</v>
      </c>
      <c r="V185" s="248" t="s">
        <v>572</v>
      </c>
      <c r="W185" s="248" t="s">
        <v>572</v>
      </c>
      <c r="X185" s="248"/>
      <c r="Y185" s="249"/>
      <c r="Z185" s="220" t="s">
        <v>1496</v>
      </c>
      <c r="AA185" s="239" t="s">
        <v>964</v>
      </c>
      <c r="AB185" s="259">
        <v>2.836</v>
      </c>
      <c r="AC185" s="259">
        <f t="shared" si="35"/>
        <v>4424.16</v>
      </c>
      <c r="AD185" s="221" t="s">
        <v>1497</v>
      </c>
      <c r="AE185" s="240" t="s">
        <v>567</v>
      </c>
      <c r="AF185" s="240"/>
      <c r="AG185" s="240">
        <v>1560</v>
      </c>
      <c r="AH185" s="262">
        <f t="shared" si="29"/>
        <v>0</v>
      </c>
      <c r="AI185" s="240"/>
      <c r="AK185" s="261"/>
      <c r="AL185" s="261">
        <f>J185</f>
        <v>1560</v>
      </c>
      <c r="AM185" s="280"/>
      <c r="AO185" s="281">
        <f t="shared" si="38"/>
        <v>1560</v>
      </c>
      <c r="AP185" s="281"/>
      <c r="AQ185" s="291"/>
      <c r="AR185" s="292">
        <f t="shared" si="31"/>
        <v>1560</v>
      </c>
      <c r="AS185" s="292">
        <f t="shared" si="32"/>
        <v>202941</v>
      </c>
      <c r="AT185" s="292"/>
      <c r="AU185" s="292"/>
      <c r="AV185" s="292"/>
      <c r="AW185" s="292"/>
      <c r="AX185" s="292"/>
      <c r="AY185" s="222"/>
    </row>
    <row r="186" s="180" customFormat="1" ht="39" customHeight="1" spans="1:51">
      <c r="A186" s="213">
        <v>45818</v>
      </c>
      <c r="B186" s="214" t="s">
        <v>1478</v>
      </c>
      <c r="C186" s="215" t="s">
        <v>594</v>
      </c>
      <c r="D186" s="216">
        <v>4500169420</v>
      </c>
      <c r="E186" s="217" t="s">
        <v>1498</v>
      </c>
      <c r="F186" s="216" t="s">
        <v>1499</v>
      </c>
      <c r="G186" s="301" t="s">
        <v>1481</v>
      </c>
      <c r="H186" s="219" t="s">
        <v>761</v>
      </c>
      <c r="I186" s="222" t="s">
        <v>555</v>
      </c>
      <c r="J186" s="221">
        <v>2256</v>
      </c>
      <c r="K186" s="221">
        <v>0</v>
      </c>
      <c r="L186" s="221">
        <v>3</v>
      </c>
      <c r="M186" s="221">
        <f t="shared" si="30"/>
        <v>752</v>
      </c>
      <c r="N186" s="238">
        <v>45845</v>
      </c>
      <c r="O186" s="238">
        <f>N186-3</f>
        <v>45842</v>
      </c>
      <c r="P186" s="180" t="s">
        <v>1500</v>
      </c>
      <c r="Q186" s="244" t="s">
        <v>556</v>
      </c>
      <c r="R186" s="239"/>
      <c r="S186" s="239"/>
      <c r="T186" s="239" t="s">
        <v>731</v>
      </c>
      <c r="U186" s="248">
        <v>45819</v>
      </c>
      <c r="V186" s="248" t="s">
        <v>572</v>
      </c>
      <c r="W186" s="248" t="s">
        <v>1483</v>
      </c>
      <c r="X186" s="248"/>
      <c r="Y186" s="249"/>
      <c r="Z186" s="220" t="s">
        <v>1501</v>
      </c>
      <c r="AA186" s="239" t="s">
        <v>1485</v>
      </c>
      <c r="AB186" s="259">
        <v>1.5302</v>
      </c>
      <c r="AC186" s="259">
        <f t="shared" si="35"/>
        <v>3452.1312</v>
      </c>
      <c r="AD186" s="221" t="s">
        <v>1502</v>
      </c>
      <c r="AE186" s="240" t="s">
        <v>567</v>
      </c>
      <c r="AF186" s="240"/>
      <c r="AG186" s="240">
        <f>432+1824</f>
        <v>2256</v>
      </c>
      <c r="AH186" s="262">
        <f t="shared" si="29"/>
        <v>0</v>
      </c>
      <c r="AI186" s="240"/>
      <c r="AK186" s="261">
        <f>J186</f>
        <v>2256</v>
      </c>
      <c r="AL186" s="261"/>
      <c r="AM186" s="280"/>
      <c r="AO186" s="281">
        <f t="shared" si="38"/>
        <v>2256</v>
      </c>
      <c r="AP186" s="281"/>
      <c r="AQ186" s="291"/>
      <c r="AR186" s="292">
        <f t="shared" si="31"/>
        <v>2256</v>
      </c>
      <c r="AS186" s="292">
        <f t="shared" si="32"/>
        <v>205197</v>
      </c>
      <c r="AT186" s="292"/>
      <c r="AU186" s="292"/>
      <c r="AV186" s="292"/>
      <c r="AW186" s="292"/>
      <c r="AX186" s="292"/>
      <c r="AY186" s="222"/>
    </row>
    <row r="187" s="180" customFormat="1" ht="39" customHeight="1" spans="1:51">
      <c r="A187" s="213">
        <v>45819</v>
      </c>
      <c r="B187" s="214" t="s">
        <v>1478</v>
      </c>
      <c r="C187" s="215" t="s">
        <v>594</v>
      </c>
      <c r="D187" s="216">
        <v>4500169443</v>
      </c>
      <c r="E187" s="217" t="s">
        <v>1503</v>
      </c>
      <c r="F187" s="216" t="s">
        <v>1504</v>
      </c>
      <c r="G187" s="301" t="s">
        <v>1481</v>
      </c>
      <c r="H187" s="219" t="s">
        <v>761</v>
      </c>
      <c r="I187" s="222" t="s">
        <v>555</v>
      </c>
      <c r="J187" s="221">
        <v>2808</v>
      </c>
      <c r="K187" s="221">
        <v>0</v>
      </c>
      <c r="L187" s="221">
        <v>3</v>
      </c>
      <c r="M187" s="221">
        <f t="shared" si="30"/>
        <v>936</v>
      </c>
      <c r="N187" s="238">
        <v>45848</v>
      </c>
      <c r="O187" s="238">
        <v>45845</v>
      </c>
      <c r="P187" s="180" t="s">
        <v>1505</v>
      </c>
      <c r="Q187" s="244" t="s">
        <v>556</v>
      </c>
      <c r="R187" s="239"/>
      <c r="S187" s="239"/>
      <c r="T187" s="239" t="s">
        <v>731</v>
      </c>
      <c r="U187" s="248">
        <v>45819</v>
      </c>
      <c r="V187" s="248" t="s">
        <v>572</v>
      </c>
      <c r="W187" s="248" t="s">
        <v>1483</v>
      </c>
      <c r="X187" s="248"/>
      <c r="Y187" s="249"/>
      <c r="Z187" s="220" t="s">
        <v>1501</v>
      </c>
      <c r="AA187" s="239" t="s">
        <v>1485</v>
      </c>
      <c r="AB187" s="259">
        <v>1.5932</v>
      </c>
      <c r="AC187" s="259">
        <f t="shared" si="35"/>
        <v>4473.7056</v>
      </c>
      <c r="AD187" s="221" t="s">
        <v>1506</v>
      </c>
      <c r="AE187" s="240" t="s">
        <v>567</v>
      </c>
      <c r="AF187" s="240"/>
      <c r="AG187" s="240">
        <f>432+2376</f>
        <v>2808</v>
      </c>
      <c r="AH187" s="262">
        <f t="shared" si="29"/>
        <v>0</v>
      </c>
      <c r="AI187" s="240"/>
      <c r="AK187" s="261">
        <f>J187</f>
        <v>2808</v>
      </c>
      <c r="AL187" s="261"/>
      <c r="AM187" s="280"/>
      <c r="AO187" s="281">
        <f t="shared" si="38"/>
        <v>2808</v>
      </c>
      <c r="AP187" s="281"/>
      <c r="AQ187" s="291"/>
      <c r="AR187" s="292">
        <f t="shared" si="31"/>
        <v>2808</v>
      </c>
      <c r="AS187" s="292">
        <f t="shared" si="32"/>
        <v>208005</v>
      </c>
      <c r="AT187" s="292"/>
      <c r="AU187" s="292"/>
      <c r="AV187" s="292"/>
      <c r="AW187" s="292"/>
      <c r="AX187" s="292"/>
      <c r="AY187" s="222"/>
    </row>
    <row r="188" s="180" customFormat="1" ht="39" customHeight="1" spans="1:51">
      <c r="A188" s="213">
        <v>45819</v>
      </c>
      <c r="B188" s="214" t="s">
        <v>1478</v>
      </c>
      <c r="C188" s="215" t="s">
        <v>594</v>
      </c>
      <c r="D188" s="216">
        <v>4500169443</v>
      </c>
      <c r="E188" s="217" t="s">
        <v>1507</v>
      </c>
      <c r="F188" s="216" t="s">
        <v>1508</v>
      </c>
      <c r="G188" s="301" t="s">
        <v>1481</v>
      </c>
      <c r="H188" s="219" t="s">
        <v>761</v>
      </c>
      <c r="I188" s="222" t="s">
        <v>555</v>
      </c>
      <c r="J188" s="221">
        <v>3126</v>
      </c>
      <c r="K188" s="221">
        <v>0</v>
      </c>
      <c r="L188" s="221">
        <v>3</v>
      </c>
      <c r="M188" s="221">
        <f t="shared" si="30"/>
        <v>1042</v>
      </c>
      <c r="N188" s="238">
        <v>45848</v>
      </c>
      <c r="O188" s="238">
        <v>45845</v>
      </c>
      <c r="P188" s="180" t="s">
        <v>1505</v>
      </c>
      <c r="Q188" s="244" t="s">
        <v>556</v>
      </c>
      <c r="R188" s="239"/>
      <c r="S188" s="239"/>
      <c r="T188" s="239" t="s">
        <v>731</v>
      </c>
      <c r="U188" s="248">
        <v>45819</v>
      </c>
      <c r="V188" s="248" t="s">
        <v>572</v>
      </c>
      <c r="W188" s="248" t="s">
        <v>1483</v>
      </c>
      <c r="X188" s="248"/>
      <c r="Y188" s="249"/>
      <c r="Z188" s="220" t="s">
        <v>1501</v>
      </c>
      <c r="AA188" s="239" t="s">
        <v>1485</v>
      </c>
      <c r="AB188" s="259">
        <v>1.5767</v>
      </c>
      <c r="AC188" s="259">
        <f t="shared" si="35"/>
        <v>4928.7642</v>
      </c>
      <c r="AD188" s="221" t="s">
        <v>1509</v>
      </c>
      <c r="AE188" s="240" t="s">
        <v>567</v>
      </c>
      <c r="AF188" s="240"/>
      <c r="AG188" s="240">
        <v>3126</v>
      </c>
      <c r="AH188" s="262">
        <f t="shared" si="29"/>
        <v>0</v>
      </c>
      <c r="AI188" s="240"/>
      <c r="AK188" s="261">
        <f>J188</f>
        <v>3126</v>
      </c>
      <c r="AL188" s="261"/>
      <c r="AM188" s="280"/>
      <c r="AO188" s="281">
        <f t="shared" si="38"/>
        <v>3126</v>
      </c>
      <c r="AP188" s="281"/>
      <c r="AQ188" s="291"/>
      <c r="AR188" s="292">
        <f t="shared" si="31"/>
        <v>3126</v>
      </c>
      <c r="AS188" s="292">
        <f t="shared" si="32"/>
        <v>211131</v>
      </c>
      <c r="AT188" s="292"/>
      <c r="AU188" s="292"/>
      <c r="AV188" s="292"/>
      <c r="AW188" s="292"/>
      <c r="AX188" s="292"/>
      <c r="AY188" s="222"/>
    </row>
    <row r="189" s="180" customFormat="1" ht="39" customHeight="1" spans="1:51">
      <c r="A189" s="213">
        <v>45824</v>
      </c>
      <c r="B189" s="214" t="s">
        <v>1478</v>
      </c>
      <c r="C189" s="215" t="s">
        <v>594</v>
      </c>
      <c r="D189" s="216">
        <v>4500169573</v>
      </c>
      <c r="E189" s="217" t="s">
        <v>1510</v>
      </c>
      <c r="F189" s="216" t="s">
        <v>1511</v>
      </c>
      <c r="G189" s="301" t="s">
        <v>1481</v>
      </c>
      <c r="H189" s="219" t="s">
        <v>761</v>
      </c>
      <c r="I189" s="222" t="s">
        <v>555</v>
      </c>
      <c r="J189" s="221">
        <v>501</v>
      </c>
      <c r="K189" s="221">
        <v>0</v>
      </c>
      <c r="L189" s="221">
        <v>3</v>
      </c>
      <c r="M189" s="221">
        <f t="shared" si="30"/>
        <v>167</v>
      </c>
      <c r="N189" s="238">
        <v>45848</v>
      </c>
      <c r="O189" s="238">
        <v>45845</v>
      </c>
      <c r="P189" s="180" t="s">
        <v>1505</v>
      </c>
      <c r="Q189" s="244" t="s">
        <v>556</v>
      </c>
      <c r="R189" s="239"/>
      <c r="S189" s="239"/>
      <c r="T189" s="239" t="s">
        <v>731</v>
      </c>
      <c r="U189" s="248" t="s">
        <v>1512</v>
      </c>
      <c r="V189" s="248" t="s">
        <v>572</v>
      </c>
      <c r="W189" s="248" t="s">
        <v>1483</v>
      </c>
      <c r="X189" s="248"/>
      <c r="Y189" s="249"/>
      <c r="Z189" s="220" t="s">
        <v>1513</v>
      </c>
      <c r="AA189" s="239" t="s">
        <v>1485</v>
      </c>
      <c r="AB189" s="259">
        <v>1.6801</v>
      </c>
      <c r="AC189" s="259">
        <f t="shared" si="35"/>
        <v>841.7301</v>
      </c>
      <c r="AD189" s="221" t="s">
        <v>1514</v>
      </c>
      <c r="AE189" s="240" t="s">
        <v>567</v>
      </c>
      <c r="AF189" s="240"/>
      <c r="AG189" s="240">
        <v>501</v>
      </c>
      <c r="AH189" s="262">
        <f t="shared" si="29"/>
        <v>0</v>
      </c>
      <c r="AI189" s="240"/>
      <c r="AK189" s="261">
        <f>J189</f>
        <v>501</v>
      </c>
      <c r="AL189" s="261"/>
      <c r="AM189" s="280"/>
      <c r="AO189" s="281">
        <f t="shared" si="38"/>
        <v>501</v>
      </c>
      <c r="AP189" s="281"/>
      <c r="AQ189" s="291"/>
      <c r="AR189" s="292">
        <f t="shared" si="31"/>
        <v>501</v>
      </c>
      <c r="AS189" s="292">
        <f t="shared" si="32"/>
        <v>211632</v>
      </c>
      <c r="AT189" s="292"/>
      <c r="AU189" s="292"/>
      <c r="AV189" s="292"/>
      <c r="AW189" s="292"/>
      <c r="AX189" s="292"/>
      <c r="AY189" s="222"/>
    </row>
    <row r="190" s="180" customFormat="1" ht="39" customHeight="1" spans="1:51">
      <c r="A190" s="213">
        <v>45740</v>
      </c>
      <c r="B190" s="214" t="s">
        <v>757</v>
      </c>
      <c r="C190" s="215" t="s">
        <v>758</v>
      </c>
      <c r="D190" s="216">
        <v>4500160886</v>
      </c>
      <c r="E190" s="217" t="s">
        <v>1515</v>
      </c>
      <c r="F190" s="216" t="s">
        <v>1516</v>
      </c>
      <c r="G190" s="219" t="s">
        <v>761</v>
      </c>
      <c r="H190" s="219" t="s">
        <v>761</v>
      </c>
      <c r="I190" s="222" t="s">
        <v>555</v>
      </c>
      <c r="J190" s="221">
        <v>1743</v>
      </c>
      <c r="K190" s="221">
        <v>0</v>
      </c>
      <c r="L190" s="221">
        <v>3</v>
      </c>
      <c r="M190" s="221">
        <f t="shared" si="30"/>
        <v>581</v>
      </c>
      <c r="N190" s="238">
        <v>45849</v>
      </c>
      <c r="O190" s="238">
        <v>45845</v>
      </c>
      <c r="P190" s="180" t="s">
        <v>1517</v>
      </c>
      <c r="Q190" s="244" t="s">
        <v>556</v>
      </c>
      <c r="R190" s="239"/>
      <c r="S190" s="239"/>
      <c r="T190" s="239" t="s">
        <v>731</v>
      </c>
      <c r="U190" s="248">
        <v>45784</v>
      </c>
      <c r="V190" s="248" t="s">
        <v>572</v>
      </c>
      <c r="W190" s="248" t="s">
        <v>1112</v>
      </c>
      <c r="X190" s="248"/>
      <c r="Y190" s="249" t="s">
        <v>816</v>
      </c>
      <c r="Z190" s="220" t="s">
        <v>1518</v>
      </c>
      <c r="AA190" s="239" t="s">
        <v>764</v>
      </c>
      <c r="AB190" s="259">
        <v>2.75</v>
      </c>
      <c r="AC190" s="259">
        <f t="shared" si="35"/>
        <v>4793.25</v>
      </c>
      <c r="AD190" s="221" t="s">
        <v>1519</v>
      </c>
      <c r="AE190" s="240" t="s">
        <v>567</v>
      </c>
      <c r="AF190" s="240"/>
      <c r="AG190" s="240">
        <v>1743</v>
      </c>
      <c r="AH190" s="262">
        <f t="shared" ref="AH190:AH253" si="39">AG190-J190</f>
        <v>0</v>
      </c>
      <c r="AI190" s="240"/>
      <c r="AK190" s="261"/>
      <c r="AL190" s="261">
        <f>J190</f>
        <v>1743</v>
      </c>
      <c r="AM190" s="280"/>
      <c r="AO190" s="281">
        <f t="shared" si="38"/>
        <v>1743</v>
      </c>
      <c r="AP190" s="281"/>
      <c r="AQ190" s="291"/>
      <c r="AR190" s="292">
        <f t="shared" si="31"/>
        <v>1743</v>
      </c>
      <c r="AS190" s="292">
        <f t="shared" si="32"/>
        <v>213375</v>
      </c>
      <c r="AT190" s="292"/>
      <c r="AU190" s="292"/>
      <c r="AV190" s="292"/>
      <c r="AW190" s="292"/>
      <c r="AX190" s="292"/>
      <c r="AY190" s="222"/>
    </row>
    <row r="191" s="180" customFormat="1" ht="39" hidden="1" customHeight="1" spans="1:51">
      <c r="A191" s="213">
        <v>45814</v>
      </c>
      <c r="B191" s="180" t="s">
        <v>1520</v>
      </c>
      <c r="C191" s="215" t="s">
        <v>1012</v>
      </c>
      <c r="D191" s="216">
        <v>4500169123</v>
      </c>
      <c r="E191" s="214">
        <v>4500061201</v>
      </c>
      <c r="F191" s="216" t="s">
        <v>1521</v>
      </c>
      <c r="G191" s="300" t="s">
        <v>666</v>
      </c>
      <c r="H191" s="219" t="s">
        <v>554</v>
      </c>
      <c r="I191" s="222" t="s">
        <v>555</v>
      </c>
      <c r="J191" s="221">
        <v>1200</v>
      </c>
      <c r="K191" s="221">
        <v>0</v>
      </c>
      <c r="L191" s="221">
        <v>6</v>
      </c>
      <c r="M191" s="221">
        <f t="shared" si="30"/>
        <v>200</v>
      </c>
      <c r="N191" s="238">
        <v>45849</v>
      </c>
      <c r="O191" s="238">
        <v>45845</v>
      </c>
      <c r="Q191" s="244" t="s">
        <v>556</v>
      </c>
      <c r="R191" s="239"/>
      <c r="S191" s="239"/>
      <c r="T191" s="239" t="s">
        <v>731</v>
      </c>
      <c r="U191" s="248">
        <v>45814</v>
      </c>
      <c r="V191" s="248" t="s">
        <v>572</v>
      </c>
      <c r="W191" s="248" t="s">
        <v>1522</v>
      </c>
      <c r="X191" s="248"/>
      <c r="Y191" s="249"/>
      <c r="Z191" s="220" t="s">
        <v>1523</v>
      </c>
      <c r="AA191" s="239" t="s">
        <v>1457</v>
      </c>
      <c r="AB191" s="259">
        <v>2.5407</v>
      </c>
      <c r="AC191" s="259">
        <f t="shared" si="35"/>
        <v>3048.84</v>
      </c>
      <c r="AD191" s="221" t="s">
        <v>1524</v>
      </c>
      <c r="AE191" s="240" t="s">
        <v>567</v>
      </c>
      <c r="AF191" s="240"/>
      <c r="AG191" s="240">
        <v>1200</v>
      </c>
      <c r="AH191" s="262">
        <f t="shared" si="39"/>
        <v>0</v>
      </c>
      <c r="AI191" s="240"/>
      <c r="AK191" s="261"/>
      <c r="AL191" s="261">
        <f>J191</f>
        <v>1200</v>
      </c>
      <c r="AM191" s="280"/>
      <c r="AO191" s="281">
        <f t="shared" si="38"/>
        <v>1200</v>
      </c>
      <c r="AP191" s="281"/>
      <c r="AQ191" s="291"/>
      <c r="AR191" s="292">
        <f t="shared" si="31"/>
        <v>1200</v>
      </c>
      <c r="AS191" s="292">
        <f t="shared" si="32"/>
        <v>214575</v>
      </c>
      <c r="AT191" s="292"/>
      <c r="AU191" s="292"/>
      <c r="AV191" s="292"/>
      <c r="AW191" s="292"/>
      <c r="AX191" s="292"/>
      <c r="AY191" s="222"/>
    </row>
    <row r="192" s="180" customFormat="1" ht="39" hidden="1" customHeight="1" spans="1:51">
      <c r="A192" s="213">
        <v>45813</v>
      </c>
      <c r="B192" s="180" t="s">
        <v>1259</v>
      </c>
      <c r="C192" s="215" t="s">
        <v>996</v>
      </c>
      <c r="D192" s="216">
        <v>4500169038</v>
      </c>
      <c r="E192" s="214">
        <v>5200006977</v>
      </c>
      <c r="F192" s="216" t="s">
        <v>1525</v>
      </c>
      <c r="G192" s="300" t="s">
        <v>666</v>
      </c>
      <c r="H192" s="219" t="s">
        <v>596</v>
      </c>
      <c r="I192" s="222" t="s">
        <v>555</v>
      </c>
      <c r="J192" s="221">
        <v>1200</v>
      </c>
      <c r="K192" s="221">
        <v>0</v>
      </c>
      <c r="L192" s="221">
        <v>6</v>
      </c>
      <c r="M192" s="221">
        <f t="shared" si="30"/>
        <v>200</v>
      </c>
      <c r="N192" s="238">
        <v>45852</v>
      </c>
      <c r="O192" s="238">
        <v>45848</v>
      </c>
      <c r="Q192" s="244" t="s">
        <v>556</v>
      </c>
      <c r="R192" s="239"/>
      <c r="S192" s="239"/>
      <c r="T192" s="239" t="s">
        <v>731</v>
      </c>
      <c r="U192" s="248">
        <v>45813</v>
      </c>
      <c r="V192" s="248" t="s">
        <v>572</v>
      </c>
      <c r="W192" s="248" t="s">
        <v>1526</v>
      </c>
      <c r="X192" s="248"/>
      <c r="Y192" s="249"/>
      <c r="Z192" s="220" t="s">
        <v>1527</v>
      </c>
      <c r="AA192" s="239" t="s">
        <v>1264</v>
      </c>
      <c r="AB192" s="259">
        <v>2.5407</v>
      </c>
      <c r="AC192" s="259">
        <f t="shared" si="35"/>
        <v>3048.84</v>
      </c>
      <c r="AD192" s="221" t="s">
        <v>1528</v>
      </c>
      <c r="AE192" s="240" t="s">
        <v>567</v>
      </c>
      <c r="AF192" s="240"/>
      <c r="AG192" s="240">
        <v>1200</v>
      </c>
      <c r="AH192" s="262">
        <f t="shared" si="39"/>
        <v>0</v>
      </c>
      <c r="AI192" s="240"/>
      <c r="AK192" s="261"/>
      <c r="AL192" s="261">
        <f>J192</f>
        <v>1200</v>
      </c>
      <c r="AM192" s="280"/>
      <c r="AO192" s="281">
        <f t="shared" si="38"/>
        <v>1200</v>
      </c>
      <c r="AP192" s="281"/>
      <c r="AQ192" s="291"/>
      <c r="AR192" s="292">
        <f t="shared" si="31"/>
        <v>1200</v>
      </c>
      <c r="AS192" s="292">
        <f t="shared" si="32"/>
        <v>215775</v>
      </c>
      <c r="AT192" s="292"/>
      <c r="AU192" s="292"/>
      <c r="AV192" s="292"/>
      <c r="AW192" s="292"/>
      <c r="AX192" s="292"/>
      <c r="AY192" s="222"/>
    </row>
    <row r="193" s="180" customFormat="1" ht="39" customHeight="1" spans="1:51">
      <c r="A193" s="213">
        <v>45824</v>
      </c>
      <c r="B193" s="214" t="s">
        <v>1478</v>
      </c>
      <c r="C193" s="215" t="s">
        <v>594</v>
      </c>
      <c r="D193" s="216">
        <v>4500169581</v>
      </c>
      <c r="E193" s="217" t="s">
        <v>1529</v>
      </c>
      <c r="F193" s="216" t="s">
        <v>1530</v>
      </c>
      <c r="G193" s="301" t="s">
        <v>1481</v>
      </c>
      <c r="H193" s="219" t="s">
        <v>761</v>
      </c>
      <c r="I193" s="222" t="s">
        <v>555</v>
      </c>
      <c r="J193" s="221">
        <v>789</v>
      </c>
      <c r="K193" s="221">
        <v>0</v>
      </c>
      <c r="L193" s="221">
        <v>3</v>
      </c>
      <c r="M193" s="221">
        <f t="shared" si="30"/>
        <v>263</v>
      </c>
      <c r="N193" s="238">
        <v>45855</v>
      </c>
      <c r="O193" s="238">
        <v>45852</v>
      </c>
      <c r="P193" s="180" t="s">
        <v>1531</v>
      </c>
      <c r="Q193" s="244" t="s">
        <v>556</v>
      </c>
      <c r="R193" s="239"/>
      <c r="S193" s="239"/>
      <c r="T193" s="239" t="s">
        <v>731</v>
      </c>
      <c r="U193" s="248" t="s">
        <v>1512</v>
      </c>
      <c r="V193" s="248" t="s">
        <v>572</v>
      </c>
      <c r="W193" s="248" t="s">
        <v>1483</v>
      </c>
      <c r="X193" s="248"/>
      <c r="Y193" s="217"/>
      <c r="Z193" s="220" t="s">
        <v>1532</v>
      </c>
      <c r="AA193" s="239" t="s">
        <v>1485</v>
      </c>
      <c r="AB193" s="259">
        <v>1.5767</v>
      </c>
      <c r="AC193" s="259">
        <f t="shared" si="35"/>
        <v>1244.0163</v>
      </c>
      <c r="AD193" s="221" t="s">
        <v>1533</v>
      </c>
      <c r="AE193" s="240" t="s">
        <v>567</v>
      </c>
      <c r="AF193" s="240"/>
      <c r="AG193" s="240">
        <v>789</v>
      </c>
      <c r="AH193" s="262">
        <f t="shared" si="39"/>
        <v>0</v>
      </c>
      <c r="AI193" s="240"/>
      <c r="AK193" s="261">
        <f t="shared" ref="AK193:AK205" si="40">J193</f>
        <v>789</v>
      </c>
      <c r="AL193" s="261"/>
      <c r="AM193" s="280"/>
      <c r="AO193" s="281">
        <f t="shared" si="38"/>
        <v>789</v>
      </c>
      <c r="AP193" s="281"/>
      <c r="AQ193" s="291"/>
      <c r="AR193" s="292">
        <f t="shared" si="31"/>
        <v>789</v>
      </c>
      <c r="AS193" s="292">
        <f t="shared" si="32"/>
        <v>216564</v>
      </c>
      <c r="AT193" s="292"/>
      <c r="AU193" s="292"/>
      <c r="AV193" s="292"/>
      <c r="AW193" s="292"/>
      <c r="AX193" s="292"/>
      <c r="AY193" s="222"/>
    </row>
    <row r="194" s="180" customFormat="1" ht="39" customHeight="1" spans="1:51">
      <c r="A194" s="213">
        <v>45824</v>
      </c>
      <c r="B194" s="214" t="s">
        <v>1478</v>
      </c>
      <c r="C194" s="215" t="s">
        <v>594</v>
      </c>
      <c r="D194" s="216">
        <v>4500169581</v>
      </c>
      <c r="E194" s="217" t="s">
        <v>1534</v>
      </c>
      <c r="F194" s="216" t="s">
        <v>1535</v>
      </c>
      <c r="G194" s="301" t="s">
        <v>1481</v>
      </c>
      <c r="H194" s="219" t="s">
        <v>761</v>
      </c>
      <c r="I194" s="222" t="s">
        <v>555</v>
      </c>
      <c r="J194" s="221">
        <v>564</v>
      </c>
      <c r="K194" s="221">
        <v>0</v>
      </c>
      <c r="L194" s="221">
        <v>3</v>
      </c>
      <c r="M194" s="221">
        <f t="shared" ref="M194:M206" si="41">J194/L194</f>
        <v>188</v>
      </c>
      <c r="N194" s="238">
        <v>45855</v>
      </c>
      <c r="O194" s="238">
        <v>45852</v>
      </c>
      <c r="P194" s="180" t="s">
        <v>1531</v>
      </c>
      <c r="Q194" s="244" t="s">
        <v>556</v>
      </c>
      <c r="R194" s="239"/>
      <c r="S194" s="239"/>
      <c r="T194" s="239" t="s">
        <v>731</v>
      </c>
      <c r="U194" s="248" t="s">
        <v>1512</v>
      </c>
      <c r="V194" s="248" t="s">
        <v>572</v>
      </c>
      <c r="W194" s="248" t="s">
        <v>1483</v>
      </c>
      <c r="X194" s="248"/>
      <c r="Y194" s="217"/>
      <c r="Z194" s="220" t="s">
        <v>1532</v>
      </c>
      <c r="AA194" s="239" t="s">
        <v>1485</v>
      </c>
      <c r="AB194" s="259">
        <v>1.5767</v>
      </c>
      <c r="AC194" s="259">
        <f t="shared" si="35"/>
        <v>889.2588</v>
      </c>
      <c r="AD194" s="221" t="s">
        <v>1536</v>
      </c>
      <c r="AE194" s="240" t="s">
        <v>567</v>
      </c>
      <c r="AF194" s="240"/>
      <c r="AG194" s="240">
        <v>564</v>
      </c>
      <c r="AH194" s="262">
        <f t="shared" si="39"/>
        <v>0</v>
      </c>
      <c r="AI194" s="240"/>
      <c r="AK194" s="261">
        <f t="shared" si="40"/>
        <v>564</v>
      </c>
      <c r="AL194" s="261"/>
      <c r="AM194" s="280"/>
      <c r="AO194" s="281">
        <f t="shared" si="38"/>
        <v>564</v>
      </c>
      <c r="AP194" s="281"/>
      <c r="AQ194" s="291"/>
      <c r="AR194" s="292">
        <f t="shared" si="31"/>
        <v>564</v>
      </c>
      <c r="AS194" s="292">
        <f t="shared" si="32"/>
        <v>217128</v>
      </c>
      <c r="AT194" s="292"/>
      <c r="AU194" s="292"/>
      <c r="AV194" s="292"/>
      <c r="AW194" s="292"/>
      <c r="AX194" s="292"/>
      <c r="AY194" s="222"/>
    </row>
    <row r="195" s="180" customFormat="1" ht="39" customHeight="1" spans="1:51">
      <c r="A195" s="213">
        <v>45824</v>
      </c>
      <c r="B195" s="214" t="s">
        <v>1478</v>
      </c>
      <c r="C195" s="215" t="s">
        <v>594</v>
      </c>
      <c r="D195" s="216">
        <v>4500169581</v>
      </c>
      <c r="E195" s="217" t="s">
        <v>1537</v>
      </c>
      <c r="F195" s="216" t="s">
        <v>1538</v>
      </c>
      <c r="G195" s="301" t="s">
        <v>1481</v>
      </c>
      <c r="H195" s="219" t="s">
        <v>761</v>
      </c>
      <c r="I195" s="222" t="s">
        <v>555</v>
      </c>
      <c r="J195" s="221">
        <v>879</v>
      </c>
      <c r="K195" s="221">
        <v>0</v>
      </c>
      <c r="L195" s="221">
        <v>3</v>
      </c>
      <c r="M195" s="221">
        <f t="shared" si="41"/>
        <v>293</v>
      </c>
      <c r="N195" s="238">
        <v>45855</v>
      </c>
      <c r="O195" s="238">
        <v>45852</v>
      </c>
      <c r="P195" s="180" t="s">
        <v>1531</v>
      </c>
      <c r="Q195" s="244" t="s">
        <v>556</v>
      </c>
      <c r="R195" s="239"/>
      <c r="S195" s="239"/>
      <c r="T195" s="239" t="s">
        <v>731</v>
      </c>
      <c r="U195" s="248" t="s">
        <v>1512</v>
      </c>
      <c r="V195" s="248" t="s">
        <v>572</v>
      </c>
      <c r="W195" s="248" t="s">
        <v>1483</v>
      </c>
      <c r="X195" s="248"/>
      <c r="Y195" s="217"/>
      <c r="Z195" s="220" t="s">
        <v>1532</v>
      </c>
      <c r="AA195" s="239" t="s">
        <v>1485</v>
      </c>
      <c r="AB195" s="259">
        <v>1.5767</v>
      </c>
      <c r="AC195" s="259">
        <f t="shared" si="35"/>
        <v>1385.9193</v>
      </c>
      <c r="AD195" s="221" t="s">
        <v>1539</v>
      </c>
      <c r="AE195" s="240" t="s">
        <v>567</v>
      </c>
      <c r="AF195" s="240"/>
      <c r="AG195" s="240">
        <f>873+6</f>
        <v>879</v>
      </c>
      <c r="AH195" s="262">
        <f t="shared" si="39"/>
        <v>0</v>
      </c>
      <c r="AI195" s="240"/>
      <c r="AK195" s="261">
        <f t="shared" si="40"/>
        <v>879</v>
      </c>
      <c r="AL195" s="261"/>
      <c r="AM195" s="280"/>
      <c r="AO195" s="281">
        <f t="shared" si="38"/>
        <v>879</v>
      </c>
      <c r="AP195" s="281"/>
      <c r="AQ195" s="291"/>
      <c r="AR195" s="292">
        <f t="shared" si="31"/>
        <v>879</v>
      </c>
      <c r="AS195" s="292">
        <f t="shared" si="32"/>
        <v>218007</v>
      </c>
      <c r="AT195" s="292"/>
      <c r="AU195" s="292"/>
      <c r="AV195" s="292"/>
      <c r="AW195" s="292"/>
      <c r="AX195" s="292"/>
      <c r="AY195" s="222"/>
    </row>
    <row r="196" s="180" customFormat="1" ht="39" customHeight="1" spans="1:51">
      <c r="A196" s="213">
        <v>45824</v>
      </c>
      <c r="B196" s="214" t="s">
        <v>1478</v>
      </c>
      <c r="C196" s="215" t="s">
        <v>594</v>
      </c>
      <c r="D196" s="216">
        <v>4500169581</v>
      </c>
      <c r="E196" s="217" t="s">
        <v>1540</v>
      </c>
      <c r="F196" s="216" t="s">
        <v>1541</v>
      </c>
      <c r="G196" s="301" t="s">
        <v>1481</v>
      </c>
      <c r="H196" s="219" t="s">
        <v>761</v>
      </c>
      <c r="I196" s="222" t="s">
        <v>555</v>
      </c>
      <c r="J196" s="221">
        <v>501</v>
      </c>
      <c r="K196" s="221">
        <v>0</v>
      </c>
      <c r="L196" s="221">
        <v>3</v>
      </c>
      <c r="M196" s="221">
        <f t="shared" si="41"/>
        <v>167</v>
      </c>
      <c r="N196" s="238">
        <v>45855</v>
      </c>
      <c r="O196" s="238">
        <v>45852</v>
      </c>
      <c r="P196" s="180" t="s">
        <v>1531</v>
      </c>
      <c r="Q196" s="244" t="s">
        <v>556</v>
      </c>
      <c r="R196" s="239"/>
      <c r="S196" s="239"/>
      <c r="T196" s="239" t="s">
        <v>731</v>
      </c>
      <c r="U196" s="248" t="s">
        <v>1512</v>
      </c>
      <c r="V196" s="248" t="s">
        <v>572</v>
      </c>
      <c r="W196" s="248" t="s">
        <v>1483</v>
      </c>
      <c r="X196" s="248"/>
      <c r="Y196" s="217"/>
      <c r="Z196" s="220" t="s">
        <v>1532</v>
      </c>
      <c r="AA196" s="239" t="s">
        <v>1485</v>
      </c>
      <c r="AB196" s="259">
        <v>1.5767</v>
      </c>
      <c r="AC196" s="259">
        <f t="shared" si="35"/>
        <v>789.9267</v>
      </c>
      <c r="AD196" s="221" t="s">
        <v>1542</v>
      </c>
      <c r="AE196" s="240" t="s">
        <v>567</v>
      </c>
      <c r="AF196" s="240"/>
      <c r="AG196" s="240">
        <v>501</v>
      </c>
      <c r="AH196" s="262">
        <f t="shared" si="39"/>
        <v>0</v>
      </c>
      <c r="AI196" s="240"/>
      <c r="AK196" s="261">
        <f t="shared" si="40"/>
        <v>501</v>
      </c>
      <c r="AL196" s="261"/>
      <c r="AM196" s="280"/>
      <c r="AO196" s="281">
        <f t="shared" si="38"/>
        <v>501</v>
      </c>
      <c r="AP196" s="281"/>
      <c r="AQ196" s="291"/>
      <c r="AR196" s="292">
        <f t="shared" si="31"/>
        <v>501</v>
      </c>
      <c r="AS196" s="292">
        <f t="shared" si="32"/>
        <v>218508</v>
      </c>
      <c r="AT196" s="292"/>
      <c r="AU196" s="292"/>
      <c r="AV196" s="292"/>
      <c r="AW196" s="292"/>
      <c r="AX196" s="292"/>
      <c r="AY196" s="222"/>
    </row>
    <row r="197" s="182" customFormat="1" ht="39" customHeight="1" spans="1:51">
      <c r="A197" s="213">
        <v>45824</v>
      </c>
      <c r="B197" s="214" t="s">
        <v>1478</v>
      </c>
      <c r="C197" s="215" t="s">
        <v>594</v>
      </c>
      <c r="D197" s="216">
        <v>4500169704</v>
      </c>
      <c r="E197" s="217" t="s">
        <v>1543</v>
      </c>
      <c r="F197" s="216" t="s">
        <v>1544</v>
      </c>
      <c r="G197" s="219" t="s">
        <v>1481</v>
      </c>
      <c r="H197" s="219" t="s">
        <v>761</v>
      </c>
      <c r="I197" s="222" t="s">
        <v>555</v>
      </c>
      <c r="J197" s="221">
        <v>774</v>
      </c>
      <c r="K197" s="221">
        <v>0</v>
      </c>
      <c r="L197" s="221">
        <v>3</v>
      </c>
      <c r="M197" s="221">
        <f t="shared" si="41"/>
        <v>258</v>
      </c>
      <c r="N197" s="238">
        <v>45866</v>
      </c>
      <c r="O197" s="302">
        <v>45862</v>
      </c>
      <c r="P197" s="180" t="s">
        <v>1545</v>
      </c>
      <c r="Q197" s="244" t="s">
        <v>556</v>
      </c>
      <c r="R197" s="305"/>
      <c r="S197" s="305"/>
      <c r="T197" s="239" t="s">
        <v>731</v>
      </c>
      <c r="U197" s="248" t="s">
        <v>1512</v>
      </c>
      <c r="V197" s="248" t="s">
        <v>572</v>
      </c>
      <c r="W197" s="248" t="s">
        <v>1483</v>
      </c>
      <c r="X197" s="306"/>
      <c r="Y197" s="307"/>
      <c r="Z197" s="308" t="s">
        <v>1513</v>
      </c>
      <c r="AA197" s="305" t="s">
        <v>1485</v>
      </c>
      <c r="AB197" s="309">
        <v>1.6801</v>
      </c>
      <c r="AC197" s="309">
        <f t="shared" si="35"/>
        <v>1300.3974</v>
      </c>
      <c r="AD197" s="310" t="s">
        <v>1546</v>
      </c>
      <c r="AE197" s="240" t="s">
        <v>567</v>
      </c>
      <c r="AF197" s="240"/>
      <c r="AG197" s="240">
        <v>774</v>
      </c>
      <c r="AH197" s="312">
        <f t="shared" si="39"/>
        <v>0</v>
      </c>
      <c r="AI197" s="313"/>
      <c r="AK197" s="261">
        <f t="shared" si="40"/>
        <v>774</v>
      </c>
      <c r="AL197" s="261"/>
      <c r="AM197" s="280"/>
      <c r="AN197" s="180"/>
      <c r="AO197" s="281">
        <f t="shared" si="38"/>
        <v>774</v>
      </c>
      <c r="AP197" s="319"/>
      <c r="AQ197" s="320"/>
      <c r="AR197" s="292">
        <f t="shared" si="31"/>
        <v>774</v>
      </c>
      <c r="AS197" s="292">
        <f t="shared" si="32"/>
        <v>219282</v>
      </c>
      <c r="AT197" s="321"/>
      <c r="AU197" s="321"/>
      <c r="AV197" s="321"/>
      <c r="AW197" s="321"/>
      <c r="AX197" s="321"/>
      <c r="AY197" s="322"/>
    </row>
    <row r="198" s="182" customFormat="1" ht="39" customHeight="1" spans="1:51">
      <c r="A198" s="213">
        <v>45824</v>
      </c>
      <c r="B198" s="214" t="s">
        <v>1478</v>
      </c>
      <c r="C198" s="215" t="s">
        <v>594</v>
      </c>
      <c r="D198" s="216">
        <v>4500169705</v>
      </c>
      <c r="E198" s="217" t="s">
        <v>1547</v>
      </c>
      <c r="F198" s="216" t="s">
        <v>1548</v>
      </c>
      <c r="G198" s="219" t="s">
        <v>1481</v>
      </c>
      <c r="H198" s="219" t="s">
        <v>761</v>
      </c>
      <c r="I198" s="222" t="s">
        <v>555</v>
      </c>
      <c r="J198" s="221">
        <v>501</v>
      </c>
      <c r="K198" s="221">
        <v>0</v>
      </c>
      <c r="L198" s="221">
        <v>3</v>
      </c>
      <c r="M198" s="221">
        <f t="shared" si="41"/>
        <v>167</v>
      </c>
      <c r="N198" s="238">
        <v>45873</v>
      </c>
      <c r="O198" s="302">
        <f>N198-4</f>
        <v>45869</v>
      </c>
      <c r="P198" s="180" t="s">
        <v>1549</v>
      </c>
      <c r="Q198" s="244" t="s">
        <v>556</v>
      </c>
      <c r="R198" s="305"/>
      <c r="S198" s="305"/>
      <c r="T198" s="239" t="s">
        <v>731</v>
      </c>
      <c r="U198" s="248" t="s">
        <v>1512</v>
      </c>
      <c r="V198" s="248" t="s">
        <v>572</v>
      </c>
      <c r="W198" s="248" t="s">
        <v>1483</v>
      </c>
      <c r="X198" s="306"/>
      <c r="Y198" s="307"/>
      <c r="Z198" s="308" t="s">
        <v>1532</v>
      </c>
      <c r="AA198" s="305" t="s">
        <v>1485</v>
      </c>
      <c r="AB198" s="309">
        <v>1.6801</v>
      </c>
      <c r="AC198" s="309">
        <f t="shared" si="35"/>
        <v>841.7301</v>
      </c>
      <c r="AD198" s="310" t="s">
        <v>1550</v>
      </c>
      <c r="AE198" s="240" t="s">
        <v>567</v>
      </c>
      <c r="AF198" s="240"/>
      <c r="AG198" s="240">
        <v>501</v>
      </c>
      <c r="AH198" s="262">
        <f t="shared" si="39"/>
        <v>0</v>
      </c>
      <c r="AI198" s="313"/>
      <c r="AK198" s="261">
        <f t="shared" si="40"/>
        <v>501</v>
      </c>
      <c r="AL198" s="314"/>
      <c r="AM198" s="315"/>
      <c r="AO198" s="281">
        <f t="shared" si="38"/>
        <v>501</v>
      </c>
      <c r="AP198" s="319"/>
      <c r="AQ198" s="320"/>
      <c r="AR198" s="292">
        <f t="shared" ref="AR198:AR261" si="42">J198</f>
        <v>501</v>
      </c>
      <c r="AS198" s="292">
        <f t="shared" ref="AS198:AS261" si="43">AS197+AR198</f>
        <v>219783</v>
      </c>
      <c r="AT198" s="321"/>
      <c r="AU198" s="321"/>
      <c r="AV198" s="321"/>
      <c r="AW198" s="321"/>
      <c r="AX198" s="321"/>
      <c r="AY198" s="322"/>
    </row>
    <row r="199" s="180" customFormat="1" ht="39" customHeight="1" spans="1:51">
      <c r="A199" s="213">
        <v>45824</v>
      </c>
      <c r="B199" s="214" t="s">
        <v>1478</v>
      </c>
      <c r="C199" s="215" t="s">
        <v>594</v>
      </c>
      <c r="D199" s="216">
        <v>4500169705</v>
      </c>
      <c r="E199" s="217" t="s">
        <v>1551</v>
      </c>
      <c r="F199" s="216" t="s">
        <v>1552</v>
      </c>
      <c r="G199" s="219" t="s">
        <v>1481</v>
      </c>
      <c r="H199" s="219" t="s">
        <v>761</v>
      </c>
      <c r="I199" s="222" t="s">
        <v>555</v>
      </c>
      <c r="J199" s="221">
        <v>690</v>
      </c>
      <c r="K199" s="221">
        <v>0</v>
      </c>
      <c r="L199" s="221">
        <v>3</v>
      </c>
      <c r="M199" s="221">
        <f t="shared" si="41"/>
        <v>230</v>
      </c>
      <c r="N199" s="238">
        <v>45873</v>
      </c>
      <c r="O199" s="302">
        <f>N199-4</f>
        <v>45869</v>
      </c>
      <c r="P199" s="180" t="s">
        <v>1549</v>
      </c>
      <c r="Q199" s="244" t="s">
        <v>556</v>
      </c>
      <c r="R199" s="239"/>
      <c r="S199" s="239"/>
      <c r="T199" s="239" t="s">
        <v>731</v>
      </c>
      <c r="U199" s="248" t="s">
        <v>1512</v>
      </c>
      <c r="V199" s="248" t="s">
        <v>572</v>
      </c>
      <c r="W199" s="248" t="s">
        <v>1483</v>
      </c>
      <c r="X199" s="248"/>
      <c r="Y199" s="249"/>
      <c r="Z199" s="220" t="s">
        <v>1532</v>
      </c>
      <c r="AA199" s="239" t="s">
        <v>1485</v>
      </c>
      <c r="AB199" s="259">
        <v>1.6801</v>
      </c>
      <c r="AC199" s="259">
        <f t="shared" si="35"/>
        <v>1159.269</v>
      </c>
      <c r="AD199" s="221" t="s">
        <v>1553</v>
      </c>
      <c r="AE199" s="240" t="s">
        <v>567</v>
      </c>
      <c r="AF199" s="240"/>
      <c r="AG199" s="240">
        <v>690</v>
      </c>
      <c r="AH199" s="262">
        <f t="shared" si="39"/>
        <v>0</v>
      </c>
      <c r="AI199" s="240"/>
      <c r="AK199" s="261">
        <f t="shared" si="40"/>
        <v>690</v>
      </c>
      <c r="AL199" s="314"/>
      <c r="AM199" s="315"/>
      <c r="AN199" s="182"/>
      <c r="AO199" s="281">
        <f t="shared" si="38"/>
        <v>690</v>
      </c>
      <c r="AP199" s="281"/>
      <c r="AQ199" s="291"/>
      <c r="AR199" s="292">
        <f t="shared" si="42"/>
        <v>690</v>
      </c>
      <c r="AS199" s="292">
        <f t="shared" si="43"/>
        <v>220473</v>
      </c>
      <c r="AT199" s="292"/>
      <c r="AU199" s="292"/>
      <c r="AV199" s="292"/>
      <c r="AW199" s="292"/>
      <c r="AX199" s="292"/>
      <c r="AY199" s="222"/>
    </row>
    <row r="200" s="180" customFormat="1" ht="39" customHeight="1" spans="1:51">
      <c r="A200" s="213">
        <v>45824</v>
      </c>
      <c r="B200" s="214" t="s">
        <v>1478</v>
      </c>
      <c r="C200" s="215" t="s">
        <v>594</v>
      </c>
      <c r="D200" s="216">
        <v>4500169705</v>
      </c>
      <c r="E200" s="217" t="s">
        <v>1554</v>
      </c>
      <c r="F200" s="216" t="s">
        <v>1555</v>
      </c>
      <c r="G200" s="219" t="s">
        <v>1481</v>
      </c>
      <c r="H200" s="219" t="s">
        <v>761</v>
      </c>
      <c r="I200" s="222" t="s">
        <v>555</v>
      </c>
      <c r="J200" s="221">
        <v>501</v>
      </c>
      <c r="K200" s="221">
        <v>0</v>
      </c>
      <c r="L200" s="221">
        <v>3</v>
      </c>
      <c r="M200" s="221">
        <f t="shared" si="41"/>
        <v>167</v>
      </c>
      <c r="N200" s="238">
        <v>45873</v>
      </c>
      <c r="O200" s="302">
        <f>N200-4</f>
        <v>45869</v>
      </c>
      <c r="P200" s="180" t="s">
        <v>1549</v>
      </c>
      <c r="Q200" s="244" t="s">
        <v>556</v>
      </c>
      <c r="R200" s="239"/>
      <c r="S200" s="239"/>
      <c r="T200" s="239" t="s">
        <v>731</v>
      </c>
      <c r="U200" s="248" t="s">
        <v>1512</v>
      </c>
      <c r="V200" s="248" t="s">
        <v>572</v>
      </c>
      <c r="W200" s="248" t="s">
        <v>1483</v>
      </c>
      <c r="X200" s="248"/>
      <c r="Y200" s="249"/>
      <c r="Z200" s="220" t="s">
        <v>1532</v>
      </c>
      <c r="AA200" s="239" t="s">
        <v>1485</v>
      </c>
      <c r="AB200" s="259">
        <v>1.6801</v>
      </c>
      <c r="AC200" s="259">
        <f t="shared" si="35"/>
        <v>841.7301</v>
      </c>
      <c r="AD200" s="221" t="s">
        <v>1556</v>
      </c>
      <c r="AE200" s="240" t="s">
        <v>567</v>
      </c>
      <c r="AF200" s="240"/>
      <c r="AG200" s="240">
        <v>501</v>
      </c>
      <c r="AH200" s="262">
        <f t="shared" si="39"/>
        <v>0</v>
      </c>
      <c r="AI200" s="240"/>
      <c r="AK200" s="261">
        <f t="shared" si="40"/>
        <v>501</v>
      </c>
      <c r="AL200" s="314"/>
      <c r="AM200" s="315"/>
      <c r="AN200" s="182"/>
      <c r="AO200" s="281">
        <f t="shared" si="38"/>
        <v>501</v>
      </c>
      <c r="AP200" s="281"/>
      <c r="AQ200" s="291"/>
      <c r="AR200" s="292">
        <f t="shared" si="42"/>
        <v>501</v>
      </c>
      <c r="AS200" s="292">
        <f t="shared" si="43"/>
        <v>220974</v>
      </c>
      <c r="AT200" s="292"/>
      <c r="AU200" s="292"/>
      <c r="AV200" s="292"/>
      <c r="AW200" s="292"/>
      <c r="AX200" s="292"/>
      <c r="AY200" s="222"/>
    </row>
    <row r="201" s="180" customFormat="1" ht="39" customHeight="1" spans="1:51">
      <c r="A201" s="213">
        <v>45824</v>
      </c>
      <c r="B201" s="214" t="s">
        <v>1478</v>
      </c>
      <c r="C201" s="215" t="s">
        <v>594</v>
      </c>
      <c r="D201" s="216">
        <v>4500169705</v>
      </c>
      <c r="E201" s="217" t="s">
        <v>1557</v>
      </c>
      <c r="F201" s="216" t="s">
        <v>1558</v>
      </c>
      <c r="G201" s="219" t="s">
        <v>1481</v>
      </c>
      <c r="H201" s="219" t="s">
        <v>761</v>
      </c>
      <c r="I201" s="222" t="s">
        <v>555</v>
      </c>
      <c r="J201" s="221">
        <v>501</v>
      </c>
      <c r="K201" s="221">
        <v>0</v>
      </c>
      <c r="L201" s="221">
        <v>3</v>
      </c>
      <c r="M201" s="221">
        <f t="shared" si="41"/>
        <v>167</v>
      </c>
      <c r="N201" s="238">
        <v>45873</v>
      </c>
      <c r="O201" s="302">
        <f>N201-4</f>
        <v>45869</v>
      </c>
      <c r="P201" s="180" t="s">
        <v>1549</v>
      </c>
      <c r="Q201" s="244" t="s">
        <v>556</v>
      </c>
      <c r="R201" s="239"/>
      <c r="S201" s="239"/>
      <c r="T201" s="239" t="s">
        <v>731</v>
      </c>
      <c r="U201" s="248" t="s">
        <v>1512</v>
      </c>
      <c r="V201" s="248" t="s">
        <v>572</v>
      </c>
      <c r="W201" s="248" t="s">
        <v>1483</v>
      </c>
      <c r="X201" s="248"/>
      <c r="Y201" s="249"/>
      <c r="Z201" s="220" t="s">
        <v>1532</v>
      </c>
      <c r="AA201" s="239" t="s">
        <v>1485</v>
      </c>
      <c r="AB201" s="259">
        <v>1.6801</v>
      </c>
      <c r="AC201" s="259">
        <f t="shared" si="35"/>
        <v>841.7301</v>
      </c>
      <c r="AD201" s="221" t="s">
        <v>1559</v>
      </c>
      <c r="AE201" s="240" t="s">
        <v>567</v>
      </c>
      <c r="AF201" s="240"/>
      <c r="AG201" s="240">
        <v>501</v>
      </c>
      <c r="AH201" s="262">
        <f t="shared" si="39"/>
        <v>0</v>
      </c>
      <c r="AI201" s="240"/>
      <c r="AK201" s="261">
        <f t="shared" si="40"/>
        <v>501</v>
      </c>
      <c r="AL201" s="314"/>
      <c r="AM201" s="315"/>
      <c r="AN201" s="182"/>
      <c r="AO201" s="281">
        <f t="shared" si="38"/>
        <v>501</v>
      </c>
      <c r="AP201" s="281"/>
      <c r="AQ201" s="291"/>
      <c r="AR201" s="292">
        <f t="shared" si="42"/>
        <v>501</v>
      </c>
      <c r="AS201" s="292">
        <f t="shared" si="43"/>
        <v>221475</v>
      </c>
      <c r="AT201" s="292"/>
      <c r="AU201" s="292"/>
      <c r="AV201" s="292"/>
      <c r="AW201" s="292"/>
      <c r="AX201" s="292"/>
      <c r="AY201" s="222"/>
    </row>
    <row r="202" s="180" customFormat="1" ht="39" customHeight="1" spans="1:51">
      <c r="A202" s="213">
        <v>45824</v>
      </c>
      <c r="B202" s="214" t="s">
        <v>1478</v>
      </c>
      <c r="C202" s="215" t="s">
        <v>594</v>
      </c>
      <c r="D202" s="216">
        <v>4500169705</v>
      </c>
      <c r="E202" s="217" t="s">
        <v>1560</v>
      </c>
      <c r="F202" s="216" t="s">
        <v>1561</v>
      </c>
      <c r="G202" s="219" t="s">
        <v>1481</v>
      </c>
      <c r="H202" s="219" t="s">
        <v>761</v>
      </c>
      <c r="I202" s="222" t="s">
        <v>555</v>
      </c>
      <c r="J202" s="221">
        <v>501</v>
      </c>
      <c r="K202" s="221">
        <v>0</v>
      </c>
      <c r="L202" s="221">
        <v>3</v>
      </c>
      <c r="M202" s="221">
        <f t="shared" si="41"/>
        <v>167</v>
      </c>
      <c r="N202" s="238">
        <v>45873</v>
      </c>
      <c r="O202" s="302">
        <f>N202-4</f>
        <v>45869</v>
      </c>
      <c r="P202" s="180" t="s">
        <v>1549</v>
      </c>
      <c r="Q202" s="244" t="s">
        <v>556</v>
      </c>
      <c r="R202" s="239"/>
      <c r="S202" s="239"/>
      <c r="T202" s="239" t="s">
        <v>731</v>
      </c>
      <c r="U202" s="248" t="s">
        <v>1512</v>
      </c>
      <c r="V202" s="248" t="s">
        <v>572</v>
      </c>
      <c r="W202" s="248" t="s">
        <v>1483</v>
      </c>
      <c r="X202" s="248"/>
      <c r="Y202" s="249"/>
      <c r="Z202" s="220" t="s">
        <v>1532</v>
      </c>
      <c r="AA202" s="239" t="s">
        <v>1485</v>
      </c>
      <c r="AB202" s="259">
        <v>1.6801</v>
      </c>
      <c r="AC202" s="259">
        <f t="shared" si="35"/>
        <v>841.7301</v>
      </c>
      <c r="AD202" s="221" t="s">
        <v>1562</v>
      </c>
      <c r="AE202" s="240" t="s">
        <v>567</v>
      </c>
      <c r="AF202" s="240"/>
      <c r="AG202" s="240">
        <f>495+6</f>
        <v>501</v>
      </c>
      <c r="AH202" s="262">
        <f t="shared" si="39"/>
        <v>0</v>
      </c>
      <c r="AI202" s="240"/>
      <c r="AK202" s="261">
        <f t="shared" si="40"/>
        <v>501</v>
      </c>
      <c r="AL202" s="314"/>
      <c r="AM202" s="315"/>
      <c r="AN202" s="182"/>
      <c r="AO202" s="281">
        <f t="shared" si="38"/>
        <v>501</v>
      </c>
      <c r="AP202" s="281"/>
      <c r="AQ202" s="291"/>
      <c r="AR202" s="292">
        <f t="shared" si="42"/>
        <v>501</v>
      </c>
      <c r="AS202" s="292">
        <f t="shared" si="43"/>
        <v>221976</v>
      </c>
      <c r="AT202" s="292"/>
      <c r="AU202" s="292"/>
      <c r="AV202" s="292"/>
      <c r="AW202" s="292"/>
      <c r="AX202" s="292"/>
      <c r="AY202" s="222"/>
    </row>
    <row r="203" s="180" customFormat="1" ht="39" hidden="1" customHeight="1" spans="1:51">
      <c r="A203" s="213">
        <v>45802</v>
      </c>
      <c r="B203" s="214" t="s">
        <v>223</v>
      </c>
      <c r="C203" s="215" t="s">
        <v>628</v>
      </c>
      <c r="D203" s="216">
        <v>4500167858</v>
      </c>
      <c r="E203" s="217"/>
      <c r="F203" s="216" t="s">
        <v>1563</v>
      </c>
      <c r="G203" s="300" t="s">
        <v>1308</v>
      </c>
      <c r="H203" s="219" t="s">
        <v>1564</v>
      </c>
      <c r="I203" s="222" t="s">
        <v>1309</v>
      </c>
      <c r="J203" s="221">
        <v>384</v>
      </c>
      <c r="K203" s="221">
        <v>0</v>
      </c>
      <c r="L203" s="221">
        <f>J203/M203</f>
        <v>192</v>
      </c>
      <c r="M203" s="221">
        <v>2</v>
      </c>
      <c r="N203" s="238">
        <v>45852</v>
      </c>
      <c r="O203" s="238">
        <v>45848</v>
      </c>
      <c r="Q203" s="244" t="s">
        <v>556</v>
      </c>
      <c r="R203" s="239"/>
      <c r="S203" s="239"/>
      <c r="T203" s="239" t="s">
        <v>731</v>
      </c>
      <c r="U203" s="248">
        <v>45802</v>
      </c>
      <c r="V203" s="248" t="s">
        <v>676</v>
      </c>
      <c r="W203" s="248" t="s">
        <v>1565</v>
      </c>
      <c r="X203" s="248"/>
      <c r="Y203" s="249"/>
      <c r="Z203" s="220" t="s">
        <v>1566</v>
      </c>
      <c r="AA203" s="239" t="s">
        <v>771</v>
      </c>
      <c r="AB203" s="259">
        <v>541.9283</v>
      </c>
      <c r="AC203" s="259">
        <f>AB203*M203</f>
        <v>1083.8566</v>
      </c>
      <c r="AD203" s="221" t="s">
        <v>1567</v>
      </c>
      <c r="AE203" s="240" t="s">
        <v>567</v>
      </c>
      <c r="AF203" s="240"/>
      <c r="AG203" s="240">
        <v>384</v>
      </c>
      <c r="AH203" s="262">
        <f t="shared" si="39"/>
        <v>0</v>
      </c>
      <c r="AI203" s="240"/>
      <c r="AK203" s="261">
        <f t="shared" si="40"/>
        <v>384</v>
      </c>
      <c r="AL203" s="261"/>
      <c r="AM203" s="280"/>
      <c r="AO203" s="281">
        <f t="shared" si="38"/>
        <v>384</v>
      </c>
      <c r="AP203" s="281"/>
      <c r="AQ203" s="291"/>
      <c r="AR203" s="292">
        <f t="shared" si="42"/>
        <v>384</v>
      </c>
      <c r="AS203" s="292">
        <f t="shared" si="43"/>
        <v>222360</v>
      </c>
      <c r="AT203" s="292"/>
      <c r="AU203" s="292"/>
      <c r="AV203" s="292"/>
      <c r="AW203" s="292"/>
      <c r="AX203" s="292"/>
      <c r="AY203" s="222"/>
    </row>
    <row r="204" s="180" customFormat="1" ht="39" hidden="1" customHeight="1" spans="1:51">
      <c r="A204" s="213">
        <v>45814</v>
      </c>
      <c r="B204" s="180" t="s">
        <v>1568</v>
      </c>
      <c r="C204" s="215" t="s">
        <v>758</v>
      </c>
      <c r="D204" s="216">
        <v>4500169209</v>
      </c>
      <c r="E204" s="214" t="s">
        <v>1569</v>
      </c>
      <c r="F204" s="216" t="s">
        <v>1570</v>
      </c>
      <c r="G204" s="300" t="s">
        <v>666</v>
      </c>
      <c r="H204" s="219" t="s">
        <v>554</v>
      </c>
      <c r="I204" s="222" t="s">
        <v>555</v>
      </c>
      <c r="J204" s="221">
        <v>600</v>
      </c>
      <c r="K204" s="221">
        <v>0</v>
      </c>
      <c r="L204" s="221">
        <v>6</v>
      </c>
      <c r="M204" s="221">
        <f t="shared" ref="M204:M218" si="44">J204/L204</f>
        <v>100</v>
      </c>
      <c r="N204" s="238">
        <v>45854</v>
      </c>
      <c r="O204" s="238">
        <v>45850</v>
      </c>
      <c r="Q204" s="244" t="s">
        <v>556</v>
      </c>
      <c r="R204" s="239"/>
      <c r="S204" s="239"/>
      <c r="T204" s="239" t="s">
        <v>731</v>
      </c>
      <c r="U204" s="248">
        <v>45825</v>
      </c>
      <c r="V204" s="248" t="s">
        <v>572</v>
      </c>
      <c r="W204" s="248">
        <v>45814</v>
      </c>
      <c r="X204" s="248"/>
      <c r="Y204" s="249"/>
      <c r="Z204" s="220" t="s">
        <v>1571</v>
      </c>
      <c r="AA204" s="239" t="s">
        <v>843</v>
      </c>
      <c r="AB204" s="259">
        <v>2.7663</v>
      </c>
      <c r="AC204" s="259">
        <f t="shared" ref="AC204:AC216" si="45">AB204*J204</f>
        <v>1659.78</v>
      </c>
      <c r="AD204" s="221" t="s">
        <v>1572</v>
      </c>
      <c r="AE204" s="240" t="s">
        <v>567</v>
      </c>
      <c r="AF204" s="240"/>
      <c r="AG204" s="240">
        <v>600</v>
      </c>
      <c r="AH204" s="262">
        <f t="shared" si="39"/>
        <v>0</v>
      </c>
      <c r="AI204" s="240"/>
      <c r="AK204" s="261"/>
      <c r="AL204" s="261">
        <f>J204</f>
        <v>600</v>
      </c>
      <c r="AM204" s="280"/>
      <c r="AO204" s="281">
        <f t="shared" si="38"/>
        <v>600</v>
      </c>
      <c r="AP204" s="281"/>
      <c r="AQ204" s="291"/>
      <c r="AR204" s="292">
        <f t="shared" si="42"/>
        <v>600</v>
      </c>
      <c r="AS204" s="292">
        <f t="shared" si="43"/>
        <v>222960</v>
      </c>
      <c r="AT204" s="292"/>
      <c r="AU204" s="292"/>
      <c r="AV204" s="292"/>
      <c r="AW204" s="292"/>
      <c r="AX204" s="292"/>
      <c r="AY204" s="222"/>
    </row>
    <row r="205" s="180" customFormat="1" ht="39" hidden="1" customHeight="1" spans="1:51">
      <c r="A205" s="213">
        <v>45818</v>
      </c>
      <c r="B205" s="214" t="s">
        <v>1573</v>
      </c>
      <c r="C205" s="215" t="s">
        <v>1574</v>
      </c>
      <c r="D205" s="216">
        <v>4500169438</v>
      </c>
      <c r="E205" s="217"/>
      <c r="F205" s="216" t="s">
        <v>1575</v>
      </c>
      <c r="G205" s="300" t="s">
        <v>1576</v>
      </c>
      <c r="H205" s="219" t="s">
        <v>554</v>
      </c>
      <c r="I205" s="222" t="s">
        <v>555</v>
      </c>
      <c r="J205" s="221">
        <v>1002</v>
      </c>
      <c r="K205" s="221">
        <v>0</v>
      </c>
      <c r="L205" s="221">
        <v>6</v>
      </c>
      <c r="M205" s="221">
        <f t="shared" si="44"/>
        <v>167</v>
      </c>
      <c r="N205" s="238">
        <v>45856</v>
      </c>
      <c r="O205" s="238">
        <v>45852</v>
      </c>
      <c r="P205" s="303" t="s">
        <v>1577</v>
      </c>
      <c r="Q205" s="244" t="s">
        <v>556</v>
      </c>
      <c r="R205" s="239" t="s">
        <v>1578</v>
      </c>
      <c r="S205" s="239"/>
      <c r="T205" s="239" t="s">
        <v>731</v>
      </c>
      <c r="U205" s="248">
        <v>45818</v>
      </c>
      <c r="V205" s="248" t="s">
        <v>572</v>
      </c>
      <c r="W205" s="248">
        <v>45826</v>
      </c>
      <c r="X205" s="248" t="s">
        <v>1579</v>
      </c>
      <c r="Y205" s="217"/>
      <c r="Z205" s="220" t="s">
        <v>1580</v>
      </c>
      <c r="AA205" s="239" t="s">
        <v>1581</v>
      </c>
      <c r="AB205" s="259">
        <v>2.6352</v>
      </c>
      <c r="AC205" s="259">
        <f t="shared" si="45"/>
        <v>2640.4704</v>
      </c>
      <c r="AD205" s="221" t="s">
        <v>1582</v>
      </c>
      <c r="AE205" s="240" t="s">
        <v>567</v>
      </c>
      <c r="AF205" s="240"/>
      <c r="AG205" s="240">
        <v>1002</v>
      </c>
      <c r="AH205" s="262">
        <f t="shared" si="39"/>
        <v>0</v>
      </c>
      <c r="AI205" s="240"/>
      <c r="AK205" s="261"/>
      <c r="AL205" s="261"/>
      <c r="AM205" s="280">
        <f>J205</f>
        <v>1002</v>
      </c>
      <c r="AO205" s="281"/>
      <c r="AP205" s="281">
        <f>J205</f>
        <v>1002</v>
      </c>
      <c r="AQ205" s="291"/>
      <c r="AR205" s="292">
        <f t="shared" si="42"/>
        <v>1002</v>
      </c>
      <c r="AS205" s="292">
        <f t="shared" si="43"/>
        <v>223962</v>
      </c>
      <c r="AT205" s="292"/>
      <c r="AU205" s="292"/>
      <c r="AV205" s="292"/>
      <c r="AW205" s="292"/>
      <c r="AX205" s="292"/>
      <c r="AY205" s="222"/>
    </row>
    <row r="206" s="180" customFormat="1" ht="39" hidden="1" customHeight="1" spans="1:51">
      <c r="A206" s="213">
        <v>45821</v>
      </c>
      <c r="B206" s="214" t="s">
        <v>641</v>
      </c>
      <c r="C206" s="215" t="s">
        <v>642</v>
      </c>
      <c r="D206" s="216">
        <v>4500169932</v>
      </c>
      <c r="E206" s="217">
        <v>4400491945</v>
      </c>
      <c r="F206" s="216" t="s">
        <v>1583</v>
      </c>
      <c r="G206" s="218" t="s">
        <v>1584</v>
      </c>
      <c r="H206" s="219" t="s">
        <v>554</v>
      </c>
      <c r="I206" s="222" t="s">
        <v>555</v>
      </c>
      <c r="J206" s="221">
        <v>702</v>
      </c>
      <c r="K206" s="221">
        <v>0</v>
      </c>
      <c r="L206" s="221">
        <v>6</v>
      </c>
      <c r="M206" s="221">
        <f t="shared" si="44"/>
        <v>117</v>
      </c>
      <c r="N206" s="238">
        <v>45856</v>
      </c>
      <c r="O206" s="238">
        <v>45852</v>
      </c>
      <c r="Q206" s="244" t="s">
        <v>556</v>
      </c>
      <c r="R206" s="239" t="s">
        <v>1578</v>
      </c>
      <c r="S206" s="239"/>
      <c r="T206" s="239" t="s">
        <v>731</v>
      </c>
      <c r="U206" s="248">
        <v>45821</v>
      </c>
      <c r="V206" s="248" t="s">
        <v>572</v>
      </c>
      <c r="W206" s="248" t="s">
        <v>572</v>
      </c>
      <c r="X206" s="248" t="s">
        <v>545</v>
      </c>
      <c r="Y206" s="217"/>
      <c r="Z206" s="220" t="s">
        <v>1585</v>
      </c>
      <c r="AA206" s="239" t="s">
        <v>1586</v>
      </c>
      <c r="AB206" s="259">
        <v>2.6717</v>
      </c>
      <c r="AC206" s="259">
        <f t="shared" si="45"/>
        <v>1875.5334</v>
      </c>
      <c r="AD206" s="221" t="s">
        <v>1587</v>
      </c>
      <c r="AE206" s="240" t="s">
        <v>567</v>
      </c>
      <c r="AF206" s="240"/>
      <c r="AG206" s="240">
        <v>702</v>
      </c>
      <c r="AH206" s="262">
        <f t="shared" si="39"/>
        <v>0</v>
      </c>
      <c r="AI206" s="240"/>
      <c r="AK206" s="261"/>
      <c r="AL206" s="261"/>
      <c r="AM206" s="280">
        <f>J206</f>
        <v>702</v>
      </c>
      <c r="AO206" s="281">
        <f t="shared" ref="AO206:AO219" si="46">J206</f>
        <v>702</v>
      </c>
      <c r="AP206" s="281"/>
      <c r="AQ206" s="291"/>
      <c r="AR206" s="292">
        <f t="shared" si="42"/>
        <v>702</v>
      </c>
      <c r="AS206" s="292">
        <f t="shared" si="43"/>
        <v>224664</v>
      </c>
      <c r="AT206" s="292"/>
      <c r="AU206" s="292"/>
      <c r="AV206" s="292"/>
      <c r="AW206" s="292"/>
      <c r="AX206" s="292"/>
      <c r="AY206" s="222"/>
    </row>
    <row r="207" s="180" customFormat="1" ht="39" hidden="1" customHeight="1" spans="1:51">
      <c r="A207" s="213">
        <v>45799</v>
      </c>
      <c r="B207" s="214" t="s">
        <v>1588</v>
      </c>
      <c r="C207" s="215" t="s">
        <v>1420</v>
      </c>
      <c r="D207" s="216">
        <v>4500167249</v>
      </c>
      <c r="E207" s="217">
        <v>5040017</v>
      </c>
      <c r="F207" s="216" t="s">
        <v>1589</v>
      </c>
      <c r="G207" s="219" t="s">
        <v>666</v>
      </c>
      <c r="H207" s="219" t="s">
        <v>554</v>
      </c>
      <c r="I207" s="222" t="s">
        <v>555</v>
      </c>
      <c r="J207" s="221">
        <v>504</v>
      </c>
      <c r="K207" s="221">
        <v>0</v>
      </c>
      <c r="L207" s="221">
        <v>6</v>
      </c>
      <c r="M207" s="221">
        <f t="shared" si="44"/>
        <v>84</v>
      </c>
      <c r="N207" s="238">
        <v>45859</v>
      </c>
      <c r="O207" s="238">
        <f>N207-4</f>
        <v>45855</v>
      </c>
      <c r="Q207" s="244" t="s">
        <v>556</v>
      </c>
      <c r="R207" s="239"/>
      <c r="S207" s="239"/>
      <c r="T207" s="239" t="s">
        <v>731</v>
      </c>
      <c r="U207" s="248">
        <v>45831</v>
      </c>
      <c r="V207" s="248" t="s">
        <v>572</v>
      </c>
      <c r="W207" s="248">
        <v>45835</v>
      </c>
      <c r="X207" s="248"/>
      <c r="Y207" s="217"/>
      <c r="Z207" s="220" t="s">
        <v>1590</v>
      </c>
      <c r="AA207" s="239" t="s">
        <v>701</v>
      </c>
      <c r="AB207" s="259">
        <v>2.7663</v>
      </c>
      <c r="AC207" s="259">
        <f t="shared" si="45"/>
        <v>1394.2152</v>
      </c>
      <c r="AD207" s="221" t="s">
        <v>1591</v>
      </c>
      <c r="AE207" s="240" t="s">
        <v>567</v>
      </c>
      <c r="AF207" s="240"/>
      <c r="AG207" s="240">
        <v>504</v>
      </c>
      <c r="AH207" s="262">
        <f t="shared" si="39"/>
        <v>0</v>
      </c>
      <c r="AI207" s="240"/>
      <c r="AK207" s="261"/>
      <c r="AL207" s="261">
        <f>J207</f>
        <v>504</v>
      </c>
      <c r="AM207" s="280"/>
      <c r="AO207" s="281">
        <f t="shared" si="46"/>
        <v>504</v>
      </c>
      <c r="AP207" s="281"/>
      <c r="AQ207" s="291"/>
      <c r="AR207" s="292">
        <f t="shared" si="42"/>
        <v>504</v>
      </c>
      <c r="AS207" s="292">
        <f t="shared" si="43"/>
        <v>225168</v>
      </c>
      <c r="AT207" s="292"/>
      <c r="AU207" s="292"/>
      <c r="AV207" s="292"/>
      <c r="AW207" s="292"/>
      <c r="AX207" s="292"/>
      <c r="AY207" s="222"/>
    </row>
    <row r="208" s="180" customFormat="1" ht="39" hidden="1" customHeight="1" spans="1:51">
      <c r="A208" s="213">
        <v>45814</v>
      </c>
      <c r="B208" s="214" t="s">
        <v>1354</v>
      </c>
      <c r="C208" s="215" t="s">
        <v>642</v>
      </c>
      <c r="D208" s="216">
        <v>4500169306</v>
      </c>
      <c r="E208" s="217" t="s">
        <v>1592</v>
      </c>
      <c r="F208" s="216" t="s">
        <v>1593</v>
      </c>
      <c r="G208" s="219" t="s">
        <v>666</v>
      </c>
      <c r="H208" s="219" t="s">
        <v>554</v>
      </c>
      <c r="I208" s="222" t="s">
        <v>555</v>
      </c>
      <c r="J208" s="221">
        <v>900</v>
      </c>
      <c r="K208" s="221">
        <v>0</v>
      </c>
      <c r="L208" s="221">
        <v>6</v>
      </c>
      <c r="M208" s="221">
        <f t="shared" si="44"/>
        <v>150</v>
      </c>
      <c r="N208" s="238">
        <v>45859</v>
      </c>
      <c r="O208" s="238">
        <f>N208-4</f>
        <v>45855</v>
      </c>
      <c r="Q208" s="244" t="s">
        <v>556</v>
      </c>
      <c r="R208" s="239"/>
      <c r="S208" s="239"/>
      <c r="T208" s="239" t="s">
        <v>748</v>
      </c>
      <c r="U208" s="248">
        <v>45820</v>
      </c>
      <c r="V208" s="248" t="s">
        <v>572</v>
      </c>
      <c r="W208" s="248" t="s">
        <v>1594</v>
      </c>
      <c r="X208" s="248"/>
      <c r="Y208" s="217" t="s">
        <v>1595</v>
      </c>
      <c r="Z208" s="220" t="s">
        <v>1596</v>
      </c>
      <c r="AA208" s="239" t="s">
        <v>1264</v>
      </c>
      <c r="AB208" s="259">
        <v>2.6717</v>
      </c>
      <c r="AC208" s="259">
        <f t="shared" si="45"/>
        <v>2404.53</v>
      </c>
      <c r="AD208" s="221" t="s">
        <v>1597</v>
      </c>
      <c r="AE208" s="240" t="s">
        <v>567</v>
      </c>
      <c r="AF208" s="240"/>
      <c r="AG208" s="240">
        <v>900</v>
      </c>
      <c r="AH208" s="262">
        <f t="shared" si="39"/>
        <v>0</v>
      </c>
      <c r="AI208" s="240"/>
      <c r="AK208" s="261"/>
      <c r="AL208" s="261">
        <f>J208</f>
        <v>900</v>
      </c>
      <c r="AM208" s="280"/>
      <c r="AO208" s="281">
        <f t="shared" si="46"/>
        <v>900</v>
      </c>
      <c r="AP208" s="281"/>
      <c r="AQ208" s="291"/>
      <c r="AR208" s="292">
        <f t="shared" si="42"/>
        <v>900</v>
      </c>
      <c r="AS208" s="292">
        <f t="shared" si="43"/>
        <v>226068</v>
      </c>
      <c r="AT208" s="292"/>
      <c r="AU208" s="292"/>
      <c r="AV208" s="292"/>
      <c r="AW208" s="292"/>
      <c r="AX208" s="292"/>
      <c r="AY208" s="222"/>
    </row>
    <row r="209" s="180" customFormat="1" ht="39" customHeight="1" spans="1:51">
      <c r="A209" s="213">
        <v>45819</v>
      </c>
      <c r="B209" s="214" t="s">
        <v>1478</v>
      </c>
      <c r="C209" s="215" t="s">
        <v>594</v>
      </c>
      <c r="D209" s="216">
        <v>4500169527</v>
      </c>
      <c r="E209" s="217" t="s">
        <v>1598</v>
      </c>
      <c r="F209" s="216" t="s">
        <v>1599</v>
      </c>
      <c r="G209" s="219" t="s">
        <v>1481</v>
      </c>
      <c r="H209" s="219" t="s">
        <v>761</v>
      </c>
      <c r="I209" s="222" t="s">
        <v>555</v>
      </c>
      <c r="J209" s="221">
        <v>2922</v>
      </c>
      <c r="K209" s="221">
        <v>0</v>
      </c>
      <c r="L209" s="221">
        <v>3</v>
      </c>
      <c r="M209" s="221">
        <f t="shared" si="44"/>
        <v>974</v>
      </c>
      <c r="N209" s="238">
        <v>45860</v>
      </c>
      <c r="O209" s="238">
        <v>45856</v>
      </c>
      <c r="P209" s="180" t="s">
        <v>1600</v>
      </c>
      <c r="Q209" s="244" t="s">
        <v>556</v>
      </c>
      <c r="R209" s="239"/>
      <c r="S209" s="239"/>
      <c r="T209" s="239" t="s">
        <v>731</v>
      </c>
      <c r="U209" s="248">
        <v>45819</v>
      </c>
      <c r="V209" s="248" t="s">
        <v>572</v>
      </c>
      <c r="W209" s="248" t="s">
        <v>1483</v>
      </c>
      <c r="X209" s="248"/>
      <c r="Y209" s="249"/>
      <c r="Z209" s="220" t="s">
        <v>1601</v>
      </c>
      <c r="AA209" s="239" t="s">
        <v>1485</v>
      </c>
      <c r="AB209" s="259">
        <v>1.5932</v>
      </c>
      <c r="AC209" s="259">
        <f t="shared" si="45"/>
        <v>4655.3304</v>
      </c>
      <c r="AD209" s="221" t="s">
        <v>1602</v>
      </c>
      <c r="AE209" s="240" t="s">
        <v>567</v>
      </c>
      <c r="AF209" s="240"/>
      <c r="AG209" s="240">
        <v>2922</v>
      </c>
      <c r="AH209" s="262">
        <f t="shared" si="39"/>
        <v>0</v>
      </c>
      <c r="AI209" s="240"/>
      <c r="AK209" s="261">
        <f>J209</f>
        <v>2922</v>
      </c>
      <c r="AL209" s="261"/>
      <c r="AM209" s="280"/>
      <c r="AO209" s="281">
        <f t="shared" si="46"/>
        <v>2922</v>
      </c>
      <c r="AP209" s="281"/>
      <c r="AQ209" s="291"/>
      <c r="AR209" s="292">
        <f t="shared" si="42"/>
        <v>2922</v>
      </c>
      <c r="AS209" s="292">
        <f t="shared" si="43"/>
        <v>228990</v>
      </c>
      <c r="AT209" s="292"/>
      <c r="AU209" s="292"/>
      <c r="AV209" s="292"/>
      <c r="AW209" s="292"/>
      <c r="AX209" s="292"/>
      <c r="AY209" s="222"/>
    </row>
    <row r="210" s="180" customFormat="1" ht="39" hidden="1" customHeight="1" spans="1:51">
      <c r="A210" s="213">
        <v>45632</v>
      </c>
      <c r="B210" s="214" t="s">
        <v>1603</v>
      </c>
      <c r="C210" s="215" t="s">
        <v>907</v>
      </c>
      <c r="D210" s="216">
        <v>4500153227</v>
      </c>
      <c r="E210" s="217" t="s">
        <v>1604</v>
      </c>
      <c r="F210" s="216" t="s">
        <v>1605</v>
      </c>
      <c r="G210" s="219" t="s">
        <v>554</v>
      </c>
      <c r="H210" s="219" t="s">
        <v>554</v>
      </c>
      <c r="I210" s="222" t="s">
        <v>555</v>
      </c>
      <c r="J210" s="221">
        <v>8220</v>
      </c>
      <c r="K210" s="221">
        <v>0</v>
      </c>
      <c r="L210" s="221">
        <v>6</v>
      </c>
      <c r="M210" s="221">
        <f t="shared" si="44"/>
        <v>1370</v>
      </c>
      <c r="N210" s="238">
        <v>45898</v>
      </c>
      <c r="O210" s="238">
        <v>45894</v>
      </c>
      <c r="P210" s="304"/>
      <c r="Q210" s="239" t="s">
        <v>556</v>
      </c>
      <c r="R210" s="239" t="s">
        <v>1606</v>
      </c>
      <c r="S210" s="239"/>
      <c r="T210" s="239" t="s">
        <v>731</v>
      </c>
      <c r="U210" s="248">
        <v>45701</v>
      </c>
      <c r="V210" s="248" t="s">
        <v>572</v>
      </c>
      <c r="W210" s="248" t="s">
        <v>1607</v>
      </c>
      <c r="X210" s="248"/>
      <c r="Y210" s="249" t="s">
        <v>1608</v>
      </c>
      <c r="Z210" s="220" t="s">
        <v>1609</v>
      </c>
      <c r="AA210" s="239" t="s">
        <v>652</v>
      </c>
      <c r="AB210" s="259">
        <v>2.7</v>
      </c>
      <c r="AC210" s="259">
        <f t="shared" si="45"/>
        <v>22194</v>
      </c>
      <c r="AD210" s="221" t="s">
        <v>1610</v>
      </c>
      <c r="AE210" s="240" t="s">
        <v>567</v>
      </c>
      <c r="AF210" s="240"/>
      <c r="AG210" s="316">
        <f>1344+30+2334+2832+1680</f>
        <v>8220</v>
      </c>
      <c r="AH210" s="317">
        <f t="shared" si="39"/>
        <v>0</v>
      </c>
      <c r="AI210" s="240"/>
      <c r="AJ210" s="261">
        <f>J210</f>
        <v>8220</v>
      </c>
      <c r="AK210" s="261"/>
      <c r="AL210" s="261"/>
      <c r="AM210" s="280"/>
      <c r="AO210" s="281">
        <f t="shared" si="46"/>
        <v>8220</v>
      </c>
      <c r="AP210" s="281"/>
      <c r="AQ210" s="291"/>
      <c r="AR210" s="292">
        <f t="shared" si="42"/>
        <v>8220</v>
      </c>
      <c r="AS210" s="292">
        <f t="shared" si="43"/>
        <v>237210</v>
      </c>
      <c r="AT210" s="292"/>
      <c r="AU210" s="292"/>
      <c r="AV210" s="292"/>
      <c r="AW210" s="292"/>
      <c r="AX210" s="292"/>
      <c r="AY210" s="222"/>
    </row>
    <row r="211" s="180" customFormat="1" ht="39" hidden="1" customHeight="1" spans="1:51">
      <c r="A211" s="213">
        <v>45632</v>
      </c>
      <c r="B211" s="214" t="s">
        <v>1603</v>
      </c>
      <c r="C211" s="215" t="s">
        <v>907</v>
      </c>
      <c r="D211" s="216">
        <v>4500153227</v>
      </c>
      <c r="E211" s="217" t="s">
        <v>1611</v>
      </c>
      <c r="F211" s="216" t="s">
        <v>1612</v>
      </c>
      <c r="G211" s="219" t="s">
        <v>554</v>
      </c>
      <c r="H211" s="219" t="s">
        <v>554</v>
      </c>
      <c r="I211" s="222" t="s">
        <v>555</v>
      </c>
      <c r="J211" s="221">
        <v>1338</v>
      </c>
      <c r="K211" s="221">
        <v>0</v>
      </c>
      <c r="L211" s="221">
        <v>6</v>
      </c>
      <c r="M211" s="221">
        <f t="shared" si="44"/>
        <v>223</v>
      </c>
      <c r="N211" s="238">
        <v>45898</v>
      </c>
      <c r="O211" s="238">
        <v>45894</v>
      </c>
      <c r="P211" s="304"/>
      <c r="Q211" s="239" t="s">
        <v>556</v>
      </c>
      <c r="R211" s="239" t="s">
        <v>1606</v>
      </c>
      <c r="S211" s="239"/>
      <c r="T211" s="239" t="s">
        <v>731</v>
      </c>
      <c r="U211" s="248">
        <v>45701</v>
      </c>
      <c r="V211" s="248" t="s">
        <v>572</v>
      </c>
      <c r="W211" s="248" t="s">
        <v>1607</v>
      </c>
      <c r="X211" s="248"/>
      <c r="Y211" s="249" t="s">
        <v>1608</v>
      </c>
      <c r="Z211" s="220" t="s">
        <v>1609</v>
      </c>
      <c r="AA211" s="239" t="s">
        <v>652</v>
      </c>
      <c r="AB211" s="259">
        <v>2.7</v>
      </c>
      <c r="AC211" s="259">
        <f t="shared" si="45"/>
        <v>3612.6</v>
      </c>
      <c r="AD211" s="221" t="s">
        <v>1610</v>
      </c>
      <c r="AE211" s="240" t="s">
        <v>567</v>
      </c>
      <c r="AF211" s="240"/>
      <c r="AG211" s="240">
        <f>924+414</f>
        <v>1338</v>
      </c>
      <c r="AH211" s="262">
        <f t="shared" si="39"/>
        <v>0</v>
      </c>
      <c r="AI211" s="240"/>
      <c r="AJ211" s="318">
        <f>J211</f>
        <v>1338</v>
      </c>
      <c r="AK211" s="261"/>
      <c r="AL211" s="261"/>
      <c r="AM211" s="280"/>
      <c r="AO211" s="281">
        <f t="shared" si="46"/>
        <v>1338</v>
      </c>
      <c r="AP211" s="281"/>
      <c r="AQ211" s="291"/>
      <c r="AR211" s="292">
        <f t="shared" si="42"/>
        <v>1338</v>
      </c>
      <c r="AS211" s="292">
        <f t="shared" si="43"/>
        <v>238548</v>
      </c>
      <c r="AT211" s="292"/>
      <c r="AU211" s="292"/>
      <c r="AV211" s="292"/>
      <c r="AW211" s="292"/>
      <c r="AX211" s="292"/>
      <c r="AY211" s="222"/>
    </row>
    <row r="212" s="180" customFormat="1" ht="39" customHeight="1" spans="1:51">
      <c r="A212" s="213">
        <v>45807</v>
      </c>
      <c r="B212" s="180" t="s">
        <v>757</v>
      </c>
      <c r="C212" s="215" t="s">
        <v>758</v>
      </c>
      <c r="D212" s="216">
        <v>4500168544</v>
      </c>
      <c r="E212" s="214">
        <v>2700950700</v>
      </c>
      <c r="F212" s="216" t="s">
        <v>1613</v>
      </c>
      <c r="G212" s="301" t="s">
        <v>761</v>
      </c>
      <c r="H212" s="219" t="s">
        <v>761</v>
      </c>
      <c r="I212" s="222" t="s">
        <v>555</v>
      </c>
      <c r="J212" s="221">
        <v>1002</v>
      </c>
      <c r="K212" s="221">
        <v>0</v>
      </c>
      <c r="L212" s="221">
        <v>3</v>
      </c>
      <c r="M212" s="221">
        <f t="shared" si="44"/>
        <v>334</v>
      </c>
      <c r="N212" s="238">
        <v>45854</v>
      </c>
      <c r="O212" s="238">
        <v>45850</v>
      </c>
      <c r="P212" s="180" t="s">
        <v>1614</v>
      </c>
      <c r="Q212" s="239" t="s">
        <v>556</v>
      </c>
      <c r="R212" s="239"/>
      <c r="S212" s="239"/>
      <c r="T212" s="239" t="s">
        <v>731</v>
      </c>
      <c r="U212" s="248">
        <v>45811</v>
      </c>
      <c r="V212" s="248" t="s">
        <v>572</v>
      </c>
      <c r="W212" s="248" t="s">
        <v>1112</v>
      </c>
      <c r="X212" s="248"/>
      <c r="Y212" s="249"/>
      <c r="Z212" s="220" t="s">
        <v>1615</v>
      </c>
      <c r="AA212" s="239" t="s">
        <v>764</v>
      </c>
      <c r="AB212" s="259">
        <v>2.5641</v>
      </c>
      <c r="AC212" s="259">
        <f t="shared" si="45"/>
        <v>2569.2282</v>
      </c>
      <c r="AD212" s="221" t="s">
        <v>1616</v>
      </c>
      <c r="AE212" s="240" t="s">
        <v>567</v>
      </c>
      <c r="AF212" s="240"/>
      <c r="AG212" s="240">
        <f>324+678</f>
        <v>1002</v>
      </c>
      <c r="AH212" s="262">
        <f t="shared" si="39"/>
        <v>0</v>
      </c>
      <c r="AI212" s="240"/>
      <c r="AK212" s="261"/>
      <c r="AL212" s="261">
        <f>J212</f>
        <v>1002</v>
      </c>
      <c r="AM212" s="280"/>
      <c r="AO212" s="281">
        <f t="shared" si="46"/>
        <v>1002</v>
      </c>
      <c r="AP212" s="281"/>
      <c r="AQ212" s="291"/>
      <c r="AR212" s="292">
        <f t="shared" si="42"/>
        <v>1002</v>
      </c>
      <c r="AS212" s="292">
        <f t="shared" si="43"/>
        <v>239550</v>
      </c>
      <c r="AT212" s="292"/>
      <c r="AU212" s="292"/>
      <c r="AV212" s="292"/>
      <c r="AW212" s="292"/>
      <c r="AX212" s="292"/>
      <c r="AY212" s="222"/>
    </row>
    <row r="213" s="180" customFormat="1" ht="39" hidden="1" customHeight="1" spans="1:51">
      <c r="A213" s="213">
        <v>45814</v>
      </c>
      <c r="B213" s="214" t="s">
        <v>778</v>
      </c>
      <c r="C213" s="215" t="s">
        <v>628</v>
      </c>
      <c r="D213" s="216">
        <v>4500159839</v>
      </c>
      <c r="E213" s="217" t="s">
        <v>1617</v>
      </c>
      <c r="F213" s="216" t="s">
        <v>1618</v>
      </c>
      <c r="G213" s="219" t="s">
        <v>554</v>
      </c>
      <c r="H213" s="219" t="s">
        <v>554</v>
      </c>
      <c r="I213" s="222" t="s">
        <v>555</v>
      </c>
      <c r="J213" s="221">
        <v>2430</v>
      </c>
      <c r="K213" s="221">
        <v>0</v>
      </c>
      <c r="L213" s="221">
        <v>6</v>
      </c>
      <c r="M213" s="221">
        <f t="shared" si="44"/>
        <v>405</v>
      </c>
      <c r="N213" s="238">
        <v>45854</v>
      </c>
      <c r="O213" s="238">
        <v>45850</v>
      </c>
      <c r="Q213" s="239" t="s">
        <v>556</v>
      </c>
      <c r="R213" s="239"/>
      <c r="S213" s="239"/>
      <c r="T213" s="239" t="s">
        <v>731</v>
      </c>
      <c r="U213" s="248">
        <v>45827</v>
      </c>
      <c r="V213" s="248" t="s">
        <v>572</v>
      </c>
      <c r="W213" s="248" t="s">
        <v>1619</v>
      </c>
      <c r="X213" s="248"/>
      <c r="Y213" s="217"/>
      <c r="Z213" s="220" t="s">
        <v>1620</v>
      </c>
      <c r="AA213" s="239" t="s">
        <v>771</v>
      </c>
      <c r="AB213" s="259">
        <v>2.6214</v>
      </c>
      <c r="AC213" s="259">
        <f t="shared" si="45"/>
        <v>6370.002</v>
      </c>
      <c r="AD213" s="221" t="s">
        <v>1621</v>
      </c>
      <c r="AE213" s="240" t="s">
        <v>567</v>
      </c>
      <c r="AF213" s="240"/>
      <c r="AG213" s="240">
        <f>1086+1344</f>
        <v>2430</v>
      </c>
      <c r="AH213" s="262">
        <f t="shared" si="39"/>
        <v>0</v>
      </c>
      <c r="AI213" s="240"/>
      <c r="AK213" s="261">
        <f>J213</f>
        <v>2430</v>
      </c>
      <c r="AL213" s="261"/>
      <c r="AM213" s="280"/>
      <c r="AO213" s="281">
        <f t="shared" si="46"/>
        <v>2430</v>
      </c>
      <c r="AP213" s="281"/>
      <c r="AQ213" s="291"/>
      <c r="AR213" s="292">
        <f t="shared" si="42"/>
        <v>2430</v>
      </c>
      <c r="AS213" s="292">
        <f t="shared" si="43"/>
        <v>241980</v>
      </c>
      <c r="AT213" s="292"/>
      <c r="AU213" s="292"/>
      <c r="AV213" s="292"/>
      <c r="AW213" s="292"/>
      <c r="AX213" s="292"/>
      <c r="AY213" s="222"/>
    </row>
    <row r="214" s="180" customFormat="1" ht="39" customHeight="1" spans="1:51">
      <c r="A214" s="213">
        <v>45819</v>
      </c>
      <c r="B214" s="214" t="s">
        <v>1478</v>
      </c>
      <c r="C214" s="215" t="s">
        <v>594</v>
      </c>
      <c r="D214" s="216">
        <v>4500169456</v>
      </c>
      <c r="E214" s="217" t="s">
        <v>1622</v>
      </c>
      <c r="F214" s="216" t="s">
        <v>1623</v>
      </c>
      <c r="G214" s="301" t="s">
        <v>1481</v>
      </c>
      <c r="H214" s="219" t="s">
        <v>761</v>
      </c>
      <c r="I214" s="222" t="s">
        <v>555</v>
      </c>
      <c r="J214" s="221">
        <v>4128</v>
      </c>
      <c r="K214" s="221">
        <v>0</v>
      </c>
      <c r="L214" s="221">
        <v>3</v>
      </c>
      <c r="M214" s="221">
        <f t="shared" si="44"/>
        <v>1376</v>
      </c>
      <c r="N214" s="238">
        <v>45855</v>
      </c>
      <c r="O214" s="238">
        <v>45852</v>
      </c>
      <c r="P214" s="180" t="s">
        <v>1531</v>
      </c>
      <c r="Q214" s="239" t="s">
        <v>556</v>
      </c>
      <c r="R214" s="239"/>
      <c r="S214" s="239"/>
      <c r="T214" s="239" t="s">
        <v>731</v>
      </c>
      <c r="U214" s="248">
        <v>45819</v>
      </c>
      <c r="V214" s="248" t="s">
        <v>572</v>
      </c>
      <c r="W214" s="248" t="s">
        <v>1483</v>
      </c>
      <c r="X214" s="248"/>
      <c r="Y214" s="217"/>
      <c r="Z214" s="220" t="s">
        <v>1624</v>
      </c>
      <c r="AA214" s="239" t="s">
        <v>1485</v>
      </c>
      <c r="AB214" s="259">
        <v>1.5767</v>
      </c>
      <c r="AC214" s="259">
        <f t="shared" si="45"/>
        <v>6508.6176</v>
      </c>
      <c r="AD214" s="221" t="s">
        <v>1625</v>
      </c>
      <c r="AE214" s="240" t="s">
        <v>567</v>
      </c>
      <c r="AF214" s="240"/>
      <c r="AG214" s="240">
        <v>4128</v>
      </c>
      <c r="AH214" s="262">
        <f t="shared" si="39"/>
        <v>0</v>
      </c>
      <c r="AI214" s="240"/>
      <c r="AK214" s="261">
        <f>J214</f>
        <v>4128</v>
      </c>
      <c r="AL214" s="261"/>
      <c r="AM214" s="280"/>
      <c r="AO214" s="281">
        <f t="shared" si="46"/>
        <v>4128</v>
      </c>
      <c r="AP214" s="281"/>
      <c r="AQ214" s="291"/>
      <c r="AR214" s="292">
        <f t="shared" si="42"/>
        <v>4128</v>
      </c>
      <c r="AS214" s="292">
        <f t="shared" si="43"/>
        <v>246108</v>
      </c>
      <c r="AT214" s="292"/>
      <c r="AU214" s="292"/>
      <c r="AV214" s="292"/>
      <c r="AW214" s="292"/>
      <c r="AX214" s="292"/>
      <c r="AY214" s="222"/>
    </row>
    <row r="215" s="180" customFormat="1" ht="39" customHeight="1" spans="1:51">
      <c r="A215" s="213">
        <v>45819</v>
      </c>
      <c r="B215" s="214" t="s">
        <v>1478</v>
      </c>
      <c r="C215" s="215" t="s">
        <v>594</v>
      </c>
      <c r="D215" s="216">
        <v>4500169456</v>
      </c>
      <c r="E215" s="217" t="s">
        <v>1626</v>
      </c>
      <c r="F215" s="216" t="s">
        <v>1627</v>
      </c>
      <c r="G215" s="301" t="s">
        <v>1481</v>
      </c>
      <c r="H215" s="219" t="s">
        <v>761</v>
      </c>
      <c r="I215" s="222" t="s">
        <v>555</v>
      </c>
      <c r="J215" s="221">
        <v>3588</v>
      </c>
      <c r="K215" s="221">
        <v>0</v>
      </c>
      <c r="L215" s="221">
        <v>3</v>
      </c>
      <c r="M215" s="221">
        <f t="shared" si="44"/>
        <v>1196</v>
      </c>
      <c r="N215" s="238">
        <v>45855</v>
      </c>
      <c r="O215" s="238">
        <v>45852</v>
      </c>
      <c r="P215" s="180" t="s">
        <v>1531</v>
      </c>
      <c r="Q215" s="239" t="s">
        <v>556</v>
      </c>
      <c r="R215" s="239"/>
      <c r="S215" s="239"/>
      <c r="T215" s="239" t="s">
        <v>731</v>
      </c>
      <c r="U215" s="248">
        <v>45819</v>
      </c>
      <c r="V215" s="248" t="s">
        <v>572</v>
      </c>
      <c r="W215" s="248" t="s">
        <v>1483</v>
      </c>
      <c r="X215" s="248"/>
      <c r="Y215" s="217"/>
      <c r="Z215" s="220" t="s">
        <v>1624</v>
      </c>
      <c r="AA215" s="239" t="s">
        <v>1485</v>
      </c>
      <c r="AB215" s="259">
        <v>1.5767</v>
      </c>
      <c r="AC215" s="259">
        <f t="shared" si="45"/>
        <v>5657.1996</v>
      </c>
      <c r="AD215" s="221" t="s">
        <v>1628</v>
      </c>
      <c r="AE215" s="240" t="s">
        <v>567</v>
      </c>
      <c r="AF215" s="240"/>
      <c r="AG215" s="240">
        <f>1872+1716</f>
        <v>3588</v>
      </c>
      <c r="AH215" s="262">
        <f t="shared" si="39"/>
        <v>0</v>
      </c>
      <c r="AI215" s="240"/>
      <c r="AK215" s="261">
        <f>J215</f>
        <v>3588</v>
      </c>
      <c r="AL215" s="261"/>
      <c r="AM215" s="280"/>
      <c r="AO215" s="281">
        <f t="shared" si="46"/>
        <v>3588</v>
      </c>
      <c r="AP215" s="281"/>
      <c r="AQ215" s="291"/>
      <c r="AR215" s="292">
        <f t="shared" si="42"/>
        <v>3588</v>
      </c>
      <c r="AS215" s="292">
        <f t="shared" si="43"/>
        <v>249696</v>
      </c>
      <c r="AT215" s="292"/>
      <c r="AU215" s="292"/>
      <c r="AV215" s="292"/>
      <c r="AW215" s="292"/>
      <c r="AX215" s="292"/>
      <c r="AY215" s="222"/>
    </row>
    <row r="216" s="180" customFormat="1" ht="39" hidden="1" customHeight="1" spans="1:51">
      <c r="A216" s="213">
        <v>45771</v>
      </c>
      <c r="B216" s="214" t="s">
        <v>1629</v>
      </c>
      <c r="C216" s="215" t="s">
        <v>1630</v>
      </c>
      <c r="D216" s="216">
        <v>4500164768</v>
      </c>
      <c r="E216" s="217"/>
      <c r="F216" s="216" t="s">
        <v>1631</v>
      </c>
      <c r="G216" s="219" t="s">
        <v>554</v>
      </c>
      <c r="H216" s="219" t="s">
        <v>554</v>
      </c>
      <c r="I216" s="222" t="s">
        <v>555</v>
      </c>
      <c r="J216" s="221">
        <v>1356</v>
      </c>
      <c r="K216" s="221">
        <v>0</v>
      </c>
      <c r="L216" s="221">
        <v>6</v>
      </c>
      <c r="M216" s="221">
        <f t="shared" si="44"/>
        <v>226</v>
      </c>
      <c r="N216" s="238">
        <v>45880</v>
      </c>
      <c r="O216" s="238">
        <v>45876</v>
      </c>
      <c r="Q216" s="239" t="s">
        <v>556</v>
      </c>
      <c r="R216" s="239"/>
      <c r="S216" s="239"/>
      <c r="T216" s="239" t="s">
        <v>731</v>
      </c>
      <c r="U216" s="248">
        <v>45771</v>
      </c>
      <c r="V216" s="248" t="s">
        <v>572</v>
      </c>
      <c r="W216" s="248">
        <v>45820</v>
      </c>
      <c r="X216" s="248" t="s">
        <v>548</v>
      </c>
      <c r="Y216" s="249"/>
      <c r="Z216" s="220" t="s">
        <v>1632</v>
      </c>
      <c r="AA216" s="239" t="s">
        <v>1298</v>
      </c>
      <c r="AB216" s="259">
        <v>2.5407</v>
      </c>
      <c r="AC216" s="259">
        <f t="shared" si="45"/>
        <v>3445.1892</v>
      </c>
      <c r="AD216" s="221" t="s">
        <v>1633</v>
      </c>
      <c r="AE216" s="240" t="s">
        <v>567</v>
      </c>
      <c r="AF216" s="240"/>
      <c r="AG216" s="240">
        <v>1356</v>
      </c>
      <c r="AH216" s="262">
        <f t="shared" si="39"/>
        <v>0</v>
      </c>
      <c r="AI216" s="240"/>
      <c r="AK216" s="261">
        <f>J216</f>
        <v>1356</v>
      </c>
      <c r="AL216" s="261"/>
      <c r="AM216" s="280"/>
      <c r="AO216" s="281"/>
      <c r="AP216" s="281">
        <f>J216</f>
        <v>1356</v>
      </c>
      <c r="AQ216" s="291"/>
      <c r="AR216" s="292">
        <f t="shared" si="42"/>
        <v>1356</v>
      </c>
      <c r="AS216" s="292">
        <f t="shared" si="43"/>
        <v>251052</v>
      </c>
      <c r="AT216" s="292"/>
      <c r="AU216" s="292"/>
      <c r="AV216" s="292"/>
      <c r="AW216" s="292"/>
      <c r="AX216" s="292"/>
      <c r="AY216" s="222"/>
    </row>
    <row r="217" s="180" customFormat="1" ht="39" hidden="1" customHeight="1" spans="1:51">
      <c r="A217" s="213">
        <v>45824</v>
      </c>
      <c r="B217" s="214" t="s">
        <v>1634</v>
      </c>
      <c r="C217" s="215" t="s">
        <v>758</v>
      </c>
      <c r="D217" s="216">
        <v>4500170160</v>
      </c>
      <c r="E217" s="217" t="s">
        <v>1635</v>
      </c>
      <c r="F217" s="216" t="s">
        <v>1636</v>
      </c>
      <c r="G217" s="219" t="s">
        <v>666</v>
      </c>
      <c r="H217" s="219" t="s">
        <v>554</v>
      </c>
      <c r="I217" s="222" t="s">
        <v>555</v>
      </c>
      <c r="J217" s="221">
        <v>6</v>
      </c>
      <c r="K217" s="221">
        <v>0</v>
      </c>
      <c r="L217" s="221">
        <v>6</v>
      </c>
      <c r="M217" s="221">
        <v>1</v>
      </c>
      <c r="N217" s="238">
        <v>45856</v>
      </c>
      <c r="O217" s="238">
        <v>45852</v>
      </c>
      <c r="Q217" s="239" t="s">
        <v>556</v>
      </c>
      <c r="R217" s="239"/>
      <c r="S217" s="239"/>
      <c r="T217" s="239" t="s">
        <v>731</v>
      </c>
      <c r="U217" s="248">
        <v>45824</v>
      </c>
      <c r="V217" s="248" t="s">
        <v>676</v>
      </c>
      <c r="W217" s="248">
        <v>45846</v>
      </c>
      <c r="X217" s="248"/>
      <c r="Y217" s="217"/>
      <c r="Z217" s="220" t="s">
        <v>1637</v>
      </c>
      <c r="AA217" s="239" t="s">
        <v>1638</v>
      </c>
      <c r="AB217" s="259">
        <v>2.7663</v>
      </c>
      <c r="AC217" s="259">
        <f t="shared" ref="AC217:AC256" si="47">AB217*J217</f>
        <v>16.5978</v>
      </c>
      <c r="AD217" s="221" t="s">
        <v>1639</v>
      </c>
      <c r="AE217" s="240" t="s">
        <v>567</v>
      </c>
      <c r="AF217" s="240"/>
      <c r="AG217" s="240">
        <v>6</v>
      </c>
      <c r="AH217" s="262">
        <f t="shared" si="39"/>
        <v>0</v>
      </c>
      <c r="AI217" s="240"/>
      <c r="AK217" s="261"/>
      <c r="AL217" s="261">
        <f>J217</f>
        <v>6</v>
      </c>
      <c r="AM217" s="280"/>
      <c r="AO217" s="281">
        <f>J217</f>
        <v>6</v>
      </c>
      <c r="AP217" s="281"/>
      <c r="AQ217" s="291"/>
      <c r="AR217" s="292">
        <f t="shared" si="42"/>
        <v>6</v>
      </c>
      <c r="AS217" s="292">
        <f t="shared" si="43"/>
        <v>251058</v>
      </c>
      <c r="AT217" s="292"/>
      <c r="AU217" s="292"/>
      <c r="AV217" s="292"/>
      <c r="AW217" s="292"/>
      <c r="AX217" s="292"/>
      <c r="AY217" s="222"/>
    </row>
    <row r="218" s="180" customFormat="1" ht="39" hidden="1" customHeight="1" spans="1:51">
      <c r="A218" s="213">
        <v>45824</v>
      </c>
      <c r="B218" s="214" t="s">
        <v>1634</v>
      </c>
      <c r="C218" s="215" t="s">
        <v>758</v>
      </c>
      <c r="D218" s="216">
        <v>4500170160</v>
      </c>
      <c r="E218" s="217" t="s">
        <v>1640</v>
      </c>
      <c r="F218" s="216" t="s">
        <v>1641</v>
      </c>
      <c r="G218" s="219" t="s">
        <v>666</v>
      </c>
      <c r="H218" s="219" t="s">
        <v>554</v>
      </c>
      <c r="I218" s="222" t="s">
        <v>555</v>
      </c>
      <c r="J218" s="221">
        <v>6</v>
      </c>
      <c r="K218" s="221">
        <v>0</v>
      </c>
      <c r="L218" s="221">
        <v>6</v>
      </c>
      <c r="M218" s="221">
        <v>1</v>
      </c>
      <c r="N218" s="238">
        <v>45856</v>
      </c>
      <c r="O218" s="238">
        <v>45852</v>
      </c>
      <c r="Q218" s="239" t="s">
        <v>556</v>
      </c>
      <c r="R218" s="239"/>
      <c r="S218" s="239"/>
      <c r="T218" s="239" t="s">
        <v>731</v>
      </c>
      <c r="U218" s="248">
        <v>45824</v>
      </c>
      <c r="V218" s="248" t="s">
        <v>676</v>
      </c>
      <c r="W218" s="248">
        <v>45846</v>
      </c>
      <c r="X218" s="248"/>
      <c r="Y218" s="217"/>
      <c r="Z218" s="220" t="s">
        <v>1637</v>
      </c>
      <c r="AA218" s="239" t="s">
        <v>1638</v>
      </c>
      <c r="AB218" s="259">
        <v>2.7663</v>
      </c>
      <c r="AC218" s="259">
        <f t="shared" si="47"/>
        <v>16.5978</v>
      </c>
      <c r="AD218" s="221" t="s">
        <v>1639</v>
      </c>
      <c r="AE218" s="240" t="s">
        <v>567</v>
      </c>
      <c r="AF218" s="240"/>
      <c r="AG218" s="240">
        <v>6</v>
      </c>
      <c r="AH218" s="262">
        <f t="shared" si="39"/>
        <v>0</v>
      </c>
      <c r="AI218" s="240"/>
      <c r="AK218" s="261"/>
      <c r="AL218" s="261">
        <f t="shared" ref="AL218:AL224" si="48">J218</f>
        <v>6</v>
      </c>
      <c r="AM218" s="280"/>
      <c r="AO218" s="281">
        <f t="shared" ref="AO218:AO226" si="49">J218</f>
        <v>6</v>
      </c>
      <c r="AP218" s="281"/>
      <c r="AQ218" s="291"/>
      <c r="AR218" s="292">
        <f t="shared" si="42"/>
        <v>6</v>
      </c>
      <c r="AS218" s="292">
        <f t="shared" si="43"/>
        <v>251064</v>
      </c>
      <c r="AT218" s="292"/>
      <c r="AU218" s="292"/>
      <c r="AV218" s="292"/>
      <c r="AW218" s="292"/>
      <c r="AX218" s="292"/>
      <c r="AY218" s="222"/>
    </row>
    <row r="219" s="180" customFormat="1" ht="39" hidden="1" customHeight="1" spans="1:51">
      <c r="A219" s="213">
        <v>45824</v>
      </c>
      <c r="B219" s="214" t="s">
        <v>1634</v>
      </c>
      <c r="C219" s="215" t="s">
        <v>758</v>
      </c>
      <c r="D219" s="216">
        <v>4500170160</v>
      </c>
      <c r="E219" s="217" t="s">
        <v>1642</v>
      </c>
      <c r="F219" s="216" t="s">
        <v>1643</v>
      </c>
      <c r="G219" s="219" t="s">
        <v>666</v>
      </c>
      <c r="H219" s="219" t="s">
        <v>554</v>
      </c>
      <c r="I219" s="222" t="s">
        <v>555</v>
      </c>
      <c r="J219" s="221">
        <v>6</v>
      </c>
      <c r="K219" s="221">
        <v>0</v>
      </c>
      <c r="L219" s="221">
        <v>6</v>
      </c>
      <c r="M219" s="221">
        <v>1</v>
      </c>
      <c r="N219" s="238">
        <v>45856</v>
      </c>
      <c r="O219" s="238">
        <v>45852</v>
      </c>
      <c r="Q219" s="239" t="s">
        <v>556</v>
      </c>
      <c r="R219" s="239"/>
      <c r="S219" s="239"/>
      <c r="T219" s="239" t="s">
        <v>731</v>
      </c>
      <c r="U219" s="248">
        <v>45824</v>
      </c>
      <c r="V219" s="248" t="s">
        <v>676</v>
      </c>
      <c r="W219" s="248">
        <v>45846</v>
      </c>
      <c r="X219" s="248"/>
      <c r="Y219" s="217"/>
      <c r="Z219" s="220" t="s">
        <v>1637</v>
      </c>
      <c r="AA219" s="239" t="s">
        <v>1638</v>
      </c>
      <c r="AB219" s="259">
        <v>2.7663</v>
      </c>
      <c r="AC219" s="259">
        <f t="shared" si="47"/>
        <v>16.5978</v>
      </c>
      <c r="AD219" s="221" t="s">
        <v>1639</v>
      </c>
      <c r="AE219" s="240" t="s">
        <v>567</v>
      </c>
      <c r="AF219" s="240"/>
      <c r="AG219" s="240">
        <v>6</v>
      </c>
      <c r="AH219" s="262">
        <f t="shared" si="39"/>
        <v>0</v>
      </c>
      <c r="AI219" s="240"/>
      <c r="AK219" s="261"/>
      <c r="AL219" s="261">
        <f t="shared" si="48"/>
        <v>6</v>
      </c>
      <c r="AM219" s="280"/>
      <c r="AO219" s="281">
        <f t="shared" si="49"/>
        <v>6</v>
      </c>
      <c r="AP219" s="281"/>
      <c r="AQ219" s="291"/>
      <c r="AR219" s="292">
        <f t="shared" si="42"/>
        <v>6</v>
      </c>
      <c r="AS219" s="292">
        <f t="shared" si="43"/>
        <v>251070</v>
      </c>
      <c r="AT219" s="292"/>
      <c r="AU219" s="292"/>
      <c r="AV219" s="292"/>
      <c r="AW219" s="292"/>
      <c r="AX219" s="292"/>
      <c r="AY219" s="222"/>
    </row>
    <row r="220" s="180" customFormat="1" ht="39" hidden="1" customHeight="1" spans="1:51">
      <c r="A220" s="213">
        <v>45824</v>
      </c>
      <c r="B220" s="214" t="s">
        <v>1634</v>
      </c>
      <c r="C220" s="215" t="s">
        <v>758</v>
      </c>
      <c r="D220" s="216">
        <v>4500170160</v>
      </c>
      <c r="E220" s="217" t="s">
        <v>1644</v>
      </c>
      <c r="F220" s="216" t="s">
        <v>1645</v>
      </c>
      <c r="G220" s="219" t="s">
        <v>666</v>
      </c>
      <c r="H220" s="219" t="s">
        <v>554</v>
      </c>
      <c r="I220" s="222" t="s">
        <v>555</v>
      </c>
      <c r="J220" s="221">
        <v>6</v>
      </c>
      <c r="K220" s="221">
        <v>0</v>
      </c>
      <c r="L220" s="221">
        <v>6</v>
      </c>
      <c r="M220" s="221">
        <v>1</v>
      </c>
      <c r="N220" s="238">
        <v>45856</v>
      </c>
      <c r="O220" s="238">
        <v>45852</v>
      </c>
      <c r="Q220" s="239" t="s">
        <v>556</v>
      </c>
      <c r="R220" s="239"/>
      <c r="S220" s="239"/>
      <c r="T220" s="239" t="s">
        <v>731</v>
      </c>
      <c r="U220" s="248">
        <v>45824</v>
      </c>
      <c r="V220" s="248" t="s">
        <v>676</v>
      </c>
      <c r="W220" s="248">
        <v>45846</v>
      </c>
      <c r="X220" s="248"/>
      <c r="Y220" s="217"/>
      <c r="Z220" s="220" t="s">
        <v>1637</v>
      </c>
      <c r="AA220" s="239" t="s">
        <v>1638</v>
      </c>
      <c r="AB220" s="259">
        <v>2.7663</v>
      </c>
      <c r="AC220" s="259">
        <f t="shared" si="47"/>
        <v>16.5978</v>
      </c>
      <c r="AD220" s="221" t="s">
        <v>1639</v>
      </c>
      <c r="AE220" s="240" t="s">
        <v>567</v>
      </c>
      <c r="AF220" s="240"/>
      <c r="AG220" s="240">
        <v>6</v>
      </c>
      <c r="AH220" s="262">
        <f t="shared" si="39"/>
        <v>0</v>
      </c>
      <c r="AI220" s="240"/>
      <c r="AK220" s="261"/>
      <c r="AL220" s="261">
        <f t="shared" si="48"/>
        <v>6</v>
      </c>
      <c r="AM220" s="280"/>
      <c r="AO220" s="281">
        <f t="shared" si="49"/>
        <v>6</v>
      </c>
      <c r="AP220" s="281"/>
      <c r="AQ220" s="291"/>
      <c r="AR220" s="292">
        <f t="shared" si="42"/>
        <v>6</v>
      </c>
      <c r="AS220" s="292">
        <f t="shared" si="43"/>
        <v>251076</v>
      </c>
      <c r="AT220" s="292"/>
      <c r="AU220" s="292"/>
      <c r="AV220" s="292"/>
      <c r="AW220" s="292"/>
      <c r="AX220" s="292"/>
      <c r="AY220" s="222"/>
    </row>
    <row r="221" s="180" customFormat="1" ht="39" hidden="1" customHeight="1" spans="1:51">
      <c r="A221" s="213">
        <v>45824</v>
      </c>
      <c r="B221" s="214" t="s">
        <v>1634</v>
      </c>
      <c r="C221" s="215" t="s">
        <v>758</v>
      </c>
      <c r="D221" s="216">
        <v>4500170160</v>
      </c>
      <c r="E221" s="217" t="s">
        <v>1646</v>
      </c>
      <c r="F221" s="216" t="s">
        <v>1647</v>
      </c>
      <c r="G221" s="219" t="s">
        <v>666</v>
      </c>
      <c r="H221" s="219" t="s">
        <v>554</v>
      </c>
      <c r="I221" s="222" t="s">
        <v>555</v>
      </c>
      <c r="J221" s="221">
        <v>6</v>
      </c>
      <c r="K221" s="221">
        <v>0</v>
      </c>
      <c r="L221" s="221">
        <v>6</v>
      </c>
      <c r="M221" s="221">
        <v>1</v>
      </c>
      <c r="N221" s="238">
        <v>45856</v>
      </c>
      <c r="O221" s="238">
        <v>45852</v>
      </c>
      <c r="Q221" s="239" t="s">
        <v>556</v>
      </c>
      <c r="R221" s="239"/>
      <c r="S221" s="239"/>
      <c r="T221" s="239" t="s">
        <v>731</v>
      </c>
      <c r="U221" s="248">
        <v>45824</v>
      </c>
      <c r="V221" s="248" t="s">
        <v>676</v>
      </c>
      <c r="W221" s="248">
        <v>45846</v>
      </c>
      <c r="X221" s="248"/>
      <c r="Y221" s="217"/>
      <c r="Z221" s="220" t="s">
        <v>1637</v>
      </c>
      <c r="AA221" s="239" t="s">
        <v>1638</v>
      </c>
      <c r="AB221" s="259">
        <v>2.7663</v>
      </c>
      <c r="AC221" s="259">
        <f t="shared" si="47"/>
        <v>16.5978</v>
      </c>
      <c r="AD221" s="221" t="s">
        <v>1639</v>
      </c>
      <c r="AE221" s="240" t="s">
        <v>567</v>
      </c>
      <c r="AF221" s="240"/>
      <c r="AG221" s="240">
        <v>6</v>
      </c>
      <c r="AH221" s="262">
        <f t="shared" si="39"/>
        <v>0</v>
      </c>
      <c r="AI221" s="240"/>
      <c r="AK221" s="261"/>
      <c r="AL221" s="261">
        <f t="shared" si="48"/>
        <v>6</v>
      </c>
      <c r="AM221" s="280"/>
      <c r="AO221" s="281">
        <f t="shared" si="49"/>
        <v>6</v>
      </c>
      <c r="AP221" s="281"/>
      <c r="AQ221" s="291"/>
      <c r="AR221" s="292">
        <f t="shared" si="42"/>
        <v>6</v>
      </c>
      <c r="AS221" s="292">
        <f t="shared" si="43"/>
        <v>251082</v>
      </c>
      <c r="AT221" s="292"/>
      <c r="AU221" s="292"/>
      <c r="AV221" s="292"/>
      <c r="AW221" s="292"/>
      <c r="AX221" s="292"/>
      <c r="AY221" s="222"/>
    </row>
    <row r="222" s="180" customFormat="1" ht="39" hidden="1" customHeight="1" spans="1:51">
      <c r="A222" s="213">
        <v>45824</v>
      </c>
      <c r="B222" s="214" t="s">
        <v>1634</v>
      </c>
      <c r="C222" s="215" t="s">
        <v>758</v>
      </c>
      <c r="D222" s="216">
        <v>4500170160</v>
      </c>
      <c r="E222" s="217" t="s">
        <v>1648</v>
      </c>
      <c r="F222" s="216" t="s">
        <v>1649</v>
      </c>
      <c r="G222" s="219" t="s">
        <v>666</v>
      </c>
      <c r="H222" s="219" t="s">
        <v>554</v>
      </c>
      <c r="I222" s="222" t="s">
        <v>555</v>
      </c>
      <c r="J222" s="221">
        <v>6</v>
      </c>
      <c r="K222" s="221">
        <v>0</v>
      </c>
      <c r="L222" s="221">
        <v>6</v>
      </c>
      <c r="M222" s="221">
        <v>1</v>
      </c>
      <c r="N222" s="238">
        <v>45856</v>
      </c>
      <c r="O222" s="238">
        <v>45852</v>
      </c>
      <c r="Q222" s="239" t="s">
        <v>556</v>
      </c>
      <c r="R222" s="239"/>
      <c r="S222" s="239"/>
      <c r="T222" s="239" t="s">
        <v>731</v>
      </c>
      <c r="U222" s="248">
        <v>45824</v>
      </c>
      <c r="V222" s="248" t="s">
        <v>676</v>
      </c>
      <c r="W222" s="248">
        <v>45846</v>
      </c>
      <c r="X222" s="248"/>
      <c r="Y222" s="217"/>
      <c r="Z222" s="220" t="s">
        <v>1637</v>
      </c>
      <c r="AA222" s="239" t="s">
        <v>1638</v>
      </c>
      <c r="AB222" s="259">
        <v>2.7663</v>
      </c>
      <c r="AC222" s="259">
        <f t="shared" si="47"/>
        <v>16.5978</v>
      </c>
      <c r="AD222" s="221" t="s">
        <v>1639</v>
      </c>
      <c r="AE222" s="240" t="s">
        <v>567</v>
      </c>
      <c r="AF222" s="240"/>
      <c r="AG222" s="240">
        <v>6</v>
      </c>
      <c r="AH222" s="262">
        <f t="shared" si="39"/>
        <v>0</v>
      </c>
      <c r="AI222" s="240"/>
      <c r="AK222" s="261"/>
      <c r="AL222" s="261">
        <f t="shared" si="48"/>
        <v>6</v>
      </c>
      <c r="AM222" s="280"/>
      <c r="AO222" s="281">
        <f t="shared" si="49"/>
        <v>6</v>
      </c>
      <c r="AP222" s="281"/>
      <c r="AQ222" s="291"/>
      <c r="AR222" s="292">
        <f t="shared" si="42"/>
        <v>6</v>
      </c>
      <c r="AS222" s="292">
        <f t="shared" si="43"/>
        <v>251088</v>
      </c>
      <c r="AT222" s="292"/>
      <c r="AU222" s="292"/>
      <c r="AV222" s="292"/>
      <c r="AW222" s="292"/>
      <c r="AX222" s="292"/>
      <c r="AY222" s="222"/>
    </row>
    <row r="223" s="180" customFormat="1" ht="39" hidden="1" customHeight="1" spans="1:51">
      <c r="A223" s="213">
        <v>45824</v>
      </c>
      <c r="B223" s="214" t="s">
        <v>1634</v>
      </c>
      <c r="C223" s="215" t="s">
        <v>758</v>
      </c>
      <c r="D223" s="216">
        <v>4500170160</v>
      </c>
      <c r="E223" s="217" t="s">
        <v>1650</v>
      </c>
      <c r="F223" s="216" t="s">
        <v>1651</v>
      </c>
      <c r="G223" s="219" t="s">
        <v>666</v>
      </c>
      <c r="H223" s="219" t="s">
        <v>554</v>
      </c>
      <c r="I223" s="222" t="s">
        <v>555</v>
      </c>
      <c r="J223" s="221">
        <v>6</v>
      </c>
      <c r="K223" s="221">
        <v>0</v>
      </c>
      <c r="L223" s="221">
        <v>6</v>
      </c>
      <c r="M223" s="221">
        <v>1</v>
      </c>
      <c r="N223" s="238">
        <v>45856</v>
      </c>
      <c r="O223" s="238">
        <v>45852</v>
      </c>
      <c r="Q223" s="239" t="s">
        <v>556</v>
      </c>
      <c r="R223" s="239"/>
      <c r="S223" s="239"/>
      <c r="T223" s="239" t="s">
        <v>731</v>
      </c>
      <c r="U223" s="248">
        <v>45824</v>
      </c>
      <c r="V223" s="248" t="s">
        <v>676</v>
      </c>
      <c r="W223" s="248">
        <v>45846</v>
      </c>
      <c r="X223" s="248"/>
      <c r="Y223" s="217"/>
      <c r="Z223" s="220" t="s">
        <v>1637</v>
      </c>
      <c r="AA223" s="239" t="s">
        <v>1638</v>
      </c>
      <c r="AB223" s="259">
        <v>2.7663</v>
      </c>
      <c r="AC223" s="259">
        <f t="shared" si="47"/>
        <v>16.5978</v>
      </c>
      <c r="AD223" s="221" t="s">
        <v>1639</v>
      </c>
      <c r="AE223" s="240" t="s">
        <v>567</v>
      </c>
      <c r="AF223" s="240"/>
      <c r="AG223" s="240">
        <v>6</v>
      </c>
      <c r="AH223" s="262">
        <f t="shared" si="39"/>
        <v>0</v>
      </c>
      <c r="AI223" s="240"/>
      <c r="AK223" s="261"/>
      <c r="AL223" s="261">
        <f t="shared" si="48"/>
        <v>6</v>
      </c>
      <c r="AM223" s="280"/>
      <c r="AO223" s="281">
        <f t="shared" si="49"/>
        <v>6</v>
      </c>
      <c r="AP223" s="281"/>
      <c r="AQ223" s="291"/>
      <c r="AR223" s="292">
        <f t="shared" si="42"/>
        <v>6</v>
      </c>
      <c r="AS223" s="292">
        <f t="shared" si="43"/>
        <v>251094</v>
      </c>
      <c r="AT223" s="292"/>
      <c r="AU223" s="292"/>
      <c r="AV223" s="292"/>
      <c r="AW223" s="292"/>
      <c r="AX223" s="292"/>
      <c r="AY223" s="222"/>
    </row>
    <row r="224" s="180" customFormat="1" ht="39" hidden="1" customHeight="1" spans="1:51">
      <c r="A224" s="213">
        <v>45824</v>
      </c>
      <c r="B224" s="214" t="s">
        <v>1634</v>
      </c>
      <c r="C224" s="215" t="s">
        <v>758</v>
      </c>
      <c r="D224" s="216">
        <v>4500170160</v>
      </c>
      <c r="E224" s="217" t="s">
        <v>1652</v>
      </c>
      <c r="F224" s="216" t="s">
        <v>1653</v>
      </c>
      <c r="G224" s="219" t="s">
        <v>666</v>
      </c>
      <c r="H224" s="219" t="s">
        <v>554</v>
      </c>
      <c r="I224" s="222" t="s">
        <v>555</v>
      </c>
      <c r="J224" s="221">
        <v>6</v>
      </c>
      <c r="K224" s="221">
        <v>0</v>
      </c>
      <c r="L224" s="221">
        <v>6</v>
      </c>
      <c r="M224" s="221">
        <v>1</v>
      </c>
      <c r="N224" s="238">
        <v>45856</v>
      </c>
      <c r="O224" s="238">
        <v>45852</v>
      </c>
      <c r="Q224" s="239" t="s">
        <v>556</v>
      </c>
      <c r="R224" s="239"/>
      <c r="S224" s="239"/>
      <c r="T224" s="239" t="s">
        <v>731</v>
      </c>
      <c r="U224" s="248">
        <v>45824</v>
      </c>
      <c r="V224" s="248" t="s">
        <v>676</v>
      </c>
      <c r="W224" s="248">
        <v>45846</v>
      </c>
      <c r="X224" s="248"/>
      <c r="Y224" s="217"/>
      <c r="Z224" s="220" t="s">
        <v>1637</v>
      </c>
      <c r="AA224" s="239" t="s">
        <v>1638</v>
      </c>
      <c r="AB224" s="259">
        <v>2.7663</v>
      </c>
      <c r="AC224" s="259">
        <f t="shared" si="47"/>
        <v>16.5978</v>
      </c>
      <c r="AD224" s="221" t="s">
        <v>1639</v>
      </c>
      <c r="AE224" s="240" t="s">
        <v>567</v>
      </c>
      <c r="AF224" s="240"/>
      <c r="AG224" s="240">
        <v>6</v>
      </c>
      <c r="AH224" s="262">
        <f t="shared" si="39"/>
        <v>0</v>
      </c>
      <c r="AI224" s="240"/>
      <c r="AK224" s="261"/>
      <c r="AL224" s="261">
        <f t="shared" si="48"/>
        <v>6</v>
      </c>
      <c r="AM224" s="280"/>
      <c r="AO224" s="281">
        <f t="shared" si="49"/>
        <v>6</v>
      </c>
      <c r="AP224" s="281"/>
      <c r="AQ224" s="291"/>
      <c r="AR224" s="292">
        <f t="shared" si="42"/>
        <v>6</v>
      </c>
      <c r="AS224" s="292">
        <f t="shared" si="43"/>
        <v>251100</v>
      </c>
      <c r="AT224" s="292"/>
      <c r="AU224" s="292"/>
      <c r="AV224" s="292"/>
      <c r="AW224" s="292"/>
      <c r="AX224" s="292"/>
      <c r="AY224" s="222"/>
    </row>
    <row r="225" s="180" customFormat="1" ht="39" hidden="1" customHeight="1" spans="1:51">
      <c r="A225" s="213">
        <v>45824</v>
      </c>
      <c r="B225" s="214" t="s">
        <v>1654</v>
      </c>
      <c r="C225" s="215" t="s">
        <v>594</v>
      </c>
      <c r="D225" s="216">
        <v>4500170074</v>
      </c>
      <c r="E225" s="217" t="s">
        <v>1655</v>
      </c>
      <c r="F225" s="216" t="s">
        <v>1656</v>
      </c>
      <c r="G225" s="219" t="s">
        <v>554</v>
      </c>
      <c r="H225" s="219" t="s">
        <v>554</v>
      </c>
      <c r="I225" s="222" t="s">
        <v>555</v>
      </c>
      <c r="J225" s="221">
        <v>6</v>
      </c>
      <c r="K225" s="221">
        <v>0</v>
      </c>
      <c r="L225" s="221">
        <v>6</v>
      </c>
      <c r="M225" s="221">
        <v>1</v>
      </c>
      <c r="N225" s="238">
        <v>45856</v>
      </c>
      <c r="O225" s="238">
        <v>45852</v>
      </c>
      <c r="Q225" s="239" t="s">
        <v>556</v>
      </c>
      <c r="R225" s="239"/>
      <c r="S225" s="239"/>
      <c r="T225" s="239" t="s">
        <v>731</v>
      </c>
      <c r="U225" s="248">
        <v>45825</v>
      </c>
      <c r="V225" s="248" t="s">
        <v>572</v>
      </c>
      <c r="W225" s="248" t="s">
        <v>572</v>
      </c>
      <c r="X225" s="248"/>
      <c r="Y225" s="217"/>
      <c r="Z225" s="220" t="s">
        <v>1657</v>
      </c>
      <c r="AA225" s="239" t="s">
        <v>1658</v>
      </c>
      <c r="AB225" s="259">
        <v>1.78</v>
      </c>
      <c r="AC225" s="259">
        <f t="shared" si="47"/>
        <v>10.68</v>
      </c>
      <c r="AD225" s="221" t="s">
        <v>1659</v>
      </c>
      <c r="AE225" s="240" t="s">
        <v>567</v>
      </c>
      <c r="AF225" s="240"/>
      <c r="AG225" s="240">
        <v>6</v>
      </c>
      <c r="AH225" s="262">
        <f t="shared" si="39"/>
        <v>0</v>
      </c>
      <c r="AI225" s="240"/>
      <c r="AK225" s="261">
        <f>J225</f>
        <v>6</v>
      </c>
      <c r="AL225" s="261"/>
      <c r="AM225" s="280"/>
      <c r="AO225" s="281">
        <f t="shared" si="49"/>
        <v>6</v>
      </c>
      <c r="AP225" s="281"/>
      <c r="AQ225" s="291"/>
      <c r="AR225" s="292">
        <f t="shared" si="42"/>
        <v>6</v>
      </c>
      <c r="AS225" s="292">
        <f t="shared" si="43"/>
        <v>251106</v>
      </c>
      <c r="AT225" s="292"/>
      <c r="AU225" s="292"/>
      <c r="AV225" s="292"/>
      <c r="AW225" s="292"/>
      <c r="AX225" s="292"/>
      <c r="AY225" s="222"/>
    </row>
    <row r="226" s="180" customFormat="1" ht="39" hidden="1" customHeight="1" spans="1:51">
      <c r="A226" s="213">
        <v>45824</v>
      </c>
      <c r="B226" s="214" t="s">
        <v>1634</v>
      </c>
      <c r="C226" s="215" t="s">
        <v>758</v>
      </c>
      <c r="D226" s="216">
        <v>4500170146</v>
      </c>
      <c r="E226" s="217" t="s">
        <v>1660</v>
      </c>
      <c r="F226" s="216" t="s">
        <v>1661</v>
      </c>
      <c r="G226" s="219" t="s">
        <v>666</v>
      </c>
      <c r="H226" s="219" t="s">
        <v>554</v>
      </c>
      <c r="I226" s="222" t="s">
        <v>555</v>
      </c>
      <c r="J226" s="221">
        <v>6</v>
      </c>
      <c r="K226" s="221">
        <v>0</v>
      </c>
      <c r="L226" s="221">
        <v>6</v>
      </c>
      <c r="M226" s="221">
        <f t="shared" ref="M226:M275" si="50">J226/L226</f>
        <v>1</v>
      </c>
      <c r="N226" s="238">
        <v>45859</v>
      </c>
      <c r="O226" s="238">
        <v>45855</v>
      </c>
      <c r="Q226" s="239" t="s">
        <v>556</v>
      </c>
      <c r="R226" s="239"/>
      <c r="S226" s="239"/>
      <c r="T226" s="239" t="s">
        <v>731</v>
      </c>
      <c r="U226" s="248">
        <v>45824</v>
      </c>
      <c r="V226" s="248" t="s">
        <v>676</v>
      </c>
      <c r="W226" s="248">
        <v>45846</v>
      </c>
      <c r="X226" s="248"/>
      <c r="Y226" s="217"/>
      <c r="Z226" s="220" t="s">
        <v>1637</v>
      </c>
      <c r="AA226" s="239" t="s">
        <v>1638</v>
      </c>
      <c r="AB226" s="259">
        <v>2.7663</v>
      </c>
      <c r="AC226" s="259">
        <f t="shared" si="47"/>
        <v>16.5978</v>
      </c>
      <c r="AD226" s="221" t="s">
        <v>1662</v>
      </c>
      <c r="AE226" s="240" t="s">
        <v>567</v>
      </c>
      <c r="AF226" s="240"/>
      <c r="AG226" s="240">
        <v>6</v>
      </c>
      <c r="AH226" s="262">
        <f t="shared" si="39"/>
        <v>0</v>
      </c>
      <c r="AI226" s="240"/>
      <c r="AK226" s="261"/>
      <c r="AL226" s="261">
        <f>J226</f>
        <v>6</v>
      </c>
      <c r="AM226" s="280"/>
      <c r="AO226" s="281">
        <f t="shared" si="49"/>
        <v>6</v>
      </c>
      <c r="AP226" s="281"/>
      <c r="AQ226" s="291"/>
      <c r="AR226" s="292">
        <f t="shared" si="42"/>
        <v>6</v>
      </c>
      <c r="AS226" s="292">
        <f t="shared" si="43"/>
        <v>251112</v>
      </c>
      <c r="AT226" s="292"/>
      <c r="AU226" s="292"/>
      <c r="AV226" s="292"/>
      <c r="AW226" s="292"/>
      <c r="AX226" s="292"/>
      <c r="AY226" s="222"/>
    </row>
    <row r="227" s="180" customFormat="1" ht="39" hidden="1" customHeight="1" spans="1:51">
      <c r="A227" s="213">
        <v>45824</v>
      </c>
      <c r="B227" s="214" t="s">
        <v>1634</v>
      </c>
      <c r="C227" s="215" t="s">
        <v>758</v>
      </c>
      <c r="D227" s="216">
        <v>4500170146</v>
      </c>
      <c r="E227" s="217" t="s">
        <v>1663</v>
      </c>
      <c r="F227" s="216" t="s">
        <v>1664</v>
      </c>
      <c r="G227" s="219" t="s">
        <v>666</v>
      </c>
      <c r="H227" s="219" t="s">
        <v>554</v>
      </c>
      <c r="I227" s="222" t="s">
        <v>555</v>
      </c>
      <c r="J227" s="221">
        <v>6</v>
      </c>
      <c r="K227" s="221">
        <v>0</v>
      </c>
      <c r="L227" s="221">
        <v>6</v>
      </c>
      <c r="M227" s="221">
        <f t="shared" si="50"/>
        <v>1</v>
      </c>
      <c r="N227" s="238">
        <v>45859</v>
      </c>
      <c r="O227" s="238">
        <v>45855</v>
      </c>
      <c r="Q227" s="239" t="s">
        <v>556</v>
      </c>
      <c r="R227" s="239"/>
      <c r="S227" s="239"/>
      <c r="T227" s="239" t="s">
        <v>731</v>
      </c>
      <c r="U227" s="248">
        <v>45824</v>
      </c>
      <c r="V227" s="248" t="s">
        <v>676</v>
      </c>
      <c r="W227" s="248">
        <v>45846</v>
      </c>
      <c r="X227" s="248"/>
      <c r="Y227" s="217"/>
      <c r="Z227" s="220" t="s">
        <v>1637</v>
      </c>
      <c r="AA227" s="239" t="s">
        <v>1638</v>
      </c>
      <c r="AB227" s="259">
        <v>2.7663</v>
      </c>
      <c r="AC227" s="259">
        <f t="shared" si="47"/>
        <v>16.5978</v>
      </c>
      <c r="AD227" s="221" t="s">
        <v>1662</v>
      </c>
      <c r="AE227" s="240" t="s">
        <v>567</v>
      </c>
      <c r="AF227" s="240"/>
      <c r="AG227" s="240">
        <v>6</v>
      </c>
      <c r="AH227" s="262">
        <f t="shared" si="39"/>
        <v>0</v>
      </c>
      <c r="AI227" s="240"/>
      <c r="AK227" s="261"/>
      <c r="AL227" s="261">
        <f t="shared" ref="AL227:AL233" si="51">J227</f>
        <v>6</v>
      </c>
      <c r="AM227" s="280"/>
      <c r="AO227" s="281">
        <f t="shared" ref="AO227:AO241" si="52">J227</f>
        <v>6</v>
      </c>
      <c r="AP227" s="281"/>
      <c r="AQ227" s="291"/>
      <c r="AR227" s="292">
        <f t="shared" si="42"/>
        <v>6</v>
      </c>
      <c r="AS227" s="292">
        <f t="shared" si="43"/>
        <v>251118</v>
      </c>
      <c r="AT227" s="292"/>
      <c r="AU227" s="292"/>
      <c r="AV227" s="292"/>
      <c r="AW227" s="292"/>
      <c r="AX227" s="292"/>
      <c r="AY227" s="222"/>
    </row>
    <row r="228" s="180" customFormat="1" ht="39" hidden="1" customHeight="1" spans="1:51">
      <c r="A228" s="213">
        <v>45824</v>
      </c>
      <c r="B228" s="214" t="s">
        <v>1634</v>
      </c>
      <c r="C228" s="215" t="s">
        <v>758</v>
      </c>
      <c r="D228" s="216">
        <v>4500170146</v>
      </c>
      <c r="E228" s="217" t="s">
        <v>1665</v>
      </c>
      <c r="F228" s="216" t="s">
        <v>1666</v>
      </c>
      <c r="G228" s="219" t="s">
        <v>666</v>
      </c>
      <c r="H228" s="219" t="s">
        <v>554</v>
      </c>
      <c r="I228" s="222" t="s">
        <v>555</v>
      </c>
      <c r="J228" s="221">
        <v>6</v>
      </c>
      <c r="K228" s="221">
        <v>0</v>
      </c>
      <c r="L228" s="221">
        <v>6</v>
      </c>
      <c r="M228" s="221">
        <f t="shared" si="50"/>
        <v>1</v>
      </c>
      <c r="N228" s="238">
        <v>45859</v>
      </c>
      <c r="O228" s="238">
        <v>45855</v>
      </c>
      <c r="Q228" s="239" t="s">
        <v>556</v>
      </c>
      <c r="R228" s="239"/>
      <c r="S228" s="239"/>
      <c r="T228" s="239" t="s">
        <v>731</v>
      </c>
      <c r="U228" s="248">
        <v>45824</v>
      </c>
      <c r="V228" s="248" t="s">
        <v>676</v>
      </c>
      <c r="W228" s="248">
        <v>45846</v>
      </c>
      <c r="X228" s="248"/>
      <c r="Y228" s="217"/>
      <c r="Z228" s="220" t="s">
        <v>1637</v>
      </c>
      <c r="AA228" s="239" t="s">
        <v>1638</v>
      </c>
      <c r="AB228" s="259">
        <v>2.7663</v>
      </c>
      <c r="AC228" s="259">
        <f t="shared" si="47"/>
        <v>16.5978</v>
      </c>
      <c r="AD228" s="221" t="s">
        <v>1662</v>
      </c>
      <c r="AE228" s="240" t="s">
        <v>567</v>
      </c>
      <c r="AF228" s="240"/>
      <c r="AG228" s="240">
        <v>6</v>
      </c>
      <c r="AH228" s="262">
        <f t="shared" si="39"/>
        <v>0</v>
      </c>
      <c r="AI228" s="240"/>
      <c r="AK228" s="261"/>
      <c r="AL228" s="261">
        <f t="shared" si="51"/>
        <v>6</v>
      </c>
      <c r="AM228" s="280"/>
      <c r="AO228" s="281">
        <f t="shared" si="52"/>
        <v>6</v>
      </c>
      <c r="AP228" s="281"/>
      <c r="AQ228" s="291"/>
      <c r="AR228" s="292">
        <f t="shared" si="42"/>
        <v>6</v>
      </c>
      <c r="AS228" s="292">
        <f t="shared" si="43"/>
        <v>251124</v>
      </c>
      <c r="AT228" s="292"/>
      <c r="AU228" s="292"/>
      <c r="AV228" s="292"/>
      <c r="AW228" s="292"/>
      <c r="AX228" s="292"/>
      <c r="AY228" s="222"/>
    </row>
    <row r="229" s="180" customFormat="1" ht="39" hidden="1" customHeight="1" spans="1:51">
      <c r="A229" s="213">
        <v>45824</v>
      </c>
      <c r="B229" s="214" t="s">
        <v>1634</v>
      </c>
      <c r="C229" s="215" t="s">
        <v>758</v>
      </c>
      <c r="D229" s="216">
        <v>4500170146</v>
      </c>
      <c r="E229" s="217" t="s">
        <v>1667</v>
      </c>
      <c r="F229" s="216" t="s">
        <v>1668</v>
      </c>
      <c r="G229" s="219" t="s">
        <v>666</v>
      </c>
      <c r="H229" s="219" t="s">
        <v>554</v>
      </c>
      <c r="I229" s="222" t="s">
        <v>555</v>
      </c>
      <c r="J229" s="221">
        <v>6</v>
      </c>
      <c r="K229" s="221">
        <v>0</v>
      </c>
      <c r="L229" s="221">
        <v>6</v>
      </c>
      <c r="M229" s="221">
        <f t="shared" si="50"/>
        <v>1</v>
      </c>
      <c r="N229" s="238">
        <v>45859</v>
      </c>
      <c r="O229" s="238">
        <v>45855</v>
      </c>
      <c r="Q229" s="239" t="s">
        <v>556</v>
      </c>
      <c r="R229" s="239"/>
      <c r="S229" s="239"/>
      <c r="T229" s="239" t="s">
        <v>731</v>
      </c>
      <c r="U229" s="248">
        <v>45824</v>
      </c>
      <c r="V229" s="248" t="s">
        <v>676</v>
      </c>
      <c r="W229" s="248">
        <v>45846</v>
      </c>
      <c r="X229" s="248"/>
      <c r="Y229" s="217"/>
      <c r="Z229" s="220" t="s">
        <v>1637</v>
      </c>
      <c r="AA229" s="239" t="s">
        <v>1638</v>
      </c>
      <c r="AB229" s="259">
        <v>2.7663</v>
      </c>
      <c r="AC229" s="259">
        <f t="shared" si="47"/>
        <v>16.5978</v>
      </c>
      <c r="AD229" s="221" t="s">
        <v>1662</v>
      </c>
      <c r="AE229" s="240" t="s">
        <v>567</v>
      </c>
      <c r="AF229" s="240"/>
      <c r="AG229" s="240">
        <v>6</v>
      </c>
      <c r="AH229" s="262">
        <f t="shared" si="39"/>
        <v>0</v>
      </c>
      <c r="AI229" s="240"/>
      <c r="AK229" s="261"/>
      <c r="AL229" s="261">
        <f t="shared" si="51"/>
        <v>6</v>
      </c>
      <c r="AM229" s="280"/>
      <c r="AO229" s="281">
        <f t="shared" si="52"/>
        <v>6</v>
      </c>
      <c r="AP229" s="281"/>
      <c r="AQ229" s="291"/>
      <c r="AR229" s="292">
        <f t="shared" si="42"/>
        <v>6</v>
      </c>
      <c r="AS229" s="292">
        <f t="shared" si="43"/>
        <v>251130</v>
      </c>
      <c r="AT229" s="292"/>
      <c r="AU229" s="292"/>
      <c r="AV229" s="292"/>
      <c r="AW229" s="292"/>
      <c r="AX229" s="292"/>
      <c r="AY229" s="222"/>
    </row>
    <row r="230" s="180" customFormat="1" ht="39" hidden="1" customHeight="1" spans="1:51">
      <c r="A230" s="213">
        <v>45824</v>
      </c>
      <c r="B230" s="214" t="s">
        <v>1634</v>
      </c>
      <c r="C230" s="215" t="s">
        <v>758</v>
      </c>
      <c r="D230" s="216">
        <v>4500170146</v>
      </c>
      <c r="E230" s="217" t="s">
        <v>1669</v>
      </c>
      <c r="F230" s="216" t="s">
        <v>1670</v>
      </c>
      <c r="G230" s="219" t="s">
        <v>666</v>
      </c>
      <c r="H230" s="219" t="s">
        <v>554</v>
      </c>
      <c r="I230" s="222" t="s">
        <v>555</v>
      </c>
      <c r="J230" s="221">
        <v>6</v>
      </c>
      <c r="K230" s="221">
        <v>0</v>
      </c>
      <c r="L230" s="221">
        <v>6</v>
      </c>
      <c r="M230" s="221">
        <f t="shared" si="50"/>
        <v>1</v>
      </c>
      <c r="N230" s="238">
        <v>45859</v>
      </c>
      <c r="O230" s="238">
        <v>45855</v>
      </c>
      <c r="Q230" s="239" t="s">
        <v>556</v>
      </c>
      <c r="R230" s="239"/>
      <c r="S230" s="239"/>
      <c r="T230" s="239" t="s">
        <v>731</v>
      </c>
      <c r="U230" s="248">
        <v>45824</v>
      </c>
      <c r="V230" s="248" t="s">
        <v>676</v>
      </c>
      <c r="W230" s="248">
        <v>45846</v>
      </c>
      <c r="X230" s="248"/>
      <c r="Y230" s="217"/>
      <c r="Z230" s="220" t="s">
        <v>1637</v>
      </c>
      <c r="AA230" s="239" t="s">
        <v>1638</v>
      </c>
      <c r="AB230" s="259">
        <v>2.7663</v>
      </c>
      <c r="AC230" s="259">
        <f t="shared" si="47"/>
        <v>16.5978</v>
      </c>
      <c r="AD230" s="221" t="s">
        <v>1662</v>
      </c>
      <c r="AE230" s="240" t="s">
        <v>567</v>
      </c>
      <c r="AF230" s="240"/>
      <c r="AG230" s="240">
        <v>6</v>
      </c>
      <c r="AH230" s="262">
        <f t="shared" si="39"/>
        <v>0</v>
      </c>
      <c r="AI230" s="240"/>
      <c r="AK230" s="261"/>
      <c r="AL230" s="261">
        <f t="shared" si="51"/>
        <v>6</v>
      </c>
      <c r="AM230" s="280"/>
      <c r="AO230" s="281">
        <f t="shared" si="52"/>
        <v>6</v>
      </c>
      <c r="AP230" s="281"/>
      <c r="AQ230" s="291"/>
      <c r="AR230" s="292">
        <f t="shared" si="42"/>
        <v>6</v>
      </c>
      <c r="AS230" s="292">
        <f t="shared" si="43"/>
        <v>251136</v>
      </c>
      <c r="AT230" s="292"/>
      <c r="AU230" s="292"/>
      <c r="AV230" s="292"/>
      <c r="AW230" s="292"/>
      <c r="AX230" s="292"/>
      <c r="AY230" s="222"/>
    </row>
    <row r="231" s="180" customFormat="1" ht="39" hidden="1" customHeight="1" spans="1:51">
      <c r="A231" s="213">
        <v>45824</v>
      </c>
      <c r="B231" s="214" t="s">
        <v>1634</v>
      </c>
      <c r="C231" s="215" t="s">
        <v>758</v>
      </c>
      <c r="D231" s="216">
        <v>4500170146</v>
      </c>
      <c r="E231" s="217" t="s">
        <v>1671</v>
      </c>
      <c r="F231" s="216" t="s">
        <v>1672</v>
      </c>
      <c r="G231" s="219" t="s">
        <v>666</v>
      </c>
      <c r="H231" s="219" t="s">
        <v>554</v>
      </c>
      <c r="I231" s="222" t="s">
        <v>555</v>
      </c>
      <c r="J231" s="221">
        <v>6</v>
      </c>
      <c r="K231" s="221">
        <v>0</v>
      </c>
      <c r="L231" s="221">
        <v>6</v>
      </c>
      <c r="M231" s="221">
        <f t="shared" si="50"/>
        <v>1</v>
      </c>
      <c r="N231" s="238">
        <v>45859</v>
      </c>
      <c r="O231" s="238">
        <v>45855</v>
      </c>
      <c r="Q231" s="239" t="s">
        <v>556</v>
      </c>
      <c r="R231" s="239"/>
      <c r="S231" s="239"/>
      <c r="T231" s="239" t="s">
        <v>731</v>
      </c>
      <c r="U231" s="248">
        <v>45824</v>
      </c>
      <c r="V231" s="248" t="s">
        <v>676</v>
      </c>
      <c r="W231" s="248">
        <v>45846</v>
      </c>
      <c r="X231" s="248"/>
      <c r="Y231" s="217"/>
      <c r="Z231" s="220" t="s">
        <v>1637</v>
      </c>
      <c r="AA231" s="239" t="s">
        <v>1638</v>
      </c>
      <c r="AB231" s="259">
        <v>2.7663</v>
      </c>
      <c r="AC231" s="259">
        <f t="shared" si="47"/>
        <v>16.5978</v>
      </c>
      <c r="AD231" s="221" t="s">
        <v>1662</v>
      </c>
      <c r="AE231" s="240" t="s">
        <v>567</v>
      </c>
      <c r="AF231" s="240"/>
      <c r="AG231" s="240">
        <v>6</v>
      </c>
      <c r="AH231" s="262">
        <f t="shared" si="39"/>
        <v>0</v>
      </c>
      <c r="AI231" s="240"/>
      <c r="AK231" s="261"/>
      <c r="AL231" s="261">
        <f t="shared" si="51"/>
        <v>6</v>
      </c>
      <c r="AM231" s="280"/>
      <c r="AO231" s="281">
        <f t="shared" si="52"/>
        <v>6</v>
      </c>
      <c r="AP231" s="281"/>
      <c r="AQ231" s="291"/>
      <c r="AR231" s="292">
        <f t="shared" si="42"/>
        <v>6</v>
      </c>
      <c r="AS231" s="292">
        <f t="shared" si="43"/>
        <v>251142</v>
      </c>
      <c r="AT231" s="292"/>
      <c r="AU231" s="292"/>
      <c r="AV231" s="292"/>
      <c r="AW231" s="292"/>
      <c r="AX231" s="292"/>
      <c r="AY231" s="222"/>
    </row>
    <row r="232" s="180" customFormat="1" ht="39" hidden="1" customHeight="1" spans="1:51">
      <c r="A232" s="213">
        <v>45824</v>
      </c>
      <c r="B232" s="214" t="s">
        <v>1634</v>
      </c>
      <c r="C232" s="215" t="s">
        <v>758</v>
      </c>
      <c r="D232" s="216">
        <v>4500170146</v>
      </c>
      <c r="E232" s="217" t="s">
        <v>1673</v>
      </c>
      <c r="F232" s="216" t="s">
        <v>1674</v>
      </c>
      <c r="G232" s="219" t="s">
        <v>666</v>
      </c>
      <c r="H232" s="219" t="s">
        <v>554</v>
      </c>
      <c r="I232" s="222" t="s">
        <v>555</v>
      </c>
      <c r="J232" s="221">
        <v>6</v>
      </c>
      <c r="K232" s="221">
        <v>0</v>
      </c>
      <c r="L232" s="221">
        <v>6</v>
      </c>
      <c r="M232" s="221">
        <f t="shared" si="50"/>
        <v>1</v>
      </c>
      <c r="N232" s="238">
        <v>45859</v>
      </c>
      <c r="O232" s="238">
        <v>45855</v>
      </c>
      <c r="Q232" s="239" t="s">
        <v>556</v>
      </c>
      <c r="R232" s="239"/>
      <c r="S232" s="239"/>
      <c r="T232" s="239" t="s">
        <v>731</v>
      </c>
      <c r="U232" s="248">
        <v>45824</v>
      </c>
      <c r="V232" s="248" t="s">
        <v>676</v>
      </c>
      <c r="W232" s="248">
        <v>45846</v>
      </c>
      <c r="X232" s="248"/>
      <c r="Y232" s="217"/>
      <c r="Z232" s="220" t="s">
        <v>1637</v>
      </c>
      <c r="AA232" s="239" t="s">
        <v>1638</v>
      </c>
      <c r="AB232" s="259">
        <v>2.7663</v>
      </c>
      <c r="AC232" s="259">
        <f t="shared" si="47"/>
        <v>16.5978</v>
      </c>
      <c r="AD232" s="221" t="s">
        <v>1662</v>
      </c>
      <c r="AE232" s="240" t="s">
        <v>567</v>
      </c>
      <c r="AF232" s="240"/>
      <c r="AG232" s="240">
        <v>6</v>
      </c>
      <c r="AH232" s="262">
        <f t="shared" si="39"/>
        <v>0</v>
      </c>
      <c r="AI232" s="240"/>
      <c r="AK232" s="261"/>
      <c r="AL232" s="261">
        <f t="shared" si="51"/>
        <v>6</v>
      </c>
      <c r="AM232" s="280"/>
      <c r="AO232" s="281">
        <f t="shared" si="52"/>
        <v>6</v>
      </c>
      <c r="AP232" s="281"/>
      <c r="AQ232" s="291"/>
      <c r="AR232" s="292">
        <f t="shared" si="42"/>
        <v>6</v>
      </c>
      <c r="AS232" s="292">
        <f t="shared" si="43"/>
        <v>251148</v>
      </c>
      <c r="AT232" s="292"/>
      <c r="AU232" s="292"/>
      <c r="AV232" s="292"/>
      <c r="AW232" s="292"/>
      <c r="AX232" s="292"/>
      <c r="AY232" s="222"/>
    </row>
    <row r="233" s="180" customFormat="1" ht="39" hidden="1" customHeight="1" spans="1:51">
      <c r="A233" s="213">
        <v>45824</v>
      </c>
      <c r="B233" s="214" t="s">
        <v>1634</v>
      </c>
      <c r="C233" s="215" t="s">
        <v>758</v>
      </c>
      <c r="D233" s="216">
        <v>4500170146</v>
      </c>
      <c r="E233" s="217" t="s">
        <v>1675</v>
      </c>
      <c r="F233" s="216" t="s">
        <v>1676</v>
      </c>
      <c r="G233" s="219" t="s">
        <v>666</v>
      </c>
      <c r="H233" s="219" t="s">
        <v>554</v>
      </c>
      <c r="I233" s="222" t="s">
        <v>555</v>
      </c>
      <c r="J233" s="221">
        <v>6</v>
      </c>
      <c r="K233" s="221">
        <v>0</v>
      </c>
      <c r="L233" s="221">
        <v>6</v>
      </c>
      <c r="M233" s="221">
        <f t="shared" si="50"/>
        <v>1</v>
      </c>
      <c r="N233" s="238">
        <v>45859</v>
      </c>
      <c r="O233" s="238">
        <v>45855</v>
      </c>
      <c r="Q233" s="239" t="s">
        <v>556</v>
      </c>
      <c r="R233" s="239"/>
      <c r="S233" s="239"/>
      <c r="T233" s="239" t="s">
        <v>731</v>
      </c>
      <c r="U233" s="248">
        <v>45824</v>
      </c>
      <c r="V233" s="248" t="s">
        <v>676</v>
      </c>
      <c r="W233" s="248">
        <v>45846</v>
      </c>
      <c r="X233" s="248"/>
      <c r="Y233" s="217"/>
      <c r="Z233" s="220" t="s">
        <v>1637</v>
      </c>
      <c r="AA233" s="239" t="s">
        <v>1638</v>
      </c>
      <c r="AB233" s="259">
        <v>2.7663</v>
      </c>
      <c r="AC233" s="259">
        <f t="shared" si="47"/>
        <v>16.5978</v>
      </c>
      <c r="AD233" s="221" t="s">
        <v>1662</v>
      </c>
      <c r="AE233" s="240" t="s">
        <v>567</v>
      </c>
      <c r="AF233" s="240"/>
      <c r="AG233" s="240">
        <v>6</v>
      </c>
      <c r="AH233" s="262">
        <f t="shared" si="39"/>
        <v>0</v>
      </c>
      <c r="AI233" s="240"/>
      <c r="AK233" s="261"/>
      <c r="AL233" s="261">
        <f t="shared" si="51"/>
        <v>6</v>
      </c>
      <c r="AM233" s="280"/>
      <c r="AO233" s="281">
        <f t="shared" si="52"/>
        <v>6</v>
      </c>
      <c r="AP233" s="281"/>
      <c r="AQ233" s="291"/>
      <c r="AR233" s="292">
        <f t="shared" si="42"/>
        <v>6</v>
      </c>
      <c r="AS233" s="292">
        <f t="shared" si="43"/>
        <v>251154</v>
      </c>
      <c r="AT233" s="292"/>
      <c r="AU233" s="292"/>
      <c r="AV233" s="292"/>
      <c r="AW233" s="292"/>
      <c r="AX233" s="292"/>
      <c r="AY233" s="222"/>
    </row>
    <row r="234" s="180" customFormat="1" ht="39" customHeight="1" spans="1:51">
      <c r="A234" s="213">
        <v>45824</v>
      </c>
      <c r="B234" s="214" t="s">
        <v>1478</v>
      </c>
      <c r="C234" s="215" t="s">
        <v>594</v>
      </c>
      <c r="D234" s="216">
        <v>4500169700</v>
      </c>
      <c r="E234" s="217" t="s">
        <v>1677</v>
      </c>
      <c r="F234" s="216" t="s">
        <v>1678</v>
      </c>
      <c r="G234" s="219" t="s">
        <v>1481</v>
      </c>
      <c r="H234" s="219" t="s">
        <v>761</v>
      </c>
      <c r="I234" s="222" t="s">
        <v>555</v>
      </c>
      <c r="J234" s="221">
        <v>501</v>
      </c>
      <c r="K234" s="221">
        <v>0</v>
      </c>
      <c r="L234" s="221">
        <v>3</v>
      </c>
      <c r="M234" s="221">
        <f t="shared" si="50"/>
        <v>167</v>
      </c>
      <c r="N234" s="238">
        <v>45859</v>
      </c>
      <c r="O234" s="238">
        <v>45855</v>
      </c>
      <c r="P234" s="180" t="s">
        <v>1679</v>
      </c>
      <c r="Q234" s="239" t="s">
        <v>556</v>
      </c>
      <c r="R234" s="239"/>
      <c r="S234" s="239"/>
      <c r="T234" s="239" t="s">
        <v>731</v>
      </c>
      <c r="U234" s="248" t="s">
        <v>1512</v>
      </c>
      <c r="V234" s="248" t="s">
        <v>572</v>
      </c>
      <c r="W234" s="248" t="s">
        <v>1483</v>
      </c>
      <c r="X234" s="248"/>
      <c r="Y234" s="217"/>
      <c r="Z234" s="220" t="s">
        <v>1532</v>
      </c>
      <c r="AA234" s="239" t="s">
        <v>1485</v>
      </c>
      <c r="AB234" s="259">
        <v>1.6801</v>
      </c>
      <c r="AC234" s="259">
        <f t="shared" si="47"/>
        <v>841.7301</v>
      </c>
      <c r="AD234" s="221" t="s">
        <v>1680</v>
      </c>
      <c r="AE234" s="240" t="s">
        <v>567</v>
      </c>
      <c r="AF234" s="240"/>
      <c r="AG234" s="240">
        <v>501</v>
      </c>
      <c r="AH234" s="262">
        <f t="shared" si="39"/>
        <v>0</v>
      </c>
      <c r="AI234" s="240"/>
      <c r="AK234" s="261">
        <f>J234</f>
        <v>501</v>
      </c>
      <c r="AL234" s="261"/>
      <c r="AM234" s="280"/>
      <c r="AO234" s="281">
        <f t="shared" si="52"/>
        <v>501</v>
      </c>
      <c r="AP234" s="281"/>
      <c r="AQ234" s="291"/>
      <c r="AR234" s="292">
        <f t="shared" si="42"/>
        <v>501</v>
      </c>
      <c r="AS234" s="292">
        <f t="shared" si="43"/>
        <v>251655</v>
      </c>
      <c r="AT234" s="292"/>
      <c r="AU234" s="292"/>
      <c r="AV234" s="292"/>
      <c r="AW234" s="292"/>
      <c r="AX234" s="292"/>
      <c r="AY234" s="222"/>
    </row>
    <row r="235" s="180" customFormat="1" ht="39" customHeight="1" spans="1:51">
      <c r="A235" s="213">
        <v>45824</v>
      </c>
      <c r="B235" s="214" t="s">
        <v>1478</v>
      </c>
      <c r="C235" s="215" t="s">
        <v>594</v>
      </c>
      <c r="D235" s="216">
        <v>4500169700</v>
      </c>
      <c r="E235" s="217" t="s">
        <v>1681</v>
      </c>
      <c r="F235" s="216" t="s">
        <v>1682</v>
      </c>
      <c r="G235" s="219" t="s">
        <v>1481</v>
      </c>
      <c r="H235" s="219" t="s">
        <v>761</v>
      </c>
      <c r="I235" s="222" t="s">
        <v>555</v>
      </c>
      <c r="J235" s="221">
        <v>531</v>
      </c>
      <c r="K235" s="221">
        <v>0</v>
      </c>
      <c r="L235" s="221">
        <v>3</v>
      </c>
      <c r="M235" s="221">
        <f t="shared" si="50"/>
        <v>177</v>
      </c>
      <c r="N235" s="238">
        <v>45859</v>
      </c>
      <c r="O235" s="238">
        <v>45855</v>
      </c>
      <c r="P235" s="180" t="s">
        <v>1679</v>
      </c>
      <c r="Q235" s="239" t="s">
        <v>556</v>
      </c>
      <c r="R235" s="239"/>
      <c r="S235" s="239"/>
      <c r="T235" s="239" t="s">
        <v>731</v>
      </c>
      <c r="U235" s="248" t="s">
        <v>1512</v>
      </c>
      <c r="V235" s="248" t="s">
        <v>572</v>
      </c>
      <c r="W235" s="248" t="s">
        <v>1483</v>
      </c>
      <c r="X235" s="248"/>
      <c r="Y235" s="217"/>
      <c r="Z235" s="220" t="s">
        <v>1532</v>
      </c>
      <c r="AA235" s="239" t="s">
        <v>1485</v>
      </c>
      <c r="AB235" s="259">
        <v>1.6801</v>
      </c>
      <c r="AC235" s="259">
        <f t="shared" si="47"/>
        <v>892.1331</v>
      </c>
      <c r="AD235" s="221" t="s">
        <v>1683</v>
      </c>
      <c r="AE235" s="240" t="s">
        <v>567</v>
      </c>
      <c r="AF235" s="240"/>
      <c r="AG235" s="240">
        <v>531</v>
      </c>
      <c r="AH235" s="262">
        <f t="shared" si="39"/>
        <v>0</v>
      </c>
      <c r="AI235" s="240"/>
      <c r="AK235" s="261">
        <f>J235</f>
        <v>531</v>
      </c>
      <c r="AL235" s="261"/>
      <c r="AM235" s="280"/>
      <c r="AO235" s="281">
        <f t="shared" si="52"/>
        <v>531</v>
      </c>
      <c r="AP235" s="281"/>
      <c r="AQ235" s="291"/>
      <c r="AR235" s="292">
        <f t="shared" si="42"/>
        <v>531</v>
      </c>
      <c r="AS235" s="292">
        <f t="shared" si="43"/>
        <v>252186</v>
      </c>
      <c r="AT235" s="292"/>
      <c r="AU235" s="292"/>
      <c r="AV235" s="292"/>
      <c r="AW235" s="292"/>
      <c r="AX235" s="292"/>
      <c r="AY235" s="222"/>
    </row>
    <row r="236" s="180" customFormat="1" ht="39" customHeight="1" spans="1:51">
      <c r="A236" s="213">
        <v>45824</v>
      </c>
      <c r="B236" s="214" t="s">
        <v>1478</v>
      </c>
      <c r="C236" s="215" t="s">
        <v>594</v>
      </c>
      <c r="D236" s="216">
        <v>4500169700</v>
      </c>
      <c r="E236" s="217" t="s">
        <v>1684</v>
      </c>
      <c r="F236" s="216" t="s">
        <v>1685</v>
      </c>
      <c r="G236" s="219" t="s">
        <v>1481</v>
      </c>
      <c r="H236" s="219" t="s">
        <v>761</v>
      </c>
      <c r="I236" s="222" t="s">
        <v>555</v>
      </c>
      <c r="J236" s="221">
        <v>501</v>
      </c>
      <c r="K236" s="221">
        <v>0</v>
      </c>
      <c r="L236" s="221">
        <v>3</v>
      </c>
      <c r="M236" s="221">
        <f t="shared" si="50"/>
        <v>167</v>
      </c>
      <c r="N236" s="238">
        <v>45859</v>
      </c>
      <c r="O236" s="238">
        <v>45855</v>
      </c>
      <c r="P236" s="180" t="s">
        <v>1679</v>
      </c>
      <c r="Q236" s="239" t="s">
        <v>556</v>
      </c>
      <c r="R236" s="239"/>
      <c r="S236" s="239"/>
      <c r="T236" s="239" t="s">
        <v>731</v>
      </c>
      <c r="U236" s="248" t="s">
        <v>1512</v>
      </c>
      <c r="V236" s="248" t="s">
        <v>572</v>
      </c>
      <c r="W236" s="248" t="s">
        <v>1483</v>
      </c>
      <c r="X236" s="248"/>
      <c r="Y236" s="217"/>
      <c r="Z236" s="220" t="s">
        <v>1532</v>
      </c>
      <c r="AA236" s="239" t="s">
        <v>1485</v>
      </c>
      <c r="AB236" s="259">
        <v>1.6801</v>
      </c>
      <c r="AC236" s="259">
        <f t="shared" si="47"/>
        <v>841.7301</v>
      </c>
      <c r="AD236" s="221" t="s">
        <v>1686</v>
      </c>
      <c r="AE236" s="240" t="s">
        <v>567</v>
      </c>
      <c r="AF236" s="240"/>
      <c r="AG236" s="240">
        <v>501</v>
      </c>
      <c r="AH236" s="262">
        <f t="shared" si="39"/>
        <v>0</v>
      </c>
      <c r="AI236" s="240"/>
      <c r="AK236" s="261">
        <f>J236</f>
        <v>501</v>
      </c>
      <c r="AL236" s="261"/>
      <c r="AM236" s="280"/>
      <c r="AO236" s="281">
        <f t="shared" si="52"/>
        <v>501</v>
      </c>
      <c r="AP236" s="281"/>
      <c r="AQ236" s="291"/>
      <c r="AR236" s="292">
        <f t="shared" si="42"/>
        <v>501</v>
      </c>
      <c r="AS236" s="292">
        <f t="shared" si="43"/>
        <v>252687</v>
      </c>
      <c r="AT236" s="292"/>
      <c r="AU236" s="292"/>
      <c r="AV236" s="292"/>
      <c r="AW236" s="292"/>
      <c r="AX236" s="292"/>
      <c r="AY236" s="222"/>
    </row>
    <row r="237" s="180" customFormat="1" ht="39" hidden="1" customHeight="1" spans="1:51">
      <c r="A237" s="213">
        <v>45796</v>
      </c>
      <c r="B237" s="214" t="s">
        <v>1687</v>
      </c>
      <c r="C237" s="215" t="s">
        <v>1420</v>
      </c>
      <c r="D237" s="216">
        <v>4500166920</v>
      </c>
      <c r="E237" s="217" t="s">
        <v>1688</v>
      </c>
      <c r="F237" s="216" t="s">
        <v>1689</v>
      </c>
      <c r="G237" s="219" t="s">
        <v>666</v>
      </c>
      <c r="H237" s="219" t="s">
        <v>554</v>
      </c>
      <c r="I237" s="222" t="s">
        <v>555</v>
      </c>
      <c r="J237" s="221">
        <v>570</v>
      </c>
      <c r="K237" s="221">
        <v>0</v>
      </c>
      <c r="L237" s="221">
        <v>6</v>
      </c>
      <c r="M237" s="221">
        <f t="shared" si="50"/>
        <v>95</v>
      </c>
      <c r="N237" s="238">
        <v>45860</v>
      </c>
      <c r="O237" s="238">
        <v>45856</v>
      </c>
      <c r="P237" s="180" t="s">
        <v>572</v>
      </c>
      <c r="Q237" s="239" t="s">
        <v>556</v>
      </c>
      <c r="R237" s="239"/>
      <c r="S237" s="239"/>
      <c r="T237" s="239" t="s">
        <v>731</v>
      </c>
      <c r="U237" s="248">
        <v>45834</v>
      </c>
      <c r="V237" s="248" t="s">
        <v>572</v>
      </c>
      <c r="W237" s="248">
        <v>45828</v>
      </c>
      <c r="X237" s="248"/>
      <c r="Y237" s="249"/>
      <c r="Z237" s="220" t="s">
        <v>1690</v>
      </c>
      <c r="AA237" s="239" t="s">
        <v>701</v>
      </c>
      <c r="AB237" s="259">
        <v>2.7663</v>
      </c>
      <c r="AC237" s="259">
        <f t="shared" si="47"/>
        <v>1576.791</v>
      </c>
      <c r="AD237" s="221" t="s">
        <v>1691</v>
      </c>
      <c r="AE237" s="262" t="s">
        <v>567</v>
      </c>
      <c r="AF237" s="262"/>
      <c r="AG237" s="240">
        <v>570</v>
      </c>
      <c r="AH237" s="262">
        <f t="shared" si="39"/>
        <v>0</v>
      </c>
      <c r="AI237" s="240"/>
      <c r="AK237" s="261"/>
      <c r="AL237" s="261">
        <f>J237</f>
        <v>570</v>
      </c>
      <c r="AM237" s="280"/>
      <c r="AO237" s="281">
        <f t="shared" si="52"/>
        <v>570</v>
      </c>
      <c r="AP237" s="281"/>
      <c r="AQ237" s="291"/>
      <c r="AR237" s="292">
        <f t="shared" si="42"/>
        <v>570</v>
      </c>
      <c r="AS237" s="292">
        <f t="shared" si="43"/>
        <v>253257</v>
      </c>
      <c r="AT237" s="292"/>
      <c r="AU237" s="292"/>
      <c r="AV237" s="292"/>
      <c r="AW237" s="292"/>
      <c r="AX237" s="292"/>
      <c r="AY237" s="222"/>
    </row>
    <row r="238" s="180" customFormat="1" ht="39" hidden="1" customHeight="1" spans="1:51">
      <c r="A238" s="213">
        <v>45807</v>
      </c>
      <c r="B238" s="214" t="s">
        <v>1692</v>
      </c>
      <c r="C238" s="215" t="s">
        <v>594</v>
      </c>
      <c r="D238" s="216">
        <v>4500168600</v>
      </c>
      <c r="E238" s="217" t="s">
        <v>1693</v>
      </c>
      <c r="F238" s="216" t="s">
        <v>1694</v>
      </c>
      <c r="G238" s="219" t="s">
        <v>554</v>
      </c>
      <c r="H238" s="219" t="s">
        <v>554</v>
      </c>
      <c r="I238" s="222" t="s">
        <v>555</v>
      </c>
      <c r="J238" s="221">
        <v>234</v>
      </c>
      <c r="K238" s="221">
        <v>0</v>
      </c>
      <c r="L238" s="221">
        <v>6</v>
      </c>
      <c r="M238" s="221">
        <f t="shared" si="50"/>
        <v>39</v>
      </c>
      <c r="N238" s="238">
        <v>45860</v>
      </c>
      <c r="O238" s="238">
        <v>45856</v>
      </c>
      <c r="P238" s="239"/>
      <c r="Q238" s="239" t="s">
        <v>556</v>
      </c>
      <c r="R238" s="239"/>
      <c r="S238" s="239"/>
      <c r="T238" s="239" t="s">
        <v>731</v>
      </c>
      <c r="U238" s="248">
        <v>45807</v>
      </c>
      <c r="V238" s="248" t="s">
        <v>676</v>
      </c>
      <c r="W238" s="248">
        <v>45846</v>
      </c>
      <c r="X238" s="248"/>
      <c r="Y238" s="249"/>
      <c r="Z238" s="220" t="s">
        <v>1695</v>
      </c>
      <c r="AA238" s="239" t="s">
        <v>791</v>
      </c>
      <c r="AB238" s="259">
        <v>2.7663</v>
      </c>
      <c r="AC238" s="259">
        <f t="shared" si="47"/>
        <v>647.3142</v>
      </c>
      <c r="AD238" s="221" t="s">
        <v>1696</v>
      </c>
      <c r="AE238" s="240" t="s">
        <v>567</v>
      </c>
      <c r="AF238" s="240"/>
      <c r="AG238" s="240">
        <v>234</v>
      </c>
      <c r="AH238" s="262">
        <f t="shared" si="39"/>
        <v>0</v>
      </c>
      <c r="AI238" s="240"/>
      <c r="AK238" s="261">
        <f>J238</f>
        <v>234</v>
      </c>
      <c r="AL238" s="261"/>
      <c r="AM238" s="280"/>
      <c r="AO238" s="281">
        <f t="shared" si="52"/>
        <v>234</v>
      </c>
      <c r="AP238" s="281"/>
      <c r="AQ238" s="291"/>
      <c r="AR238" s="292">
        <f t="shared" si="42"/>
        <v>234</v>
      </c>
      <c r="AS238" s="292">
        <f t="shared" si="43"/>
        <v>253491</v>
      </c>
      <c r="AT238" s="292"/>
      <c r="AU238" s="292"/>
      <c r="AV238" s="292"/>
      <c r="AW238" s="292"/>
      <c r="AX238" s="292"/>
      <c r="AY238" s="222"/>
    </row>
    <row r="239" s="180" customFormat="1" ht="39" hidden="1" customHeight="1" spans="1:51">
      <c r="A239" s="213">
        <v>45824</v>
      </c>
      <c r="B239" s="214" t="s">
        <v>177</v>
      </c>
      <c r="C239" s="215" t="s">
        <v>594</v>
      </c>
      <c r="D239" s="216">
        <v>4500170052</v>
      </c>
      <c r="E239" s="217" t="s">
        <v>1697</v>
      </c>
      <c r="F239" s="216" t="s">
        <v>1698</v>
      </c>
      <c r="G239" s="219" t="s">
        <v>554</v>
      </c>
      <c r="H239" s="219" t="s">
        <v>554</v>
      </c>
      <c r="I239" s="222" t="s">
        <v>555</v>
      </c>
      <c r="J239" s="221">
        <v>1020</v>
      </c>
      <c r="K239" s="221">
        <v>0</v>
      </c>
      <c r="L239" s="221">
        <v>6</v>
      </c>
      <c r="M239" s="221">
        <f t="shared" si="50"/>
        <v>170</v>
      </c>
      <c r="N239" s="238">
        <v>45860</v>
      </c>
      <c r="O239" s="238">
        <v>45856</v>
      </c>
      <c r="Q239" s="239" t="s">
        <v>556</v>
      </c>
      <c r="R239" s="239"/>
      <c r="S239" s="239"/>
      <c r="T239" s="239" t="s">
        <v>731</v>
      </c>
      <c r="U239" s="248">
        <v>45831</v>
      </c>
      <c r="V239" s="248" t="s">
        <v>676</v>
      </c>
      <c r="W239" s="248">
        <v>45845</v>
      </c>
      <c r="X239" s="248"/>
      <c r="Y239" s="249"/>
      <c r="Z239" s="220" t="s">
        <v>1204</v>
      </c>
      <c r="AA239" s="239" t="s">
        <v>896</v>
      </c>
      <c r="AB239" s="259">
        <v>1.5244</v>
      </c>
      <c r="AC239" s="259">
        <f t="shared" si="47"/>
        <v>1554.888</v>
      </c>
      <c r="AD239" s="221" t="s">
        <v>1699</v>
      </c>
      <c r="AE239" s="240" t="s">
        <v>567</v>
      </c>
      <c r="AF239" s="240"/>
      <c r="AG239" s="240">
        <f>732+288</f>
        <v>1020</v>
      </c>
      <c r="AH239" s="262">
        <f t="shared" si="39"/>
        <v>0</v>
      </c>
      <c r="AI239" s="240"/>
      <c r="AK239" s="261">
        <f>J239</f>
        <v>1020</v>
      </c>
      <c r="AL239" s="261"/>
      <c r="AM239" s="280"/>
      <c r="AO239" s="281">
        <f t="shared" si="52"/>
        <v>1020</v>
      </c>
      <c r="AP239" s="281"/>
      <c r="AQ239" s="291"/>
      <c r="AR239" s="292">
        <f t="shared" si="42"/>
        <v>1020</v>
      </c>
      <c r="AS239" s="292">
        <f t="shared" si="43"/>
        <v>254511</v>
      </c>
      <c r="AT239" s="292"/>
      <c r="AU239" s="292"/>
      <c r="AV239" s="292"/>
      <c r="AW239" s="292"/>
      <c r="AX239" s="292"/>
      <c r="AY239" s="222"/>
    </row>
    <row r="240" s="180" customFormat="1" ht="39" hidden="1" customHeight="1" spans="1:51">
      <c r="A240" s="213">
        <v>45771</v>
      </c>
      <c r="B240" s="214" t="s">
        <v>1700</v>
      </c>
      <c r="C240" s="215" t="s">
        <v>1701</v>
      </c>
      <c r="D240" s="216">
        <v>4500164774</v>
      </c>
      <c r="E240" s="217" t="s">
        <v>1702</v>
      </c>
      <c r="F240" s="216" t="s">
        <v>1703</v>
      </c>
      <c r="G240" s="219" t="s">
        <v>666</v>
      </c>
      <c r="H240" s="219" t="s">
        <v>554</v>
      </c>
      <c r="I240" s="222" t="s">
        <v>555</v>
      </c>
      <c r="J240" s="221">
        <v>96</v>
      </c>
      <c r="K240" s="221">
        <v>0</v>
      </c>
      <c r="L240" s="221">
        <v>6</v>
      </c>
      <c r="M240" s="221">
        <f t="shared" si="50"/>
        <v>16</v>
      </c>
      <c r="N240" s="238">
        <v>45862</v>
      </c>
      <c r="O240" s="238">
        <v>45859</v>
      </c>
      <c r="Q240" s="239" t="s">
        <v>556</v>
      </c>
      <c r="R240" s="239"/>
      <c r="S240" s="239"/>
      <c r="T240" s="239" t="s">
        <v>731</v>
      </c>
      <c r="U240" s="248">
        <v>45821</v>
      </c>
      <c r="V240" s="248" t="s">
        <v>572</v>
      </c>
      <c r="W240" s="248">
        <v>45840</v>
      </c>
      <c r="X240" s="248"/>
      <c r="Y240" s="217" t="s">
        <v>1704</v>
      </c>
      <c r="Z240" s="220" t="s">
        <v>1705</v>
      </c>
      <c r="AA240" s="239" t="s">
        <v>832</v>
      </c>
      <c r="AB240" s="259">
        <v>2.7663</v>
      </c>
      <c r="AC240" s="259">
        <f t="shared" si="47"/>
        <v>265.5648</v>
      </c>
      <c r="AD240" s="221" t="s">
        <v>1706</v>
      </c>
      <c r="AE240" s="240" t="s">
        <v>567</v>
      </c>
      <c r="AF240" s="240"/>
      <c r="AG240" s="240">
        <v>96</v>
      </c>
      <c r="AH240" s="262">
        <f t="shared" si="39"/>
        <v>0</v>
      </c>
      <c r="AI240" s="240"/>
      <c r="AK240" s="261"/>
      <c r="AL240" s="261">
        <f>J240</f>
        <v>96</v>
      </c>
      <c r="AM240" s="280"/>
      <c r="AO240" s="281">
        <f t="shared" si="52"/>
        <v>96</v>
      </c>
      <c r="AP240" s="281"/>
      <c r="AQ240" s="291"/>
      <c r="AR240" s="292">
        <f t="shared" si="42"/>
        <v>96</v>
      </c>
      <c r="AS240" s="292">
        <f t="shared" si="43"/>
        <v>254607</v>
      </c>
      <c r="AT240" s="292"/>
      <c r="AU240" s="292"/>
      <c r="AV240" s="292"/>
      <c r="AW240" s="292"/>
      <c r="AX240" s="292"/>
      <c r="AY240" s="222"/>
    </row>
    <row r="241" s="180" customFormat="1" ht="39" hidden="1" customHeight="1" spans="1:51">
      <c r="A241" s="213">
        <v>45818</v>
      </c>
      <c r="B241" s="214" t="s">
        <v>593</v>
      </c>
      <c r="C241" s="215" t="s">
        <v>594</v>
      </c>
      <c r="D241" s="216">
        <v>4500169551</v>
      </c>
      <c r="E241" s="217" t="s">
        <v>788</v>
      </c>
      <c r="F241" s="216" t="s">
        <v>1707</v>
      </c>
      <c r="G241" s="300" t="s">
        <v>554</v>
      </c>
      <c r="H241" s="219" t="s">
        <v>596</v>
      </c>
      <c r="I241" s="222" t="s">
        <v>555</v>
      </c>
      <c r="J241" s="221">
        <v>2496</v>
      </c>
      <c r="K241" s="221">
        <v>0</v>
      </c>
      <c r="L241" s="221">
        <v>6</v>
      </c>
      <c r="M241" s="221">
        <f t="shared" si="50"/>
        <v>416</v>
      </c>
      <c r="N241" s="238">
        <v>45862</v>
      </c>
      <c r="O241" s="238">
        <v>45859</v>
      </c>
      <c r="P241" s="180" t="s">
        <v>572</v>
      </c>
      <c r="Q241" s="239" t="s">
        <v>556</v>
      </c>
      <c r="R241" s="239"/>
      <c r="S241" s="239"/>
      <c r="T241" s="239" t="s">
        <v>731</v>
      </c>
      <c r="U241" s="248">
        <v>45818</v>
      </c>
      <c r="V241" s="248" t="s">
        <v>572</v>
      </c>
      <c r="W241" s="248" t="s">
        <v>572</v>
      </c>
      <c r="X241" s="248"/>
      <c r="Y241" s="249"/>
      <c r="Z241" s="220" t="s">
        <v>1708</v>
      </c>
      <c r="AA241" s="239" t="s">
        <v>791</v>
      </c>
      <c r="AB241" s="259">
        <v>2.6214</v>
      </c>
      <c r="AC241" s="259">
        <f t="shared" si="47"/>
        <v>6543.0144</v>
      </c>
      <c r="AD241" s="221" t="s">
        <v>1709</v>
      </c>
      <c r="AE241" s="240" t="s">
        <v>567</v>
      </c>
      <c r="AF241" s="240"/>
      <c r="AG241" s="240">
        <f>1008+1488</f>
        <v>2496</v>
      </c>
      <c r="AH241" s="262">
        <f t="shared" si="39"/>
        <v>0</v>
      </c>
      <c r="AI241" s="240"/>
      <c r="AK241" s="261">
        <f>J241</f>
        <v>2496</v>
      </c>
      <c r="AL241" s="261"/>
      <c r="AM241" s="280"/>
      <c r="AO241" s="281">
        <f t="shared" si="52"/>
        <v>2496</v>
      </c>
      <c r="AP241" s="281"/>
      <c r="AQ241" s="291"/>
      <c r="AR241" s="292">
        <f t="shared" si="42"/>
        <v>2496</v>
      </c>
      <c r="AS241" s="292">
        <f t="shared" si="43"/>
        <v>257103</v>
      </c>
      <c r="AT241" s="292"/>
      <c r="AU241" s="292"/>
      <c r="AV241" s="292"/>
      <c r="AW241" s="292"/>
      <c r="AX241" s="292"/>
      <c r="AY241" s="222"/>
    </row>
    <row r="242" s="180" customFormat="1" ht="39" hidden="1" customHeight="1" spans="1:51">
      <c r="A242" s="213">
        <v>45821</v>
      </c>
      <c r="B242" s="214" t="s">
        <v>1710</v>
      </c>
      <c r="C242" s="215" t="s">
        <v>1711</v>
      </c>
      <c r="D242" s="216">
        <v>4500169983</v>
      </c>
      <c r="E242" s="217"/>
      <c r="F242" s="216" t="s">
        <v>1712</v>
      </c>
      <c r="G242" s="300" t="s">
        <v>815</v>
      </c>
      <c r="H242" s="219" t="s">
        <v>554</v>
      </c>
      <c r="I242" s="222" t="s">
        <v>555</v>
      </c>
      <c r="J242" s="221">
        <v>600</v>
      </c>
      <c r="K242" s="221">
        <v>0</v>
      </c>
      <c r="L242" s="221">
        <v>6</v>
      </c>
      <c r="M242" s="221">
        <f t="shared" si="50"/>
        <v>100</v>
      </c>
      <c r="N242" s="238">
        <v>45862</v>
      </c>
      <c r="O242" s="238">
        <v>45859</v>
      </c>
      <c r="Q242" s="239" t="s">
        <v>556</v>
      </c>
      <c r="R242" s="239"/>
      <c r="S242" s="239"/>
      <c r="T242" s="239" t="s">
        <v>731</v>
      </c>
      <c r="U242" s="248">
        <v>45833</v>
      </c>
      <c r="V242" s="248" t="s">
        <v>572</v>
      </c>
      <c r="W242" s="248">
        <v>45835</v>
      </c>
      <c r="X242" s="248" t="s">
        <v>548</v>
      </c>
      <c r="Y242" s="249"/>
      <c r="Z242" s="220" t="s">
        <v>1713</v>
      </c>
      <c r="AA242" s="239" t="s">
        <v>1264</v>
      </c>
      <c r="AB242" s="259">
        <v>2.7663</v>
      </c>
      <c r="AC242" s="259">
        <f t="shared" si="47"/>
        <v>1659.78</v>
      </c>
      <c r="AD242" s="221" t="s">
        <v>1714</v>
      </c>
      <c r="AE242" s="240" t="s">
        <v>567</v>
      </c>
      <c r="AF242" s="240"/>
      <c r="AG242" s="240">
        <v>600</v>
      </c>
      <c r="AH242" s="262">
        <f t="shared" si="39"/>
        <v>0</v>
      </c>
      <c r="AI242" s="240"/>
      <c r="AK242" s="261"/>
      <c r="AL242" s="261">
        <f>J242</f>
        <v>600</v>
      </c>
      <c r="AM242" s="280"/>
      <c r="AO242" s="281"/>
      <c r="AP242" s="281">
        <f>J242</f>
        <v>600</v>
      </c>
      <c r="AQ242" s="291"/>
      <c r="AR242" s="292">
        <f t="shared" si="42"/>
        <v>600</v>
      </c>
      <c r="AS242" s="292">
        <f t="shared" si="43"/>
        <v>257703</v>
      </c>
      <c r="AT242" s="292"/>
      <c r="AU242" s="292"/>
      <c r="AV242" s="292"/>
      <c r="AW242" s="292"/>
      <c r="AX242" s="292"/>
      <c r="AY242" s="222"/>
    </row>
    <row r="243" s="180" customFormat="1" ht="39" hidden="1" customHeight="1" spans="1:51">
      <c r="A243" s="213">
        <v>45826</v>
      </c>
      <c r="B243" s="214" t="s">
        <v>577</v>
      </c>
      <c r="C243" s="215" t="s">
        <v>578</v>
      </c>
      <c r="D243" s="216">
        <v>4500170480</v>
      </c>
      <c r="E243" s="217">
        <v>84438</v>
      </c>
      <c r="F243" s="216" t="s">
        <v>1715</v>
      </c>
      <c r="G243" s="300" t="s">
        <v>554</v>
      </c>
      <c r="H243" s="219" t="s">
        <v>554</v>
      </c>
      <c r="I243" s="222" t="s">
        <v>555</v>
      </c>
      <c r="J243" s="221">
        <v>720</v>
      </c>
      <c r="K243" s="221">
        <v>0</v>
      </c>
      <c r="L243" s="221">
        <v>6</v>
      </c>
      <c r="M243" s="221">
        <f t="shared" si="50"/>
        <v>120</v>
      </c>
      <c r="N243" s="238">
        <v>45862</v>
      </c>
      <c r="O243" s="238">
        <v>45859</v>
      </c>
      <c r="Q243" s="239" t="s">
        <v>556</v>
      </c>
      <c r="R243" s="239"/>
      <c r="S243" s="239"/>
      <c r="T243" s="239" t="s">
        <v>731</v>
      </c>
      <c r="U243" s="248">
        <v>45826</v>
      </c>
      <c r="V243" s="248" t="s">
        <v>572</v>
      </c>
      <c r="W243" s="248">
        <v>45839</v>
      </c>
      <c r="X243" s="248"/>
      <c r="Y243" s="249"/>
      <c r="Z243" s="220" t="s">
        <v>1716</v>
      </c>
      <c r="AA243" s="239" t="s">
        <v>690</v>
      </c>
      <c r="AB243" s="259">
        <v>2.7663</v>
      </c>
      <c r="AC243" s="259">
        <f t="shared" si="47"/>
        <v>1991.736</v>
      </c>
      <c r="AD243" s="221" t="s">
        <v>1717</v>
      </c>
      <c r="AE243" s="240" t="s">
        <v>567</v>
      </c>
      <c r="AF243" s="240"/>
      <c r="AG243" s="240">
        <v>720</v>
      </c>
      <c r="AH243" s="262">
        <f t="shared" si="39"/>
        <v>0</v>
      </c>
      <c r="AI243" s="240"/>
      <c r="AK243" s="261">
        <f>J243</f>
        <v>720</v>
      </c>
      <c r="AL243" s="261"/>
      <c r="AM243" s="280"/>
      <c r="AO243" s="281">
        <f t="shared" ref="AO243:AO251" si="53">J243</f>
        <v>720</v>
      </c>
      <c r="AP243" s="281"/>
      <c r="AQ243" s="291"/>
      <c r="AR243" s="292">
        <f t="shared" si="42"/>
        <v>720</v>
      </c>
      <c r="AS243" s="292">
        <f t="shared" si="43"/>
        <v>258423</v>
      </c>
      <c r="AT243" s="292"/>
      <c r="AU243" s="292"/>
      <c r="AV243" s="292"/>
      <c r="AW243" s="292"/>
      <c r="AX243" s="292"/>
      <c r="AY243" s="222"/>
    </row>
    <row r="244" s="180" customFormat="1" ht="39" hidden="1" customHeight="1" spans="1:51">
      <c r="A244" s="213">
        <v>45799</v>
      </c>
      <c r="B244" s="214" t="s">
        <v>1718</v>
      </c>
      <c r="C244" s="215" t="s">
        <v>1420</v>
      </c>
      <c r="D244" s="216">
        <v>4500167318</v>
      </c>
      <c r="E244" s="217" t="s">
        <v>1719</v>
      </c>
      <c r="F244" s="216" t="s">
        <v>1720</v>
      </c>
      <c r="G244" s="219" t="s">
        <v>666</v>
      </c>
      <c r="H244" s="219" t="s">
        <v>554</v>
      </c>
      <c r="I244" s="222" t="s">
        <v>555</v>
      </c>
      <c r="J244" s="221">
        <v>540</v>
      </c>
      <c r="K244" s="221">
        <v>0</v>
      </c>
      <c r="L244" s="221">
        <v>6</v>
      </c>
      <c r="M244" s="221">
        <f t="shared" si="50"/>
        <v>90</v>
      </c>
      <c r="N244" s="238">
        <v>45863</v>
      </c>
      <c r="O244" s="238">
        <v>45859</v>
      </c>
      <c r="Q244" s="239" t="s">
        <v>556</v>
      </c>
      <c r="R244" s="239"/>
      <c r="S244" s="239"/>
      <c r="T244" s="239" t="s">
        <v>731</v>
      </c>
      <c r="U244" s="248">
        <v>45827</v>
      </c>
      <c r="V244" s="248" t="s">
        <v>572</v>
      </c>
      <c r="W244" s="248">
        <v>45832</v>
      </c>
      <c r="X244" s="248"/>
      <c r="Y244" s="249"/>
      <c r="Z244" s="220" t="s">
        <v>1721</v>
      </c>
      <c r="AA244" s="239" t="s">
        <v>701</v>
      </c>
      <c r="AB244" s="259">
        <v>2.7663</v>
      </c>
      <c r="AC244" s="259">
        <f t="shared" si="47"/>
        <v>1493.802</v>
      </c>
      <c r="AD244" s="221" t="s">
        <v>1722</v>
      </c>
      <c r="AE244" s="240" t="s">
        <v>567</v>
      </c>
      <c r="AF244" s="240"/>
      <c r="AG244" s="240">
        <v>540</v>
      </c>
      <c r="AH244" s="262">
        <f t="shared" si="39"/>
        <v>0</v>
      </c>
      <c r="AI244" s="240"/>
      <c r="AK244" s="261"/>
      <c r="AL244" s="261">
        <f>J244</f>
        <v>540</v>
      </c>
      <c r="AM244" s="280"/>
      <c r="AO244" s="281">
        <f t="shared" si="53"/>
        <v>540</v>
      </c>
      <c r="AP244" s="281"/>
      <c r="AQ244" s="291"/>
      <c r="AR244" s="292">
        <f t="shared" si="42"/>
        <v>540</v>
      </c>
      <c r="AS244" s="292">
        <f t="shared" si="43"/>
        <v>258963</v>
      </c>
      <c r="AT244" s="292"/>
      <c r="AU244" s="292"/>
      <c r="AV244" s="292"/>
      <c r="AW244" s="292"/>
      <c r="AX244" s="292"/>
      <c r="AY244" s="222"/>
    </row>
    <row r="245" s="180" customFormat="1" ht="39" hidden="1" customHeight="1" spans="1:51">
      <c r="A245" s="213">
        <v>45808</v>
      </c>
      <c r="B245" s="214" t="s">
        <v>799</v>
      </c>
      <c r="C245" s="215" t="s">
        <v>628</v>
      </c>
      <c r="D245" s="216">
        <v>4500164246</v>
      </c>
      <c r="E245" s="217" t="s">
        <v>1723</v>
      </c>
      <c r="F245" s="216" t="s">
        <v>1724</v>
      </c>
      <c r="G245" s="219" t="s">
        <v>554</v>
      </c>
      <c r="H245" s="219" t="s">
        <v>554</v>
      </c>
      <c r="I245" s="222" t="s">
        <v>555</v>
      </c>
      <c r="J245" s="221">
        <v>2004</v>
      </c>
      <c r="K245" s="221">
        <v>0</v>
      </c>
      <c r="L245" s="221">
        <v>6</v>
      </c>
      <c r="M245" s="221">
        <f t="shared" si="50"/>
        <v>334</v>
      </c>
      <c r="N245" s="238">
        <v>45863</v>
      </c>
      <c r="O245" s="238">
        <v>45859</v>
      </c>
      <c r="Q245" s="239" t="s">
        <v>556</v>
      </c>
      <c r="R245" s="239"/>
      <c r="S245" s="239"/>
      <c r="T245" s="239" t="s">
        <v>731</v>
      </c>
      <c r="U245" s="248">
        <v>45808</v>
      </c>
      <c r="V245" s="248" t="s">
        <v>572</v>
      </c>
      <c r="W245" s="248">
        <v>45835</v>
      </c>
      <c r="X245" s="248"/>
      <c r="Y245" s="249"/>
      <c r="Z245" s="220" t="s">
        <v>1725</v>
      </c>
      <c r="AA245" s="239" t="s">
        <v>983</v>
      </c>
      <c r="AB245" s="259">
        <v>2.5269</v>
      </c>
      <c r="AC245" s="259">
        <f t="shared" si="47"/>
        <v>5063.9076</v>
      </c>
      <c r="AD245" s="221" t="s">
        <v>1726</v>
      </c>
      <c r="AE245" s="240" t="s">
        <v>567</v>
      </c>
      <c r="AF245" s="240"/>
      <c r="AG245" s="240">
        <v>2004</v>
      </c>
      <c r="AH245" s="262">
        <f t="shared" si="39"/>
        <v>0</v>
      </c>
      <c r="AI245" s="240"/>
      <c r="AK245" s="261">
        <f>J245</f>
        <v>2004</v>
      </c>
      <c r="AL245" s="261"/>
      <c r="AM245" s="280"/>
      <c r="AO245" s="281">
        <f t="shared" si="53"/>
        <v>2004</v>
      </c>
      <c r="AP245" s="281"/>
      <c r="AQ245" s="291"/>
      <c r="AR245" s="292">
        <f t="shared" si="42"/>
        <v>2004</v>
      </c>
      <c r="AS245" s="292">
        <f t="shared" si="43"/>
        <v>260967</v>
      </c>
      <c r="AT245" s="292"/>
      <c r="AU245" s="292"/>
      <c r="AV245" s="292"/>
      <c r="AW245" s="292"/>
      <c r="AX245" s="292"/>
      <c r="AY245" s="222"/>
    </row>
    <row r="246" s="180" customFormat="1" ht="39" hidden="1" customHeight="1" spans="1:51">
      <c r="A246" s="213">
        <v>45821</v>
      </c>
      <c r="B246" s="214" t="s">
        <v>1727</v>
      </c>
      <c r="C246" s="215" t="s">
        <v>628</v>
      </c>
      <c r="D246" s="216">
        <v>4500169912</v>
      </c>
      <c r="E246" s="217" t="s">
        <v>1728</v>
      </c>
      <c r="F246" s="216" t="s">
        <v>1729</v>
      </c>
      <c r="G246" s="300" t="s">
        <v>554</v>
      </c>
      <c r="H246" s="219" t="s">
        <v>554</v>
      </c>
      <c r="I246" s="222" t="s">
        <v>555</v>
      </c>
      <c r="J246" s="221">
        <v>504</v>
      </c>
      <c r="K246" s="221">
        <v>0</v>
      </c>
      <c r="L246" s="221">
        <v>6</v>
      </c>
      <c r="M246" s="221">
        <f t="shared" si="50"/>
        <v>84</v>
      </c>
      <c r="N246" s="238">
        <v>45863</v>
      </c>
      <c r="O246" s="238">
        <v>45859</v>
      </c>
      <c r="Q246" s="239" t="s">
        <v>556</v>
      </c>
      <c r="R246" s="239"/>
      <c r="S246" s="239"/>
      <c r="T246" s="239" t="s">
        <v>731</v>
      </c>
      <c r="U246" s="248">
        <v>45834</v>
      </c>
      <c r="V246" s="248" t="s">
        <v>572</v>
      </c>
      <c r="W246" s="248" t="s">
        <v>1730</v>
      </c>
      <c r="X246" s="248"/>
      <c r="Y246" s="249"/>
      <c r="Z246" s="220" t="s">
        <v>1731</v>
      </c>
      <c r="AA246" s="239" t="s">
        <v>771</v>
      </c>
      <c r="AB246" s="259">
        <v>2.7663</v>
      </c>
      <c r="AC246" s="259">
        <f t="shared" si="47"/>
        <v>1394.2152</v>
      </c>
      <c r="AD246" s="221" t="s">
        <v>1732</v>
      </c>
      <c r="AE246" s="240" t="s">
        <v>567</v>
      </c>
      <c r="AF246" s="240"/>
      <c r="AG246" s="240">
        <v>504</v>
      </c>
      <c r="AH246" s="262">
        <f t="shared" si="39"/>
        <v>0</v>
      </c>
      <c r="AI246" s="240"/>
      <c r="AK246" s="261">
        <f>J246</f>
        <v>504</v>
      </c>
      <c r="AL246" s="261"/>
      <c r="AM246" s="280"/>
      <c r="AO246" s="281">
        <f t="shared" si="53"/>
        <v>504</v>
      </c>
      <c r="AP246" s="281"/>
      <c r="AQ246" s="291"/>
      <c r="AR246" s="292">
        <f t="shared" si="42"/>
        <v>504</v>
      </c>
      <c r="AS246" s="292">
        <f t="shared" si="43"/>
        <v>261471</v>
      </c>
      <c r="AT246" s="292"/>
      <c r="AU246" s="292"/>
      <c r="AV246" s="292"/>
      <c r="AW246" s="292"/>
      <c r="AX246" s="292"/>
      <c r="AY246" s="222"/>
    </row>
    <row r="247" s="180" customFormat="1" ht="39" hidden="1" customHeight="1" spans="1:51">
      <c r="A247" s="213">
        <v>45806</v>
      </c>
      <c r="B247" s="180" t="s">
        <v>1733</v>
      </c>
      <c r="C247" s="215" t="s">
        <v>758</v>
      </c>
      <c r="D247" s="216">
        <v>4500168266</v>
      </c>
      <c r="E247" s="214" t="s">
        <v>1734</v>
      </c>
      <c r="F247" s="216" t="s">
        <v>1735</v>
      </c>
      <c r="G247" s="300" t="s">
        <v>666</v>
      </c>
      <c r="H247" s="219" t="s">
        <v>554</v>
      </c>
      <c r="I247" s="222" t="s">
        <v>555</v>
      </c>
      <c r="J247" s="221">
        <v>6</v>
      </c>
      <c r="K247" s="221">
        <v>0</v>
      </c>
      <c r="L247" s="221">
        <v>6</v>
      </c>
      <c r="M247" s="221">
        <f t="shared" si="50"/>
        <v>1</v>
      </c>
      <c r="N247" s="238">
        <v>45849</v>
      </c>
      <c r="O247" s="238">
        <v>45845</v>
      </c>
      <c r="Q247" s="239" t="s">
        <v>556</v>
      </c>
      <c r="R247" s="239"/>
      <c r="S247" s="239"/>
      <c r="T247" s="239" t="s">
        <v>731</v>
      </c>
      <c r="U247" s="248">
        <v>45806</v>
      </c>
      <c r="V247" s="248" t="s">
        <v>676</v>
      </c>
      <c r="W247" s="248" t="s">
        <v>1736</v>
      </c>
      <c r="X247" s="248"/>
      <c r="Y247" s="249"/>
      <c r="Z247" s="220" t="s">
        <v>1737</v>
      </c>
      <c r="AA247" s="239" t="s">
        <v>1638</v>
      </c>
      <c r="AB247" s="259">
        <v>2.967</v>
      </c>
      <c r="AC247" s="259">
        <f t="shared" si="47"/>
        <v>17.802</v>
      </c>
      <c r="AD247" s="221" t="s">
        <v>1738</v>
      </c>
      <c r="AE247" s="240" t="s">
        <v>567</v>
      </c>
      <c r="AF247" s="240"/>
      <c r="AG247" s="240">
        <v>6</v>
      </c>
      <c r="AH247" s="262">
        <f t="shared" si="39"/>
        <v>0</v>
      </c>
      <c r="AI247" s="240"/>
      <c r="AK247" s="261"/>
      <c r="AL247" s="261">
        <f>J247</f>
        <v>6</v>
      </c>
      <c r="AM247" s="280"/>
      <c r="AO247" s="281">
        <f t="shared" si="53"/>
        <v>6</v>
      </c>
      <c r="AP247" s="281"/>
      <c r="AQ247" s="291"/>
      <c r="AR247" s="292">
        <f t="shared" si="42"/>
        <v>6</v>
      </c>
      <c r="AS247" s="292">
        <f t="shared" si="43"/>
        <v>261477</v>
      </c>
      <c r="AT247" s="292"/>
      <c r="AU247" s="292"/>
      <c r="AV247" s="292"/>
      <c r="AW247" s="292"/>
      <c r="AX247" s="292"/>
      <c r="AY247" s="222"/>
    </row>
    <row r="248" s="180" customFormat="1" ht="39" hidden="1" customHeight="1" spans="1:51">
      <c r="A248" s="213">
        <v>45797</v>
      </c>
      <c r="B248" s="214" t="s">
        <v>1739</v>
      </c>
      <c r="C248" s="215" t="s">
        <v>758</v>
      </c>
      <c r="D248" s="216">
        <v>4500167182</v>
      </c>
      <c r="E248" s="217" t="s">
        <v>1740</v>
      </c>
      <c r="F248" s="216" t="s">
        <v>1741</v>
      </c>
      <c r="G248" s="219" t="s">
        <v>666</v>
      </c>
      <c r="H248" s="219" t="s">
        <v>554</v>
      </c>
      <c r="I248" s="222" t="s">
        <v>555</v>
      </c>
      <c r="J248" s="221">
        <v>600</v>
      </c>
      <c r="K248" s="221">
        <v>0</v>
      </c>
      <c r="L248" s="221">
        <v>6</v>
      </c>
      <c r="M248" s="221">
        <f t="shared" si="50"/>
        <v>100</v>
      </c>
      <c r="N248" s="238">
        <v>45854</v>
      </c>
      <c r="O248" s="238">
        <v>45850</v>
      </c>
      <c r="Q248" s="239" t="s">
        <v>556</v>
      </c>
      <c r="R248" s="239"/>
      <c r="S248" s="239"/>
      <c r="T248" s="239" t="s">
        <v>748</v>
      </c>
      <c r="U248" s="248">
        <v>45797</v>
      </c>
      <c r="V248" s="248" t="s">
        <v>572</v>
      </c>
      <c r="W248" s="248">
        <v>45797</v>
      </c>
      <c r="X248" s="248"/>
      <c r="Y248" s="249"/>
      <c r="Z248" s="220" t="s">
        <v>1742</v>
      </c>
      <c r="AA248" s="239" t="s">
        <v>843</v>
      </c>
      <c r="AB248" s="259">
        <v>2.6717</v>
      </c>
      <c r="AC248" s="259">
        <f t="shared" si="47"/>
        <v>1603.02</v>
      </c>
      <c r="AD248" s="221" t="s">
        <v>1743</v>
      </c>
      <c r="AE248" s="262" t="s">
        <v>567</v>
      </c>
      <c r="AF248" s="262"/>
      <c r="AG248" s="240">
        <v>600</v>
      </c>
      <c r="AH248" s="262">
        <f t="shared" si="39"/>
        <v>0</v>
      </c>
      <c r="AI248" s="240"/>
      <c r="AK248" s="261"/>
      <c r="AL248" s="261">
        <f>J248</f>
        <v>600</v>
      </c>
      <c r="AM248" s="280"/>
      <c r="AO248" s="281">
        <f t="shared" si="53"/>
        <v>600</v>
      </c>
      <c r="AP248" s="281"/>
      <c r="AQ248" s="291"/>
      <c r="AR248" s="292">
        <f t="shared" si="42"/>
        <v>600</v>
      </c>
      <c r="AS248" s="292">
        <f t="shared" si="43"/>
        <v>262077</v>
      </c>
      <c r="AT248" s="292"/>
      <c r="AU248" s="292"/>
      <c r="AV248" s="292"/>
      <c r="AW248" s="292"/>
      <c r="AX248" s="292"/>
      <c r="AY248" s="222"/>
    </row>
    <row r="249" s="180" customFormat="1" ht="39" hidden="1" customHeight="1" spans="1:51">
      <c r="A249" s="213">
        <v>45820</v>
      </c>
      <c r="B249" s="214" t="s">
        <v>1744</v>
      </c>
      <c r="C249" s="215" t="s">
        <v>1420</v>
      </c>
      <c r="D249" s="216">
        <v>4500169652</v>
      </c>
      <c r="E249" s="217" t="s">
        <v>1745</v>
      </c>
      <c r="F249" s="216" t="s">
        <v>1746</v>
      </c>
      <c r="G249" s="219" t="s">
        <v>666</v>
      </c>
      <c r="H249" s="219" t="s">
        <v>554</v>
      </c>
      <c r="I249" s="222" t="s">
        <v>555</v>
      </c>
      <c r="J249" s="221">
        <v>4710</v>
      </c>
      <c r="K249" s="221">
        <v>0</v>
      </c>
      <c r="L249" s="221">
        <v>6</v>
      </c>
      <c r="M249" s="221">
        <f t="shared" si="50"/>
        <v>785</v>
      </c>
      <c r="N249" s="238">
        <v>45860</v>
      </c>
      <c r="O249" s="238">
        <v>45856</v>
      </c>
      <c r="P249" s="180" t="s">
        <v>572</v>
      </c>
      <c r="Q249" s="239" t="s">
        <v>556</v>
      </c>
      <c r="R249" s="239"/>
      <c r="S249" s="239"/>
      <c r="T249" s="239" t="s">
        <v>731</v>
      </c>
      <c r="U249" s="248">
        <v>45831</v>
      </c>
      <c r="V249" s="248" t="s">
        <v>572</v>
      </c>
      <c r="W249" s="248">
        <v>45833</v>
      </c>
      <c r="X249" s="248"/>
      <c r="Y249" s="249" t="s">
        <v>1747</v>
      </c>
      <c r="Z249" s="220" t="s">
        <v>1748</v>
      </c>
      <c r="AA249" s="239" t="s">
        <v>701</v>
      </c>
      <c r="AB249" s="259">
        <v>2.5732</v>
      </c>
      <c r="AC249" s="259">
        <f t="shared" si="47"/>
        <v>12119.772</v>
      </c>
      <c r="AD249" s="180" t="s">
        <v>1749</v>
      </c>
      <c r="AE249" s="240" t="s">
        <v>567</v>
      </c>
      <c r="AF249" s="240"/>
      <c r="AG249" s="240">
        <f>1680+3030</f>
        <v>4710</v>
      </c>
      <c r="AH249" s="262">
        <f t="shared" si="39"/>
        <v>0</v>
      </c>
      <c r="AI249" s="240"/>
      <c r="AK249" s="261"/>
      <c r="AL249" s="261">
        <f>J249</f>
        <v>4710</v>
      </c>
      <c r="AM249" s="280"/>
      <c r="AO249" s="281">
        <f t="shared" si="53"/>
        <v>4710</v>
      </c>
      <c r="AP249" s="281"/>
      <c r="AQ249" s="291"/>
      <c r="AR249" s="292">
        <f t="shared" si="42"/>
        <v>4710</v>
      </c>
      <c r="AS249" s="292">
        <f t="shared" si="43"/>
        <v>266787</v>
      </c>
      <c r="AT249" s="292"/>
      <c r="AU249" s="292"/>
      <c r="AV249" s="292"/>
      <c r="AW249" s="292"/>
      <c r="AX249" s="292"/>
      <c r="AY249" s="222"/>
    </row>
    <row r="250" s="180" customFormat="1" ht="39" hidden="1" customHeight="1" spans="1:51">
      <c r="A250" s="213">
        <v>45820</v>
      </c>
      <c r="B250" s="214" t="s">
        <v>1744</v>
      </c>
      <c r="C250" s="215" t="s">
        <v>1420</v>
      </c>
      <c r="D250" s="216">
        <v>4500169652</v>
      </c>
      <c r="E250" s="217" t="s">
        <v>1750</v>
      </c>
      <c r="F250" s="216" t="s">
        <v>1751</v>
      </c>
      <c r="G250" s="219" t="s">
        <v>666</v>
      </c>
      <c r="H250" s="219" t="s">
        <v>554</v>
      </c>
      <c r="I250" s="222" t="s">
        <v>555</v>
      </c>
      <c r="J250" s="221">
        <v>4050</v>
      </c>
      <c r="K250" s="221">
        <v>0</v>
      </c>
      <c r="L250" s="221">
        <v>6</v>
      </c>
      <c r="M250" s="221">
        <f t="shared" si="50"/>
        <v>675</v>
      </c>
      <c r="N250" s="238">
        <v>45860</v>
      </c>
      <c r="O250" s="238">
        <v>45856</v>
      </c>
      <c r="P250" s="180" t="s">
        <v>572</v>
      </c>
      <c r="Q250" s="239" t="s">
        <v>556</v>
      </c>
      <c r="R250" s="239"/>
      <c r="S250" s="239"/>
      <c r="T250" s="239" t="s">
        <v>731</v>
      </c>
      <c r="U250" s="248">
        <v>45831</v>
      </c>
      <c r="V250" s="248" t="s">
        <v>572</v>
      </c>
      <c r="W250" s="248">
        <v>45833</v>
      </c>
      <c r="X250" s="248"/>
      <c r="Y250" s="249" t="s">
        <v>1747</v>
      </c>
      <c r="Z250" s="220" t="s">
        <v>1748</v>
      </c>
      <c r="AA250" s="239" t="s">
        <v>701</v>
      </c>
      <c r="AB250" s="259">
        <v>2.5732</v>
      </c>
      <c r="AC250" s="259">
        <f t="shared" si="47"/>
        <v>10421.46</v>
      </c>
      <c r="AD250" s="221" t="s">
        <v>1752</v>
      </c>
      <c r="AE250" s="240" t="s">
        <v>567</v>
      </c>
      <c r="AF250" s="240"/>
      <c r="AG250" s="240">
        <f>1746+2304</f>
        <v>4050</v>
      </c>
      <c r="AH250" s="262">
        <f t="shared" si="39"/>
        <v>0</v>
      </c>
      <c r="AI250" s="240"/>
      <c r="AK250" s="261"/>
      <c r="AL250" s="261">
        <f>J250</f>
        <v>4050</v>
      </c>
      <c r="AM250" s="280"/>
      <c r="AO250" s="281">
        <f t="shared" si="53"/>
        <v>4050</v>
      </c>
      <c r="AP250" s="281"/>
      <c r="AQ250" s="291"/>
      <c r="AR250" s="292">
        <f t="shared" si="42"/>
        <v>4050</v>
      </c>
      <c r="AS250" s="292">
        <f t="shared" si="43"/>
        <v>270837</v>
      </c>
      <c r="AT250" s="292"/>
      <c r="AU250" s="292"/>
      <c r="AV250" s="292"/>
      <c r="AW250" s="292"/>
      <c r="AX250" s="292"/>
      <c r="AY250" s="222"/>
    </row>
    <row r="251" s="180" customFormat="1" ht="39" hidden="1" customHeight="1" spans="1:51">
      <c r="A251" s="213">
        <v>45775</v>
      </c>
      <c r="B251" s="214" t="s">
        <v>1087</v>
      </c>
      <c r="C251" s="215" t="s">
        <v>1088</v>
      </c>
      <c r="D251" s="216">
        <v>4500160470</v>
      </c>
      <c r="E251" s="217" t="s">
        <v>1753</v>
      </c>
      <c r="F251" s="216" t="s">
        <v>1754</v>
      </c>
      <c r="G251" s="300" t="s">
        <v>815</v>
      </c>
      <c r="H251" s="219" t="s">
        <v>554</v>
      </c>
      <c r="I251" s="222" t="s">
        <v>555</v>
      </c>
      <c r="J251" s="221">
        <v>240</v>
      </c>
      <c r="K251" s="221">
        <v>0</v>
      </c>
      <c r="L251" s="221">
        <v>6</v>
      </c>
      <c r="M251" s="221">
        <f t="shared" si="50"/>
        <v>40</v>
      </c>
      <c r="N251" s="238">
        <v>45861</v>
      </c>
      <c r="O251" s="238">
        <v>45857</v>
      </c>
      <c r="Q251" s="239" t="s">
        <v>556</v>
      </c>
      <c r="R251" s="239"/>
      <c r="S251" s="239"/>
      <c r="T251" s="239" t="s">
        <v>731</v>
      </c>
      <c r="U251" s="248">
        <v>45775</v>
      </c>
      <c r="V251" s="248" t="s">
        <v>572</v>
      </c>
      <c r="W251" s="248">
        <v>45790</v>
      </c>
      <c r="X251" s="248" t="s">
        <v>1020</v>
      </c>
      <c r="Y251" s="249"/>
      <c r="Z251" s="220" t="s">
        <v>1755</v>
      </c>
      <c r="AA251" s="239" t="s">
        <v>927</v>
      </c>
      <c r="AB251" s="259">
        <v>2.7663</v>
      </c>
      <c r="AC251" s="259">
        <f t="shared" si="47"/>
        <v>663.912</v>
      </c>
      <c r="AD251" s="221" t="s">
        <v>1756</v>
      </c>
      <c r="AE251" s="240" t="s">
        <v>567</v>
      </c>
      <c r="AF251" s="240"/>
      <c r="AG251" s="240">
        <v>240</v>
      </c>
      <c r="AH251" s="262">
        <f t="shared" si="39"/>
        <v>0</v>
      </c>
      <c r="AI251" s="240"/>
      <c r="AK251" s="261"/>
      <c r="AL251" s="261">
        <f>J251</f>
        <v>240</v>
      </c>
      <c r="AM251" s="280"/>
      <c r="AO251" s="281"/>
      <c r="AP251" s="281">
        <f>J251</f>
        <v>240</v>
      </c>
      <c r="AQ251" s="291"/>
      <c r="AR251" s="292">
        <f t="shared" si="42"/>
        <v>240</v>
      </c>
      <c r="AS251" s="292">
        <f t="shared" si="43"/>
        <v>271077</v>
      </c>
      <c r="AT251" s="292"/>
      <c r="AU251" s="292"/>
      <c r="AV251" s="292"/>
      <c r="AW251" s="292"/>
      <c r="AX251" s="292"/>
      <c r="AY251" s="222"/>
    </row>
    <row r="252" s="180" customFormat="1" ht="39" hidden="1" customHeight="1" spans="1:51">
      <c r="A252" s="213">
        <v>45786</v>
      </c>
      <c r="B252" s="214" t="s">
        <v>1401</v>
      </c>
      <c r="C252" s="215" t="s">
        <v>628</v>
      </c>
      <c r="D252" s="216">
        <v>4500165763</v>
      </c>
      <c r="E252" s="217" t="s">
        <v>1757</v>
      </c>
      <c r="F252" s="216" t="s">
        <v>1758</v>
      </c>
      <c r="G252" s="219" t="s">
        <v>554</v>
      </c>
      <c r="H252" s="219" t="s">
        <v>554</v>
      </c>
      <c r="I252" s="222" t="s">
        <v>555</v>
      </c>
      <c r="J252" s="221">
        <v>4998</v>
      </c>
      <c r="K252" s="221">
        <v>0</v>
      </c>
      <c r="L252" s="221">
        <v>6</v>
      </c>
      <c r="M252" s="221">
        <f t="shared" si="50"/>
        <v>833</v>
      </c>
      <c r="N252" s="238">
        <v>45863</v>
      </c>
      <c r="O252" s="238">
        <v>45859</v>
      </c>
      <c r="Q252" s="239" t="s">
        <v>556</v>
      </c>
      <c r="R252" s="239"/>
      <c r="S252" s="239"/>
      <c r="T252" s="239" t="s">
        <v>731</v>
      </c>
      <c r="U252" s="248">
        <v>45786</v>
      </c>
      <c r="V252" s="248" t="s">
        <v>572</v>
      </c>
      <c r="W252" s="248" t="s">
        <v>1404</v>
      </c>
      <c r="X252" s="248"/>
      <c r="Y252" s="249"/>
      <c r="Z252" s="220" t="s">
        <v>1759</v>
      </c>
      <c r="AA252" s="239" t="s">
        <v>947</v>
      </c>
      <c r="AB252" s="259">
        <v>2.5939</v>
      </c>
      <c r="AC252" s="259">
        <f t="shared" si="47"/>
        <v>12964.3122</v>
      </c>
      <c r="AD252" s="221" t="s">
        <v>1760</v>
      </c>
      <c r="AE252" s="240" t="s">
        <v>567</v>
      </c>
      <c r="AF252" s="240"/>
      <c r="AG252" s="240">
        <v>4998</v>
      </c>
      <c r="AH252" s="262">
        <f t="shared" si="39"/>
        <v>0</v>
      </c>
      <c r="AI252" s="240"/>
      <c r="AK252" s="261">
        <f>J252</f>
        <v>4998</v>
      </c>
      <c r="AL252" s="261"/>
      <c r="AM252" s="280"/>
      <c r="AO252" s="281">
        <f t="shared" ref="AO252:AO257" si="54">J252</f>
        <v>4998</v>
      </c>
      <c r="AP252" s="281"/>
      <c r="AQ252" s="291"/>
      <c r="AR252" s="292">
        <f t="shared" si="42"/>
        <v>4998</v>
      </c>
      <c r="AS252" s="292">
        <f t="shared" si="43"/>
        <v>276075</v>
      </c>
      <c r="AT252" s="292"/>
      <c r="AU252" s="292"/>
      <c r="AV252" s="292"/>
      <c r="AW252" s="292"/>
      <c r="AX252" s="292"/>
      <c r="AY252" s="222"/>
    </row>
    <row r="253" s="180" customFormat="1" ht="39" hidden="1" customHeight="1" spans="1:51">
      <c r="A253" s="213">
        <v>45791</v>
      </c>
      <c r="B253" s="214" t="s">
        <v>1761</v>
      </c>
      <c r="C253" s="215" t="s">
        <v>585</v>
      </c>
      <c r="D253" s="216">
        <v>4500166172</v>
      </c>
      <c r="E253" s="217" t="s">
        <v>1762</v>
      </c>
      <c r="F253" s="216" t="s">
        <v>1763</v>
      </c>
      <c r="G253" s="219" t="s">
        <v>666</v>
      </c>
      <c r="H253" s="219" t="s">
        <v>554</v>
      </c>
      <c r="I253" s="222" t="s">
        <v>555</v>
      </c>
      <c r="J253" s="221">
        <v>960</v>
      </c>
      <c r="K253" s="221">
        <v>0</v>
      </c>
      <c r="L253" s="221">
        <v>6</v>
      </c>
      <c r="M253" s="221">
        <f t="shared" si="50"/>
        <v>160</v>
      </c>
      <c r="N253" s="238">
        <v>45866</v>
      </c>
      <c r="O253" s="238">
        <v>45862</v>
      </c>
      <c r="Q253" s="239" t="s">
        <v>556</v>
      </c>
      <c r="R253" s="239"/>
      <c r="S253" s="239"/>
      <c r="T253" s="239" t="s">
        <v>748</v>
      </c>
      <c r="U253" s="248">
        <v>45791</v>
      </c>
      <c r="V253" s="248" t="s">
        <v>572</v>
      </c>
      <c r="W253" s="248" t="s">
        <v>1764</v>
      </c>
      <c r="X253" s="248"/>
      <c r="Y253" s="249"/>
      <c r="Z253" s="220" t="s">
        <v>1765</v>
      </c>
      <c r="AA253" s="239" t="s">
        <v>1766</v>
      </c>
      <c r="AB253" s="259">
        <v>2.6717</v>
      </c>
      <c r="AC253" s="259">
        <f t="shared" si="47"/>
        <v>2564.832</v>
      </c>
      <c r="AD253" s="221" t="s">
        <v>1767</v>
      </c>
      <c r="AE253" s="262" t="s">
        <v>567</v>
      </c>
      <c r="AF253" s="262"/>
      <c r="AG253" s="240">
        <v>960</v>
      </c>
      <c r="AH253" s="262">
        <f t="shared" si="39"/>
        <v>0</v>
      </c>
      <c r="AI253" s="240"/>
      <c r="AK253" s="261"/>
      <c r="AL253" s="261">
        <f>J253</f>
        <v>960</v>
      </c>
      <c r="AM253" s="280"/>
      <c r="AO253" s="281">
        <f t="shared" si="54"/>
        <v>960</v>
      </c>
      <c r="AP253" s="281"/>
      <c r="AQ253" s="291"/>
      <c r="AR253" s="292">
        <f t="shared" si="42"/>
        <v>960</v>
      </c>
      <c r="AS253" s="292">
        <f t="shared" si="43"/>
        <v>277035</v>
      </c>
      <c r="AT253" s="292"/>
      <c r="AU253" s="292"/>
      <c r="AV253" s="292"/>
      <c r="AW253" s="292"/>
      <c r="AX253" s="292"/>
      <c r="AY253" s="222"/>
    </row>
    <row r="254" s="180" customFormat="1" ht="39" hidden="1" customHeight="1" spans="1:51">
      <c r="A254" s="213">
        <v>45813</v>
      </c>
      <c r="B254" s="214" t="s">
        <v>1692</v>
      </c>
      <c r="C254" s="215" t="s">
        <v>594</v>
      </c>
      <c r="D254" s="216">
        <v>4500169031</v>
      </c>
      <c r="E254" s="217" t="s">
        <v>1768</v>
      </c>
      <c r="F254" s="216" t="s">
        <v>1769</v>
      </c>
      <c r="G254" s="219" t="s">
        <v>554</v>
      </c>
      <c r="H254" s="219" t="s">
        <v>554</v>
      </c>
      <c r="I254" s="222" t="s">
        <v>555</v>
      </c>
      <c r="J254" s="221">
        <v>354</v>
      </c>
      <c r="K254" s="221">
        <v>0</v>
      </c>
      <c r="L254" s="221">
        <v>6</v>
      </c>
      <c r="M254" s="221">
        <f t="shared" si="50"/>
        <v>59</v>
      </c>
      <c r="N254" s="238">
        <v>45866</v>
      </c>
      <c r="O254" s="238">
        <v>45862</v>
      </c>
      <c r="Q254" s="239" t="s">
        <v>556</v>
      </c>
      <c r="R254" s="239"/>
      <c r="S254" s="239"/>
      <c r="T254" s="239" t="s">
        <v>731</v>
      </c>
      <c r="U254" s="248">
        <v>45813</v>
      </c>
      <c r="V254" s="248" t="s">
        <v>676</v>
      </c>
      <c r="W254" s="248">
        <v>45845</v>
      </c>
      <c r="X254" s="248"/>
      <c r="Y254" s="249"/>
      <c r="Z254" s="220" t="s">
        <v>1695</v>
      </c>
      <c r="AA254" s="239" t="s">
        <v>791</v>
      </c>
      <c r="AB254" s="259">
        <v>2.7663</v>
      </c>
      <c r="AC254" s="259">
        <f t="shared" si="47"/>
        <v>979.2702</v>
      </c>
      <c r="AD254" s="221" t="s">
        <v>1770</v>
      </c>
      <c r="AE254" s="240" t="s">
        <v>567</v>
      </c>
      <c r="AF254" s="240"/>
      <c r="AG254" s="240">
        <v>354</v>
      </c>
      <c r="AH254" s="262">
        <f t="shared" ref="AH254:AH317" si="55">AG254-J254</f>
        <v>0</v>
      </c>
      <c r="AI254" s="240"/>
      <c r="AK254" s="261">
        <f>J254</f>
        <v>354</v>
      </c>
      <c r="AL254" s="261"/>
      <c r="AM254" s="280"/>
      <c r="AO254" s="281">
        <f t="shared" si="54"/>
        <v>354</v>
      </c>
      <c r="AP254" s="281"/>
      <c r="AQ254" s="291"/>
      <c r="AR254" s="292">
        <f t="shared" si="42"/>
        <v>354</v>
      </c>
      <c r="AS254" s="292">
        <f t="shared" si="43"/>
        <v>277389</v>
      </c>
      <c r="AT254" s="292"/>
      <c r="AU254" s="292"/>
      <c r="AV254" s="292"/>
      <c r="AW254" s="292"/>
      <c r="AX254" s="292"/>
      <c r="AY254" s="222"/>
    </row>
    <row r="255" s="180" customFormat="1" ht="39" customHeight="1" spans="1:51">
      <c r="A255" s="213">
        <v>45819</v>
      </c>
      <c r="B255" s="214" t="s">
        <v>1478</v>
      </c>
      <c r="C255" s="215" t="s">
        <v>594</v>
      </c>
      <c r="D255" s="216">
        <v>4500169552</v>
      </c>
      <c r="E255" s="217" t="s">
        <v>1771</v>
      </c>
      <c r="F255" s="216" t="s">
        <v>1772</v>
      </c>
      <c r="G255" s="219" t="s">
        <v>1481</v>
      </c>
      <c r="H255" s="219" t="s">
        <v>761</v>
      </c>
      <c r="I255" s="222" t="s">
        <v>555</v>
      </c>
      <c r="J255" s="221">
        <v>2760</v>
      </c>
      <c r="K255" s="221">
        <v>0</v>
      </c>
      <c r="L255" s="221">
        <v>3</v>
      </c>
      <c r="M255" s="221">
        <f t="shared" si="50"/>
        <v>920</v>
      </c>
      <c r="N255" s="238">
        <v>45866</v>
      </c>
      <c r="O255" s="238">
        <v>45862</v>
      </c>
      <c r="P255" s="180" t="s">
        <v>1545</v>
      </c>
      <c r="Q255" s="239" t="s">
        <v>556</v>
      </c>
      <c r="R255" s="239"/>
      <c r="S255" s="239"/>
      <c r="T255" s="239" t="s">
        <v>731</v>
      </c>
      <c r="U255" s="248">
        <v>45819</v>
      </c>
      <c r="V255" s="248" t="s">
        <v>572</v>
      </c>
      <c r="W255" s="248" t="s">
        <v>1483</v>
      </c>
      <c r="X255" s="248"/>
      <c r="Y255" s="249"/>
      <c r="Z255" s="220" t="s">
        <v>1773</v>
      </c>
      <c r="AA255" s="239" t="s">
        <v>1485</v>
      </c>
      <c r="AB255" s="259">
        <v>1.5932</v>
      </c>
      <c r="AC255" s="259">
        <f t="shared" si="47"/>
        <v>4397.232</v>
      </c>
      <c r="AD255" s="311" t="s">
        <v>1774</v>
      </c>
      <c r="AE255" s="240" t="s">
        <v>567</v>
      </c>
      <c r="AF255" s="240"/>
      <c r="AG255" s="240">
        <v>2760</v>
      </c>
      <c r="AH255" s="262">
        <f t="shared" si="55"/>
        <v>0</v>
      </c>
      <c r="AI255" s="240"/>
      <c r="AK255" s="261">
        <f>J255</f>
        <v>2760</v>
      </c>
      <c r="AL255" s="261"/>
      <c r="AM255" s="280"/>
      <c r="AO255" s="281">
        <f t="shared" si="54"/>
        <v>2760</v>
      </c>
      <c r="AP255" s="281"/>
      <c r="AQ255" s="291"/>
      <c r="AR255" s="292">
        <f t="shared" si="42"/>
        <v>2760</v>
      </c>
      <c r="AS255" s="292">
        <f t="shared" si="43"/>
        <v>280149</v>
      </c>
      <c r="AT255" s="292"/>
      <c r="AU255" s="292"/>
      <c r="AV255" s="292"/>
      <c r="AW255" s="292"/>
      <c r="AX255" s="292"/>
      <c r="AY255" s="222"/>
    </row>
    <row r="256" s="182" customFormat="1" ht="39" hidden="1" customHeight="1" spans="1:51">
      <c r="A256" s="213">
        <v>45826</v>
      </c>
      <c r="B256" s="214" t="s">
        <v>1775</v>
      </c>
      <c r="C256" s="215" t="s">
        <v>601</v>
      </c>
      <c r="D256" s="216">
        <v>4500170501</v>
      </c>
      <c r="E256" s="217"/>
      <c r="F256" s="216" t="s">
        <v>1776</v>
      </c>
      <c r="G256" s="219" t="s">
        <v>554</v>
      </c>
      <c r="H256" s="219" t="s">
        <v>554</v>
      </c>
      <c r="I256" s="222" t="s">
        <v>555</v>
      </c>
      <c r="J256" s="221">
        <v>504</v>
      </c>
      <c r="K256" s="221">
        <v>0</v>
      </c>
      <c r="L256" s="221">
        <v>6</v>
      </c>
      <c r="M256" s="221">
        <f t="shared" si="50"/>
        <v>84</v>
      </c>
      <c r="N256" s="238">
        <v>45866</v>
      </c>
      <c r="O256" s="302">
        <v>45862</v>
      </c>
      <c r="Q256" s="239" t="s">
        <v>556</v>
      </c>
      <c r="R256" s="305"/>
      <c r="S256" s="305"/>
      <c r="T256" s="239" t="s">
        <v>731</v>
      </c>
      <c r="U256" s="248">
        <v>45834</v>
      </c>
      <c r="V256" s="306" t="s">
        <v>572</v>
      </c>
      <c r="W256" s="306" t="s">
        <v>1777</v>
      </c>
      <c r="X256" s="306"/>
      <c r="Y256" s="307"/>
      <c r="Z256" s="308" t="s">
        <v>1778</v>
      </c>
      <c r="AA256" s="305" t="s">
        <v>575</v>
      </c>
      <c r="AB256" s="309">
        <v>2.6717</v>
      </c>
      <c r="AC256" s="309">
        <f t="shared" si="47"/>
        <v>1346.5368</v>
      </c>
      <c r="AD256" s="310" t="s">
        <v>1779</v>
      </c>
      <c r="AE256" s="240" t="s">
        <v>567</v>
      </c>
      <c r="AF256" s="240"/>
      <c r="AG256" s="240">
        <v>504</v>
      </c>
      <c r="AH256" s="262">
        <f t="shared" si="55"/>
        <v>0</v>
      </c>
      <c r="AI256" s="313"/>
      <c r="AK256" s="261">
        <f>J256</f>
        <v>504</v>
      </c>
      <c r="AL256" s="261"/>
      <c r="AM256" s="280"/>
      <c r="AN256" s="180"/>
      <c r="AO256" s="281">
        <f t="shared" si="54"/>
        <v>504</v>
      </c>
      <c r="AP256" s="319"/>
      <c r="AQ256" s="320"/>
      <c r="AR256" s="292">
        <f t="shared" si="42"/>
        <v>504</v>
      </c>
      <c r="AS256" s="292">
        <f t="shared" si="43"/>
        <v>280653</v>
      </c>
      <c r="AT256" s="321"/>
      <c r="AU256" s="321"/>
      <c r="AV256" s="321"/>
      <c r="AW256" s="321"/>
      <c r="AX256" s="321"/>
      <c r="AY256" s="322"/>
    </row>
    <row r="257" s="180" customFormat="1" ht="39" hidden="1" customHeight="1" spans="1:51">
      <c r="A257" s="213">
        <v>45828</v>
      </c>
      <c r="B257" s="214" t="s">
        <v>223</v>
      </c>
      <c r="C257" s="215" t="s">
        <v>628</v>
      </c>
      <c r="D257" s="216">
        <v>4500170362</v>
      </c>
      <c r="E257" s="217" t="s">
        <v>1780</v>
      </c>
      <c r="F257" s="216" t="s">
        <v>1781</v>
      </c>
      <c r="G257" s="219" t="s">
        <v>1308</v>
      </c>
      <c r="H257" s="219" t="s">
        <v>1308</v>
      </c>
      <c r="I257" s="222" t="s">
        <v>1309</v>
      </c>
      <c r="J257" s="221">
        <v>384</v>
      </c>
      <c r="K257" s="221">
        <v>0</v>
      </c>
      <c r="L257" s="221">
        <v>192</v>
      </c>
      <c r="M257" s="221">
        <f t="shared" si="50"/>
        <v>2</v>
      </c>
      <c r="N257" s="238">
        <v>45866</v>
      </c>
      <c r="O257" s="302">
        <v>45862</v>
      </c>
      <c r="Q257" s="239" t="s">
        <v>556</v>
      </c>
      <c r="R257" s="239"/>
      <c r="S257" s="239"/>
      <c r="T257" s="239" t="s">
        <v>731</v>
      </c>
      <c r="U257" s="248">
        <v>45831</v>
      </c>
      <c r="V257" s="248" t="s">
        <v>1782</v>
      </c>
      <c r="W257" s="248" t="s">
        <v>572</v>
      </c>
      <c r="X257" s="248"/>
      <c r="Y257" s="249"/>
      <c r="Z257" s="220" t="s">
        <v>1783</v>
      </c>
      <c r="AA257" s="239" t="s">
        <v>771</v>
      </c>
      <c r="AB257" s="259">
        <v>541.9283</v>
      </c>
      <c r="AC257" s="259">
        <f>AB257*M257</f>
        <v>1083.8566</v>
      </c>
      <c r="AD257" s="221" t="s">
        <v>1784</v>
      </c>
      <c r="AE257" s="240" t="s">
        <v>567</v>
      </c>
      <c r="AF257" s="240"/>
      <c r="AG257" s="240">
        <v>384</v>
      </c>
      <c r="AH257" s="262">
        <f t="shared" si="55"/>
        <v>0</v>
      </c>
      <c r="AI257" s="240"/>
      <c r="AK257" s="261">
        <f>J257</f>
        <v>384</v>
      </c>
      <c r="AL257" s="314"/>
      <c r="AM257" s="315"/>
      <c r="AN257" s="182"/>
      <c r="AO257" s="281">
        <f t="shared" si="54"/>
        <v>384</v>
      </c>
      <c r="AP257" s="281"/>
      <c r="AQ257" s="291"/>
      <c r="AR257" s="292">
        <f t="shared" si="42"/>
        <v>384</v>
      </c>
      <c r="AS257" s="292">
        <f t="shared" si="43"/>
        <v>281037</v>
      </c>
      <c r="AT257" s="292"/>
      <c r="AU257" s="292"/>
      <c r="AV257" s="292"/>
      <c r="AW257" s="292"/>
      <c r="AX257" s="292"/>
      <c r="AY257" s="222"/>
    </row>
    <row r="258" s="180" customFormat="1" ht="39" hidden="1" customHeight="1" spans="1:51">
      <c r="A258" s="213">
        <v>45835</v>
      </c>
      <c r="B258" s="214" t="s">
        <v>1785</v>
      </c>
      <c r="C258" s="215" t="s">
        <v>1250</v>
      </c>
      <c r="D258" s="216">
        <v>4500171640</v>
      </c>
      <c r="E258" s="217" t="s">
        <v>1786</v>
      </c>
      <c r="F258" s="216" t="s">
        <v>1787</v>
      </c>
      <c r="G258" s="219" t="s">
        <v>1253</v>
      </c>
      <c r="H258" s="219" t="s">
        <v>554</v>
      </c>
      <c r="I258" s="222" t="s">
        <v>555</v>
      </c>
      <c r="J258" s="221">
        <v>360</v>
      </c>
      <c r="K258" s="221">
        <v>0</v>
      </c>
      <c r="L258" s="221">
        <v>6</v>
      </c>
      <c r="M258" s="221">
        <f t="shared" si="50"/>
        <v>60</v>
      </c>
      <c r="N258" s="238">
        <v>45866</v>
      </c>
      <c r="O258" s="302">
        <v>45862</v>
      </c>
      <c r="Q258" s="239" t="s">
        <v>556</v>
      </c>
      <c r="R258" s="239"/>
      <c r="S258" s="239"/>
      <c r="T258" s="239" t="s">
        <v>731</v>
      </c>
      <c r="U258" s="248" t="s">
        <v>1788</v>
      </c>
      <c r="V258" s="248" t="s">
        <v>572</v>
      </c>
      <c r="W258" s="248" t="s">
        <v>1789</v>
      </c>
      <c r="X258" s="248"/>
      <c r="Y258" s="249"/>
      <c r="Z258" s="220" t="s">
        <v>1790</v>
      </c>
      <c r="AA258" s="239" t="s">
        <v>1255</v>
      </c>
      <c r="AB258" s="259">
        <v>2.6717</v>
      </c>
      <c r="AC258" s="259">
        <f t="shared" ref="AC258:AC271" si="56">AB258*J258</f>
        <v>961.812</v>
      </c>
      <c r="AD258" s="221" t="s">
        <v>1791</v>
      </c>
      <c r="AE258" s="240" t="s">
        <v>567</v>
      </c>
      <c r="AF258" s="240"/>
      <c r="AG258" s="240">
        <v>360</v>
      </c>
      <c r="AH258" s="262">
        <f t="shared" si="55"/>
        <v>0</v>
      </c>
      <c r="AI258" s="240"/>
      <c r="AK258" s="261">
        <f>J258</f>
        <v>360</v>
      </c>
      <c r="AL258" s="314"/>
      <c r="AM258" s="315"/>
      <c r="AN258" s="182"/>
      <c r="AO258" s="281"/>
      <c r="AP258" s="330" t="s">
        <v>1792</v>
      </c>
      <c r="AQ258" s="291"/>
      <c r="AR258" s="292">
        <f t="shared" si="42"/>
        <v>360</v>
      </c>
      <c r="AS258" s="292">
        <f t="shared" si="43"/>
        <v>281397</v>
      </c>
      <c r="AT258" s="292"/>
      <c r="AU258" s="292"/>
      <c r="AV258" s="292"/>
      <c r="AW258" s="292"/>
      <c r="AX258" s="292"/>
      <c r="AY258" s="222"/>
    </row>
    <row r="259" s="180" customFormat="1" ht="39" hidden="1" customHeight="1" spans="1:51">
      <c r="A259" s="213">
        <v>45827</v>
      </c>
      <c r="B259" s="214" t="s">
        <v>457</v>
      </c>
      <c r="C259" s="215" t="s">
        <v>585</v>
      </c>
      <c r="D259" s="216">
        <v>4500170600</v>
      </c>
      <c r="E259" s="217" t="s">
        <v>1793</v>
      </c>
      <c r="F259" s="216" t="s">
        <v>1794</v>
      </c>
      <c r="G259" s="219" t="s">
        <v>666</v>
      </c>
      <c r="H259" s="219" t="s">
        <v>554</v>
      </c>
      <c r="I259" s="222" t="s">
        <v>555</v>
      </c>
      <c r="J259" s="221">
        <v>498</v>
      </c>
      <c r="K259" s="221">
        <v>0</v>
      </c>
      <c r="L259" s="221">
        <v>6</v>
      </c>
      <c r="M259" s="221">
        <f t="shared" si="50"/>
        <v>83</v>
      </c>
      <c r="N259" s="238">
        <v>45868</v>
      </c>
      <c r="O259" s="238">
        <v>45864</v>
      </c>
      <c r="P259" s="180" t="s">
        <v>572</v>
      </c>
      <c r="Q259" s="239" t="s">
        <v>556</v>
      </c>
      <c r="R259" s="239"/>
      <c r="S259" s="239"/>
      <c r="T259" s="239" t="s">
        <v>731</v>
      </c>
      <c r="U259" s="248" t="s">
        <v>667</v>
      </c>
      <c r="V259" s="248" t="s">
        <v>676</v>
      </c>
      <c r="W259" s="248">
        <v>45846</v>
      </c>
      <c r="X259" s="248"/>
      <c r="Y259" s="249"/>
      <c r="Z259" s="220" t="s">
        <v>1795</v>
      </c>
      <c r="AA259" s="239" t="s">
        <v>679</v>
      </c>
      <c r="AB259" s="259">
        <v>2.7663</v>
      </c>
      <c r="AC259" s="259">
        <f t="shared" si="56"/>
        <v>1377.6174</v>
      </c>
      <c r="AD259" s="221" t="s">
        <v>1796</v>
      </c>
      <c r="AE259" s="240" t="s">
        <v>567</v>
      </c>
      <c r="AF259" s="240"/>
      <c r="AG259" s="240">
        <v>498</v>
      </c>
      <c r="AH259" s="262">
        <f t="shared" si="55"/>
        <v>0</v>
      </c>
      <c r="AI259" s="240"/>
      <c r="AK259" s="261"/>
      <c r="AL259" s="261">
        <f>J259</f>
        <v>498</v>
      </c>
      <c r="AM259" s="280"/>
      <c r="AO259" s="281">
        <f>J259</f>
        <v>498</v>
      </c>
      <c r="AP259" s="281"/>
      <c r="AQ259" s="291"/>
      <c r="AR259" s="292">
        <f t="shared" si="42"/>
        <v>498</v>
      </c>
      <c r="AS259" s="292">
        <f t="shared" si="43"/>
        <v>281895</v>
      </c>
      <c r="AT259" s="292"/>
      <c r="AU259" s="292"/>
      <c r="AV259" s="292"/>
      <c r="AW259" s="292"/>
      <c r="AX259" s="292"/>
      <c r="AY259" s="222"/>
    </row>
    <row r="260" s="182" customFormat="1" ht="39" customHeight="1" spans="1:51">
      <c r="A260" s="213">
        <v>45824</v>
      </c>
      <c r="B260" s="214" t="s">
        <v>1478</v>
      </c>
      <c r="C260" s="215" t="s">
        <v>594</v>
      </c>
      <c r="D260" s="216">
        <v>4500169704</v>
      </c>
      <c r="E260" s="217" t="s">
        <v>1797</v>
      </c>
      <c r="F260" s="216" t="s">
        <v>1798</v>
      </c>
      <c r="G260" s="219" t="s">
        <v>1481</v>
      </c>
      <c r="H260" s="219" t="s">
        <v>761</v>
      </c>
      <c r="I260" s="222" t="s">
        <v>555</v>
      </c>
      <c r="J260" s="221">
        <v>555</v>
      </c>
      <c r="K260" s="221">
        <v>0</v>
      </c>
      <c r="L260" s="221">
        <v>3</v>
      </c>
      <c r="M260" s="221">
        <f t="shared" si="50"/>
        <v>185</v>
      </c>
      <c r="N260" s="238">
        <v>45866</v>
      </c>
      <c r="O260" s="302">
        <v>45862</v>
      </c>
      <c r="P260" s="180" t="s">
        <v>1545</v>
      </c>
      <c r="Q260" s="239" t="s">
        <v>556</v>
      </c>
      <c r="R260" s="305" t="s">
        <v>1799</v>
      </c>
      <c r="S260" s="305"/>
      <c r="T260" s="239" t="s">
        <v>731</v>
      </c>
      <c r="U260" s="248" t="s">
        <v>1512</v>
      </c>
      <c r="V260" s="248" t="s">
        <v>572</v>
      </c>
      <c r="W260" s="248" t="s">
        <v>1483</v>
      </c>
      <c r="X260" s="306"/>
      <c r="Y260" s="307"/>
      <c r="Z260" s="308" t="s">
        <v>1513</v>
      </c>
      <c r="AA260" s="305" t="s">
        <v>1485</v>
      </c>
      <c r="AB260" s="309">
        <v>1.6801</v>
      </c>
      <c r="AC260" s="309">
        <f t="shared" si="56"/>
        <v>932.4555</v>
      </c>
      <c r="AD260" s="310" t="s">
        <v>1800</v>
      </c>
      <c r="AE260" s="240" t="s">
        <v>567</v>
      </c>
      <c r="AF260" s="240"/>
      <c r="AG260" s="240">
        <v>555</v>
      </c>
      <c r="AH260" s="262">
        <f t="shared" si="55"/>
        <v>0</v>
      </c>
      <c r="AI260" s="313"/>
      <c r="AK260" s="261">
        <f>J260</f>
        <v>555</v>
      </c>
      <c r="AL260" s="261"/>
      <c r="AM260" s="280"/>
      <c r="AN260" s="180"/>
      <c r="AO260" s="281">
        <f>J260</f>
        <v>555</v>
      </c>
      <c r="AP260" s="319"/>
      <c r="AQ260" s="320"/>
      <c r="AR260" s="292">
        <f t="shared" si="42"/>
        <v>555</v>
      </c>
      <c r="AS260" s="292">
        <f t="shared" si="43"/>
        <v>282450</v>
      </c>
      <c r="AT260" s="321"/>
      <c r="AU260" s="321"/>
      <c r="AV260" s="321"/>
      <c r="AW260" s="321"/>
      <c r="AX260" s="321"/>
      <c r="AY260" s="322"/>
    </row>
    <row r="261" s="180" customFormat="1" ht="39" hidden="1" customHeight="1" spans="1:51">
      <c r="A261" s="213">
        <v>45790</v>
      </c>
      <c r="B261" s="214" t="s">
        <v>1801</v>
      </c>
      <c r="C261" s="215" t="s">
        <v>1802</v>
      </c>
      <c r="D261" s="216">
        <v>4500166132</v>
      </c>
      <c r="E261" s="217"/>
      <c r="F261" s="216" t="s">
        <v>1803</v>
      </c>
      <c r="G261" s="219" t="s">
        <v>666</v>
      </c>
      <c r="H261" s="219" t="s">
        <v>554</v>
      </c>
      <c r="I261" s="222" t="s">
        <v>555</v>
      </c>
      <c r="J261" s="221">
        <v>2400</v>
      </c>
      <c r="K261" s="221">
        <v>0</v>
      </c>
      <c r="L261" s="221">
        <v>6</v>
      </c>
      <c r="M261" s="221">
        <f t="shared" si="50"/>
        <v>400</v>
      </c>
      <c r="N261" s="238">
        <v>45868</v>
      </c>
      <c r="O261" s="238">
        <v>45864</v>
      </c>
      <c r="Q261" s="239" t="s">
        <v>556</v>
      </c>
      <c r="R261" s="239"/>
      <c r="S261" s="239"/>
      <c r="T261" s="239" t="s">
        <v>731</v>
      </c>
      <c r="U261" s="248">
        <v>45821</v>
      </c>
      <c r="V261" s="248" t="s">
        <v>572</v>
      </c>
      <c r="W261" s="248">
        <v>45846</v>
      </c>
      <c r="X261" s="248"/>
      <c r="Y261" s="249"/>
      <c r="Z261" s="220" t="s">
        <v>1804</v>
      </c>
      <c r="AA261" s="239" t="s">
        <v>832</v>
      </c>
      <c r="AB261" s="259">
        <v>2.6214</v>
      </c>
      <c r="AC261" s="259">
        <f t="shared" si="56"/>
        <v>6291.36</v>
      </c>
      <c r="AD261" s="221" t="s">
        <v>1805</v>
      </c>
      <c r="AE261" s="262" t="s">
        <v>567</v>
      </c>
      <c r="AF261" s="262"/>
      <c r="AG261" s="240">
        <v>2400</v>
      </c>
      <c r="AH261" s="262">
        <f t="shared" si="55"/>
        <v>0</v>
      </c>
      <c r="AI261" s="240"/>
      <c r="AK261" s="261"/>
      <c r="AL261" s="261">
        <f>J261</f>
        <v>2400</v>
      </c>
      <c r="AM261" s="280"/>
      <c r="AO261" s="281">
        <f>J261</f>
        <v>2400</v>
      </c>
      <c r="AP261" s="281"/>
      <c r="AQ261" s="291"/>
      <c r="AR261" s="292">
        <f t="shared" si="42"/>
        <v>2400</v>
      </c>
      <c r="AS261" s="292">
        <f t="shared" si="43"/>
        <v>284850</v>
      </c>
      <c r="AT261" s="292"/>
      <c r="AU261" s="292"/>
      <c r="AV261" s="292"/>
      <c r="AW261" s="292"/>
      <c r="AX261" s="292"/>
      <c r="AY261" s="222"/>
    </row>
    <row r="262" s="180" customFormat="1" ht="39" hidden="1" customHeight="1" spans="1:51">
      <c r="A262" s="213">
        <v>45835</v>
      </c>
      <c r="B262" s="214" t="s">
        <v>423</v>
      </c>
      <c r="C262" s="215" t="s">
        <v>578</v>
      </c>
      <c r="D262" s="216">
        <v>4500171653</v>
      </c>
      <c r="E262" s="217" t="s">
        <v>1806</v>
      </c>
      <c r="F262" s="216" t="s">
        <v>1807</v>
      </c>
      <c r="G262" s="219" t="s">
        <v>554</v>
      </c>
      <c r="H262" s="219" t="s">
        <v>554</v>
      </c>
      <c r="I262" s="222" t="s">
        <v>555</v>
      </c>
      <c r="J262" s="221">
        <v>1536</v>
      </c>
      <c r="K262" s="221">
        <v>0</v>
      </c>
      <c r="L262" s="221">
        <v>6</v>
      </c>
      <c r="M262" s="221">
        <f t="shared" si="50"/>
        <v>256</v>
      </c>
      <c r="N262" s="238">
        <v>45870</v>
      </c>
      <c r="O262" s="302">
        <f t="shared" ref="O262:O267" si="57">N262-4</f>
        <v>45866</v>
      </c>
      <c r="Q262" s="239" t="s">
        <v>556</v>
      </c>
      <c r="R262" s="239"/>
      <c r="S262" s="239"/>
      <c r="T262" s="239" t="s">
        <v>731</v>
      </c>
      <c r="U262" s="248">
        <v>45835</v>
      </c>
      <c r="V262" s="248" t="s">
        <v>572</v>
      </c>
      <c r="W262" s="248" t="s">
        <v>1808</v>
      </c>
      <c r="X262" s="248"/>
      <c r="Y262" s="249"/>
      <c r="Z262" s="220" t="s">
        <v>1809</v>
      </c>
      <c r="AA262" s="239" t="s">
        <v>865</v>
      </c>
      <c r="AB262" s="259">
        <v>2.7946</v>
      </c>
      <c r="AC262" s="259">
        <f t="shared" si="56"/>
        <v>4292.5056</v>
      </c>
      <c r="AD262" s="221" t="s">
        <v>1810</v>
      </c>
      <c r="AE262" s="240" t="s">
        <v>567</v>
      </c>
      <c r="AF262" s="240"/>
      <c r="AG262" s="240">
        <v>1536</v>
      </c>
      <c r="AH262" s="262">
        <f t="shared" si="55"/>
        <v>0</v>
      </c>
      <c r="AI262" s="240"/>
      <c r="AK262" s="261">
        <f t="shared" ref="AK262:AK267" si="58">J262</f>
        <v>1536</v>
      </c>
      <c r="AL262" s="314"/>
      <c r="AM262" s="315"/>
      <c r="AN262" s="182"/>
      <c r="AO262" s="281">
        <f t="shared" ref="AO262:AO274" si="59">J262</f>
        <v>1536</v>
      </c>
      <c r="AP262" s="281"/>
      <c r="AQ262" s="291"/>
      <c r="AR262" s="292">
        <f t="shared" ref="AR262:AR325" si="60">J262</f>
        <v>1536</v>
      </c>
      <c r="AS262" s="292">
        <f t="shared" ref="AS262:AS325" si="61">AS261+AR262</f>
        <v>286386</v>
      </c>
      <c r="AT262" s="292"/>
      <c r="AU262" s="292"/>
      <c r="AV262" s="292"/>
      <c r="AW262" s="292"/>
      <c r="AX262" s="292"/>
      <c r="AY262" s="222"/>
    </row>
    <row r="263" s="180" customFormat="1" ht="39" hidden="1" customHeight="1" spans="1:51">
      <c r="A263" s="213">
        <v>45835</v>
      </c>
      <c r="B263" s="214" t="s">
        <v>423</v>
      </c>
      <c r="C263" s="215" t="s">
        <v>578</v>
      </c>
      <c r="D263" s="216">
        <v>4500171653</v>
      </c>
      <c r="E263" s="217" t="s">
        <v>1811</v>
      </c>
      <c r="F263" s="216" t="s">
        <v>1812</v>
      </c>
      <c r="G263" s="219" t="s">
        <v>554</v>
      </c>
      <c r="H263" s="219" t="s">
        <v>554</v>
      </c>
      <c r="I263" s="222" t="s">
        <v>555</v>
      </c>
      <c r="J263" s="221">
        <v>1434</v>
      </c>
      <c r="K263" s="221">
        <v>0</v>
      </c>
      <c r="L263" s="221">
        <v>6</v>
      </c>
      <c r="M263" s="221">
        <f t="shared" si="50"/>
        <v>239</v>
      </c>
      <c r="N263" s="238">
        <v>45870</v>
      </c>
      <c r="O263" s="302">
        <f t="shared" si="57"/>
        <v>45866</v>
      </c>
      <c r="Q263" s="239" t="s">
        <v>556</v>
      </c>
      <c r="R263" s="239"/>
      <c r="S263" s="239"/>
      <c r="T263" s="239" t="s">
        <v>731</v>
      </c>
      <c r="U263" s="248">
        <v>45835</v>
      </c>
      <c r="V263" s="248" t="s">
        <v>572</v>
      </c>
      <c r="W263" s="248" t="s">
        <v>1808</v>
      </c>
      <c r="X263" s="248"/>
      <c r="Y263" s="249"/>
      <c r="Z263" s="220" t="s">
        <v>1809</v>
      </c>
      <c r="AA263" s="239" t="s">
        <v>865</v>
      </c>
      <c r="AB263" s="259">
        <v>2.7946</v>
      </c>
      <c r="AC263" s="259">
        <f t="shared" si="56"/>
        <v>4007.4564</v>
      </c>
      <c r="AD263" s="221" t="s">
        <v>1810</v>
      </c>
      <c r="AE263" s="240" t="s">
        <v>567</v>
      </c>
      <c r="AF263" s="240"/>
      <c r="AG263" s="240">
        <f>1266+168</f>
        <v>1434</v>
      </c>
      <c r="AH263" s="262">
        <f t="shared" si="55"/>
        <v>0</v>
      </c>
      <c r="AI263" s="240"/>
      <c r="AK263" s="261">
        <f t="shared" si="58"/>
        <v>1434</v>
      </c>
      <c r="AL263" s="314"/>
      <c r="AM263" s="315"/>
      <c r="AN263" s="182"/>
      <c r="AO263" s="281">
        <f t="shared" si="59"/>
        <v>1434</v>
      </c>
      <c r="AP263" s="281"/>
      <c r="AQ263" s="291"/>
      <c r="AR263" s="292">
        <f t="shared" si="60"/>
        <v>1434</v>
      </c>
      <c r="AS263" s="292">
        <f t="shared" si="61"/>
        <v>287820</v>
      </c>
      <c r="AT263" s="292"/>
      <c r="AU263" s="292"/>
      <c r="AV263" s="292"/>
      <c r="AW263" s="292"/>
      <c r="AX263" s="292"/>
      <c r="AY263" s="222"/>
    </row>
    <row r="264" s="180" customFormat="1" ht="39" hidden="1" customHeight="1" spans="1:51">
      <c r="A264" s="213">
        <v>45835</v>
      </c>
      <c r="B264" s="214" t="s">
        <v>423</v>
      </c>
      <c r="C264" s="215" t="s">
        <v>578</v>
      </c>
      <c r="D264" s="216">
        <v>4500171653</v>
      </c>
      <c r="E264" s="217" t="s">
        <v>1813</v>
      </c>
      <c r="F264" s="216" t="s">
        <v>1814</v>
      </c>
      <c r="G264" s="219" t="s">
        <v>554</v>
      </c>
      <c r="H264" s="219" t="s">
        <v>554</v>
      </c>
      <c r="I264" s="222" t="s">
        <v>555</v>
      </c>
      <c r="J264" s="221">
        <v>1158</v>
      </c>
      <c r="K264" s="221">
        <v>0</v>
      </c>
      <c r="L264" s="221">
        <v>6</v>
      </c>
      <c r="M264" s="221">
        <f t="shared" si="50"/>
        <v>193</v>
      </c>
      <c r="N264" s="238">
        <v>45870</v>
      </c>
      <c r="O264" s="302">
        <f t="shared" si="57"/>
        <v>45866</v>
      </c>
      <c r="Q264" s="239" t="s">
        <v>556</v>
      </c>
      <c r="R264" s="239"/>
      <c r="S264" s="239"/>
      <c r="T264" s="239" t="s">
        <v>731</v>
      </c>
      <c r="U264" s="248">
        <v>45835</v>
      </c>
      <c r="V264" s="248" t="s">
        <v>572</v>
      </c>
      <c r="W264" s="248" t="s">
        <v>1808</v>
      </c>
      <c r="X264" s="248"/>
      <c r="Y264" s="249"/>
      <c r="Z264" s="220" t="s">
        <v>1809</v>
      </c>
      <c r="AA264" s="239" t="s">
        <v>865</v>
      </c>
      <c r="AB264" s="259">
        <v>2.7946</v>
      </c>
      <c r="AC264" s="259">
        <f t="shared" si="56"/>
        <v>3236.1468</v>
      </c>
      <c r="AD264" s="221" t="s">
        <v>1815</v>
      </c>
      <c r="AE264" s="240" t="s">
        <v>567</v>
      </c>
      <c r="AF264" s="240"/>
      <c r="AG264" s="240">
        <f>822+336</f>
        <v>1158</v>
      </c>
      <c r="AH264" s="262">
        <f t="shared" si="55"/>
        <v>0</v>
      </c>
      <c r="AI264" s="240"/>
      <c r="AK264" s="261">
        <f t="shared" si="58"/>
        <v>1158</v>
      </c>
      <c r="AL264" s="314"/>
      <c r="AM264" s="315"/>
      <c r="AN264" s="182"/>
      <c r="AO264" s="281">
        <f t="shared" si="59"/>
        <v>1158</v>
      </c>
      <c r="AP264" s="281"/>
      <c r="AQ264" s="291"/>
      <c r="AR264" s="292">
        <f t="shared" si="60"/>
        <v>1158</v>
      </c>
      <c r="AS264" s="292">
        <f t="shared" si="61"/>
        <v>288978</v>
      </c>
      <c r="AT264" s="292"/>
      <c r="AU264" s="292"/>
      <c r="AV264" s="292"/>
      <c r="AW264" s="292"/>
      <c r="AX264" s="292"/>
      <c r="AY264" s="222"/>
    </row>
    <row r="265" s="180" customFormat="1" ht="39" hidden="1" customHeight="1" spans="1:51">
      <c r="A265" s="213">
        <v>45835</v>
      </c>
      <c r="B265" s="214" t="s">
        <v>423</v>
      </c>
      <c r="C265" s="215" t="s">
        <v>578</v>
      </c>
      <c r="D265" s="216">
        <v>4500171653</v>
      </c>
      <c r="E265" s="217" t="s">
        <v>1816</v>
      </c>
      <c r="F265" s="216" t="s">
        <v>1817</v>
      </c>
      <c r="G265" s="219" t="s">
        <v>554</v>
      </c>
      <c r="H265" s="219" t="s">
        <v>554</v>
      </c>
      <c r="I265" s="222" t="s">
        <v>555</v>
      </c>
      <c r="J265" s="221">
        <v>612</v>
      </c>
      <c r="K265" s="221">
        <v>0</v>
      </c>
      <c r="L265" s="221">
        <v>6</v>
      </c>
      <c r="M265" s="221">
        <f t="shared" si="50"/>
        <v>102</v>
      </c>
      <c r="N265" s="238">
        <v>45870</v>
      </c>
      <c r="O265" s="302">
        <f t="shared" si="57"/>
        <v>45866</v>
      </c>
      <c r="Q265" s="239" t="s">
        <v>556</v>
      </c>
      <c r="R265" s="239"/>
      <c r="S265" s="239"/>
      <c r="T265" s="239" t="s">
        <v>731</v>
      </c>
      <c r="U265" s="248">
        <v>45835</v>
      </c>
      <c r="V265" s="248" t="s">
        <v>572</v>
      </c>
      <c r="W265" s="248" t="s">
        <v>1808</v>
      </c>
      <c r="X265" s="248"/>
      <c r="Y265" s="249"/>
      <c r="Z265" s="220" t="s">
        <v>1809</v>
      </c>
      <c r="AA265" s="239" t="s">
        <v>865</v>
      </c>
      <c r="AB265" s="259">
        <v>2.7946</v>
      </c>
      <c r="AC265" s="259">
        <f t="shared" si="56"/>
        <v>1710.2952</v>
      </c>
      <c r="AD265" s="221" t="s">
        <v>1810</v>
      </c>
      <c r="AE265" s="240" t="s">
        <v>567</v>
      </c>
      <c r="AF265" s="240"/>
      <c r="AG265" s="240">
        <v>612</v>
      </c>
      <c r="AH265" s="262">
        <f t="shared" si="55"/>
        <v>0</v>
      </c>
      <c r="AI265" s="240"/>
      <c r="AK265" s="261">
        <f t="shared" si="58"/>
        <v>612</v>
      </c>
      <c r="AL265" s="314"/>
      <c r="AM265" s="315"/>
      <c r="AN265" s="182"/>
      <c r="AO265" s="281">
        <f t="shared" si="59"/>
        <v>612</v>
      </c>
      <c r="AP265" s="281"/>
      <c r="AQ265" s="291"/>
      <c r="AR265" s="292">
        <f t="shared" si="60"/>
        <v>612</v>
      </c>
      <c r="AS265" s="292">
        <f t="shared" si="61"/>
        <v>289590</v>
      </c>
      <c r="AT265" s="292"/>
      <c r="AU265" s="292"/>
      <c r="AV265" s="292"/>
      <c r="AW265" s="292"/>
      <c r="AX265" s="292"/>
      <c r="AY265" s="222"/>
    </row>
    <row r="266" s="180" customFormat="1" ht="39" hidden="1" customHeight="1" spans="1:51">
      <c r="A266" s="213">
        <v>45835</v>
      </c>
      <c r="B266" s="214" t="s">
        <v>177</v>
      </c>
      <c r="C266" s="215" t="s">
        <v>594</v>
      </c>
      <c r="D266" s="216">
        <v>4500171558</v>
      </c>
      <c r="E266" s="217" t="s">
        <v>1818</v>
      </c>
      <c r="F266" s="216" t="s">
        <v>1819</v>
      </c>
      <c r="G266" s="219" t="s">
        <v>554</v>
      </c>
      <c r="H266" s="219" t="s">
        <v>554</v>
      </c>
      <c r="I266" s="222" t="s">
        <v>555</v>
      </c>
      <c r="J266" s="221">
        <v>2088</v>
      </c>
      <c r="K266" s="221">
        <v>0</v>
      </c>
      <c r="L266" s="221">
        <v>6</v>
      </c>
      <c r="M266" s="221">
        <f t="shared" si="50"/>
        <v>348</v>
      </c>
      <c r="N266" s="238">
        <v>45873</v>
      </c>
      <c r="O266" s="302">
        <f t="shared" si="57"/>
        <v>45869</v>
      </c>
      <c r="P266" s="324"/>
      <c r="Q266" s="239" t="s">
        <v>556</v>
      </c>
      <c r="R266" s="239"/>
      <c r="S266" s="239"/>
      <c r="T266" s="239" t="s">
        <v>731</v>
      </c>
      <c r="U266" s="248">
        <v>45841</v>
      </c>
      <c r="V266" s="248" t="s">
        <v>676</v>
      </c>
      <c r="W266" s="248">
        <v>45849</v>
      </c>
      <c r="X266" s="248"/>
      <c r="Y266" s="249"/>
      <c r="Z266" s="220" t="s">
        <v>1204</v>
      </c>
      <c r="AA266" s="239" t="s">
        <v>896</v>
      </c>
      <c r="AB266" s="259">
        <v>1.5161</v>
      </c>
      <c r="AC266" s="259">
        <f t="shared" si="56"/>
        <v>3165.6168</v>
      </c>
      <c r="AD266" s="221" t="s">
        <v>1820</v>
      </c>
      <c r="AE266" s="240" t="s">
        <v>567</v>
      </c>
      <c r="AF266" s="240"/>
      <c r="AG266" s="240">
        <f>480+336+1272</f>
        <v>2088</v>
      </c>
      <c r="AH266" s="262">
        <f t="shared" si="55"/>
        <v>0</v>
      </c>
      <c r="AI266" s="240"/>
      <c r="AK266" s="261">
        <f t="shared" si="58"/>
        <v>2088</v>
      </c>
      <c r="AL266" s="314"/>
      <c r="AM266" s="315"/>
      <c r="AN266" s="182"/>
      <c r="AO266" s="281">
        <f t="shared" si="59"/>
        <v>2088</v>
      </c>
      <c r="AP266" s="281"/>
      <c r="AQ266" s="291"/>
      <c r="AR266" s="292">
        <f t="shared" si="60"/>
        <v>2088</v>
      </c>
      <c r="AS266" s="292">
        <f t="shared" si="61"/>
        <v>291678</v>
      </c>
      <c r="AT266" s="292"/>
      <c r="AU266" s="292"/>
      <c r="AV266" s="292"/>
      <c r="AW266" s="292"/>
      <c r="AX266" s="292"/>
      <c r="AY266" s="222"/>
    </row>
    <row r="267" s="180" customFormat="1" ht="39" hidden="1" customHeight="1" spans="1:51">
      <c r="A267" s="213">
        <v>45835</v>
      </c>
      <c r="B267" s="214" t="s">
        <v>177</v>
      </c>
      <c r="C267" s="215" t="s">
        <v>594</v>
      </c>
      <c r="D267" s="216">
        <v>4500171560</v>
      </c>
      <c r="E267" s="217" t="s">
        <v>1821</v>
      </c>
      <c r="F267" s="216" t="s">
        <v>1822</v>
      </c>
      <c r="G267" s="219" t="s">
        <v>554</v>
      </c>
      <c r="H267" s="219" t="s">
        <v>554</v>
      </c>
      <c r="I267" s="222" t="s">
        <v>555</v>
      </c>
      <c r="J267" s="221">
        <v>2088</v>
      </c>
      <c r="K267" s="221">
        <v>0</v>
      </c>
      <c r="L267" s="221">
        <v>6</v>
      </c>
      <c r="M267" s="221">
        <f t="shared" si="50"/>
        <v>348</v>
      </c>
      <c r="N267" s="238">
        <v>45873</v>
      </c>
      <c r="O267" s="302">
        <f t="shared" si="57"/>
        <v>45869</v>
      </c>
      <c r="P267" s="324"/>
      <c r="Q267" s="239" t="s">
        <v>556</v>
      </c>
      <c r="R267" s="239"/>
      <c r="S267" s="239"/>
      <c r="T267" s="239" t="s">
        <v>731</v>
      </c>
      <c r="U267" s="248">
        <v>45841</v>
      </c>
      <c r="V267" s="248" t="s">
        <v>676</v>
      </c>
      <c r="W267" s="248">
        <v>45849</v>
      </c>
      <c r="X267" s="248"/>
      <c r="Y267" s="249"/>
      <c r="Z267" s="220" t="s">
        <v>1204</v>
      </c>
      <c r="AA267" s="239" t="s">
        <v>896</v>
      </c>
      <c r="AB267" s="259">
        <v>1.5161</v>
      </c>
      <c r="AC267" s="259">
        <f t="shared" si="56"/>
        <v>3165.6168</v>
      </c>
      <c r="AD267" s="221" t="s">
        <v>1823</v>
      </c>
      <c r="AE267" s="240" t="s">
        <v>567</v>
      </c>
      <c r="AF267" s="240"/>
      <c r="AG267" s="240">
        <f>1716+372</f>
        <v>2088</v>
      </c>
      <c r="AH267" s="262">
        <f t="shared" si="55"/>
        <v>0</v>
      </c>
      <c r="AI267" s="240"/>
      <c r="AK267" s="261">
        <f t="shared" si="58"/>
        <v>2088</v>
      </c>
      <c r="AL267" s="314"/>
      <c r="AM267" s="315"/>
      <c r="AN267" s="182"/>
      <c r="AO267" s="281">
        <f t="shared" si="59"/>
        <v>2088</v>
      </c>
      <c r="AP267" s="281"/>
      <c r="AQ267" s="291"/>
      <c r="AR267" s="292">
        <f t="shared" si="60"/>
        <v>2088</v>
      </c>
      <c r="AS267" s="292">
        <f t="shared" si="61"/>
        <v>293766</v>
      </c>
      <c r="AT267" s="292"/>
      <c r="AU267" s="292"/>
      <c r="AV267" s="292"/>
      <c r="AW267" s="292"/>
      <c r="AX267" s="292"/>
      <c r="AY267" s="222"/>
    </row>
    <row r="268" s="180" customFormat="1" ht="39" hidden="1" customHeight="1" spans="1:51">
      <c r="A268" s="213">
        <v>45789</v>
      </c>
      <c r="B268" s="214" t="s">
        <v>1824</v>
      </c>
      <c r="C268" s="215" t="s">
        <v>1420</v>
      </c>
      <c r="D268" s="216">
        <v>4500165982</v>
      </c>
      <c r="E268" s="217" t="s">
        <v>1825</v>
      </c>
      <c r="F268" s="216" t="s">
        <v>1826</v>
      </c>
      <c r="G268" s="219" t="s">
        <v>666</v>
      </c>
      <c r="H268" s="219" t="s">
        <v>554</v>
      </c>
      <c r="I268" s="222" t="s">
        <v>555</v>
      </c>
      <c r="J268" s="221">
        <v>1200</v>
      </c>
      <c r="K268" s="221">
        <v>0</v>
      </c>
      <c r="L268" s="221">
        <v>6</v>
      </c>
      <c r="M268" s="221">
        <f t="shared" si="50"/>
        <v>200</v>
      </c>
      <c r="N268" s="238">
        <v>45863</v>
      </c>
      <c r="O268" s="238">
        <v>45859</v>
      </c>
      <c r="P268" s="180" t="s">
        <v>572</v>
      </c>
      <c r="Q268" s="239" t="s">
        <v>556</v>
      </c>
      <c r="R268" s="239"/>
      <c r="S268" s="239"/>
      <c r="T268" s="239" t="s">
        <v>731</v>
      </c>
      <c r="U268" s="248">
        <v>45840</v>
      </c>
      <c r="V268" s="248" t="s">
        <v>572</v>
      </c>
      <c r="W268" s="248">
        <v>45847</v>
      </c>
      <c r="X268" s="248"/>
      <c r="Y268" s="249"/>
      <c r="Z268" s="220" t="s">
        <v>1827</v>
      </c>
      <c r="AA268" s="239" t="s">
        <v>832</v>
      </c>
      <c r="AB268" s="259">
        <v>2.6352</v>
      </c>
      <c r="AC268" s="259">
        <f t="shared" si="56"/>
        <v>3162.24</v>
      </c>
      <c r="AD268" s="221" t="s">
        <v>1828</v>
      </c>
      <c r="AE268" s="262" t="s">
        <v>567</v>
      </c>
      <c r="AF268" s="262"/>
      <c r="AG268" s="240">
        <v>1200</v>
      </c>
      <c r="AH268" s="262">
        <f t="shared" si="55"/>
        <v>0</v>
      </c>
      <c r="AI268" s="240"/>
      <c r="AK268" s="261"/>
      <c r="AL268" s="261">
        <f>J268</f>
        <v>1200</v>
      </c>
      <c r="AM268" s="280"/>
      <c r="AO268" s="281">
        <f t="shared" si="59"/>
        <v>1200</v>
      </c>
      <c r="AP268" s="281"/>
      <c r="AQ268" s="291"/>
      <c r="AR268" s="292">
        <f t="shared" si="60"/>
        <v>1200</v>
      </c>
      <c r="AS268" s="292">
        <f t="shared" si="61"/>
        <v>294966</v>
      </c>
      <c r="AT268" s="292"/>
      <c r="AU268" s="292"/>
      <c r="AV268" s="292"/>
      <c r="AW268" s="292"/>
      <c r="AX268" s="292"/>
      <c r="AY268" s="222"/>
    </row>
    <row r="269" s="180" customFormat="1" ht="39" hidden="1" customHeight="1" spans="1:51">
      <c r="A269" s="213">
        <v>45834</v>
      </c>
      <c r="B269" s="214" t="s">
        <v>966</v>
      </c>
      <c r="C269" s="215" t="s">
        <v>594</v>
      </c>
      <c r="D269" s="216">
        <v>4500171377</v>
      </c>
      <c r="E269" s="217" t="s">
        <v>1829</v>
      </c>
      <c r="F269" s="216" t="s">
        <v>1830</v>
      </c>
      <c r="G269" s="219" t="s">
        <v>724</v>
      </c>
      <c r="H269" s="219" t="s">
        <v>724</v>
      </c>
      <c r="I269" s="222" t="s">
        <v>555</v>
      </c>
      <c r="J269" s="221">
        <v>2352</v>
      </c>
      <c r="K269" s="221">
        <v>0</v>
      </c>
      <c r="L269" s="221">
        <v>4</v>
      </c>
      <c r="M269" s="221">
        <f t="shared" si="50"/>
        <v>588</v>
      </c>
      <c r="N269" s="238">
        <v>45873</v>
      </c>
      <c r="O269" s="302">
        <f>N269-4</f>
        <v>45869</v>
      </c>
      <c r="P269" s="324"/>
      <c r="Q269" s="239" t="s">
        <v>556</v>
      </c>
      <c r="R269" s="239"/>
      <c r="S269" s="239" t="s">
        <v>1831</v>
      </c>
      <c r="T269" s="239" t="s">
        <v>731</v>
      </c>
      <c r="U269" s="248">
        <v>45834</v>
      </c>
      <c r="V269" s="248" t="s">
        <v>572</v>
      </c>
      <c r="W269" s="248" t="s">
        <v>572</v>
      </c>
      <c r="X269" s="248"/>
      <c r="Y269" s="249"/>
      <c r="Z269" s="220" t="s">
        <v>969</v>
      </c>
      <c r="AA269" s="239" t="s">
        <v>386</v>
      </c>
      <c r="AB269" s="259">
        <v>1.5837</v>
      </c>
      <c r="AC269" s="259">
        <f t="shared" si="56"/>
        <v>3724.8624</v>
      </c>
      <c r="AD269" s="221" t="s">
        <v>1832</v>
      </c>
      <c r="AE269" s="240" t="s">
        <v>567</v>
      </c>
      <c r="AF269" s="240"/>
      <c r="AG269" s="240">
        <f>432+1920</f>
        <v>2352</v>
      </c>
      <c r="AH269" s="262">
        <f t="shared" si="55"/>
        <v>0</v>
      </c>
      <c r="AI269" s="240"/>
      <c r="AK269" s="261">
        <f>J269</f>
        <v>2352</v>
      </c>
      <c r="AL269" s="314"/>
      <c r="AM269" s="315"/>
      <c r="AN269" s="182"/>
      <c r="AO269" s="281">
        <f t="shared" si="59"/>
        <v>2352</v>
      </c>
      <c r="AP269" s="281"/>
      <c r="AQ269" s="291"/>
      <c r="AR269" s="292">
        <f t="shared" si="60"/>
        <v>2352</v>
      </c>
      <c r="AS269" s="292">
        <f t="shared" si="61"/>
        <v>297318</v>
      </c>
      <c r="AT269" s="292"/>
      <c r="AU269" s="292"/>
      <c r="AV269" s="292"/>
      <c r="AW269" s="292"/>
      <c r="AX269" s="292"/>
      <c r="AY269" s="222"/>
    </row>
    <row r="270" s="180" customFormat="1" ht="39" hidden="1" customHeight="1" spans="1:51">
      <c r="A270" s="213">
        <v>45834</v>
      </c>
      <c r="B270" s="214" t="s">
        <v>966</v>
      </c>
      <c r="C270" s="215" t="s">
        <v>594</v>
      </c>
      <c r="D270" s="216">
        <v>4500171377</v>
      </c>
      <c r="E270" s="217" t="s">
        <v>1833</v>
      </c>
      <c r="F270" s="216" t="s">
        <v>1834</v>
      </c>
      <c r="G270" s="219" t="s">
        <v>724</v>
      </c>
      <c r="H270" s="219" t="s">
        <v>724</v>
      </c>
      <c r="I270" s="222" t="s">
        <v>555</v>
      </c>
      <c r="J270" s="221">
        <v>2788</v>
      </c>
      <c r="K270" s="221">
        <v>0</v>
      </c>
      <c r="L270" s="221">
        <v>4</v>
      </c>
      <c r="M270" s="221">
        <f t="shared" si="50"/>
        <v>697</v>
      </c>
      <c r="N270" s="238">
        <v>45873</v>
      </c>
      <c r="O270" s="302">
        <f>N270-4</f>
        <v>45869</v>
      </c>
      <c r="P270" s="324"/>
      <c r="Q270" s="239" t="s">
        <v>556</v>
      </c>
      <c r="R270" s="239"/>
      <c r="S270" s="239" t="s">
        <v>1831</v>
      </c>
      <c r="T270" s="239" t="s">
        <v>731</v>
      </c>
      <c r="U270" s="248">
        <v>45834</v>
      </c>
      <c r="V270" s="248" t="s">
        <v>572</v>
      </c>
      <c r="W270" s="248" t="s">
        <v>572</v>
      </c>
      <c r="X270" s="248"/>
      <c r="Y270" s="249"/>
      <c r="Z270" s="220" t="s">
        <v>969</v>
      </c>
      <c r="AA270" s="239" t="s">
        <v>386</v>
      </c>
      <c r="AB270" s="259">
        <v>1.5837</v>
      </c>
      <c r="AC270" s="259">
        <f t="shared" si="56"/>
        <v>4415.3556</v>
      </c>
      <c r="AD270" s="221" t="s">
        <v>1835</v>
      </c>
      <c r="AE270" s="240" t="s">
        <v>567</v>
      </c>
      <c r="AF270" s="240"/>
      <c r="AG270" s="240">
        <f>2160+628</f>
        <v>2788</v>
      </c>
      <c r="AH270" s="262">
        <f t="shared" si="55"/>
        <v>0</v>
      </c>
      <c r="AI270" s="240"/>
      <c r="AK270" s="261">
        <f>J270</f>
        <v>2788</v>
      </c>
      <c r="AL270" s="314"/>
      <c r="AM270" s="315"/>
      <c r="AN270" s="182"/>
      <c r="AO270" s="281">
        <f t="shared" si="59"/>
        <v>2788</v>
      </c>
      <c r="AP270" s="281"/>
      <c r="AQ270" s="291"/>
      <c r="AR270" s="292">
        <f t="shared" si="60"/>
        <v>2788</v>
      </c>
      <c r="AS270" s="292">
        <f t="shared" si="61"/>
        <v>300106</v>
      </c>
      <c r="AT270" s="292"/>
      <c r="AU270" s="292"/>
      <c r="AV270" s="292"/>
      <c r="AW270" s="292"/>
      <c r="AX270" s="292"/>
      <c r="AY270" s="222"/>
    </row>
    <row r="271" s="180" customFormat="1" ht="39" hidden="1" customHeight="1" spans="1:51">
      <c r="A271" s="213">
        <v>45834</v>
      </c>
      <c r="B271" s="214" t="s">
        <v>966</v>
      </c>
      <c r="C271" s="215" t="s">
        <v>594</v>
      </c>
      <c r="D271" s="216">
        <v>4500171377</v>
      </c>
      <c r="E271" s="217" t="s">
        <v>1836</v>
      </c>
      <c r="F271" s="216" t="s">
        <v>1837</v>
      </c>
      <c r="G271" s="219" t="s">
        <v>724</v>
      </c>
      <c r="H271" s="219" t="s">
        <v>724</v>
      </c>
      <c r="I271" s="222" t="s">
        <v>555</v>
      </c>
      <c r="J271" s="221">
        <v>368</v>
      </c>
      <c r="K271" s="221">
        <v>0</v>
      </c>
      <c r="L271" s="221">
        <v>4</v>
      </c>
      <c r="M271" s="221">
        <f t="shared" si="50"/>
        <v>92</v>
      </c>
      <c r="N271" s="238">
        <v>45873</v>
      </c>
      <c r="O271" s="302">
        <f>N271-4</f>
        <v>45869</v>
      </c>
      <c r="P271" s="324"/>
      <c r="Q271" s="239" t="s">
        <v>556</v>
      </c>
      <c r="R271" s="239"/>
      <c r="S271" s="239" t="s">
        <v>1831</v>
      </c>
      <c r="T271" s="239" t="s">
        <v>731</v>
      </c>
      <c r="U271" s="248">
        <v>45834</v>
      </c>
      <c r="V271" s="248" t="s">
        <v>572</v>
      </c>
      <c r="W271" s="248" t="s">
        <v>572</v>
      </c>
      <c r="X271" s="248"/>
      <c r="Y271" s="249"/>
      <c r="Z271" s="220" t="s">
        <v>969</v>
      </c>
      <c r="AA271" s="239" t="s">
        <v>386</v>
      </c>
      <c r="AB271" s="259">
        <v>1.5837</v>
      </c>
      <c r="AC271" s="259">
        <f t="shared" si="56"/>
        <v>582.8016</v>
      </c>
      <c r="AD271" s="221" t="s">
        <v>1838</v>
      </c>
      <c r="AE271" s="240" t="s">
        <v>567</v>
      </c>
      <c r="AF271" s="240"/>
      <c r="AG271" s="240">
        <v>368</v>
      </c>
      <c r="AH271" s="262">
        <f t="shared" si="55"/>
        <v>0</v>
      </c>
      <c r="AI271" s="240"/>
      <c r="AK271" s="261">
        <f>J271</f>
        <v>368</v>
      </c>
      <c r="AL271" s="314"/>
      <c r="AM271" s="315"/>
      <c r="AN271" s="182"/>
      <c r="AO271" s="281">
        <f t="shared" si="59"/>
        <v>368</v>
      </c>
      <c r="AP271" s="281"/>
      <c r="AQ271" s="291"/>
      <c r="AR271" s="292">
        <f t="shared" si="60"/>
        <v>368</v>
      </c>
      <c r="AS271" s="292">
        <f t="shared" si="61"/>
        <v>300474</v>
      </c>
      <c r="AT271" s="292"/>
      <c r="AU271" s="292"/>
      <c r="AV271" s="292"/>
      <c r="AW271" s="292"/>
      <c r="AX271" s="292"/>
      <c r="AY271" s="222"/>
    </row>
    <row r="272" s="180" customFormat="1" ht="39" customHeight="1" spans="1:51">
      <c r="A272" s="213">
        <v>45740</v>
      </c>
      <c r="B272" s="214" t="s">
        <v>757</v>
      </c>
      <c r="C272" s="215" t="s">
        <v>758</v>
      </c>
      <c r="D272" s="216">
        <v>4500160891</v>
      </c>
      <c r="E272" s="217" t="s">
        <v>1839</v>
      </c>
      <c r="F272" s="216" t="s">
        <v>1840</v>
      </c>
      <c r="G272" s="219" t="s">
        <v>761</v>
      </c>
      <c r="H272" s="219" t="s">
        <v>761</v>
      </c>
      <c r="I272" s="222" t="s">
        <v>555</v>
      </c>
      <c r="J272" s="221">
        <v>1200</v>
      </c>
      <c r="K272" s="221">
        <v>0</v>
      </c>
      <c r="L272" s="221">
        <v>3</v>
      </c>
      <c r="M272" s="221">
        <f t="shared" si="50"/>
        <v>400</v>
      </c>
      <c r="N272" s="238">
        <v>45877</v>
      </c>
      <c r="O272" s="238">
        <v>45873</v>
      </c>
      <c r="P272" s="239" t="s">
        <v>1841</v>
      </c>
      <c r="Q272" s="239" t="s">
        <v>556</v>
      </c>
      <c r="R272" s="239"/>
      <c r="S272" s="239"/>
      <c r="T272" s="239" t="s">
        <v>731</v>
      </c>
      <c r="U272" s="248">
        <v>45784</v>
      </c>
      <c r="V272" s="248" t="s">
        <v>572</v>
      </c>
      <c r="W272" s="248" t="s">
        <v>1112</v>
      </c>
      <c r="X272" s="248"/>
      <c r="Y272" s="249" t="s">
        <v>816</v>
      </c>
      <c r="Z272" s="220" t="s">
        <v>1518</v>
      </c>
      <c r="AA272" s="239"/>
      <c r="AB272" s="259">
        <v>2.75</v>
      </c>
      <c r="AC272" s="259">
        <f t="shared" ref="AC272:AC315" si="62">AB272*J272</f>
        <v>3300</v>
      </c>
      <c r="AD272" s="221" t="s">
        <v>1842</v>
      </c>
      <c r="AE272" s="240" t="s">
        <v>567</v>
      </c>
      <c r="AF272" s="240"/>
      <c r="AG272" s="240">
        <v>1200</v>
      </c>
      <c r="AH272" s="262">
        <f t="shared" si="55"/>
        <v>0</v>
      </c>
      <c r="AI272" s="240"/>
      <c r="AK272" s="261"/>
      <c r="AL272" s="261">
        <f>J272</f>
        <v>1200</v>
      </c>
      <c r="AM272" s="280"/>
      <c r="AO272" s="281">
        <f t="shared" si="59"/>
        <v>1200</v>
      </c>
      <c r="AP272" s="281"/>
      <c r="AQ272" s="291"/>
      <c r="AR272" s="292">
        <f t="shared" si="60"/>
        <v>1200</v>
      </c>
      <c r="AS272" s="292">
        <f t="shared" si="61"/>
        <v>301674</v>
      </c>
      <c r="AT272" s="292"/>
      <c r="AU272" s="292"/>
      <c r="AV272" s="292"/>
      <c r="AW272" s="292"/>
      <c r="AX272" s="292"/>
      <c r="AY272" s="222"/>
    </row>
    <row r="273" s="180" customFormat="1" ht="39" hidden="1" customHeight="1" spans="1:51">
      <c r="A273" s="213">
        <v>45814</v>
      </c>
      <c r="B273" s="214" t="s">
        <v>778</v>
      </c>
      <c r="C273" s="215" t="s">
        <v>628</v>
      </c>
      <c r="D273" s="216">
        <v>4500160598</v>
      </c>
      <c r="E273" s="217" t="s">
        <v>1843</v>
      </c>
      <c r="F273" s="216" t="s">
        <v>1844</v>
      </c>
      <c r="G273" s="219" t="s">
        <v>554</v>
      </c>
      <c r="H273" s="219" t="s">
        <v>554</v>
      </c>
      <c r="I273" s="222" t="s">
        <v>555</v>
      </c>
      <c r="J273" s="221">
        <v>1008</v>
      </c>
      <c r="K273" s="221">
        <v>0</v>
      </c>
      <c r="L273" s="221">
        <v>6</v>
      </c>
      <c r="M273" s="221">
        <f t="shared" si="50"/>
        <v>168</v>
      </c>
      <c r="N273" s="238">
        <v>45877</v>
      </c>
      <c r="O273" s="238">
        <v>45873</v>
      </c>
      <c r="P273" s="239"/>
      <c r="Q273" s="239" t="s">
        <v>556</v>
      </c>
      <c r="R273" s="239"/>
      <c r="S273" s="239"/>
      <c r="T273" s="239" t="s">
        <v>731</v>
      </c>
      <c r="U273" s="248">
        <v>45834</v>
      </c>
      <c r="V273" s="248" t="s">
        <v>572</v>
      </c>
      <c r="W273" s="248" t="s">
        <v>1845</v>
      </c>
      <c r="X273" s="248"/>
      <c r="Y273" s="249"/>
      <c r="Z273" s="220" t="s">
        <v>1846</v>
      </c>
      <c r="AA273" s="239" t="s">
        <v>771</v>
      </c>
      <c r="AB273" s="259">
        <v>2.6352</v>
      </c>
      <c r="AC273" s="259">
        <f t="shared" si="62"/>
        <v>2656.2816</v>
      </c>
      <c r="AD273" s="221" t="s">
        <v>1847</v>
      </c>
      <c r="AE273" s="240" t="s">
        <v>567</v>
      </c>
      <c r="AF273" s="240"/>
      <c r="AG273" s="240">
        <v>1008</v>
      </c>
      <c r="AH273" s="262">
        <f t="shared" si="55"/>
        <v>0</v>
      </c>
      <c r="AI273" s="240"/>
      <c r="AK273" s="261">
        <f>J273</f>
        <v>1008</v>
      </c>
      <c r="AL273" s="261"/>
      <c r="AM273" s="280"/>
      <c r="AO273" s="281">
        <f t="shared" si="59"/>
        <v>1008</v>
      </c>
      <c r="AP273" s="281"/>
      <c r="AQ273" s="291"/>
      <c r="AR273" s="292">
        <f t="shared" si="60"/>
        <v>1008</v>
      </c>
      <c r="AS273" s="292">
        <f t="shared" si="61"/>
        <v>302682</v>
      </c>
      <c r="AT273" s="292"/>
      <c r="AU273" s="292"/>
      <c r="AV273" s="292"/>
      <c r="AW273" s="292"/>
      <c r="AX273" s="292"/>
      <c r="AY273" s="222"/>
    </row>
    <row r="274" s="180" customFormat="1" ht="39" hidden="1" customHeight="1" spans="1:51">
      <c r="A274" s="213">
        <v>45841</v>
      </c>
      <c r="B274" s="214" t="s">
        <v>1634</v>
      </c>
      <c r="C274" s="215" t="s">
        <v>758</v>
      </c>
      <c r="D274" s="216">
        <v>4500172623</v>
      </c>
      <c r="E274" s="217" t="s">
        <v>1848</v>
      </c>
      <c r="F274" s="216" t="s">
        <v>1849</v>
      </c>
      <c r="G274" s="219" t="s">
        <v>666</v>
      </c>
      <c r="H274" s="219" t="s">
        <v>554</v>
      </c>
      <c r="I274" s="222" t="s">
        <v>555</v>
      </c>
      <c r="J274" s="221">
        <v>30</v>
      </c>
      <c r="K274" s="221">
        <v>0</v>
      </c>
      <c r="L274" s="221">
        <v>6</v>
      </c>
      <c r="M274" s="221">
        <v>5</v>
      </c>
      <c r="N274" s="238">
        <v>45877</v>
      </c>
      <c r="O274" s="238">
        <v>45873</v>
      </c>
      <c r="P274" s="239"/>
      <c r="Q274" s="239" t="s">
        <v>556</v>
      </c>
      <c r="R274" s="239"/>
      <c r="S274" s="239"/>
      <c r="T274" s="239" t="s">
        <v>731</v>
      </c>
      <c r="U274" s="248">
        <v>45841</v>
      </c>
      <c r="V274" s="248" t="s">
        <v>676</v>
      </c>
      <c r="W274" s="248">
        <v>45859</v>
      </c>
      <c r="X274" s="248"/>
      <c r="Y274" s="249"/>
      <c r="Z274" s="220" t="s">
        <v>1850</v>
      </c>
      <c r="AA274" s="239" t="s">
        <v>1638</v>
      </c>
      <c r="AB274" s="259">
        <v>2.967</v>
      </c>
      <c r="AC274" s="259">
        <f t="shared" si="62"/>
        <v>89.01</v>
      </c>
      <c r="AD274" s="221" t="s">
        <v>1851</v>
      </c>
      <c r="AE274" s="240" t="s">
        <v>567</v>
      </c>
      <c r="AF274" s="240"/>
      <c r="AG274" s="240">
        <v>30</v>
      </c>
      <c r="AH274" s="262">
        <f t="shared" si="55"/>
        <v>0</v>
      </c>
      <c r="AI274" s="240"/>
      <c r="AK274" s="261"/>
      <c r="AL274" s="261">
        <f>J274</f>
        <v>30</v>
      </c>
      <c r="AM274" s="280"/>
      <c r="AO274" s="281">
        <f t="shared" si="59"/>
        <v>30</v>
      </c>
      <c r="AP274" s="281"/>
      <c r="AQ274" s="291"/>
      <c r="AR274" s="292">
        <f t="shared" si="60"/>
        <v>30</v>
      </c>
      <c r="AS274" s="292">
        <f t="shared" si="61"/>
        <v>302712</v>
      </c>
      <c r="AT274" s="292"/>
      <c r="AU274" s="292"/>
      <c r="AV274" s="292"/>
      <c r="AW274" s="292"/>
      <c r="AX274" s="292"/>
      <c r="AY274" s="222"/>
    </row>
    <row r="275" s="180" customFormat="1" ht="39" hidden="1" customHeight="1" spans="1:51">
      <c r="A275" s="213">
        <v>45841</v>
      </c>
      <c r="B275" s="214" t="s">
        <v>1634</v>
      </c>
      <c r="C275" s="215" t="s">
        <v>758</v>
      </c>
      <c r="D275" s="216">
        <v>4500172623</v>
      </c>
      <c r="E275" s="217" t="s">
        <v>1852</v>
      </c>
      <c r="F275" s="216" t="s">
        <v>1853</v>
      </c>
      <c r="G275" s="219" t="s">
        <v>666</v>
      </c>
      <c r="H275" s="219" t="s">
        <v>554</v>
      </c>
      <c r="I275" s="222" t="s">
        <v>555</v>
      </c>
      <c r="J275" s="221">
        <v>6</v>
      </c>
      <c r="K275" s="221">
        <v>0</v>
      </c>
      <c r="L275" s="221">
        <v>6</v>
      </c>
      <c r="M275" s="221">
        <v>1</v>
      </c>
      <c r="N275" s="238">
        <v>45877</v>
      </c>
      <c r="O275" s="238">
        <v>45873</v>
      </c>
      <c r="P275" s="239"/>
      <c r="Q275" s="239" t="s">
        <v>556</v>
      </c>
      <c r="R275" s="239"/>
      <c r="S275" s="239"/>
      <c r="T275" s="239" t="s">
        <v>731</v>
      </c>
      <c r="U275" s="248">
        <v>45841</v>
      </c>
      <c r="V275" s="248" t="s">
        <v>676</v>
      </c>
      <c r="W275" s="248">
        <v>45859</v>
      </c>
      <c r="X275" s="248"/>
      <c r="Y275" s="249"/>
      <c r="Z275" s="220" t="s">
        <v>1850</v>
      </c>
      <c r="AA275" s="239" t="s">
        <v>1638</v>
      </c>
      <c r="AB275" s="259">
        <v>2.967</v>
      </c>
      <c r="AC275" s="259">
        <f t="shared" si="62"/>
        <v>17.802</v>
      </c>
      <c r="AD275" s="221" t="s">
        <v>1851</v>
      </c>
      <c r="AE275" s="240" t="s">
        <v>567</v>
      </c>
      <c r="AF275" s="240"/>
      <c r="AG275" s="240">
        <v>6</v>
      </c>
      <c r="AH275" s="262">
        <f t="shared" si="55"/>
        <v>0</v>
      </c>
      <c r="AI275" s="240"/>
      <c r="AK275" s="261"/>
      <c r="AL275" s="261">
        <f t="shared" ref="AL275:AL282" si="63">J275</f>
        <v>6</v>
      </c>
      <c r="AM275" s="280"/>
      <c r="AO275" s="281">
        <f t="shared" ref="AO275:AO281" si="64">J275</f>
        <v>6</v>
      </c>
      <c r="AP275" s="281"/>
      <c r="AQ275" s="291"/>
      <c r="AR275" s="292">
        <f t="shared" si="60"/>
        <v>6</v>
      </c>
      <c r="AS275" s="292">
        <f t="shared" si="61"/>
        <v>302718</v>
      </c>
      <c r="AT275" s="292"/>
      <c r="AU275" s="292"/>
      <c r="AV275" s="292"/>
      <c r="AW275" s="292"/>
      <c r="AX275" s="292"/>
      <c r="AY275" s="222"/>
    </row>
    <row r="276" s="180" customFormat="1" ht="39" hidden="1" customHeight="1" spans="1:51">
      <c r="A276" s="213">
        <v>45841</v>
      </c>
      <c r="B276" s="214" t="s">
        <v>1634</v>
      </c>
      <c r="C276" s="215" t="s">
        <v>758</v>
      </c>
      <c r="D276" s="216">
        <v>4500172623</v>
      </c>
      <c r="E276" s="217" t="s">
        <v>1854</v>
      </c>
      <c r="F276" s="216" t="s">
        <v>1855</v>
      </c>
      <c r="G276" s="219" t="s">
        <v>666</v>
      </c>
      <c r="H276" s="219" t="s">
        <v>554</v>
      </c>
      <c r="I276" s="222" t="s">
        <v>555</v>
      </c>
      <c r="J276" s="221">
        <v>36</v>
      </c>
      <c r="K276" s="221">
        <v>0</v>
      </c>
      <c r="L276" s="221">
        <v>6</v>
      </c>
      <c r="M276" s="221">
        <v>6</v>
      </c>
      <c r="N276" s="238">
        <v>45877</v>
      </c>
      <c r="O276" s="238">
        <v>45873</v>
      </c>
      <c r="P276" s="239"/>
      <c r="Q276" s="239" t="s">
        <v>556</v>
      </c>
      <c r="R276" s="239"/>
      <c r="S276" s="239"/>
      <c r="T276" s="239" t="s">
        <v>731</v>
      </c>
      <c r="U276" s="248">
        <v>45841</v>
      </c>
      <c r="V276" s="248" t="s">
        <v>676</v>
      </c>
      <c r="W276" s="248">
        <v>45859</v>
      </c>
      <c r="X276" s="248"/>
      <c r="Y276" s="249"/>
      <c r="Z276" s="220" t="s">
        <v>1850</v>
      </c>
      <c r="AA276" s="239" t="s">
        <v>1638</v>
      </c>
      <c r="AB276" s="259">
        <v>2.967</v>
      </c>
      <c r="AC276" s="259">
        <f t="shared" si="62"/>
        <v>106.812</v>
      </c>
      <c r="AD276" s="221" t="s">
        <v>1851</v>
      </c>
      <c r="AE276" s="240" t="s">
        <v>567</v>
      </c>
      <c r="AF276" s="240"/>
      <c r="AG276" s="240">
        <v>36</v>
      </c>
      <c r="AH276" s="262">
        <f t="shared" si="55"/>
        <v>0</v>
      </c>
      <c r="AI276" s="240"/>
      <c r="AK276" s="261"/>
      <c r="AL276" s="261">
        <f t="shared" si="63"/>
        <v>36</v>
      </c>
      <c r="AM276" s="280"/>
      <c r="AO276" s="281">
        <f t="shared" si="64"/>
        <v>36</v>
      </c>
      <c r="AP276" s="281"/>
      <c r="AQ276" s="291"/>
      <c r="AR276" s="292">
        <f t="shared" si="60"/>
        <v>36</v>
      </c>
      <c r="AS276" s="292">
        <f t="shared" si="61"/>
        <v>302754</v>
      </c>
      <c r="AT276" s="292"/>
      <c r="AU276" s="292"/>
      <c r="AV276" s="292"/>
      <c r="AW276" s="292"/>
      <c r="AX276" s="292"/>
      <c r="AY276" s="222"/>
    </row>
    <row r="277" s="180" customFormat="1" ht="39" hidden="1" customHeight="1" spans="1:51">
      <c r="A277" s="213">
        <v>45841</v>
      </c>
      <c r="B277" s="214" t="s">
        <v>1634</v>
      </c>
      <c r="C277" s="215" t="s">
        <v>758</v>
      </c>
      <c r="D277" s="216">
        <v>4500172623</v>
      </c>
      <c r="E277" s="217" t="s">
        <v>1856</v>
      </c>
      <c r="F277" s="216" t="s">
        <v>1857</v>
      </c>
      <c r="G277" s="219" t="s">
        <v>666</v>
      </c>
      <c r="H277" s="219" t="s">
        <v>554</v>
      </c>
      <c r="I277" s="222" t="s">
        <v>555</v>
      </c>
      <c r="J277" s="221">
        <v>42</v>
      </c>
      <c r="K277" s="221">
        <v>0</v>
      </c>
      <c r="L277" s="221">
        <v>6</v>
      </c>
      <c r="M277" s="221">
        <v>7</v>
      </c>
      <c r="N277" s="238">
        <v>45877</v>
      </c>
      <c r="O277" s="238">
        <v>45873</v>
      </c>
      <c r="P277" s="239"/>
      <c r="Q277" s="239" t="s">
        <v>556</v>
      </c>
      <c r="R277" s="239"/>
      <c r="S277" s="239"/>
      <c r="T277" s="239" t="s">
        <v>731</v>
      </c>
      <c r="U277" s="248">
        <v>45841</v>
      </c>
      <c r="V277" s="248" t="s">
        <v>676</v>
      </c>
      <c r="W277" s="248">
        <v>45859</v>
      </c>
      <c r="X277" s="248"/>
      <c r="Y277" s="249"/>
      <c r="Z277" s="220" t="s">
        <v>1850</v>
      </c>
      <c r="AA277" s="239" t="s">
        <v>1638</v>
      </c>
      <c r="AB277" s="259">
        <v>2.967</v>
      </c>
      <c r="AC277" s="259">
        <f t="shared" si="62"/>
        <v>124.614</v>
      </c>
      <c r="AD277" s="221" t="s">
        <v>1851</v>
      </c>
      <c r="AE277" s="240" t="s">
        <v>567</v>
      </c>
      <c r="AF277" s="240"/>
      <c r="AG277" s="240">
        <v>42</v>
      </c>
      <c r="AH277" s="262">
        <f t="shared" si="55"/>
        <v>0</v>
      </c>
      <c r="AI277" s="240"/>
      <c r="AK277" s="261"/>
      <c r="AL277" s="261">
        <f t="shared" si="63"/>
        <v>42</v>
      </c>
      <c r="AM277" s="280"/>
      <c r="AO277" s="281">
        <f t="shared" si="64"/>
        <v>42</v>
      </c>
      <c r="AP277" s="281"/>
      <c r="AQ277" s="291"/>
      <c r="AR277" s="292">
        <f t="shared" si="60"/>
        <v>42</v>
      </c>
      <c r="AS277" s="292">
        <f t="shared" si="61"/>
        <v>302796</v>
      </c>
      <c r="AT277" s="292"/>
      <c r="AU277" s="292"/>
      <c r="AV277" s="292"/>
      <c r="AW277" s="292"/>
      <c r="AX277" s="292"/>
      <c r="AY277" s="222"/>
    </row>
    <row r="278" s="180" customFormat="1" ht="39" hidden="1" customHeight="1" spans="1:51">
      <c r="A278" s="213">
        <v>45841</v>
      </c>
      <c r="B278" s="214" t="s">
        <v>1634</v>
      </c>
      <c r="C278" s="215" t="s">
        <v>758</v>
      </c>
      <c r="D278" s="216">
        <v>4500172623</v>
      </c>
      <c r="E278" s="217" t="s">
        <v>1858</v>
      </c>
      <c r="F278" s="216" t="s">
        <v>1859</v>
      </c>
      <c r="G278" s="219" t="s">
        <v>666</v>
      </c>
      <c r="H278" s="219" t="s">
        <v>554</v>
      </c>
      <c r="I278" s="222" t="s">
        <v>555</v>
      </c>
      <c r="J278" s="221">
        <v>48</v>
      </c>
      <c r="K278" s="221">
        <v>0</v>
      </c>
      <c r="L278" s="221">
        <v>6</v>
      </c>
      <c r="M278" s="221">
        <v>8</v>
      </c>
      <c r="N278" s="238">
        <v>45877</v>
      </c>
      <c r="O278" s="238">
        <v>45873</v>
      </c>
      <c r="P278" s="239"/>
      <c r="Q278" s="239" t="s">
        <v>556</v>
      </c>
      <c r="R278" s="239"/>
      <c r="S278" s="239"/>
      <c r="T278" s="239" t="s">
        <v>731</v>
      </c>
      <c r="U278" s="248">
        <v>45841</v>
      </c>
      <c r="V278" s="248" t="s">
        <v>676</v>
      </c>
      <c r="W278" s="248">
        <v>45859</v>
      </c>
      <c r="X278" s="248"/>
      <c r="Y278" s="249"/>
      <c r="Z278" s="220" t="s">
        <v>1850</v>
      </c>
      <c r="AA278" s="239" t="s">
        <v>1638</v>
      </c>
      <c r="AB278" s="259">
        <v>2.967</v>
      </c>
      <c r="AC278" s="259">
        <f t="shared" si="62"/>
        <v>142.416</v>
      </c>
      <c r="AD278" s="221" t="s">
        <v>1851</v>
      </c>
      <c r="AE278" s="240" t="s">
        <v>567</v>
      </c>
      <c r="AF278" s="240"/>
      <c r="AG278" s="240">
        <v>48</v>
      </c>
      <c r="AH278" s="262">
        <f t="shared" si="55"/>
        <v>0</v>
      </c>
      <c r="AI278" s="240"/>
      <c r="AK278" s="261"/>
      <c r="AL278" s="261">
        <f t="shared" si="63"/>
        <v>48</v>
      </c>
      <c r="AM278" s="280"/>
      <c r="AO278" s="281">
        <f t="shared" si="64"/>
        <v>48</v>
      </c>
      <c r="AP278" s="281"/>
      <c r="AQ278" s="291"/>
      <c r="AR278" s="292">
        <f t="shared" si="60"/>
        <v>48</v>
      </c>
      <c r="AS278" s="292">
        <f t="shared" si="61"/>
        <v>302844</v>
      </c>
      <c r="AT278" s="292"/>
      <c r="AU278" s="292"/>
      <c r="AV278" s="292"/>
      <c r="AW278" s="292"/>
      <c r="AX278" s="292"/>
      <c r="AY278" s="222"/>
    </row>
    <row r="279" s="180" customFormat="1" ht="39" hidden="1" customHeight="1" spans="1:51">
      <c r="A279" s="213">
        <v>45841</v>
      </c>
      <c r="B279" s="214" t="s">
        <v>1634</v>
      </c>
      <c r="C279" s="215" t="s">
        <v>758</v>
      </c>
      <c r="D279" s="216">
        <v>4500172623</v>
      </c>
      <c r="E279" s="217" t="s">
        <v>1860</v>
      </c>
      <c r="F279" s="216" t="s">
        <v>1861</v>
      </c>
      <c r="G279" s="219" t="s">
        <v>666</v>
      </c>
      <c r="H279" s="219" t="s">
        <v>554</v>
      </c>
      <c r="I279" s="222" t="s">
        <v>555</v>
      </c>
      <c r="J279" s="221">
        <v>30</v>
      </c>
      <c r="K279" s="221">
        <v>0</v>
      </c>
      <c r="L279" s="221">
        <v>6</v>
      </c>
      <c r="M279" s="221">
        <v>5</v>
      </c>
      <c r="N279" s="238">
        <v>45877</v>
      </c>
      <c r="O279" s="238">
        <v>45873</v>
      </c>
      <c r="P279" s="239"/>
      <c r="Q279" s="239" t="s">
        <v>556</v>
      </c>
      <c r="R279" s="239"/>
      <c r="S279" s="239"/>
      <c r="T279" s="239" t="s">
        <v>731</v>
      </c>
      <c r="U279" s="248">
        <v>45841</v>
      </c>
      <c r="V279" s="248" t="s">
        <v>676</v>
      </c>
      <c r="W279" s="248">
        <v>45859</v>
      </c>
      <c r="X279" s="248"/>
      <c r="Y279" s="249"/>
      <c r="Z279" s="220" t="s">
        <v>1850</v>
      </c>
      <c r="AA279" s="239" t="s">
        <v>1638</v>
      </c>
      <c r="AB279" s="259">
        <v>2.967</v>
      </c>
      <c r="AC279" s="259">
        <f t="shared" si="62"/>
        <v>89.01</v>
      </c>
      <c r="AD279" s="221" t="s">
        <v>1851</v>
      </c>
      <c r="AE279" s="240" t="s">
        <v>567</v>
      </c>
      <c r="AF279" s="240"/>
      <c r="AG279" s="240">
        <v>30</v>
      </c>
      <c r="AH279" s="262">
        <f t="shared" si="55"/>
        <v>0</v>
      </c>
      <c r="AI279" s="240"/>
      <c r="AK279" s="261"/>
      <c r="AL279" s="261">
        <f t="shared" si="63"/>
        <v>30</v>
      </c>
      <c r="AM279" s="280"/>
      <c r="AO279" s="281">
        <f t="shared" si="64"/>
        <v>30</v>
      </c>
      <c r="AP279" s="281"/>
      <c r="AQ279" s="291"/>
      <c r="AR279" s="292">
        <f t="shared" si="60"/>
        <v>30</v>
      </c>
      <c r="AS279" s="292">
        <f t="shared" si="61"/>
        <v>302874</v>
      </c>
      <c r="AT279" s="292"/>
      <c r="AU279" s="292"/>
      <c r="AV279" s="292"/>
      <c r="AW279" s="785" t="s">
        <v>1862</v>
      </c>
      <c r="AX279" s="292"/>
      <c r="AY279" s="222"/>
    </row>
    <row r="280" s="180" customFormat="1" ht="39" hidden="1" customHeight="1" spans="1:51">
      <c r="A280" s="213">
        <v>45841</v>
      </c>
      <c r="B280" s="214" t="s">
        <v>1634</v>
      </c>
      <c r="C280" s="215" t="s">
        <v>758</v>
      </c>
      <c r="D280" s="216">
        <v>4500172623</v>
      </c>
      <c r="E280" s="217" t="s">
        <v>1863</v>
      </c>
      <c r="F280" s="216" t="s">
        <v>1864</v>
      </c>
      <c r="G280" s="219" t="s">
        <v>666</v>
      </c>
      <c r="H280" s="219" t="s">
        <v>554</v>
      </c>
      <c r="I280" s="222" t="s">
        <v>555</v>
      </c>
      <c r="J280" s="221">
        <v>18</v>
      </c>
      <c r="K280" s="221">
        <v>0</v>
      </c>
      <c r="L280" s="221">
        <v>6</v>
      </c>
      <c r="M280" s="221">
        <v>3</v>
      </c>
      <c r="N280" s="238">
        <v>45877</v>
      </c>
      <c r="O280" s="238">
        <v>45873</v>
      </c>
      <c r="P280" s="239"/>
      <c r="Q280" s="239" t="s">
        <v>556</v>
      </c>
      <c r="R280" s="239"/>
      <c r="S280" s="239"/>
      <c r="T280" s="239" t="s">
        <v>731</v>
      </c>
      <c r="U280" s="248">
        <v>45841</v>
      </c>
      <c r="V280" s="248" t="s">
        <v>676</v>
      </c>
      <c r="W280" s="248">
        <v>45859</v>
      </c>
      <c r="X280" s="248"/>
      <c r="Y280" s="249"/>
      <c r="Z280" s="220" t="s">
        <v>1850</v>
      </c>
      <c r="AA280" s="239" t="s">
        <v>1638</v>
      </c>
      <c r="AB280" s="259">
        <v>2.967</v>
      </c>
      <c r="AC280" s="259">
        <f t="shared" si="62"/>
        <v>53.406</v>
      </c>
      <c r="AD280" s="221" t="s">
        <v>1851</v>
      </c>
      <c r="AE280" s="240" t="s">
        <v>567</v>
      </c>
      <c r="AF280" s="240"/>
      <c r="AG280" s="240">
        <v>18</v>
      </c>
      <c r="AH280" s="262">
        <f t="shared" si="55"/>
        <v>0</v>
      </c>
      <c r="AI280" s="240"/>
      <c r="AK280" s="261"/>
      <c r="AL280" s="261">
        <f t="shared" si="63"/>
        <v>18</v>
      </c>
      <c r="AM280" s="280"/>
      <c r="AO280" s="281">
        <f t="shared" si="64"/>
        <v>18</v>
      </c>
      <c r="AP280" s="281"/>
      <c r="AQ280" s="291"/>
      <c r="AR280" s="292">
        <f t="shared" si="60"/>
        <v>18</v>
      </c>
      <c r="AS280" s="292">
        <f t="shared" si="61"/>
        <v>302892</v>
      </c>
      <c r="AT280" s="292"/>
      <c r="AU280" s="292"/>
      <c r="AV280" s="292"/>
      <c r="AW280" s="292" t="s">
        <v>1865</v>
      </c>
      <c r="AX280" s="292"/>
      <c r="AY280" s="222"/>
    </row>
    <row r="281" s="180" customFormat="1" ht="39" hidden="1" customHeight="1" spans="1:51">
      <c r="A281" s="213">
        <v>45841</v>
      </c>
      <c r="B281" s="214" t="s">
        <v>1634</v>
      </c>
      <c r="C281" s="215" t="s">
        <v>758</v>
      </c>
      <c r="D281" s="216">
        <v>4500172623</v>
      </c>
      <c r="E281" s="217" t="s">
        <v>1866</v>
      </c>
      <c r="F281" s="216" t="s">
        <v>1867</v>
      </c>
      <c r="G281" s="219" t="s">
        <v>666</v>
      </c>
      <c r="H281" s="219" t="s">
        <v>554</v>
      </c>
      <c r="I281" s="222" t="s">
        <v>555</v>
      </c>
      <c r="J281" s="221">
        <v>30</v>
      </c>
      <c r="K281" s="221">
        <v>0</v>
      </c>
      <c r="L281" s="221">
        <v>6</v>
      </c>
      <c r="M281" s="221">
        <v>5</v>
      </c>
      <c r="N281" s="238">
        <v>45877</v>
      </c>
      <c r="O281" s="238">
        <v>45873</v>
      </c>
      <c r="P281" s="239"/>
      <c r="Q281" s="239" t="s">
        <v>556</v>
      </c>
      <c r="R281" s="239"/>
      <c r="S281" s="239"/>
      <c r="T281" s="239" t="s">
        <v>731</v>
      </c>
      <c r="U281" s="248">
        <v>45841</v>
      </c>
      <c r="V281" s="248" t="s">
        <v>676</v>
      </c>
      <c r="W281" s="248">
        <v>45859</v>
      </c>
      <c r="X281" s="248"/>
      <c r="Y281" s="249"/>
      <c r="Z281" s="220" t="s">
        <v>1850</v>
      </c>
      <c r="AA281" s="239" t="s">
        <v>1638</v>
      </c>
      <c r="AB281" s="259">
        <v>2.967</v>
      </c>
      <c r="AC281" s="259">
        <f t="shared" si="62"/>
        <v>89.01</v>
      </c>
      <c r="AD281" s="221" t="s">
        <v>1851</v>
      </c>
      <c r="AE281" s="240" t="s">
        <v>567</v>
      </c>
      <c r="AF281" s="240"/>
      <c r="AG281" s="240">
        <v>30</v>
      </c>
      <c r="AH281" s="262">
        <f t="shared" si="55"/>
        <v>0</v>
      </c>
      <c r="AI281" s="240"/>
      <c r="AK281" s="261"/>
      <c r="AL281" s="261">
        <f t="shared" si="63"/>
        <v>30</v>
      </c>
      <c r="AM281" s="280"/>
      <c r="AO281" s="281">
        <f t="shared" si="64"/>
        <v>30</v>
      </c>
      <c r="AP281" s="281"/>
      <c r="AQ281" s="291"/>
      <c r="AR281" s="292">
        <f t="shared" si="60"/>
        <v>30</v>
      </c>
      <c r="AS281" s="292">
        <f t="shared" si="61"/>
        <v>302922</v>
      </c>
      <c r="AT281" s="292"/>
      <c r="AU281" s="292"/>
      <c r="AV281" s="292"/>
      <c r="AW281" s="292"/>
      <c r="AX281" s="292"/>
      <c r="AY281" s="222"/>
    </row>
    <row r="282" s="180" customFormat="1" ht="39" hidden="1" customHeight="1" spans="1:51">
      <c r="A282" s="213">
        <v>45838</v>
      </c>
      <c r="B282" s="214" t="s">
        <v>1868</v>
      </c>
      <c r="C282" s="215" t="s">
        <v>663</v>
      </c>
      <c r="D282" s="216">
        <v>4500172096</v>
      </c>
      <c r="E282" s="217" t="s">
        <v>1869</v>
      </c>
      <c r="F282" s="216" t="s">
        <v>1870</v>
      </c>
      <c r="G282" s="300" t="s">
        <v>815</v>
      </c>
      <c r="H282" s="219" t="s">
        <v>596</v>
      </c>
      <c r="I282" s="222" t="s">
        <v>555</v>
      </c>
      <c r="J282" s="221">
        <v>804</v>
      </c>
      <c r="K282" s="221">
        <v>0</v>
      </c>
      <c r="L282" s="221">
        <v>6</v>
      </c>
      <c r="M282" s="221">
        <f t="shared" ref="M282:M345" si="65">J282/L282</f>
        <v>134</v>
      </c>
      <c r="N282" s="238">
        <v>45877</v>
      </c>
      <c r="O282" s="238">
        <v>45873</v>
      </c>
      <c r="P282" s="239"/>
      <c r="Q282" s="239" t="s">
        <v>556</v>
      </c>
      <c r="R282" s="239"/>
      <c r="S282" s="239"/>
      <c r="T282" s="239" t="s">
        <v>748</v>
      </c>
      <c r="U282" s="248">
        <v>45842</v>
      </c>
      <c r="V282" s="248" t="s">
        <v>572</v>
      </c>
      <c r="W282" s="248" t="s">
        <v>1871</v>
      </c>
      <c r="X282" s="248" t="s">
        <v>548</v>
      </c>
      <c r="Y282" s="249"/>
      <c r="Z282" s="220" t="s">
        <v>1872</v>
      </c>
      <c r="AA282" s="239" t="s">
        <v>993</v>
      </c>
      <c r="AB282" s="259">
        <v>2.6717</v>
      </c>
      <c r="AC282" s="259">
        <f t="shared" si="62"/>
        <v>2148.0468</v>
      </c>
      <c r="AD282" s="221" t="s">
        <v>1873</v>
      </c>
      <c r="AE282" s="240" t="s">
        <v>567</v>
      </c>
      <c r="AF282" s="240"/>
      <c r="AG282" s="240">
        <v>804</v>
      </c>
      <c r="AH282" s="262">
        <f t="shared" si="55"/>
        <v>0</v>
      </c>
      <c r="AI282" s="240"/>
      <c r="AK282" s="261"/>
      <c r="AL282" s="261">
        <f t="shared" si="63"/>
        <v>804</v>
      </c>
      <c r="AM282" s="280"/>
      <c r="AO282" s="281"/>
      <c r="AP282" s="281">
        <f>J282</f>
        <v>804</v>
      </c>
      <c r="AQ282" s="291"/>
      <c r="AR282" s="292">
        <f t="shared" si="60"/>
        <v>804</v>
      </c>
      <c r="AS282" s="292">
        <f t="shared" si="61"/>
        <v>303726</v>
      </c>
      <c r="AT282" s="292"/>
      <c r="AU282" s="292"/>
      <c r="AV282" s="292"/>
      <c r="AW282" s="292"/>
      <c r="AX282" s="292"/>
      <c r="AY282" s="222"/>
    </row>
    <row r="283" s="180" customFormat="1" ht="39" hidden="1" customHeight="1" spans="1:51">
      <c r="A283" s="213">
        <v>45744</v>
      </c>
      <c r="B283" s="214" t="s">
        <v>1874</v>
      </c>
      <c r="C283" s="215" t="s">
        <v>1875</v>
      </c>
      <c r="D283" s="216">
        <v>4500161685</v>
      </c>
      <c r="E283" s="217"/>
      <c r="F283" s="216" t="s">
        <v>1876</v>
      </c>
      <c r="G283" s="219" t="s">
        <v>554</v>
      </c>
      <c r="H283" s="219" t="s">
        <v>554</v>
      </c>
      <c r="I283" s="222" t="s">
        <v>555</v>
      </c>
      <c r="J283" s="221">
        <v>102</v>
      </c>
      <c r="K283" s="221">
        <v>0</v>
      </c>
      <c r="L283" s="221">
        <v>6</v>
      </c>
      <c r="M283" s="221">
        <f t="shared" si="65"/>
        <v>17</v>
      </c>
      <c r="N283" s="238">
        <v>45880</v>
      </c>
      <c r="O283" s="238">
        <v>45876</v>
      </c>
      <c r="P283" s="239"/>
      <c r="Q283" s="239" t="s">
        <v>556</v>
      </c>
      <c r="R283" s="239"/>
      <c r="S283" s="239"/>
      <c r="T283" s="239" t="s">
        <v>731</v>
      </c>
      <c r="U283" s="248">
        <v>45783</v>
      </c>
      <c r="V283" s="248" t="s">
        <v>572</v>
      </c>
      <c r="W283" s="248">
        <v>45783</v>
      </c>
      <c r="X283" s="248"/>
      <c r="Y283" s="249"/>
      <c r="Z283" s="220" t="s">
        <v>1877</v>
      </c>
      <c r="AA283" s="239" t="s">
        <v>248</v>
      </c>
      <c r="AB283" s="259">
        <v>2.7663</v>
      </c>
      <c r="AC283" s="259">
        <f t="shared" si="62"/>
        <v>282.1626</v>
      </c>
      <c r="AD283" s="221" t="s">
        <v>1878</v>
      </c>
      <c r="AE283" s="240" t="s">
        <v>567</v>
      </c>
      <c r="AF283" s="240"/>
      <c r="AG283" s="240">
        <v>102</v>
      </c>
      <c r="AH283" s="262">
        <f t="shared" si="55"/>
        <v>0</v>
      </c>
      <c r="AI283" s="240"/>
      <c r="AK283" s="261">
        <f>J283</f>
        <v>102</v>
      </c>
      <c r="AL283" s="261"/>
      <c r="AM283" s="280"/>
      <c r="AN283" s="180">
        <f>J283</f>
        <v>102</v>
      </c>
      <c r="AO283" s="281"/>
      <c r="AP283" s="281"/>
      <c r="AQ283" s="291"/>
      <c r="AR283" s="292">
        <f t="shared" si="60"/>
        <v>102</v>
      </c>
      <c r="AS283" s="292">
        <f t="shared" si="61"/>
        <v>303828</v>
      </c>
      <c r="AT283" s="292"/>
      <c r="AU283" s="292"/>
      <c r="AV283" s="292"/>
      <c r="AW283" s="292"/>
      <c r="AX283" s="292"/>
      <c r="AY283" s="222"/>
    </row>
    <row r="284" s="180" customFormat="1" ht="39" hidden="1" customHeight="1" spans="1:51">
      <c r="A284" s="213">
        <v>45842</v>
      </c>
      <c r="B284" s="214" t="s">
        <v>177</v>
      </c>
      <c r="C284" s="215" t="s">
        <v>594</v>
      </c>
      <c r="D284" s="216">
        <v>4500172694</v>
      </c>
      <c r="E284" s="217" t="s">
        <v>1879</v>
      </c>
      <c r="F284" s="216" t="s">
        <v>1880</v>
      </c>
      <c r="G284" s="219" t="s">
        <v>554</v>
      </c>
      <c r="H284" s="219" t="s">
        <v>554</v>
      </c>
      <c r="I284" s="222" t="s">
        <v>555</v>
      </c>
      <c r="J284" s="221">
        <v>2916</v>
      </c>
      <c r="K284" s="221">
        <v>0</v>
      </c>
      <c r="L284" s="221">
        <v>6</v>
      </c>
      <c r="M284" s="221">
        <f t="shared" si="65"/>
        <v>486</v>
      </c>
      <c r="N284" s="238">
        <v>45882</v>
      </c>
      <c r="O284" s="238">
        <v>45878</v>
      </c>
      <c r="P284" s="239"/>
      <c r="Q284" s="239" t="s">
        <v>556</v>
      </c>
      <c r="R284" s="239"/>
      <c r="S284" s="239"/>
      <c r="T284" s="239" t="s">
        <v>731</v>
      </c>
      <c r="U284" s="248">
        <v>45854</v>
      </c>
      <c r="V284" s="248" t="s">
        <v>676</v>
      </c>
      <c r="W284" s="248" t="s">
        <v>529</v>
      </c>
      <c r="X284" s="248"/>
      <c r="Y284" s="249"/>
      <c r="Z284" s="220" t="s">
        <v>1204</v>
      </c>
      <c r="AA284" s="239" t="s">
        <v>896</v>
      </c>
      <c r="AB284" s="259">
        <v>1.5161</v>
      </c>
      <c r="AC284" s="259">
        <f t="shared" si="62"/>
        <v>4420.9476</v>
      </c>
      <c r="AD284" s="221" t="s">
        <v>1881</v>
      </c>
      <c r="AE284" s="240" t="s">
        <v>567</v>
      </c>
      <c r="AF284" s="240"/>
      <c r="AG284" s="240">
        <v>2916</v>
      </c>
      <c r="AH284" s="262">
        <f t="shared" si="55"/>
        <v>0</v>
      </c>
      <c r="AI284" s="240"/>
      <c r="AK284" s="261">
        <f>J284</f>
        <v>2916</v>
      </c>
      <c r="AL284" s="261"/>
      <c r="AM284" s="280"/>
      <c r="AO284" s="281">
        <f>J284</f>
        <v>2916</v>
      </c>
      <c r="AP284" s="281"/>
      <c r="AQ284" s="291"/>
      <c r="AR284" s="292">
        <f t="shared" si="60"/>
        <v>2916</v>
      </c>
      <c r="AS284" s="292">
        <f t="shared" si="61"/>
        <v>306744</v>
      </c>
      <c r="AT284" s="292"/>
      <c r="AU284" s="292"/>
      <c r="AV284" s="292"/>
      <c r="AW284" s="292"/>
      <c r="AX284" s="292"/>
      <c r="AY284" s="222"/>
    </row>
    <row r="285" s="180" customFormat="1" ht="39" hidden="1" customHeight="1" spans="1:51">
      <c r="A285" s="213">
        <v>45846</v>
      </c>
      <c r="B285" s="214" t="s">
        <v>607</v>
      </c>
      <c r="C285" s="215" t="s">
        <v>608</v>
      </c>
      <c r="D285" s="216">
        <v>4500173053</v>
      </c>
      <c r="E285" s="217" t="s">
        <v>1882</v>
      </c>
      <c r="F285" s="216" t="s">
        <v>1883</v>
      </c>
      <c r="G285" s="219" t="s">
        <v>554</v>
      </c>
      <c r="H285" s="219" t="s">
        <v>554</v>
      </c>
      <c r="I285" s="222" t="s">
        <v>555</v>
      </c>
      <c r="J285" s="221">
        <v>600</v>
      </c>
      <c r="K285" s="221">
        <v>0</v>
      </c>
      <c r="L285" s="221">
        <v>6</v>
      </c>
      <c r="M285" s="221">
        <f t="shared" si="65"/>
        <v>100</v>
      </c>
      <c r="N285" s="238">
        <v>45882</v>
      </c>
      <c r="O285" s="238">
        <v>45878</v>
      </c>
      <c r="P285" s="239"/>
      <c r="Q285" s="239" t="s">
        <v>556</v>
      </c>
      <c r="R285" s="239"/>
      <c r="S285" s="239"/>
      <c r="T285" s="239" t="s">
        <v>731</v>
      </c>
      <c r="U285" s="248">
        <v>45846</v>
      </c>
      <c r="V285" s="248" t="s">
        <v>572</v>
      </c>
      <c r="W285" s="248" t="s">
        <v>1884</v>
      </c>
      <c r="X285" s="248"/>
      <c r="Y285" s="249"/>
      <c r="Z285" s="220" t="s">
        <v>1885</v>
      </c>
      <c r="AA285" s="239" t="s">
        <v>575</v>
      </c>
      <c r="AB285" s="259">
        <v>2.7663</v>
      </c>
      <c r="AC285" s="259">
        <f t="shared" si="62"/>
        <v>1659.78</v>
      </c>
      <c r="AD285" s="221" t="s">
        <v>1886</v>
      </c>
      <c r="AE285" s="240" t="s">
        <v>567</v>
      </c>
      <c r="AF285" s="240"/>
      <c r="AG285" s="240">
        <v>600</v>
      </c>
      <c r="AH285" s="262">
        <f t="shared" si="55"/>
        <v>0</v>
      </c>
      <c r="AI285" s="240"/>
      <c r="AK285" s="261">
        <f>J285</f>
        <v>600</v>
      </c>
      <c r="AL285" s="261"/>
      <c r="AM285" s="280"/>
      <c r="AO285" s="281">
        <f>J285</f>
        <v>600</v>
      </c>
      <c r="AP285" s="281"/>
      <c r="AQ285" s="291"/>
      <c r="AR285" s="292">
        <f t="shared" si="60"/>
        <v>600</v>
      </c>
      <c r="AS285" s="292">
        <f t="shared" si="61"/>
        <v>307344</v>
      </c>
      <c r="AT285" s="292"/>
      <c r="AU285" s="292"/>
      <c r="AV285" s="292"/>
      <c r="AW285" s="292"/>
      <c r="AX285" s="292"/>
      <c r="AY285" s="222"/>
    </row>
    <row r="286" s="180" customFormat="1" ht="39" hidden="1" customHeight="1" spans="1:51">
      <c r="A286" s="213">
        <v>45826</v>
      </c>
      <c r="B286" s="214" t="s">
        <v>1887</v>
      </c>
      <c r="C286" s="215" t="s">
        <v>820</v>
      </c>
      <c r="D286" s="216">
        <v>4500169783</v>
      </c>
      <c r="E286" s="217" t="s">
        <v>1888</v>
      </c>
      <c r="F286" s="216" t="s">
        <v>1889</v>
      </c>
      <c r="G286" s="300" t="s">
        <v>815</v>
      </c>
      <c r="H286" s="219" t="s">
        <v>554</v>
      </c>
      <c r="I286" s="222" t="s">
        <v>555</v>
      </c>
      <c r="J286" s="221">
        <v>804</v>
      </c>
      <c r="K286" s="221">
        <v>0</v>
      </c>
      <c r="L286" s="221">
        <v>6</v>
      </c>
      <c r="M286" s="221">
        <f t="shared" si="65"/>
        <v>134</v>
      </c>
      <c r="N286" s="238">
        <v>45874</v>
      </c>
      <c r="O286" s="302">
        <v>45870</v>
      </c>
      <c r="P286" s="324"/>
      <c r="Q286" s="239" t="s">
        <v>556</v>
      </c>
      <c r="R286" s="239"/>
      <c r="S286" s="239"/>
      <c r="T286" s="239" t="s">
        <v>731</v>
      </c>
      <c r="U286" s="248">
        <v>45834</v>
      </c>
      <c r="V286" s="248" t="s">
        <v>572</v>
      </c>
      <c r="W286" s="248" t="s">
        <v>572</v>
      </c>
      <c r="X286" s="248" t="s">
        <v>1026</v>
      </c>
      <c r="Y286" s="249"/>
      <c r="Z286" s="220" t="s">
        <v>1890</v>
      </c>
      <c r="AA286" s="239" t="s">
        <v>352</v>
      </c>
      <c r="AB286" s="259">
        <v>2.7663</v>
      </c>
      <c r="AC286" s="259">
        <f t="shared" si="62"/>
        <v>2224.1052</v>
      </c>
      <c r="AD286" s="221" t="s">
        <v>1891</v>
      </c>
      <c r="AE286" s="240" t="s">
        <v>567</v>
      </c>
      <c r="AF286" s="240"/>
      <c r="AG286" s="240">
        <v>804</v>
      </c>
      <c r="AH286" s="262">
        <f t="shared" si="55"/>
        <v>0</v>
      </c>
      <c r="AI286" s="240"/>
      <c r="AK286" s="261"/>
      <c r="AL286" s="261">
        <f>J286</f>
        <v>804</v>
      </c>
      <c r="AM286" s="280"/>
      <c r="AO286" s="281"/>
      <c r="AP286" s="281">
        <f>J286</f>
        <v>804</v>
      </c>
      <c r="AQ286" s="291"/>
      <c r="AR286" s="292">
        <f t="shared" si="60"/>
        <v>804</v>
      </c>
      <c r="AS286" s="292">
        <f t="shared" si="61"/>
        <v>308148</v>
      </c>
      <c r="AT286" s="292"/>
      <c r="AU286" s="292"/>
      <c r="AV286" s="292"/>
      <c r="AW286" s="292"/>
      <c r="AX286" s="292"/>
      <c r="AY286" s="222"/>
    </row>
    <row r="287" s="180" customFormat="1" ht="39" hidden="1" customHeight="1" spans="1:51">
      <c r="A287" s="213">
        <v>45842</v>
      </c>
      <c r="B287" s="214" t="s">
        <v>177</v>
      </c>
      <c r="C287" s="215" t="s">
        <v>594</v>
      </c>
      <c r="D287" s="216">
        <v>4500172695</v>
      </c>
      <c r="E287" s="217" t="s">
        <v>1892</v>
      </c>
      <c r="F287" s="216" t="s">
        <v>1893</v>
      </c>
      <c r="G287" s="219" t="s">
        <v>554</v>
      </c>
      <c r="H287" s="219" t="s">
        <v>554</v>
      </c>
      <c r="I287" s="222" t="s">
        <v>555</v>
      </c>
      <c r="J287" s="221">
        <v>2916</v>
      </c>
      <c r="K287" s="221">
        <v>0</v>
      </c>
      <c r="L287" s="221">
        <v>6</v>
      </c>
      <c r="M287" s="221">
        <f t="shared" si="65"/>
        <v>486</v>
      </c>
      <c r="N287" s="238">
        <v>45884</v>
      </c>
      <c r="O287" s="238">
        <v>45880</v>
      </c>
      <c r="P287" s="239"/>
      <c r="Q287" s="239" t="s">
        <v>556</v>
      </c>
      <c r="R287" s="239"/>
      <c r="S287" s="239"/>
      <c r="T287" s="239" t="s">
        <v>731</v>
      </c>
      <c r="U287" s="248">
        <v>45854</v>
      </c>
      <c r="V287" s="248" t="s">
        <v>676</v>
      </c>
      <c r="W287" s="248" t="s">
        <v>529</v>
      </c>
      <c r="X287" s="248"/>
      <c r="Y287" s="249"/>
      <c r="Z287" s="220" t="s">
        <v>1204</v>
      </c>
      <c r="AA287" s="239" t="s">
        <v>896</v>
      </c>
      <c r="AB287" s="259">
        <v>1.5161</v>
      </c>
      <c r="AC287" s="259">
        <f t="shared" si="62"/>
        <v>4420.9476</v>
      </c>
      <c r="AD287" s="221" t="s">
        <v>1894</v>
      </c>
      <c r="AE287" s="240" t="s">
        <v>567</v>
      </c>
      <c r="AF287" s="240"/>
      <c r="AG287" s="240">
        <f>2910+6</f>
        <v>2916</v>
      </c>
      <c r="AH287" s="262">
        <f t="shared" si="55"/>
        <v>0</v>
      </c>
      <c r="AI287" s="240"/>
      <c r="AK287" s="261">
        <f t="shared" ref="AK287:AK295" si="66">J287</f>
        <v>2916</v>
      </c>
      <c r="AL287" s="261"/>
      <c r="AM287" s="280"/>
      <c r="AO287" s="281">
        <f t="shared" ref="AO287:AO304" si="67">J287</f>
        <v>2916</v>
      </c>
      <c r="AP287" s="281"/>
      <c r="AQ287" s="291"/>
      <c r="AR287" s="292">
        <f t="shared" si="60"/>
        <v>2916</v>
      </c>
      <c r="AS287" s="292">
        <f t="shared" si="61"/>
        <v>311064</v>
      </c>
      <c r="AT287" s="292"/>
      <c r="AU287" s="292"/>
      <c r="AV287" s="292"/>
      <c r="AW287" s="292"/>
      <c r="AX287" s="292"/>
      <c r="AY287" s="222"/>
    </row>
    <row r="288" s="180" customFormat="1" ht="39" hidden="1" customHeight="1" spans="1:51">
      <c r="A288" s="213">
        <v>45845</v>
      </c>
      <c r="B288" s="214" t="s">
        <v>1895</v>
      </c>
      <c r="C288" s="215" t="s">
        <v>1896</v>
      </c>
      <c r="D288" s="216">
        <v>4500172909</v>
      </c>
      <c r="E288" s="217"/>
      <c r="F288" s="216" t="s">
        <v>1897</v>
      </c>
      <c r="G288" s="219" t="s">
        <v>554</v>
      </c>
      <c r="H288" s="219" t="s">
        <v>554</v>
      </c>
      <c r="I288" s="222" t="s">
        <v>555</v>
      </c>
      <c r="J288" s="221">
        <v>504</v>
      </c>
      <c r="K288" s="221">
        <v>0</v>
      </c>
      <c r="L288" s="221">
        <v>6</v>
      </c>
      <c r="M288" s="221">
        <f t="shared" si="65"/>
        <v>84</v>
      </c>
      <c r="N288" s="238">
        <v>45884</v>
      </c>
      <c r="O288" s="238">
        <v>45880</v>
      </c>
      <c r="P288" s="239"/>
      <c r="Q288" s="239" t="s">
        <v>556</v>
      </c>
      <c r="R288" s="239"/>
      <c r="S288" s="239"/>
      <c r="T288" s="239" t="s">
        <v>731</v>
      </c>
      <c r="U288" s="248">
        <v>45852</v>
      </c>
      <c r="V288" s="248" t="s">
        <v>572</v>
      </c>
      <c r="W288" s="248" t="s">
        <v>572</v>
      </c>
      <c r="X288" s="248"/>
      <c r="Y288" s="249"/>
      <c r="Z288" s="220" t="s">
        <v>1898</v>
      </c>
      <c r="AA288" s="239" t="s">
        <v>660</v>
      </c>
      <c r="AB288" s="259">
        <v>2.6717</v>
      </c>
      <c r="AC288" s="259">
        <f t="shared" si="62"/>
        <v>1346.5368</v>
      </c>
      <c r="AD288" s="242" t="s">
        <v>1899</v>
      </c>
      <c r="AE288" s="240" t="s">
        <v>567</v>
      </c>
      <c r="AF288" s="240"/>
      <c r="AG288" s="240">
        <v>504</v>
      </c>
      <c r="AH288" s="262">
        <f t="shared" si="55"/>
        <v>0</v>
      </c>
      <c r="AI288" s="240"/>
      <c r="AK288" s="261">
        <f t="shared" si="66"/>
        <v>504</v>
      </c>
      <c r="AL288" s="261"/>
      <c r="AM288" s="280"/>
      <c r="AO288" s="281">
        <f t="shared" si="67"/>
        <v>504</v>
      </c>
      <c r="AP288" s="281"/>
      <c r="AQ288" s="291"/>
      <c r="AR288" s="292">
        <f t="shared" si="60"/>
        <v>504</v>
      </c>
      <c r="AS288" s="292">
        <f t="shared" si="61"/>
        <v>311568</v>
      </c>
      <c r="AT288" s="292"/>
      <c r="AU288" s="292"/>
      <c r="AV288" s="292"/>
      <c r="AW288" s="292"/>
      <c r="AX288" s="292"/>
      <c r="AY288" s="222"/>
    </row>
    <row r="289" s="180" customFormat="1" ht="39" hidden="1" customHeight="1" spans="1:51">
      <c r="A289" s="213">
        <v>45846</v>
      </c>
      <c r="B289" s="214" t="s">
        <v>1900</v>
      </c>
      <c r="C289" s="215" t="s">
        <v>578</v>
      </c>
      <c r="D289" s="216">
        <v>4500173120</v>
      </c>
      <c r="E289" s="217" t="s">
        <v>1901</v>
      </c>
      <c r="F289" s="216" t="s">
        <v>1902</v>
      </c>
      <c r="G289" s="219" t="s">
        <v>554</v>
      </c>
      <c r="H289" s="219" t="s">
        <v>554</v>
      </c>
      <c r="I289" s="222" t="s">
        <v>555</v>
      </c>
      <c r="J289" s="221">
        <v>60</v>
      </c>
      <c r="K289" s="221">
        <v>0</v>
      </c>
      <c r="L289" s="221">
        <v>6</v>
      </c>
      <c r="M289" s="221">
        <f t="shared" si="65"/>
        <v>10</v>
      </c>
      <c r="N289" s="238">
        <v>45884</v>
      </c>
      <c r="O289" s="238">
        <v>45880</v>
      </c>
      <c r="P289" s="239"/>
      <c r="Q289" s="239" t="s">
        <v>556</v>
      </c>
      <c r="R289" s="239"/>
      <c r="S289" s="239"/>
      <c r="T289" s="239" t="s">
        <v>731</v>
      </c>
      <c r="U289" s="248">
        <v>45846</v>
      </c>
      <c r="V289" s="248" t="s">
        <v>572</v>
      </c>
      <c r="W289" s="248">
        <v>45846</v>
      </c>
      <c r="X289" s="248"/>
      <c r="Y289" s="249"/>
      <c r="Z289" s="220" t="s">
        <v>1903</v>
      </c>
      <c r="AA289" s="239" t="s">
        <v>865</v>
      </c>
      <c r="AB289" s="259">
        <v>2.6717</v>
      </c>
      <c r="AC289" s="259">
        <f t="shared" si="62"/>
        <v>160.302</v>
      </c>
      <c r="AD289" s="327" t="s">
        <v>1904</v>
      </c>
      <c r="AE289" s="240" t="s">
        <v>567</v>
      </c>
      <c r="AF289" s="240"/>
      <c r="AG289" s="240">
        <v>60</v>
      </c>
      <c r="AH289" s="262">
        <f t="shared" si="55"/>
        <v>0</v>
      </c>
      <c r="AI289" s="240"/>
      <c r="AK289" s="261">
        <f t="shared" si="66"/>
        <v>60</v>
      </c>
      <c r="AL289" s="261"/>
      <c r="AM289" s="280"/>
      <c r="AO289" s="281">
        <f t="shared" si="67"/>
        <v>60</v>
      </c>
      <c r="AP289" s="281"/>
      <c r="AQ289" s="291"/>
      <c r="AR289" s="292">
        <f t="shared" si="60"/>
        <v>60</v>
      </c>
      <c r="AS289" s="292">
        <f t="shared" si="61"/>
        <v>311628</v>
      </c>
      <c r="AT289" s="292"/>
      <c r="AU289" s="292"/>
      <c r="AV289" s="292"/>
      <c r="AW289" s="292"/>
      <c r="AX289" s="292"/>
      <c r="AY289" s="222"/>
    </row>
    <row r="290" s="180" customFormat="1" ht="39" hidden="1" customHeight="1" spans="1:51">
      <c r="A290" s="213">
        <v>45846</v>
      </c>
      <c r="B290" s="214" t="s">
        <v>1900</v>
      </c>
      <c r="C290" s="215" t="s">
        <v>578</v>
      </c>
      <c r="D290" s="216">
        <v>4500173107</v>
      </c>
      <c r="E290" s="217" t="s">
        <v>1905</v>
      </c>
      <c r="F290" s="216" t="s">
        <v>1906</v>
      </c>
      <c r="G290" s="219" t="s">
        <v>554</v>
      </c>
      <c r="H290" s="219" t="s">
        <v>554</v>
      </c>
      <c r="I290" s="222" t="s">
        <v>555</v>
      </c>
      <c r="J290" s="221">
        <v>72</v>
      </c>
      <c r="K290" s="221">
        <v>0</v>
      </c>
      <c r="L290" s="221">
        <v>6</v>
      </c>
      <c r="M290" s="221">
        <f t="shared" si="65"/>
        <v>12</v>
      </c>
      <c r="N290" s="238">
        <v>45884</v>
      </c>
      <c r="O290" s="238">
        <v>45880</v>
      </c>
      <c r="P290" s="239"/>
      <c r="Q290" s="239" t="s">
        <v>556</v>
      </c>
      <c r="R290" s="239"/>
      <c r="S290" s="239"/>
      <c r="T290" s="239" t="s">
        <v>731</v>
      </c>
      <c r="U290" s="248">
        <v>45846</v>
      </c>
      <c r="V290" s="248" t="s">
        <v>572</v>
      </c>
      <c r="W290" s="248">
        <v>45846</v>
      </c>
      <c r="X290" s="248"/>
      <c r="Y290" s="249"/>
      <c r="Z290" s="220" t="s">
        <v>1903</v>
      </c>
      <c r="AA290" s="239" t="s">
        <v>865</v>
      </c>
      <c r="AB290" s="259">
        <v>2.6717</v>
      </c>
      <c r="AC290" s="259">
        <f t="shared" si="62"/>
        <v>192.3624</v>
      </c>
      <c r="AD290" s="327" t="s">
        <v>1907</v>
      </c>
      <c r="AE290" s="240" t="s">
        <v>567</v>
      </c>
      <c r="AF290" s="240"/>
      <c r="AG290" s="240">
        <v>72</v>
      </c>
      <c r="AH290" s="262">
        <f t="shared" si="55"/>
        <v>0</v>
      </c>
      <c r="AI290" s="240"/>
      <c r="AK290" s="261">
        <f t="shared" si="66"/>
        <v>72</v>
      </c>
      <c r="AL290" s="261"/>
      <c r="AM290" s="280"/>
      <c r="AO290" s="281">
        <f t="shared" si="67"/>
        <v>72</v>
      </c>
      <c r="AP290" s="281"/>
      <c r="AQ290" s="291"/>
      <c r="AR290" s="292">
        <f t="shared" si="60"/>
        <v>72</v>
      </c>
      <c r="AS290" s="292">
        <f t="shared" si="61"/>
        <v>311700</v>
      </c>
      <c r="AT290" s="292"/>
      <c r="AU290" s="292"/>
      <c r="AV290" s="292"/>
      <c r="AW290" s="292"/>
      <c r="AX290" s="292"/>
      <c r="AY290" s="222"/>
    </row>
    <row r="291" s="180" customFormat="1" ht="39" hidden="1" customHeight="1" spans="1:51">
      <c r="A291" s="213">
        <v>45846</v>
      </c>
      <c r="B291" s="214" t="s">
        <v>1900</v>
      </c>
      <c r="C291" s="215" t="s">
        <v>578</v>
      </c>
      <c r="D291" s="216">
        <v>4500173092</v>
      </c>
      <c r="E291" s="217" t="s">
        <v>1908</v>
      </c>
      <c r="F291" s="216" t="s">
        <v>1909</v>
      </c>
      <c r="G291" s="219" t="s">
        <v>554</v>
      </c>
      <c r="H291" s="219" t="s">
        <v>554</v>
      </c>
      <c r="I291" s="222" t="s">
        <v>555</v>
      </c>
      <c r="J291" s="221">
        <v>72</v>
      </c>
      <c r="K291" s="221">
        <v>0</v>
      </c>
      <c r="L291" s="221">
        <v>6</v>
      </c>
      <c r="M291" s="221">
        <f t="shared" si="65"/>
        <v>12</v>
      </c>
      <c r="N291" s="238">
        <v>45884</v>
      </c>
      <c r="O291" s="238">
        <v>45880</v>
      </c>
      <c r="P291" s="239"/>
      <c r="Q291" s="239" t="s">
        <v>556</v>
      </c>
      <c r="R291" s="239"/>
      <c r="S291" s="239"/>
      <c r="T291" s="239" t="s">
        <v>731</v>
      </c>
      <c r="U291" s="248">
        <v>45846</v>
      </c>
      <c r="V291" s="248" t="s">
        <v>572</v>
      </c>
      <c r="W291" s="248">
        <v>45846</v>
      </c>
      <c r="X291" s="248"/>
      <c r="Y291" s="249"/>
      <c r="Z291" s="220" t="s">
        <v>1910</v>
      </c>
      <c r="AA291" s="239" t="s">
        <v>865</v>
      </c>
      <c r="AB291" s="259">
        <v>2.7663</v>
      </c>
      <c r="AC291" s="259">
        <f t="shared" si="62"/>
        <v>199.1736</v>
      </c>
      <c r="AD291" s="221" t="s">
        <v>1911</v>
      </c>
      <c r="AE291" s="240" t="s">
        <v>567</v>
      </c>
      <c r="AF291" s="240"/>
      <c r="AG291" s="240">
        <v>72</v>
      </c>
      <c r="AH291" s="262">
        <f t="shared" si="55"/>
        <v>0</v>
      </c>
      <c r="AI291" s="240"/>
      <c r="AK291" s="261">
        <f t="shared" si="66"/>
        <v>72</v>
      </c>
      <c r="AL291" s="261"/>
      <c r="AM291" s="280"/>
      <c r="AO291" s="281">
        <f t="shared" si="67"/>
        <v>72</v>
      </c>
      <c r="AP291" s="281"/>
      <c r="AQ291" s="291"/>
      <c r="AR291" s="292">
        <f t="shared" si="60"/>
        <v>72</v>
      </c>
      <c r="AS291" s="292">
        <f t="shared" si="61"/>
        <v>311772</v>
      </c>
      <c r="AT291" s="292"/>
      <c r="AU291" s="292"/>
      <c r="AV291" s="292"/>
      <c r="AW291" s="292"/>
      <c r="AX291" s="292"/>
      <c r="AY291" s="222"/>
    </row>
    <row r="292" s="180" customFormat="1" ht="39" hidden="1" customHeight="1" spans="1:51">
      <c r="A292" s="213">
        <v>45846</v>
      </c>
      <c r="B292" s="214" t="s">
        <v>1900</v>
      </c>
      <c r="C292" s="215" t="s">
        <v>578</v>
      </c>
      <c r="D292" s="216">
        <v>4500173090</v>
      </c>
      <c r="E292" s="217" t="s">
        <v>1912</v>
      </c>
      <c r="F292" s="216" t="s">
        <v>1913</v>
      </c>
      <c r="G292" s="219" t="s">
        <v>554</v>
      </c>
      <c r="H292" s="219" t="s">
        <v>554</v>
      </c>
      <c r="I292" s="222" t="s">
        <v>555</v>
      </c>
      <c r="J292" s="221">
        <v>30</v>
      </c>
      <c r="K292" s="221">
        <v>0</v>
      </c>
      <c r="L292" s="221">
        <v>6</v>
      </c>
      <c r="M292" s="221">
        <f t="shared" si="65"/>
        <v>5</v>
      </c>
      <c r="N292" s="238">
        <v>45884</v>
      </c>
      <c r="O292" s="238">
        <v>45880</v>
      </c>
      <c r="P292" s="239"/>
      <c r="Q292" s="239" t="s">
        <v>556</v>
      </c>
      <c r="R292" s="239"/>
      <c r="S292" s="239"/>
      <c r="T292" s="239" t="s">
        <v>731</v>
      </c>
      <c r="U292" s="248">
        <v>45846</v>
      </c>
      <c r="V292" s="248" t="s">
        <v>572</v>
      </c>
      <c r="W292" s="248">
        <v>45846</v>
      </c>
      <c r="X292" s="248"/>
      <c r="Y292" s="249"/>
      <c r="Z292" s="220" t="s">
        <v>1914</v>
      </c>
      <c r="AA292" s="239" t="s">
        <v>865</v>
      </c>
      <c r="AB292" s="259">
        <v>2.7663</v>
      </c>
      <c r="AC292" s="259">
        <f t="shared" si="62"/>
        <v>82.989</v>
      </c>
      <c r="AD292" s="327" t="s">
        <v>1915</v>
      </c>
      <c r="AE292" s="240" t="s">
        <v>567</v>
      </c>
      <c r="AF292" s="240"/>
      <c r="AG292" s="240">
        <v>30</v>
      </c>
      <c r="AH292" s="262">
        <f t="shared" si="55"/>
        <v>0</v>
      </c>
      <c r="AI292" s="240"/>
      <c r="AK292" s="261">
        <f t="shared" si="66"/>
        <v>30</v>
      </c>
      <c r="AL292" s="261"/>
      <c r="AM292" s="280"/>
      <c r="AO292" s="281">
        <f t="shared" si="67"/>
        <v>30</v>
      </c>
      <c r="AP292" s="281"/>
      <c r="AQ292" s="291"/>
      <c r="AR292" s="292">
        <f t="shared" si="60"/>
        <v>30</v>
      </c>
      <c r="AS292" s="292">
        <f t="shared" si="61"/>
        <v>311802</v>
      </c>
      <c r="AT292" s="292"/>
      <c r="AU292" s="292"/>
      <c r="AV292" s="292"/>
      <c r="AW292" s="292"/>
      <c r="AX292" s="292"/>
      <c r="AY292" s="222"/>
    </row>
    <row r="293" s="180" customFormat="1" ht="39" hidden="1" customHeight="1" spans="1:51">
      <c r="A293" s="213">
        <v>45846</v>
      </c>
      <c r="B293" s="214" t="s">
        <v>1900</v>
      </c>
      <c r="C293" s="215" t="s">
        <v>578</v>
      </c>
      <c r="D293" s="216">
        <v>4500173094</v>
      </c>
      <c r="E293" s="217" t="s">
        <v>1916</v>
      </c>
      <c r="F293" s="216" t="s">
        <v>1917</v>
      </c>
      <c r="G293" s="219" t="s">
        <v>554</v>
      </c>
      <c r="H293" s="219" t="s">
        <v>554</v>
      </c>
      <c r="I293" s="222" t="s">
        <v>555</v>
      </c>
      <c r="J293" s="221">
        <v>30</v>
      </c>
      <c r="K293" s="221">
        <v>0</v>
      </c>
      <c r="L293" s="221">
        <v>6</v>
      </c>
      <c r="M293" s="221">
        <f t="shared" si="65"/>
        <v>5</v>
      </c>
      <c r="N293" s="238">
        <v>45884</v>
      </c>
      <c r="O293" s="238">
        <v>45880</v>
      </c>
      <c r="P293" s="239"/>
      <c r="Q293" s="239" t="s">
        <v>556</v>
      </c>
      <c r="R293" s="239"/>
      <c r="S293" s="239"/>
      <c r="T293" s="239" t="s">
        <v>731</v>
      </c>
      <c r="U293" s="248">
        <v>45846</v>
      </c>
      <c r="V293" s="248" t="s">
        <v>572</v>
      </c>
      <c r="W293" s="248">
        <v>45846</v>
      </c>
      <c r="X293" s="248"/>
      <c r="Y293" s="249"/>
      <c r="Z293" s="220" t="s">
        <v>1914</v>
      </c>
      <c r="AA293" s="239" t="s">
        <v>865</v>
      </c>
      <c r="AB293" s="259">
        <v>2.7663</v>
      </c>
      <c r="AC293" s="259">
        <f t="shared" si="62"/>
        <v>82.989</v>
      </c>
      <c r="AD293" s="327" t="s">
        <v>1918</v>
      </c>
      <c r="AE293" s="240" t="s">
        <v>567</v>
      </c>
      <c r="AF293" s="240"/>
      <c r="AG293" s="240">
        <v>30</v>
      </c>
      <c r="AH293" s="262">
        <f t="shared" si="55"/>
        <v>0</v>
      </c>
      <c r="AI293" s="240"/>
      <c r="AK293" s="261">
        <f t="shared" si="66"/>
        <v>30</v>
      </c>
      <c r="AL293" s="261"/>
      <c r="AM293" s="280"/>
      <c r="AO293" s="281">
        <f t="shared" si="67"/>
        <v>30</v>
      </c>
      <c r="AP293" s="281"/>
      <c r="AQ293" s="291"/>
      <c r="AR293" s="292">
        <f t="shared" si="60"/>
        <v>30</v>
      </c>
      <c r="AS293" s="292">
        <f t="shared" si="61"/>
        <v>311832</v>
      </c>
      <c r="AT293" s="292"/>
      <c r="AU293" s="292"/>
      <c r="AV293" s="292"/>
      <c r="AW293" s="292"/>
      <c r="AX293" s="292"/>
      <c r="AY293" s="222"/>
    </row>
    <row r="294" s="180" customFormat="1" ht="39" hidden="1" customHeight="1" spans="1:51">
      <c r="A294" s="213">
        <v>45846</v>
      </c>
      <c r="B294" s="214" t="s">
        <v>1900</v>
      </c>
      <c r="C294" s="215" t="s">
        <v>578</v>
      </c>
      <c r="D294" s="216">
        <v>4500173087</v>
      </c>
      <c r="E294" s="217" t="s">
        <v>1919</v>
      </c>
      <c r="F294" s="216" t="s">
        <v>1920</v>
      </c>
      <c r="G294" s="219" t="s">
        <v>554</v>
      </c>
      <c r="H294" s="219" t="s">
        <v>554</v>
      </c>
      <c r="I294" s="222" t="s">
        <v>555</v>
      </c>
      <c r="J294" s="221">
        <v>150</v>
      </c>
      <c r="K294" s="221">
        <v>0</v>
      </c>
      <c r="L294" s="221">
        <v>6</v>
      </c>
      <c r="M294" s="221">
        <f t="shared" si="65"/>
        <v>25</v>
      </c>
      <c r="N294" s="238">
        <v>45884</v>
      </c>
      <c r="O294" s="238">
        <v>45880</v>
      </c>
      <c r="P294" s="239"/>
      <c r="Q294" s="239" t="s">
        <v>556</v>
      </c>
      <c r="R294" s="239"/>
      <c r="S294" s="239"/>
      <c r="T294" s="239" t="s">
        <v>731</v>
      </c>
      <c r="U294" s="248">
        <v>45846</v>
      </c>
      <c r="V294" s="248" t="s">
        <v>572</v>
      </c>
      <c r="W294" s="248">
        <v>45846</v>
      </c>
      <c r="X294" s="248"/>
      <c r="Y294" s="249"/>
      <c r="Z294" s="220" t="s">
        <v>1903</v>
      </c>
      <c r="AA294" s="239" t="s">
        <v>865</v>
      </c>
      <c r="AB294" s="259">
        <v>2.6717</v>
      </c>
      <c r="AC294" s="259">
        <f t="shared" si="62"/>
        <v>400.755</v>
      </c>
      <c r="AD294" s="327" t="s">
        <v>1921</v>
      </c>
      <c r="AE294" s="240" t="s">
        <v>567</v>
      </c>
      <c r="AF294" s="240"/>
      <c r="AG294" s="240">
        <v>150</v>
      </c>
      <c r="AH294" s="262">
        <f t="shared" si="55"/>
        <v>0</v>
      </c>
      <c r="AI294" s="240"/>
      <c r="AK294" s="261">
        <f t="shared" si="66"/>
        <v>150</v>
      </c>
      <c r="AL294" s="261"/>
      <c r="AM294" s="280"/>
      <c r="AO294" s="281">
        <f t="shared" si="67"/>
        <v>150</v>
      </c>
      <c r="AP294" s="281"/>
      <c r="AQ294" s="291"/>
      <c r="AR294" s="292">
        <f t="shared" si="60"/>
        <v>150</v>
      </c>
      <c r="AS294" s="292">
        <f t="shared" si="61"/>
        <v>311982</v>
      </c>
      <c r="AT294" s="292"/>
      <c r="AU294" s="292"/>
      <c r="AV294" s="292"/>
      <c r="AW294" s="292"/>
      <c r="AX294" s="292"/>
      <c r="AY294" s="222"/>
    </row>
    <row r="295" s="180" customFormat="1" ht="39" customHeight="1" spans="1:51">
      <c r="A295" s="213">
        <v>45837</v>
      </c>
      <c r="B295" s="214" t="s">
        <v>1478</v>
      </c>
      <c r="C295" s="215" t="s">
        <v>594</v>
      </c>
      <c r="D295" s="216">
        <v>4500171106</v>
      </c>
      <c r="E295" s="217" t="s">
        <v>1922</v>
      </c>
      <c r="F295" s="216" t="s">
        <v>1923</v>
      </c>
      <c r="G295" s="219" t="s">
        <v>1481</v>
      </c>
      <c r="H295" s="219" t="s">
        <v>761</v>
      </c>
      <c r="I295" s="222" t="s">
        <v>555</v>
      </c>
      <c r="J295" s="221">
        <v>501</v>
      </c>
      <c r="K295" s="221">
        <v>0</v>
      </c>
      <c r="L295" s="221">
        <v>3</v>
      </c>
      <c r="M295" s="221">
        <f t="shared" si="65"/>
        <v>167</v>
      </c>
      <c r="N295" s="238">
        <v>45887</v>
      </c>
      <c r="O295" s="238">
        <v>45883</v>
      </c>
      <c r="P295" s="239" t="s">
        <v>1924</v>
      </c>
      <c r="Q295" s="239" t="s">
        <v>556</v>
      </c>
      <c r="R295" s="239" t="s">
        <v>1925</v>
      </c>
      <c r="S295" s="239"/>
      <c r="T295" s="239" t="s">
        <v>731</v>
      </c>
      <c r="U295" s="248" t="s">
        <v>1926</v>
      </c>
      <c r="V295" s="248" t="s">
        <v>572</v>
      </c>
      <c r="W295" s="248" t="s">
        <v>1927</v>
      </c>
      <c r="X295" s="248"/>
      <c r="Y295" s="249"/>
      <c r="Z295" s="220" t="s">
        <v>1928</v>
      </c>
      <c r="AA295" s="239" t="s">
        <v>1485</v>
      </c>
      <c r="AB295" s="259">
        <v>1.6801</v>
      </c>
      <c r="AC295" s="259">
        <f t="shared" si="62"/>
        <v>841.7301</v>
      </c>
      <c r="AD295" s="221" t="s">
        <v>1929</v>
      </c>
      <c r="AE295" s="240" t="s">
        <v>567</v>
      </c>
      <c r="AF295" s="240"/>
      <c r="AG295" s="240">
        <v>501</v>
      </c>
      <c r="AH295" s="262">
        <f t="shared" si="55"/>
        <v>0</v>
      </c>
      <c r="AI295" s="240"/>
      <c r="AK295" s="261">
        <f t="shared" ref="AK295:AK302" si="68">J295</f>
        <v>501</v>
      </c>
      <c r="AL295" s="261"/>
      <c r="AM295" s="280"/>
      <c r="AO295" s="281">
        <f t="shared" si="67"/>
        <v>501</v>
      </c>
      <c r="AP295" s="281"/>
      <c r="AQ295" s="291"/>
      <c r="AR295" s="292">
        <f t="shared" si="60"/>
        <v>501</v>
      </c>
      <c r="AS295" s="292">
        <f t="shared" si="61"/>
        <v>312483</v>
      </c>
      <c r="AT295" s="292"/>
      <c r="AU295" s="292"/>
      <c r="AV295" s="292"/>
      <c r="AW295" s="292"/>
      <c r="AX295" s="292"/>
      <c r="AY295" s="222"/>
    </row>
    <row r="296" s="180" customFormat="1" ht="39" customHeight="1" spans="1:51">
      <c r="A296" s="213">
        <v>45837</v>
      </c>
      <c r="B296" s="214" t="s">
        <v>1478</v>
      </c>
      <c r="C296" s="215" t="s">
        <v>594</v>
      </c>
      <c r="D296" s="216">
        <v>4500171106</v>
      </c>
      <c r="E296" s="217" t="s">
        <v>1930</v>
      </c>
      <c r="F296" s="216" t="s">
        <v>1931</v>
      </c>
      <c r="G296" s="219" t="s">
        <v>1481</v>
      </c>
      <c r="H296" s="219" t="s">
        <v>761</v>
      </c>
      <c r="I296" s="222" t="s">
        <v>555</v>
      </c>
      <c r="J296" s="221">
        <v>681</v>
      </c>
      <c r="K296" s="221">
        <v>0</v>
      </c>
      <c r="L296" s="221">
        <v>3</v>
      </c>
      <c r="M296" s="221">
        <f t="shared" si="65"/>
        <v>227</v>
      </c>
      <c r="N296" s="238">
        <v>45887</v>
      </c>
      <c r="O296" s="238">
        <v>45883</v>
      </c>
      <c r="P296" s="239" t="s">
        <v>1924</v>
      </c>
      <c r="Q296" s="239" t="s">
        <v>556</v>
      </c>
      <c r="R296" s="239" t="s">
        <v>1925</v>
      </c>
      <c r="S296" s="239"/>
      <c r="T296" s="239" t="s">
        <v>731</v>
      </c>
      <c r="U296" s="248" t="s">
        <v>1926</v>
      </c>
      <c r="V296" s="248" t="s">
        <v>572</v>
      </c>
      <c r="W296" s="248" t="s">
        <v>1927</v>
      </c>
      <c r="X296" s="248"/>
      <c r="Y296" s="249"/>
      <c r="Z296" s="220" t="s">
        <v>1928</v>
      </c>
      <c r="AA296" s="239" t="s">
        <v>1485</v>
      </c>
      <c r="AB296" s="259">
        <v>1.6801</v>
      </c>
      <c r="AC296" s="259">
        <f t="shared" si="62"/>
        <v>1144.1481</v>
      </c>
      <c r="AD296" s="221" t="s">
        <v>1932</v>
      </c>
      <c r="AE296" s="240" t="s">
        <v>567</v>
      </c>
      <c r="AF296" s="240"/>
      <c r="AG296" s="240">
        <v>681</v>
      </c>
      <c r="AH296" s="262">
        <f t="shared" si="55"/>
        <v>0</v>
      </c>
      <c r="AI296" s="240"/>
      <c r="AK296" s="261">
        <f t="shared" si="68"/>
        <v>681</v>
      </c>
      <c r="AL296" s="261"/>
      <c r="AM296" s="280"/>
      <c r="AO296" s="281">
        <f t="shared" si="67"/>
        <v>681</v>
      </c>
      <c r="AP296" s="281"/>
      <c r="AQ296" s="291"/>
      <c r="AR296" s="292">
        <f t="shared" si="60"/>
        <v>681</v>
      </c>
      <c r="AS296" s="292">
        <f t="shared" si="61"/>
        <v>313164</v>
      </c>
      <c r="AT296" s="292"/>
      <c r="AU296" s="292"/>
      <c r="AV296" s="292"/>
      <c r="AW296" s="292"/>
      <c r="AX296" s="292"/>
      <c r="AY296" s="222"/>
    </row>
    <row r="297" s="180" customFormat="1" ht="39" customHeight="1" spans="1:51">
      <c r="A297" s="213">
        <v>45837</v>
      </c>
      <c r="B297" s="214" t="s">
        <v>1478</v>
      </c>
      <c r="C297" s="215" t="s">
        <v>594</v>
      </c>
      <c r="D297" s="216">
        <v>4500171106</v>
      </c>
      <c r="E297" s="217" t="s">
        <v>1933</v>
      </c>
      <c r="F297" s="216" t="s">
        <v>1934</v>
      </c>
      <c r="G297" s="219" t="s">
        <v>1481</v>
      </c>
      <c r="H297" s="219" t="s">
        <v>761</v>
      </c>
      <c r="I297" s="222" t="s">
        <v>555</v>
      </c>
      <c r="J297" s="221">
        <v>501</v>
      </c>
      <c r="K297" s="221">
        <v>0</v>
      </c>
      <c r="L297" s="221">
        <v>3</v>
      </c>
      <c r="M297" s="221">
        <f t="shared" si="65"/>
        <v>167</v>
      </c>
      <c r="N297" s="238">
        <v>45887</v>
      </c>
      <c r="O297" s="238">
        <v>45883</v>
      </c>
      <c r="P297" s="239" t="s">
        <v>1924</v>
      </c>
      <c r="Q297" s="239" t="s">
        <v>556</v>
      </c>
      <c r="R297" s="239" t="s">
        <v>1925</v>
      </c>
      <c r="S297" s="239"/>
      <c r="T297" s="239" t="s">
        <v>731</v>
      </c>
      <c r="U297" s="248" t="s">
        <v>1926</v>
      </c>
      <c r="V297" s="248" t="s">
        <v>572</v>
      </c>
      <c r="W297" s="248" t="s">
        <v>1927</v>
      </c>
      <c r="X297" s="248"/>
      <c r="Y297" s="249"/>
      <c r="Z297" s="220" t="s">
        <v>1928</v>
      </c>
      <c r="AA297" s="239" t="s">
        <v>1485</v>
      </c>
      <c r="AB297" s="259">
        <v>1.6801</v>
      </c>
      <c r="AC297" s="259">
        <f t="shared" si="62"/>
        <v>841.7301</v>
      </c>
      <c r="AD297" s="221" t="s">
        <v>1935</v>
      </c>
      <c r="AE297" s="240" t="s">
        <v>567</v>
      </c>
      <c r="AF297" s="240"/>
      <c r="AG297" s="240">
        <v>501</v>
      </c>
      <c r="AH297" s="262">
        <f t="shared" si="55"/>
        <v>0</v>
      </c>
      <c r="AI297" s="240"/>
      <c r="AK297" s="261">
        <f t="shared" si="68"/>
        <v>501</v>
      </c>
      <c r="AL297" s="261"/>
      <c r="AM297" s="280"/>
      <c r="AO297" s="281">
        <f t="shared" si="67"/>
        <v>501</v>
      </c>
      <c r="AP297" s="281"/>
      <c r="AQ297" s="291"/>
      <c r="AR297" s="292">
        <f t="shared" si="60"/>
        <v>501</v>
      </c>
      <c r="AS297" s="292">
        <f t="shared" si="61"/>
        <v>313665</v>
      </c>
      <c r="AT297" s="292"/>
      <c r="AU297" s="292"/>
      <c r="AV297" s="292"/>
      <c r="AW297" s="292"/>
      <c r="AX297" s="292"/>
      <c r="AY297" s="222"/>
    </row>
    <row r="298" s="180" customFormat="1" ht="39" customHeight="1" spans="1:51">
      <c r="A298" s="213">
        <v>45837</v>
      </c>
      <c r="B298" s="214" t="s">
        <v>1478</v>
      </c>
      <c r="C298" s="215" t="s">
        <v>594</v>
      </c>
      <c r="D298" s="216">
        <v>4500171106</v>
      </c>
      <c r="E298" s="217" t="s">
        <v>1936</v>
      </c>
      <c r="F298" s="216" t="s">
        <v>1937</v>
      </c>
      <c r="G298" s="219" t="s">
        <v>1481</v>
      </c>
      <c r="H298" s="219" t="s">
        <v>761</v>
      </c>
      <c r="I298" s="222" t="s">
        <v>555</v>
      </c>
      <c r="J298" s="221">
        <v>501</v>
      </c>
      <c r="K298" s="221">
        <v>0</v>
      </c>
      <c r="L298" s="221">
        <v>3</v>
      </c>
      <c r="M298" s="221">
        <f t="shared" si="65"/>
        <v>167</v>
      </c>
      <c r="N298" s="238">
        <v>45887</v>
      </c>
      <c r="O298" s="238">
        <v>45883</v>
      </c>
      <c r="P298" s="239" t="s">
        <v>1924</v>
      </c>
      <c r="Q298" s="239" t="s">
        <v>556</v>
      </c>
      <c r="R298" s="239" t="s">
        <v>1925</v>
      </c>
      <c r="S298" s="239"/>
      <c r="T298" s="239" t="s">
        <v>731</v>
      </c>
      <c r="U298" s="248" t="s">
        <v>1926</v>
      </c>
      <c r="V298" s="248" t="s">
        <v>572</v>
      </c>
      <c r="W298" s="248" t="s">
        <v>1927</v>
      </c>
      <c r="X298" s="248"/>
      <c r="Y298" s="249"/>
      <c r="Z298" s="220" t="s">
        <v>1928</v>
      </c>
      <c r="AA298" s="239" t="s">
        <v>1485</v>
      </c>
      <c r="AB298" s="259">
        <v>1.6801</v>
      </c>
      <c r="AC298" s="259">
        <f t="shared" si="62"/>
        <v>841.7301</v>
      </c>
      <c r="AD298" s="221" t="s">
        <v>1938</v>
      </c>
      <c r="AE298" s="240" t="s">
        <v>567</v>
      </c>
      <c r="AF298" s="240"/>
      <c r="AG298" s="240">
        <v>501</v>
      </c>
      <c r="AH298" s="262">
        <f t="shared" si="55"/>
        <v>0</v>
      </c>
      <c r="AI298" s="240"/>
      <c r="AK298" s="261">
        <f t="shared" si="68"/>
        <v>501</v>
      </c>
      <c r="AL298" s="261"/>
      <c r="AM298" s="280"/>
      <c r="AO298" s="281">
        <f t="shared" si="67"/>
        <v>501</v>
      </c>
      <c r="AP298" s="281"/>
      <c r="AQ298" s="291"/>
      <c r="AR298" s="292">
        <f t="shared" si="60"/>
        <v>501</v>
      </c>
      <c r="AS298" s="292">
        <f t="shared" si="61"/>
        <v>314166</v>
      </c>
      <c r="AT298" s="292"/>
      <c r="AU298" s="292"/>
      <c r="AV298" s="292"/>
      <c r="AW298" s="292"/>
      <c r="AX298" s="292"/>
      <c r="AY298" s="222"/>
    </row>
    <row r="299" s="180" customFormat="1" ht="39" customHeight="1" spans="1:51">
      <c r="A299" s="213">
        <v>45837</v>
      </c>
      <c r="B299" s="214" t="s">
        <v>1478</v>
      </c>
      <c r="C299" s="215" t="s">
        <v>594</v>
      </c>
      <c r="D299" s="216">
        <v>4500171106</v>
      </c>
      <c r="E299" s="217" t="s">
        <v>1939</v>
      </c>
      <c r="F299" s="216" t="s">
        <v>1940</v>
      </c>
      <c r="G299" s="219" t="s">
        <v>1481</v>
      </c>
      <c r="H299" s="219" t="s">
        <v>761</v>
      </c>
      <c r="I299" s="222" t="s">
        <v>555</v>
      </c>
      <c r="J299" s="221">
        <v>1086</v>
      </c>
      <c r="K299" s="221">
        <v>0</v>
      </c>
      <c r="L299" s="221">
        <v>3</v>
      </c>
      <c r="M299" s="221">
        <f t="shared" si="65"/>
        <v>362</v>
      </c>
      <c r="N299" s="238">
        <v>45887</v>
      </c>
      <c r="O299" s="238">
        <v>45883</v>
      </c>
      <c r="P299" s="239" t="s">
        <v>1924</v>
      </c>
      <c r="Q299" s="239" t="s">
        <v>556</v>
      </c>
      <c r="R299" s="239" t="s">
        <v>1925</v>
      </c>
      <c r="S299" s="239"/>
      <c r="T299" s="239" t="s">
        <v>731</v>
      </c>
      <c r="U299" s="248" t="s">
        <v>1926</v>
      </c>
      <c r="V299" s="248" t="s">
        <v>572</v>
      </c>
      <c r="W299" s="248" t="s">
        <v>1927</v>
      </c>
      <c r="X299" s="248"/>
      <c r="Y299" s="249"/>
      <c r="Z299" s="220" t="s">
        <v>1928</v>
      </c>
      <c r="AA299" s="239" t="s">
        <v>1485</v>
      </c>
      <c r="AB299" s="259">
        <v>1.6015</v>
      </c>
      <c r="AC299" s="259">
        <f t="shared" si="62"/>
        <v>1739.229</v>
      </c>
      <c r="AD299" s="221" t="s">
        <v>1941</v>
      </c>
      <c r="AE299" s="240" t="s">
        <v>567</v>
      </c>
      <c r="AF299" s="240"/>
      <c r="AG299" s="240">
        <v>1086</v>
      </c>
      <c r="AH299" s="262">
        <f t="shared" si="55"/>
        <v>0</v>
      </c>
      <c r="AI299" s="240"/>
      <c r="AK299" s="261">
        <f t="shared" si="68"/>
        <v>1086</v>
      </c>
      <c r="AL299" s="261"/>
      <c r="AM299" s="280"/>
      <c r="AO299" s="281">
        <f t="shared" si="67"/>
        <v>1086</v>
      </c>
      <c r="AP299" s="281"/>
      <c r="AQ299" s="291"/>
      <c r="AR299" s="292">
        <f t="shared" si="60"/>
        <v>1086</v>
      </c>
      <c r="AS299" s="292">
        <f t="shared" si="61"/>
        <v>315252</v>
      </c>
      <c r="AT299" s="292"/>
      <c r="AU299" s="292"/>
      <c r="AV299" s="292"/>
      <c r="AW299" s="292"/>
      <c r="AX299" s="292"/>
      <c r="AY299" s="222"/>
    </row>
    <row r="300" s="180" customFormat="1" ht="39" hidden="1" customHeight="1" spans="1:51">
      <c r="A300" s="213">
        <v>45842</v>
      </c>
      <c r="B300" s="214" t="s">
        <v>177</v>
      </c>
      <c r="C300" s="215" t="s">
        <v>594</v>
      </c>
      <c r="D300" s="216">
        <v>4500172804</v>
      </c>
      <c r="E300" s="217" t="s">
        <v>1942</v>
      </c>
      <c r="F300" s="216" t="s">
        <v>1943</v>
      </c>
      <c r="G300" s="219" t="s">
        <v>554</v>
      </c>
      <c r="H300" s="219" t="s">
        <v>554</v>
      </c>
      <c r="I300" s="222" t="s">
        <v>555</v>
      </c>
      <c r="J300" s="221">
        <v>1254</v>
      </c>
      <c r="K300" s="221">
        <v>0</v>
      </c>
      <c r="L300" s="221">
        <v>6</v>
      </c>
      <c r="M300" s="221">
        <f t="shared" si="65"/>
        <v>209</v>
      </c>
      <c r="N300" s="238">
        <v>45887</v>
      </c>
      <c r="O300" s="238">
        <v>45883</v>
      </c>
      <c r="P300" s="239"/>
      <c r="Q300" s="239" t="s">
        <v>556</v>
      </c>
      <c r="R300" s="239"/>
      <c r="S300" s="239"/>
      <c r="T300" s="239" t="s">
        <v>731</v>
      </c>
      <c r="U300" s="248">
        <v>45854</v>
      </c>
      <c r="V300" s="248" t="s">
        <v>676</v>
      </c>
      <c r="W300" s="248" t="s">
        <v>1944</v>
      </c>
      <c r="X300" s="248"/>
      <c r="Y300" s="249"/>
      <c r="Z300" s="220" t="s">
        <v>1945</v>
      </c>
      <c r="AA300" s="239" t="s">
        <v>896</v>
      </c>
      <c r="AB300" s="259">
        <v>1.5161</v>
      </c>
      <c r="AC300" s="259">
        <f t="shared" si="62"/>
        <v>1901.1894</v>
      </c>
      <c r="AD300" s="221" t="s">
        <v>1946</v>
      </c>
      <c r="AE300" s="240" t="s">
        <v>567</v>
      </c>
      <c r="AF300" s="240"/>
      <c r="AG300" s="240">
        <v>1254</v>
      </c>
      <c r="AH300" s="262">
        <f t="shared" si="55"/>
        <v>0</v>
      </c>
      <c r="AI300" s="240"/>
      <c r="AK300" s="261">
        <f t="shared" si="68"/>
        <v>1254</v>
      </c>
      <c r="AL300" s="261"/>
      <c r="AM300" s="280"/>
      <c r="AO300" s="281">
        <f t="shared" si="67"/>
        <v>1254</v>
      </c>
      <c r="AP300" s="281"/>
      <c r="AQ300" s="291"/>
      <c r="AR300" s="292">
        <f t="shared" si="60"/>
        <v>1254</v>
      </c>
      <c r="AS300" s="292">
        <f t="shared" si="61"/>
        <v>316506</v>
      </c>
      <c r="AT300" s="292"/>
      <c r="AU300" s="292"/>
      <c r="AV300" s="292"/>
      <c r="AW300" s="292"/>
      <c r="AX300" s="292"/>
      <c r="AY300" s="222"/>
    </row>
    <row r="301" s="180" customFormat="1" ht="39" hidden="1" customHeight="1" spans="1:51">
      <c r="A301" s="213">
        <v>45842</v>
      </c>
      <c r="B301" s="214" t="s">
        <v>177</v>
      </c>
      <c r="C301" s="215" t="s">
        <v>594</v>
      </c>
      <c r="D301" s="216">
        <v>4500172805</v>
      </c>
      <c r="E301" s="217" t="s">
        <v>1947</v>
      </c>
      <c r="F301" s="216" t="s">
        <v>1948</v>
      </c>
      <c r="G301" s="219" t="s">
        <v>554</v>
      </c>
      <c r="H301" s="219" t="s">
        <v>554</v>
      </c>
      <c r="I301" s="222" t="s">
        <v>555</v>
      </c>
      <c r="J301" s="221">
        <v>7512</v>
      </c>
      <c r="K301" s="221">
        <v>0</v>
      </c>
      <c r="L301" s="221">
        <v>6</v>
      </c>
      <c r="M301" s="221">
        <f t="shared" si="65"/>
        <v>1252</v>
      </c>
      <c r="N301" s="238">
        <v>45887</v>
      </c>
      <c r="O301" s="238">
        <v>45883</v>
      </c>
      <c r="P301" s="239"/>
      <c r="Q301" s="239" t="s">
        <v>556</v>
      </c>
      <c r="R301" s="239"/>
      <c r="S301" s="239"/>
      <c r="T301" s="239" t="s">
        <v>731</v>
      </c>
      <c r="U301" s="248">
        <v>45854</v>
      </c>
      <c r="V301" s="248" t="s">
        <v>676</v>
      </c>
      <c r="W301" s="248" t="s">
        <v>1944</v>
      </c>
      <c r="X301" s="248"/>
      <c r="Y301" s="249"/>
      <c r="Z301" s="220" t="s">
        <v>1949</v>
      </c>
      <c r="AA301" s="239" t="s">
        <v>896</v>
      </c>
      <c r="AB301" s="259">
        <v>1.4872</v>
      </c>
      <c r="AC301" s="259">
        <f t="shared" si="62"/>
        <v>11171.8464</v>
      </c>
      <c r="AD301" s="221" t="s">
        <v>1950</v>
      </c>
      <c r="AE301" s="240" t="s">
        <v>567</v>
      </c>
      <c r="AF301" s="240"/>
      <c r="AG301" s="240">
        <f>2964+2580+516+1452</f>
        <v>7512</v>
      </c>
      <c r="AH301" s="262">
        <f t="shared" si="55"/>
        <v>0</v>
      </c>
      <c r="AI301" s="240"/>
      <c r="AK301" s="261">
        <f t="shared" si="68"/>
        <v>7512</v>
      </c>
      <c r="AL301" s="261"/>
      <c r="AM301" s="280"/>
      <c r="AO301" s="281">
        <f t="shared" si="67"/>
        <v>7512</v>
      </c>
      <c r="AP301" s="281"/>
      <c r="AQ301" s="291"/>
      <c r="AR301" s="292">
        <f t="shared" si="60"/>
        <v>7512</v>
      </c>
      <c r="AS301" s="292">
        <f t="shared" si="61"/>
        <v>324018</v>
      </c>
      <c r="AT301" s="292"/>
      <c r="AU301" s="292"/>
      <c r="AV301" s="292"/>
      <c r="AW301" s="292"/>
      <c r="AX301" s="292"/>
      <c r="AY301" s="222"/>
    </row>
    <row r="302" s="180" customFormat="1" ht="39" hidden="1" customHeight="1" spans="1:51">
      <c r="A302" s="213">
        <v>45841</v>
      </c>
      <c r="B302" s="214" t="s">
        <v>577</v>
      </c>
      <c r="C302" s="215" t="s">
        <v>578</v>
      </c>
      <c r="D302" s="216">
        <v>4500172669</v>
      </c>
      <c r="E302" s="217">
        <v>84443</v>
      </c>
      <c r="F302" s="216" t="s">
        <v>1951</v>
      </c>
      <c r="G302" s="219" t="s">
        <v>554</v>
      </c>
      <c r="H302" s="219" t="s">
        <v>554</v>
      </c>
      <c r="I302" s="222" t="s">
        <v>555</v>
      </c>
      <c r="J302" s="221">
        <v>1800</v>
      </c>
      <c r="K302" s="221">
        <v>0</v>
      </c>
      <c r="L302" s="221">
        <v>6</v>
      </c>
      <c r="M302" s="221">
        <f t="shared" si="65"/>
        <v>300</v>
      </c>
      <c r="N302" s="238">
        <v>45890</v>
      </c>
      <c r="O302" s="238">
        <v>45887</v>
      </c>
      <c r="P302" s="239"/>
      <c r="Q302" s="239" t="s">
        <v>556</v>
      </c>
      <c r="R302" s="239"/>
      <c r="S302" s="239"/>
      <c r="T302" s="239" t="s">
        <v>731</v>
      </c>
      <c r="U302" s="248">
        <v>45842</v>
      </c>
      <c r="V302" s="248" t="s">
        <v>572</v>
      </c>
      <c r="W302" s="248" t="s">
        <v>1952</v>
      </c>
      <c r="X302" s="248"/>
      <c r="Y302" s="249"/>
      <c r="Z302" s="220" t="s">
        <v>1716</v>
      </c>
      <c r="AA302" s="239" t="s">
        <v>690</v>
      </c>
      <c r="AB302" s="259">
        <v>2.6352</v>
      </c>
      <c r="AC302" s="259">
        <f t="shared" si="62"/>
        <v>4743.36</v>
      </c>
      <c r="AD302" s="221" t="s">
        <v>1953</v>
      </c>
      <c r="AE302" s="240" t="s">
        <v>567</v>
      </c>
      <c r="AF302" s="240"/>
      <c r="AG302" s="240">
        <v>1800</v>
      </c>
      <c r="AH302" s="262">
        <f t="shared" si="55"/>
        <v>0</v>
      </c>
      <c r="AI302" s="240"/>
      <c r="AK302" s="261">
        <f t="shared" si="68"/>
        <v>1800</v>
      </c>
      <c r="AL302" s="261"/>
      <c r="AM302" s="280"/>
      <c r="AO302" s="281">
        <f t="shared" si="67"/>
        <v>1800</v>
      </c>
      <c r="AP302" s="281"/>
      <c r="AQ302" s="291"/>
      <c r="AR302" s="292">
        <f t="shared" si="60"/>
        <v>1800</v>
      </c>
      <c r="AS302" s="292">
        <f t="shared" si="61"/>
        <v>325818</v>
      </c>
      <c r="AT302" s="292"/>
      <c r="AU302" s="292"/>
      <c r="AV302" s="292"/>
      <c r="AW302" s="292"/>
      <c r="AX302" s="292"/>
      <c r="AY302" s="222"/>
    </row>
    <row r="303" s="180" customFormat="1" ht="39" hidden="1" customHeight="1" spans="1:51">
      <c r="A303" s="213">
        <v>45825</v>
      </c>
      <c r="B303" s="214" t="s">
        <v>1954</v>
      </c>
      <c r="C303" s="215" t="s">
        <v>1955</v>
      </c>
      <c r="D303" s="216">
        <v>4500170167</v>
      </c>
      <c r="E303" s="217" t="s">
        <v>1956</v>
      </c>
      <c r="F303" s="216" t="s">
        <v>1957</v>
      </c>
      <c r="G303" s="219" t="s">
        <v>666</v>
      </c>
      <c r="H303" s="219" t="s">
        <v>554</v>
      </c>
      <c r="I303" s="222" t="s">
        <v>555</v>
      </c>
      <c r="J303" s="221">
        <v>504</v>
      </c>
      <c r="K303" s="221">
        <v>0</v>
      </c>
      <c r="L303" s="221">
        <v>6</v>
      </c>
      <c r="M303" s="221">
        <f t="shared" si="65"/>
        <v>84</v>
      </c>
      <c r="N303" s="238">
        <v>45891</v>
      </c>
      <c r="O303" s="238">
        <v>45887</v>
      </c>
      <c r="P303" s="239"/>
      <c r="Q303" s="239" t="s">
        <v>556</v>
      </c>
      <c r="R303" s="239"/>
      <c r="S303" s="239"/>
      <c r="T303" s="239" t="s">
        <v>731</v>
      </c>
      <c r="U303" s="248">
        <v>45827</v>
      </c>
      <c r="V303" s="248" t="s">
        <v>572</v>
      </c>
      <c r="W303" s="248">
        <v>45840</v>
      </c>
      <c r="X303" s="248"/>
      <c r="Y303" s="249"/>
      <c r="Z303" s="328" t="s">
        <v>1958</v>
      </c>
      <c r="AA303" s="239" t="s">
        <v>832</v>
      </c>
      <c r="AB303" s="259">
        <v>2.6717</v>
      </c>
      <c r="AC303" s="259">
        <f t="shared" si="62"/>
        <v>1346.5368</v>
      </c>
      <c r="AD303" s="221" t="s">
        <v>1959</v>
      </c>
      <c r="AE303" s="240" t="s">
        <v>567</v>
      </c>
      <c r="AF303" s="240"/>
      <c r="AG303" s="240">
        <v>504</v>
      </c>
      <c r="AH303" s="262">
        <f t="shared" si="55"/>
        <v>0</v>
      </c>
      <c r="AI303" s="240"/>
      <c r="AK303" s="261"/>
      <c r="AL303" s="261">
        <f>J303</f>
        <v>504</v>
      </c>
      <c r="AM303" s="280"/>
      <c r="AO303" s="281">
        <f t="shared" si="67"/>
        <v>504</v>
      </c>
      <c r="AP303" s="281"/>
      <c r="AQ303" s="291"/>
      <c r="AR303" s="292">
        <f t="shared" si="60"/>
        <v>504</v>
      </c>
      <c r="AS303" s="292">
        <f t="shared" si="61"/>
        <v>326322</v>
      </c>
      <c r="AT303" s="292"/>
      <c r="AU303" s="292"/>
      <c r="AV303" s="292"/>
      <c r="AW303" s="292"/>
      <c r="AX303" s="292"/>
      <c r="AY303" s="222"/>
    </row>
    <row r="304" s="180" customFormat="1" ht="39" hidden="1" customHeight="1" spans="1:51">
      <c r="A304" s="213">
        <v>45831</v>
      </c>
      <c r="B304" s="214" t="s">
        <v>1354</v>
      </c>
      <c r="C304" s="215" t="s">
        <v>642</v>
      </c>
      <c r="D304" s="216">
        <v>4500170965</v>
      </c>
      <c r="E304" s="217" t="s">
        <v>1960</v>
      </c>
      <c r="F304" s="216" t="s">
        <v>1961</v>
      </c>
      <c r="G304" s="219" t="s">
        <v>666</v>
      </c>
      <c r="H304" s="219" t="s">
        <v>554</v>
      </c>
      <c r="I304" s="222" t="s">
        <v>555</v>
      </c>
      <c r="J304" s="221">
        <v>900</v>
      </c>
      <c r="K304" s="221">
        <v>0</v>
      </c>
      <c r="L304" s="221">
        <v>6</v>
      </c>
      <c r="M304" s="221">
        <f t="shared" si="65"/>
        <v>150</v>
      </c>
      <c r="N304" s="238">
        <v>45891</v>
      </c>
      <c r="O304" s="238">
        <f>N304-4</f>
        <v>45887</v>
      </c>
      <c r="P304" s="239"/>
      <c r="Q304" s="239" t="s">
        <v>556</v>
      </c>
      <c r="R304" s="239"/>
      <c r="S304" s="239"/>
      <c r="T304" s="239" t="s">
        <v>748</v>
      </c>
      <c r="U304" s="248">
        <v>45853</v>
      </c>
      <c r="V304" s="248" t="s">
        <v>572</v>
      </c>
      <c r="W304" s="248" t="s">
        <v>1962</v>
      </c>
      <c r="X304" s="248"/>
      <c r="Y304" s="249" t="s">
        <v>1963</v>
      </c>
      <c r="Z304" s="220" t="s">
        <v>1964</v>
      </c>
      <c r="AA304" s="239" t="s">
        <v>1264</v>
      </c>
      <c r="AB304" s="259">
        <v>2.6717</v>
      </c>
      <c r="AC304" s="259">
        <f t="shared" si="62"/>
        <v>2404.53</v>
      </c>
      <c r="AD304" s="221" t="s">
        <v>1965</v>
      </c>
      <c r="AE304" s="240" t="s">
        <v>567</v>
      </c>
      <c r="AF304" s="240"/>
      <c r="AG304" s="240">
        <v>900</v>
      </c>
      <c r="AH304" s="262">
        <f t="shared" si="55"/>
        <v>0</v>
      </c>
      <c r="AI304" s="240"/>
      <c r="AK304" s="261"/>
      <c r="AL304" s="261">
        <f>J304</f>
        <v>900</v>
      </c>
      <c r="AM304" s="280"/>
      <c r="AO304" s="281">
        <f t="shared" si="67"/>
        <v>900</v>
      </c>
      <c r="AP304" s="281"/>
      <c r="AQ304" s="291"/>
      <c r="AR304" s="292">
        <f t="shared" si="60"/>
        <v>900</v>
      </c>
      <c r="AS304" s="292">
        <f t="shared" si="61"/>
        <v>327222</v>
      </c>
      <c r="AT304" s="292"/>
      <c r="AU304" s="292"/>
      <c r="AV304" s="292"/>
      <c r="AW304" s="292"/>
      <c r="AX304" s="292"/>
      <c r="AY304" s="222"/>
    </row>
    <row r="305" s="180" customFormat="1" ht="39" hidden="1" customHeight="1" spans="1:51">
      <c r="A305" s="213">
        <v>45855</v>
      </c>
      <c r="B305" s="214" t="s">
        <v>1966</v>
      </c>
      <c r="C305" s="215" t="s">
        <v>1288</v>
      </c>
      <c r="D305" s="216">
        <v>4500174183</v>
      </c>
      <c r="E305" s="217" t="s">
        <v>1967</v>
      </c>
      <c r="F305" s="216" t="s">
        <v>1968</v>
      </c>
      <c r="G305" s="219" t="s">
        <v>666</v>
      </c>
      <c r="H305" s="219" t="s">
        <v>554</v>
      </c>
      <c r="I305" s="222" t="s">
        <v>555</v>
      </c>
      <c r="J305" s="221">
        <v>1200</v>
      </c>
      <c r="K305" s="221">
        <v>0</v>
      </c>
      <c r="L305" s="221">
        <v>6</v>
      </c>
      <c r="M305" s="221">
        <f t="shared" si="65"/>
        <v>200</v>
      </c>
      <c r="N305" s="238">
        <v>45891</v>
      </c>
      <c r="O305" s="238">
        <v>45887</v>
      </c>
      <c r="P305" s="239"/>
      <c r="Q305" s="239" t="s">
        <v>556</v>
      </c>
      <c r="R305" s="239"/>
      <c r="S305" s="239"/>
      <c r="T305" s="239" t="s">
        <v>748</v>
      </c>
      <c r="U305" s="248">
        <v>45856</v>
      </c>
      <c r="V305" s="248" t="s">
        <v>572</v>
      </c>
      <c r="W305" s="248" t="s">
        <v>1969</v>
      </c>
      <c r="X305" s="248"/>
      <c r="Y305" s="249"/>
      <c r="Z305" s="220" t="s">
        <v>1970</v>
      </c>
      <c r="AA305" s="239" t="s">
        <v>964</v>
      </c>
      <c r="AB305" s="259">
        <v>2.6352</v>
      </c>
      <c r="AC305" s="259">
        <f t="shared" si="62"/>
        <v>3162.24</v>
      </c>
      <c r="AD305" s="221" t="s">
        <v>1971</v>
      </c>
      <c r="AE305" s="240" t="s">
        <v>567</v>
      </c>
      <c r="AF305" s="240"/>
      <c r="AG305" s="240">
        <v>1200</v>
      </c>
      <c r="AH305" s="262">
        <f t="shared" si="55"/>
        <v>0</v>
      </c>
      <c r="AI305" s="240"/>
      <c r="AK305" s="261"/>
      <c r="AL305" s="261">
        <f>J305</f>
        <v>1200</v>
      </c>
      <c r="AM305" s="280"/>
      <c r="AN305" s="180">
        <f>J305</f>
        <v>1200</v>
      </c>
      <c r="AO305" s="281"/>
      <c r="AP305" s="281"/>
      <c r="AQ305" s="291"/>
      <c r="AR305" s="292">
        <f t="shared" si="60"/>
        <v>1200</v>
      </c>
      <c r="AS305" s="292">
        <f t="shared" si="61"/>
        <v>328422</v>
      </c>
      <c r="AT305" s="292"/>
      <c r="AU305" s="292"/>
      <c r="AV305" s="292"/>
      <c r="AW305" s="292"/>
      <c r="AX305" s="292"/>
      <c r="AY305" s="222"/>
    </row>
    <row r="306" s="180" customFormat="1" ht="39" customHeight="1" spans="1:51">
      <c r="A306" s="213">
        <v>45826</v>
      </c>
      <c r="B306" s="214" t="s">
        <v>757</v>
      </c>
      <c r="C306" s="215" t="s">
        <v>758</v>
      </c>
      <c r="D306" s="216">
        <v>4500170471</v>
      </c>
      <c r="E306" s="217" t="s">
        <v>1972</v>
      </c>
      <c r="F306" s="216" t="s">
        <v>1973</v>
      </c>
      <c r="G306" s="219" t="s">
        <v>761</v>
      </c>
      <c r="H306" s="219" t="s">
        <v>761</v>
      </c>
      <c r="I306" s="222" t="s">
        <v>555</v>
      </c>
      <c r="J306" s="221">
        <v>1899</v>
      </c>
      <c r="K306" s="221">
        <v>0</v>
      </c>
      <c r="L306" s="221">
        <v>3</v>
      </c>
      <c r="M306" s="221">
        <f t="shared" si="65"/>
        <v>633</v>
      </c>
      <c r="N306" s="238">
        <v>45882</v>
      </c>
      <c r="O306" s="238">
        <v>45878</v>
      </c>
      <c r="P306" s="239" t="s">
        <v>1974</v>
      </c>
      <c r="Q306" s="239" t="s">
        <v>556</v>
      </c>
      <c r="R306" s="239"/>
      <c r="S306" s="239"/>
      <c r="T306" s="239" t="s">
        <v>731</v>
      </c>
      <c r="U306" s="248">
        <v>45845</v>
      </c>
      <c r="V306" s="248" t="s">
        <v>572</v>
      </c>
      <c r="W306" s="248" t="s">
        <v>1303</v>
      </c>
      <c r="X306" s="248"/>
      <c r="Y306" s="249"/>
      <c r="Z306" s="220" t="s">
        <v>1975</v>
      </c>
      <c r="AA306" s="239" t="s">
        <v>764</v>
      </c>
      <c r="AB306" s="259">
        <v>2.5641</v>
      </c>
      <c r="AC306" s="259">
        <f t="shared" si="62"/>
        <v>4869.2259</v>
      </c>
      <c r="AD306" s="221" t="s">
        <v>1976</v>
      </c>
      <c r="AE306" s="240" t="s">
        <v>567</v>
      </c>
      <c r="AF306" s="240"/>
      <c r="AG306" s="240">
        <v>1899</v>
      </c>
      <c r="AH306" s="262">
        <f t="shared" si="55"/>
        <v>0</v>
      </c>
      <c r="AI306" s="240"/>
      <c r="AK306" s="261"/>
      <c r="AL306" s="261">
        <f>J306</f>
        <v>1899</v>
      </c>
      <c r="AM306" s="280"/>
      <c r="AO306" s="281">
        <f>J306</f>
        <v>1899</v>
      </c>
      <c r="AP306" s="281"/>
      <c r="AQ306" s="291"/>
      <c r="AR306" s="292">
        <f t="shared" si="60"/>
        <v>1899</v>
      </c>
      <c r="AS306" s="292">
        <f t="shared" si="61"/>
        <v>330321</v>
      </c>
      <c r="AT306" s="292"/>
      <c r="AU306" s="292"/>
      <c r="AV306" s="292"/>
      <c r="AW306" s="292"/>
      <c r="AX306" s="292"/>
      <c r="AY306" s="222"/>
    </row>
    <row r="307" s="180" customFormat="1" ht="39" hidden="1" customHeight="1" spans="1:51">
      <c r="A307" s="213">
        <v>45832</v>
      </c>
      <c r="B307" s="214" t="s">
        <v>1977</v>
      </c>
      <c r="C307" s="215" t="s">
        <v>1288</v>
      </c>
      <c r="D307" s="216">
        <v>4500171031</v>
      </c>
      <c r="E307" s="217" t="s">
        <v>1978</v>
      </c>
      <c r="F307" s="216" t="s">
        <v>1979</v>
      </c>
      <c r="G307" s="219" t="s">
        <v>666</v>
      </c>
      <c r="H307" s="219" t="s">
        <v>554</v>
      </c>
      <c r="I307" s="222" t="s">
        <v>555</v>
      </c>
      <c r="J307" s="221">
        <v>1602</v>
      </c>
      <c r="K307" s="221">
        <v>0</v>
      </c>
      <c r="L307" s="221">
        <v>6</v>
      </c>
      <c r="M307" s="221">
        <f t="shared" si="65"/>
        <v>267</v>
      </c>
      <c r="N307" s="238">
        <v>45891</v>
      </c>
      <c r="O307" s="238">
        <v>45887</v>
      </c>
      <c r="P307" s="239"/>
      <c r="Q307" s="239" t="s">
        <v>556</v>
      </c>
      <c r="R307" s="239"/>
      <c r="S307" s="239"/>
      <c r="T307" s="239" t="s">
        <v>731</v>
      </c>
      <c r="U307" s="248">
        <v>45832</v>
      </c>
      <c r="V307" s="248" t="s">
        <v>572</v>
      </c>
      <c r="W307" s="248">
        <v>45840</v>
      </c>
      <c r="X307" s="248"/>
      <c r="Y307" s="249"/>
      <c r="Z307" s="220" t="s">
        <v>1980</v>
      </c>
      <c r="AA307" s="239" t="s">
        <v>964</v>
      </c>
      <c r="AB307" s="259">
        <v>2.5407</v>
      </c>
      <c r="AC307" s="259">
        <f t="shared" si="62"/>
        <v>4070.2014</v>
      </c>
      <c r="AD307" s="221" t="s">
        <v>1981</v>
      </c>
      <c r="AE307" s="240" t="s">
        <v>567</v>
      </c>
      <c r="AF307" s="240"/>
      <c r="AG307" s="240">
        <f>1008+594</f>
        <v>1602</v>
      </c>
      <c r="AH307" s="262">
        <f t="shared" si="55"/>
        <v>0</v>
      </c>
      <c r="AI307" s="240"/>
      <c r="AK307" s="261"/>
      <c r="AL307" s="261">
        <f>J307</f>
        <v>1602</v>
      </c>
      <c r="AM307" s="280"/>
      <c r="AO307" s="281">
        <f>J307</f>
        <v>1602</v>
      </c>
      <c r="AP307" s="281"/>
      <c r="AQ307" s="291"/>
      <c r="AR307" s="292">
        <f t="shared" si="60"/>
        <v>1602</v>
      </c>
      <c r="AS307" s="292">
        <f t="shared" si="61"/>
        <v>331923</v>
      </c>
      <c r="AT307" s="292"/>
      <c r="AU307" s="292"/>
      <c r="AV307" s="292"/>
      <c r="AW307" s="292"/>
      <c r="AX307" s="292"/>
      <c r="AY307" s="222"/>
    </row>
    <row r="308" s="180" customFormat="1" ht="39" hidden="1" customHeight="1" spans="1:51">
      <c r="A308" s="213">
        <v>45848</v>
      </c>
      <c r="B308" s="214" t="s">
        <v>488</v>
      </c>
      <c r="C308" s="215" t="s">
        <v>559</v>
      </c>
      <c r="D308" s="216">
        <v>4500173274</v>
      </c>
      <c r="E308" s="217" t="s">
        <v>1982</v>
      </c>
      <c r="F308" s="216" t="s">
        <v>1983</v>
      </c>
      <c r="G308" s="219" t="s">
        <v>554</v>
      </c>
      <c r="H308" s="219" t="s">
        <v>554</v>
      </c>
      <c r="I308" s="222" t="s">
        <v>555</v>
      </c>
      <c r="J308" s="221">
        <v>600</v>
      </c>
      <c r="K308" s="221">
        <v>0</v>
      </c>
      <c r="L308" s="221">
        <v>6</v>
      </c>
      <c r="M308" s="221">
        <f t="shared" si="65"/>
        <v>100</v>
      </c>
      <c r="N308" s="238">
        <v>45891</v>
      </c>
      <c r="O308" s="238">
        <v>45887</v>
      </c>
      <c r="P308" s="239"/>
      <c r="Q308" s="239" t="s">
        <v>556</v>
      </c>
      <c r="R308" s="239"/>
      <c r="S308" s="239"/>
      <c r="T308" s="239" t="s">
        <v>731</v>
      </c>
      <c r="U308" s="248">
        <v>45854</v>
      </c>
      <c r="V308" s="248" t="s">
        <v>572</v>
      </c>
      <c r="W308" s="248">
        <v>45861</v>
      </c>
      <c r="X308" s="248"/>
      <c r="Y308" s="249"/>
      <c r="Z308" s="220" t="s">
        <v>1984</v>
      </c>
      <c r="AA308" s="239" t="s">
        <v>1985</v>
      </c>
      <c r="AB308" s="259">
        <v>2.6717</v>
      </c>
      <c r="AC308" s="259">
        <f t="shared" si="62"/>
        <v>1603.02</v>
      </c>
      <c r="AD308" s="221" t="s">
        <v>1986</v>
      </c>
      <c r="AE308" s="240" t="s">
        <v>567</v>
      </c>
      <c r="AF308" s="240"/>
      <c r="AG308" s="240">
        <f>300+300</f>
        <v>600</v>
      </c>
      <c r="AH308" s="262">
        <f t="shared" si="55"/>
        <v>0</v>
      </c>
      <c r="AI308" s="240"/>
      <c r="AK308" s="261">
        <f t="shared" ref="AK308:AK316" si="69">J308</f>
        <v>600</v>
      </c>
      <c r="AL308" s="261"/>
      <c r="AM308" s="280"/>
      <c r="AO308" s="281">
        <f>J308</f>
        <v>600</v>
      </c>
      <c r="AP308" s="281"/>
      <c r="AQ308" s="291"/>
      <c r="AR308" s="292">
        <f t="shared" si="60"/>
        <v>600</v>
      </c>
      <c r="AS308" s="292">
        <f t="shared" si="61"/>
        <v>332523</v>
      </c>
      <c r="AT308" s="292"/>
      <c r="AU308" s="292"/>
      <c r="AV308" s="292"/>
      <c r="AW308" s="292"/>
      <c r="AX308" s="292"/>
      <c r="AY308" s="222"/>
    </row>
    <row r="309" s="180" customFormat="1" ht="39" customHeight="1" spans="1:51">
      <c r="A309" s="213">
        <v>45837</v>
      </c>
      <c r="B309" s="214" t="s">
        <v>1478</v>
      </c>
      <c r="C309" s="215" t="s">
        <v>594</v>
      </c>
      <c r="D309" s="216">
        <v>4500171104</v>
      </c>
      <c r="E309" s="217" t="s">
        <v>1987</v>
      </c>
      <c r="F309" s="216" t="s">
        <v>1988</v>
      </c>
      <c r="G309" s="219" t="s">
        <v>1481</v>
      </c>
      <c r="H309" s="219" t="s">
        <v>761</v>
      </c>
      <c r="I309" s="222" t="s">
        <v>555</v>
      </c>
      <c r="J309" s="221">
        <v>1218</v>
      </c>
      <c r="K309" s="221">
        <v>0</v>
      </c>
      <c r="L309" s="221">
        <v>3</v>
      </c>
      <c r="M309" s="221">
        <f t="shared" si="65"/>
        <v>406</v>
      </c>
      <c r="N309" s="238">
        <v>45882</v>
      </c>
      <c r="O309" s="238">
        <v>45878</v>
      </c>
      <c r="P309" s="239" t="s">
        <v>1989</v>
      </c>
      <c r="Q309" s="239" t="s">
        <v>556</v>
      </c>
      <c r="R309" s="239"/>
      <c r="S309" s="239"/>
      <c r="T309" s="239" t="s">
        <v>731</v>
      </c>
      <c r="U309" s="248" t="s">
        <v>1926</v>
      </c>
      <c r="V309" s="248" t="s">
        <v>572</v>
      </c>
      <c r="W309" s="248" t="s">
        <v>1927</v>
      </c>
      <c r="X309" s="248"/>
      <c r="Y309" s="249"/>
      <c r="Z309" s="220" t="s">
        <v>1990</v>
      </c>
      <c r="AA309" s="239" t="s">
        <v>1485</v>
      </c>
      <c r="AB309" s="259">
        <v>1.6015</v>
      </c>
      <c r="AC309" s="259">
        <f t="shared" si="62"/>
        <v>1950.627</v>
      </c>
      <c r="AD309" s="221" t="s">
        <v>1991</v>
      </c>
      <c r="AE309" s="240" t="s">
        <v>567</v>
      </c>
      <c r="AF309" s="240"/>
      <c r="AG309" s="240">
        <v>1218</v>
      </c>
      <c r="AH309" s="262">
        <f t="shared" si="55"/>
        <v>0</v>
      </c>
      <c r="AI309" s="240"/>
      <c r="AK309" s="261">
        <f t="shared" si="69"/>
        <v>1218</v>
      </c>
      <c r="AL309" s="261"/>
      <c r="AM309" s="280"/>
      <c r="AO309" s="281">
        <f>J309</f>
        <v>1218</v>
      </c>
      <c r="AP309" s="281"/>
      <c r="AQ309" s="291"/>
      <c r="AR309" s="292">
        <f t="shared" si="60"/>
        <v>1218</v>
      </c>
      <c r="AS309" s="292">
        <f t="shared" si="61"/>
        <v>333741</v>
      </c>
      <c r="AT309" s="292"/>
      <c r="AU309" s="292"/>
      <c r="AV309" s="292"/>
      <c r="AW309" s="292"/>
      <c r="AX309" s="292"/>
      <c r="AY309" s="222"/>
    </row>
    <row r="310" s="180" customFormat="1" ht="39" customHeight="1" spans="1:51">
      <c r="A310" s="213">
        <v>45837</v>
      </c>
      <c r="B310" s="214" t="s">
        <v>1478</v>
      </c>
      <c r="C310" s="215" t="s">
        <v>594</v>
      </c>
      <c r="D310" s="216">
        <v>4500171104</v>
      </c>
      <c r="E310" s="217" t="s">
        <v>1992</v>
      </c>
      <c r="F310" s="216" t="s">
        <v>1993</v>
      </c>
      <c r="G310" s="219" t="s">
        <v>1481</v>
      </c>
      <c r="H310" s="219" t="s">
        <v>761</v>
      </c>
      <c r="I310" s="222" t="s">
        <v>555</v>
      </c>
      <c r="J310" s="221">
        <v>762</v>
      </c>
      <c r="K310" s="221">
        <v>0</v>
      </c>
      <c r="L310" s="221">
        <v>3</v>
      </c>
      <c r="M310" s="221">
        <f t="shared" si="65"/>
        <v>254</v>
      </c>
      <c r="N310" s="238">
        <v>45882</v>
      </c>
      <c r="O310" s="238">
        <v>45878</v>
      </c>
      <c r="P310" s="239" t="s">
        <v>1989</v>
      </c>
      <c r="Q310" s="239" t="s">
        <v>556</v>
      </c>
      <c r="R310" s="239"/>
      <c r="S310" s="239"/>
      <c r="T310" s="239" t="s">
        <v>731</v>
      </c>
      <c r="U310" s="248" t="s">
        <v>1926</v>
      </c>
      <c r="V310" s="248" t="s">
        <v>572</v>
      </c>
      <c r="W310" s="248" t="s">
        <v>1927</v>
      </c>
      <c r="X310" s="248"/>
      <c r="Y310" s="249"/>
      <c r="Z310" s="220" t="s">
        <v>1990</v>
      </c>
      <c r="AA310" s="239" t="s">
        <v>1485</v>
      </c>
      <c r="AB310" s="259">
        <v>1.6801</v>
      </c>
      <c r="AC310" s="259">
        <f t="shared" si="62"/>
        <v>1280.2362</v>
      </c>
      <c r="AD310" s="221" t="s">
        <v>1994</v>
      </c>
      <c r="AE310" s="240" t="s">
        <v>567</v>
      </c>
      <c r="AF310" s="240"/>
      <c r="AG310" s="240">
        <v>762</v>
      </c>
      <c r="AH310" s="262">
        <f t="shared" si="55"/>
        <v>0</v>
      </c>
      <c r="AI310" s="240"/>
      <c r="AK310" s="261">
        <f t="shared" si="69"/>
        <v>762</v>
      </c>
      <c r="AL310" s="261"/>
      <c r="AM310" s="280"/>
      <c r="AO310" s="281">
        <f>J310</f>
        <v>762</v>
      </c>
      <c r="AP310" s="281"/>
      <c r="AQ310" s="291"/>
      <c r="AR310" s="292">
        <f t="shared" si="60"/>
        <v>762</v>
      </c>
      <c r="AS310" s="292">
        <f t="shared" si="61"/>
        <v>334503</v>
      </c>
      <c r="AT310" s="292"/>
      <c r="AU310" s="292"/>
      <c r="AV310" s="292"/>
      <c r="AW310" s="292"/>
      <c r="AX310" s="292"/>
      <c r="AY310" s="222"/>
    </row>
    <row r="311" s="180" customFormat="1" ht="39" hidden="1" customHeight="1" spans="1:51">
      <c r="A311" s="213">
        <v>45853</v>
      </c>
      <c r="B311" s="214" t="s">
        <v>1995</v>
      </c>
      <c r="C311" s="215" t="s">
        <v>1244</v>
      </c>
      <c r="D311" s="216">
        <v>4500173241</v>
      </c>
      <c r="E311" s="217" t="s">
        <v>1996</v>
      </c>
      <c r="F311" s="216" t="s">
        <v>1997</v>
      </c>
      <c r="G311" s="219" t="s">
        <v>554</v>
      </c>
      <c r="H311" s="219" t="s">
        <v>554</v>
      </c>
      <c r="I311" s="222" t="s">
        <v>555</v>
      </c>
      <c r="J311" s="221">
        <v>246</v>
      </c>
      <c r="K311" s="221">
        <v>0</v>
      </c>
      <c r="L311" s="221">
        <v>6</v>
      </c>
      <c r="M311" s="221">
        <f t="shared" si="65"/>
        <v>41</v>
      </c>
      <c r="N311" s="238">
        <v>45894</v>
      </c>
      <c r="O311" s="238">
        <v>45890</v>
      </c>
      <c r="P311" s="239"/>
      <c r="Q311" s="239" t="s">
        <v>556</v>
      </c>
      <c r="R311" s="239"/>
      <c r="S311" s="239"/>
      <c r="T311" s="239" t="s">
        <v>731</v>
      </c>
      <c r="U311" s="248">
        <v>45853</v>
      </c>
      <c r="V311" s="248" t="s">
        <v>572</v>
      </c>
      <c r="W311" s="248" t="s">
        <v>572</v>
      </c>
      <c r="X311" s="248"/>
      <c r="Y311" s="249"/>
      <c r="Z311" s="220" t="s">
        <v>1998</v>
      </c>
      <c r="AA311" s="239" t="s">
        <v>1999</v>
      </c>
      <c r="AB311" s="259">
        <v>2.6717</v>
      </c>
      <c r="AC311" s="259">
        <f t="shared" si="62"/>
        <v>657.2382</v>
      </c>
      <c r="AD311" s="329" t="s">
        <v>2000</v>
      </c>
      <c r="AE311" s="240" t="s">
        <v>567</v>
      </c>
      <c r="AF311" s="240"/>
      <c r="AG311" s="240">
        <v>246</v>
      </c>
      <c r="AH311" s="262">
        <f t="shared" si="55"/>
        <v>0</v>
      </c>
      <c r="AI311" s="240"/>
      <c r="AK311" s="261">
        <f t="shared" si="69"/>
        <v>246</v>
      </c>
      <c r="AL311" s="261"/>
      <c r="AM311" s="280"/>
      <c r="AN311" s="180">
        <f>J311</f>
        <v>246</v>
      </c>
      <c r="AO311" s="281"/>
      <c r="AP311" s="281"/>
      <c r="AQ311" s="291"/>
      <c r="AR311" s="292">
        <f t="shared" si="60"/>
        <v>246</v>
      </c>
      <c r="AS311" s="292">
        <f t="shared" si="61"/>
        <v>334749</v>
      </c>
      <c r="AT311" s="292"/>
      <c r="AU311" s="292"/>
      <c r="AV311" s="292"/>
      <c r="AW311" s="292"/>
      <c r="AX311" s="292"/>
      <c r="AY311" s="222"/>
    </row>
    <row r="312" s="180" customFormat="1" ht="39" customHeight="1" spans="1:51">
      <c r="A312" s="213">
        <v>45837</v>
      </c>
      <c r="B312" s="214" t="s">
        <v>1478</v>
      </c>
      <c r="C312" s="215" t="s">
        <v>594</v>
      </c>
      <c r="D312" s="216">
        <v>4500171112</v>
      </c>
      <c r="E312" s="217" t="s">
        <v>2001</v>
      </c>
      <c r="F312" s="216" t="s">
        <v>2002</v>
      </c>
      <c r="G312" s="219" t="s">
        <v>1481</v>
      </c>
      <c r="H312" s="219" t="s">
        <v>761</v>
      </c>
      <c r="I312" s="222" t="s">
        <v>555</v>
      </c>
      <c r="J312" s="221">
        <v>1197</v>
      </c>
      <c r="K312" s="221">
        <v>0</v>
      </c>
      <c r="L312" s="221">
        <v>3</v>
      </c>
      <c r="M312" s="221">
        <f t="shared" si="65"/>
        <v>399</v>
      </c>
      <c r="N312" s="238">
        <v>45896</v>
      </c>
      <c r="O312" s="238">
        <v>45892</v>
      </c>
      <c r="P312" s="239" t="s">
        <v>2003</v>
      </c>
      <c r="Q312" s="239" t="s">
        <v>556</v>
      </c>
      <c r="R312" s="239">
        <v>45909</v>
      </c>
      <c r="S312" s="239"/>
      <c r="T312" s="239" t="s">
        <v>731</v>
      </c>
      <c r="U312" s="248" t="s">
        <v>1926</v>
      </c>
      <c r="V312" s="248" t="s">
        <v>572</v>
      </c>
      <c r="W312" s="248" t="s">
        <v>1927</v>
      </c>
      <c r="X312" s="248"/>
      <c r="Y312" s="249"/>
      <c r="Z312" s="220" t="s">
        <v>1928</v>
      </c>
      <c r="AA312" s="239" t="s">
        <v>1485</v>
      </c>
      <c r="AB312" s="259">
        <v>1.6015</v>
      </c>
      <c r="AC312" s="259">
        <f t="shared" si="62"/>
        <v>1916.9955</v>
      </c>
      <c r="AD312" s="221" t="s">
        <v>2004</v>
      </c>
      <c r="AE312" s="240" t="s">
        <v>567</v>
      </c>
      <c r="AF312" s="240"/>
      <c r="AG312" s="240">
        <v>1197</v>
      </c>
      <c r="AH312" s="262">
        <f t="shared" si="55"/>
        <v>0</v>
      </c>
      <c r="AI312" s="240"/>
      <c r="AK312" s="261">
        <f t="shared" si="69"/>
        <v>1197</v>
      </c>
      <c r="AL312" s="261"/>
      <c r="AM312" s="280"/>
      <c r="AO312" s="281">
        <f>J312</f>
        <v>1197</v>
      </c>
      <c r="AP312" s="281"/>
      <c r="AQ312" s="291"/>
      <c r="AR312" s="292">
        <f t="shared" si="60"/>
        <v>1197</v>
      </c>
      <c r="AS312" s="292">
        <f t="shared" si="61"/>
        <v>335946</v>
      </c>
      <c r="AT312" s="292"/>
      <c r="AU312" s="292"/>
      <c r="AV312" s="292"/>
      <c r="AW312" s="292"/>
      <c r="AX312" s="292"/>
      <c r="AY312" s="222"/>
    </row>
    <row r="313" s="180" customFormat="1" ht="39" customHeight="1" spans="1:51">
      <c r="A313" s="213">
        <v>45837</v>
      </c>
      <c r="B313" s="214" t="s">
        <v>1478</v>
      </c>
      <c r="C313" s="215" t="s">
        <v>594</v>
      </c>
      <c r="D313" s="216">
        <v>4500171112</v>
      </c>
      <c r="E313" s="217" t="s">
        <v>2005</v>
      </c>
      <c r="F313" s="216" t="s">
        <v>2006</v>
      </c>
      <c r="G313" s="219" t="s">
        <v>1481</v>
      </c>
      <c r="H313" s="219" t="s">
        <v>761</v>
      </c>
      <c r="I313" s="222" t="s">
        <v>555</v>
      </c>
      <c r="J313" s="221">
        <v>1671</v>
      </c>
      <c r="K313" s="221">
        <v>0</v>
      </c>
      <c r="L313" s="221">
        <v>3</v>
      </c>
      <c r="M313" s="221">
        <f t="shared" si="65"/>
        <v>557</v>
      </c>
      <c r="N313" s="238">
        <v>45896</v>
      </c>
      <c r="O313" s="238">
        <v>45892</v>
      </c>
      <c r="P313" s="239" t="s">
        <v>2003</v>
      </c>
      <c r="Q313" s="239" t="s">
        <v>556</v>
      </c>
      <c r="R313" s="239">
        <v>45909</v>
      </c>
      <c r="S313" s="239"/>
      <c r="T313" s="239" t="s">
        <v>731</v>
      </c>
      <c r="U313" s="248" t="s">
        <v>1926</v>
      </c>
      <c r="V313" s="248" t="s">
        <v>572</v>
      </c>
      <c r="W313" s="248" t="s">
        <v>1927</v>
      </c>
      <c r="X313" s="248"/>
      <c r="Y313" s="249"/>
      <c r="Z313" s="220" t="s">
        <v>1928</v>
      </c>
      <c r="AA313" s="239" t="s">
        <v>1485</v>
      </c>
      <c r="AB313" s="259">
        <v>1.6015</v>
      </c>
      <c r="AC313" s="259">
        <f t="shared" si="62"/>
        <v>2676.1065</v>
      </c>
      <c r="AD313" s="221" t="s">
        <v>2007</v>
      </c>
      <c r="AE313" s="240" t="s">
        <v>567</v>
      </c>
      <c r="AF313" s="240"/>
      <c r="AG313" s="240">
        <v>1671</v>
      </c>
      <c r="AH313" s="262">
        <f t="shared" si="55"/>
        <v>0</v>
      </c>
      <c r="AI313" s="240"/>
      <c r="AK313" s="261">
        <f t="shared" si="69"/>
        <v>1671</v>
      </c>
      <c r="AL313" s="261"/>
      <c r="AM313" s="280"/>
      <c r="AO313" s="281">
        <f>J313</f>
        <v>1671</v>
      </c>
      <c r="AP313" s="281"/>
      <c r="AQ313" s="291"/>
      <c r="AR313" s="292">
        <f t="shared" si="60"/>
        <v>1671</v>
      </c>
      <c r="AS313" s="292">
        <f t="shared" si="61"/>
        <v>337617</v>
      </c>
      <c r="AT313" s="292"/>
      <c r="AU313" s="292"/>
      <c r="AV313" s="292"/>
      <c r="AW313" s="292"/>
      <c r="AX313" s="292"/>
      <c r="AY313" s="222"/>
    </row>
    <row r="314" s="180" customFormat="1" ht="39" customHeight="1" spans="1:51">
      <c r="A314" s="213">
        <v>45837</v>
      </c>
      <c r="B314" s="214" t="s">
        <v>1478</v>
      </c>
      <c r="C314" s="215" t="s">
        <v>594</v>
      </c>
      <c r="D314" s="216">
        <v>4500171112</v>
      </c>
      <c r="E314" s="217" t="s">
        <v>2008</v>
      </c>
      <c r="F314" s="216" t="s">
        <v>2009</v>
      </c>
      <c r="G314" s="219" t="s">
        <v>1481</v>
      </c>
      <c r="H314" s="219" t="s">
        <v>761</v>
      </c>
      <c r="I314" s="222" t="s">
        <v>555</v>
      </c>
      <c r="J314" s="221">
        <v>1077</v>
      </c>
      <c r="K314" s="221">
        <v>0</v>
      </c>
      <c r="L314" s="221">
        <v>3</v>
      </c>
      <c r="M314" s="221">
        <f t="shared" si="65"/>
        <v>359</v>
      </c>
      <c r="N314" s="238">
        <v>45896</v>
      </c>
      <c r="O314" s="238">
        <v>45892</v>
      </c>
      <c r="P314" s="239" t="s">
        <v>2003</v>
      </c>
      <c r="Q314" s="239" t="s">
        <v>556</v>
      </c>
      <c r="R314" s="239">
        <v>45909</v>
      </c>
      <c r="S314" s="239"/>
      <c r="T314" s="239" t="s">
        <v>731</v>
      </c>
      <c r="U314" s="248" t="s">
        <v>1926</v>
      </c>
      <c r="V314" s="248" t="s">
        <v>572</v>
      </c>
      <c r="W314" s="248" t="s">
        <v>1927</v>
      </c>
      <c r="X314" s="248"/>
      <c r="Y314" s="249"/>
      <c r="Z314" s="220" t="s">
        <v>1928</v>
      </c>
      <c r="AA314" s="239" t="s">
        <v>1485</v>
      </c>
      <c r="AB314" s="259">
        <v>1.6015</v>
      </c>
      <c r="AC314" s="259">
        <f t="shared" si="62"/>
        <v>1724.8155</v>
      </c>
      <c r="AD314" s="221" t="s">
        <v>2010</v>
      </c>
      <c r="AE314" s="240" t="s">
        <v>567</v>
      </c>
      <c r="AF314" s="240"/>
      <c r="AG314" s="240">
        <v>1077</v>
      </c>
      <c r="AH314" s="262">
        <f t="shared" si="55"/>
        <v>0</v>
      </c>
      <c r="AI314" s="240"/>
      <c r="AK314" s="261">
        <f t="shared" si="69"/>
        <v>1077</v>
      </c>
      <c r="AL314" s="261"/>
      <c r="AM314" s="280"/>
      <c r="AO314" s="281">
        <f>J314</f>
        <v>1077</v>
      </c>
      <c r="AP314" s="281"/>
      <c r="AQ314" s="291"/>
      <c r="AR314" s="292">
        <f t="shared" si="60"/>
        <v>1077</v>
      </c>
      <c r="AS314" s="292">
        <f t="shared" si="61"/>
        <v>338694</v>
      </c>
      <c r="AT314" s="292"/>
      <c r="AU314" s="292"/>
      <c r="AV314" s="292"/>
      <c r="AW314" s="292"/>
      <c r="AX314" s="292"/>
      <c r="AY314" s="222"/>
    </row>
    <row r="315" s="180" customFormat="1" ht="39" customHeight="1" spans="1:51">
      <c r="A315" s="213">
        <v>45837</v>
      </c>
      <c r="B315" s="214" t="s">
        <v>1478</v>
      </c>
      <c r="C315" s="215" t="s">
        <v>594</v>
      </c>
      <c r="D315" s="216">
        <v>4500171112</v>
      </c>
      <c r="E315" s="217" t="s">
        <v>2011</v>
      </c>
      <c r="F315" s="216" t="s">
        <v>2012</v>
      </c>
      <c r="G315" s="219" t="s">
        <v>1481</v>
      </c>
      <c r="H315" s="219" t="s">
        <v>761</v>
      </c>
      <c r="I315" s="222" t="s">
        <v>555</v>
      </c>
      <c r="J315" s="221">
        <v>1875</v>
      </c>
      <c r="K315" s="221">
        <v>0</v>
      </c>
      <c r="L315" s="221">
        <v>3</v>
      </c>
      <c r="M315" s="221">
        <f t="shared" si="65"/>
        <v>625</v>
      </c>
      <c r="N315" s="238">
        <v>45896</v>
      </c>
      <c r="O315" s="238">
        <v>45892</v>
      </c>
      <c r="P315" s="239" t="s">
        <v>2003</v>
      </c>
      <c r="Q315" s="239" t="s">
        <v>556</v>
      </c>
      <c r="R315" s="239">
        <v>45909</v>
      </c>
      <c r="S315" s="239"/>
      <c r="T315" s="239" t="s">
        <v>731</v>
      </c>
      <c r="U315" s="248" t="s">
        <v>1926</v>
      </c>
      <c r="V315" s="248" t="s">
        <v>572</v>
      </c>
      <c r="W315" s="248" t="s">
        <v>1927</v>
      </c>
      <c r="X315" s="248"/>
      <c r="Y315" s="249"/>
      <c r="Z315" s="220" t="s">
        <v>1928</v>
      </c>
      <c r="AA315" s="239" t="s">
        <v>1485</v>
      </c>
      <c r="AB315" s="259">
        <v>1.6015</v>
      </c>
      <c r="AC315" s="259">
        <f t="shared" si="62"/>
        <v>3002.8125</v>
      </c>
      <c r="AD315" s="221" t="s">
        <v>2013</v>
      </c>
      <c r="AE315" s="240" t="s">
        <v>567</v>
      </c>
      <c r="AF315" s="240"/>
      <c r="AG315" s="240">
        <v>1875</v>
      </c>
      <c r="AH315" s="262">
        <f t="shared" si="55"/>
        <v>0</v>
      </c>
      <c r="AI315" s="240"/>
      <c r="AK315" s="261">
        <f t="shared" si="69"/>
        <v>1875</v>
      </c>
      <c r="AL315" s="261"/>
      <c r="AM315" s="280"/>
      <c r="AO315" s="281">
        <f>J315</f>
        <v>1875</v>
      </c>
      <c r="AP315" s="281"/>
      <c r="AQ315" s="291"/>
      <c r="AR315" s="292">
        <f t="shared" si="60"/>
        <v>1875</v>
      </c>
      <c r="AS315" s="292">
        <f t="shared" si="61"/>
        <v>340569</v>
      </c>
      <c r="AT315" s="292"/>
      <c r="AU315" s="292"/>
      <c r="AV315" s="292"/>
      <c r="AW315" s="292"/>
      <c r="AX315" s="292"/>
      <c r="AY315" s="222"/>
    </row>
    <row r="316" s="180" customFormat="1" ht="39" hidden="1" customHeight="1" spans="1:51">
      <c r="A316" s="213">
        <v>45852</v>
      </c>
      <c r="B316" s="214" t="s">
        <v>2014</v>
      </c>
      <c r="C316" s="215" t="s">
        <v>578</v>
      </c>
      <c r="D316" s="216">
        <v>4500173701</v>
      </c>
      <c r="E316" s="217" t="s">
        <v>2015</v>
      </c>
      <c r="F316" s="216" t="s">
        <v>2016</v>
      </c>
      <c r="G316" s="323" t="s">
        <v>2017</v>
      </c>
      <c r="H316" s="219" t="s">
        <v>2018</v>
      </c>
      <c r="I316" s="222" t="s">
        <v>555</v>
      </c>
      <c r="J316" s="221">
        <v>480</v>
      </c>
      <c r="K316" s="221">
        <v>0</v>
      </c>
      <c r="L316" s="221">
        <v>1</v>
      </c>
      <c r="M316" s="221">
        <f t="shared" si="65"/>
        <v>480</v>
      </c>
      <c r="N316" s="238">
        <v>45897</v>
      </c>
      <c r="O316" s="238">
        <v>45894</v>
      </c>
      <c r="P316" s="239"/>
      <c r="Q316" s="325" t="s">
        <v>556</v>
      </c>
      <c r="R316" s="239" t="s">
        <v>2019</v>
      </c>
      <c r="S316" s="239"/>
      <c r="T316" s="239" t="s">
        <v>731</v>
      </c>
      <c r="U316" s="248">
        <v>45852</v>
      </c>
      <c r="V316" s="248" t="s">
        <v>572</v>
      </c>
      <c r="W316" s="248" t="s">
        <v>572</v>
      </c>
      <c r="X316" s="248"/>
      <c r="Y316" s="249"/>
      <c r="Z316" s="220" t="s">
        <v>2020</v>
      </c>
      <c r="AA316" s="239" t="s">
        <v>865</v>
      </c>
      <c r="AB316" s="259">
        <v>13.8863</v>
      </c>
      <c r="AC316" s="259">
        <f>AB316*M316</f>
        <v>6665.424</v>
      </c>
      <c r="AD316" s="221" t="s">
        <v>2021</v>
      </c>
      <c r="AE316" s="240" t="s">
        <v>567</v>
      </c>
      <c r="AF316" s="240"/>
      <c r="AG316" s="240">
        <f>J316</f>
        <v>480</v>
      </c>
      <c r="AH316" s="262">
        <f t="shared" si="55"/>
        <v>0</v>
      </c>
      <c r="AI316" s="240"/>
      <c r="AK316" s="261">
        <f t="shared" si="69"/>
        <v>480</v>
      </c>
      <c r="AL316" s="261"/>
      <c r="AM316" s="280"/>
      <c r="AN316" s="180">
        <f t="shared" ref="AN316:AN323" si="70">J316</f>
        <v>480</v>
      </c>
      <c r="AO316" s="281"/>
      <c r="AP316" s="281"/>
      <c r="AQ316" s="291"/>
      <c r="AR316" s="292">
        <f t="shared" si="60"/>
        <v>480</v>
      </c>
      <c r="AS316" s="292">
        <f t="shared" si="61"/>
        <v>341049</v>
      </c>
      <c r="AT316" s="292"/>
      <c r="AU316" s="292"/>
      <c r="AV316" s="292"/>
      <c r="AW316" s="292"/>
      <c r="AX316" s="292"/>
      <c r="AY316" s="222"/>
    </row>
    <row r="317" s="180" customFormat="1" ht="39" hidden="1" customHeight="1" spans="1:51">
      <c r="A317" s="213">
        <v>45855</v>
      </c>
      <c r="B317" s="214" t="s">
        <v>2022</v>
      </c>
      <c r="C317" s="215" t="s">
        <v>628</v>
      </c>
      <c r="D317" s="216">
        <v>4500174196</v>
      </c>
      <c r="E317" s="217" t="s">
        <v>2023</v>
      </c>
      <c r="F317" s="216" t="s">
        <v>2024</v>
      </c>
      <c r="G317" s="219" t="s">
        <v>666</v>
      </c>
      <c r="H317" s="219" t="s">
        <v>554</v>
      </c>
      <c r="I317" s="222" t="s">
        <v>555</v>
      </c>
      <c r="J317" s="221">
        <v>498</v>
      </c>
      <c r="K317" s="221">
        <v>0</v>
      </c>
      <c r="L317" s="221">
        <v>6</v>
      </c>
      <c r="M317" s="221">
        <f t="shared" si="65"/>
        <v>83</v>
      </c>
      <c r="N317" s="238">
        <v>45897</v>
      </c>
      <c r="O317" s="238">
        <v>45894</v>
      </c>
      <c r="P317" s="239"/>
      <c r="Q317" s="325" t="s">
        <v>556</v>
      </c>
      <c r="R317" s="239"/>
      <c r="S317" s="239"/>
      <c r="T317" s="239" t="s">
        <v>731</v>
      </c>
      <c r="U317" s="248" t="s">
        <v>2025</v>
      </c>
      <c r="V317" s="248" t="s">
        <v>676</v>
      </c>
      <c r="W317" s="248">
        <v>45867</v>
      </c>
      <c r="X317" s="248"/>
      <c r="Y317" s="249"/>
      <c r="Z317" s="220" t="s">
        <v>2026</v>
      </c>
      <c r="AA317" s="239" t="s">
        <v>679</v>
      </c>
      <c r="AB317" s="259">
        <v>2.7663</v>
      </c>
      <c r="AC317" s="259">
        <f>AB317*J317</f>
        <v>1377.6174</v>
      </c>
      <c r="AD317" s="221" t="s">
        <v>2027</v>
      </c>
      <c r="AE317" s="240" t="s">
        <v>567</v>
      </c>
      <c r="AF317" s="240"/>
      <c r="AG317" s="240">
        <f t="shared" ref="AG317:AG323" si="71">J317</f>
        <v>498</v>
      </c>
      <c r="AH317" s="262">
        <f t="shared" si="55"/>
        <v>0</v>
      </c>
      <c r="AI317" s="240"/>
      <c r="AK317" s="261"/>
      <c r="AL317" s="261">
        <f>J317</f>
        <v>498</v>
      </c>
      <c r="AM317" s="280"/>
      <c r="AN317" s="180">
        <f t="shared" si="70"/>
        <v>498</v>
      </c>
      <c r="AO317" s="281"/>
      <c r="AP317" s="281"/>
      <c r="AQ317" s="291"/>
      <c r="AR317" s="292">
        <f t="shared" si="60"/>
        <v>498</v>
      </c>
      <c r="AS317" s="292">
        <f t="shared" si="61"/>
        <v>341547</v>
      </c>
      <c r="AT317" s="292"/>
      <c r="AU317" s="292"/>
      <c r="AV317" s="292"/>
      <c r="AW317" s="292"/>
      <c r="AX317" s="292"/>
      <c r="AY317" s="222"/>
    </row>
    <row r="318" s="180" customFormat="1" ht="39" hidden="1" customHeight="1" spans="1:51">
      <c r="A318" s="213">
        <v>45855</v>
      </c>
      <c r="B318" s="214" t="s">
        <v>2022</v>
      </c>
      <c r="C318" s="215" t="s">
        <v>642</v>
      </c>
      <c r="D318" s="216">
        <v>4500174196</v>
      </c>
      <c r="E318" s="217" t="s">
        <v>2028</v>
      </c>
      <c r="F318" s="216" t="s">
        <v>2029</v>
      </c>
      <c r="G318" s="219" t="s">
        <v>666</v>
      </c>
      <c r="H318" s="219" t="s">
        <v>554</v>
      </c>
      <c r="I318" s="222" t="s">
        <v>555</v>
      </c>
      <c r="J318" s="221">
        <v>498</v>
      </c>
      <c r="K318" s="221">
        <v>0</v>
      </c>
      <c r="L318" s="221">
        <v>6</v>
      </c>
      <c r="M318" s="221">
        <f t="shared" si="65"/>
        <v>83</v>
      </c>
      <c r="N318" s="238">
        <v>45897</v>
      </c>
      <c r="O318" s="238">
        <v>45894</v>
      </c>
      <c r="P318" s="239"/>
      <c r="Q318" s="325" t="s">
        <v>556</v>
      </c>
      <c r="R318" s="239"/>
      <c r="S318" s="239"/>
      <c r="T318" s="239" t="s">
        <v>731</v>
      </c>
      <c r="U318" s="248" t="s">
        <v>2025</v>
      </c>
      <c r="V318" s="248" t="s">
        <v>676</v>
      </c>
      <c r="W318" s="248">
        <v>45867</v>
      </c>
      <c r="X318" s="248"/>
      <c r="Y318" s="249"/>
      <c r="Z318" s="220" t="s">
        <v>2026</v>
      </c>
      <c r="AA318" s="239" t="s">
        <v>679</v>
      </c>
      <c r="AB318" s="259">
        <v>2.7663</v>
      </c>
      <c r="AC318" s="259">
        <f>AB318*J318</f>
        <v>1377.6174</v>
      </c>
      <c r="AD318" s="221" t="s">
        <v>2030</v>
      </c>
      <c r="AE318" s="240" t="s">
        <v>567</v>
      </c>
      <c r="AF318" s="240"/>
      <c r="AG318" s="240">
        <f t="shared" si="71"/>
        <v>498</v>
      </c>
      <c r="AH318" s="262">
        <f t="shared" ref="AH318:AH328" si="72">AG318-J318</f>
        <v>0</v>
      </c>
      <c r="AI318" s="240"/>
      <c r="AK318" s="261"/>
      <c r="AL318" s="261">
        <f>J318</f>
        <v>498</v>
      </c>
      <c r="AM318" s="280"/>
      <c r="AN318" s="180">
        <f t="shared" si="70"/>
        <v>498</v>
      </c>
      <c r="AO318" s="281"/>
      <c r="AP318" s="281"/>
      <c r="AQ318" s="291"/>
      <c r="AR318" s="292">
        <f t="shared" si="60"/>
        <v>498</v>
      </c>
      <c r="AS318" s="292">
        <f t="shared" si="61"/>
        <v>342045</v>
      </c>
      <c r="AT318" s="292"/>
      <c r="AU318" s="292"/>
      <c r="AV318" s="292"/>
      <c r="AW318" s="292"/>
      <c r="AX318" s="292"/>
      <c r="AY318" s="222"/>
    </row>
    <row r="319" s="180" customFormat="1" ht="39" hidden="1" customHeight="1" spans="1:51">
      <c r="A319" s="213">
        <v>45852</v>
      </c>
      <c r="B319" s="214" t="s">
        <v>2014</v>
      </c>
      <c r="C319" s="215" t="s">
        <v>578</v>
      </c>
      <c r="D319" s="216">
        <v>4500173701</v>
      </c>
      <c r="E319" s="217" t="s">
        <v>2031</v>
      </c>
      <c r="F319" s="216" t="s">
        <v>2032</v>
      </c>
      <c r="G319" s="323" t="s">
        <v>2017</v>
      </c>
      <c r="H319" s="219" t="s">
        <v>2018</v>
      </c>
      <c r="I319" s="222" t="s">
        <v>555</v>
      </c>
      <c r="J319" s="221">
        <v>613</v>
      </c>
      <c r="K319" s="221">
        <v>0</v>
      </c>
      <c r="L319" s="221">
        <v>1</v>
      </c>
      <c r="M319" s="221">
        <f t="shared" si="65"/>
        <v>613</v>
      </c>
      <c r="N319" s="238">
        <v>45897</v>
      </c>
      <c r="O319" s="238">
        <v>45894</v>
      </c>
      <c r="P319" s="239"/>
      <c r="Q319" s="326" t="s">
        <v>556</v>
      </c>
      <c r="R319" s="239" t="s">
        <v>2033</v>
      </c>
      <c r="S319" s="239"/>
      <c r="T319" s="239" t="s">
        <v>731</v>
      </c>
      <c r="U319" s="248">
        <v>45852</v>
      </c>
      <c r="V319" s="248" t="s">
        <v>572</v>
      </c>
      <c r="W319" s="248" t="s">
        <v>572</v>
      </c>
      <c r="X319" s="248"/>
      <c r="Y319" s="249"/>
      <c r="Z319" s="220" t="s">
        <v>2020</v>
      </c>
      <c r="AA319" s="239" t="s">
        <v>865</v>
      </c>
      <c r="AB319" s="259">
        <v>13.8863</v>
      </c>
      <c r="AC319" s="259">
        <f>AB319*M319</f>
        <v>8512.3019</v>
      </c>
      <c r="AD319" s="221" t="s">
        <v>2021</v>
      </c>
      <c r="AE319" s="240" t="s">
        <v>567</v>
      </c>
      <c r="AF319" s="240"/>
      <c r="AG319" s="240">
        <f t="shared" si="71"/>
        <v>613</v>
      </c>
      <c r="AH319" s="262">
        <f t="shared" si="72"/>
        <v>0</v>
      </c>
      <c r="AI319" s="240"/>
      <c r="AK319" s="261">
        <f t="shared" ref="AK319:AK326" si="73">J319</f>
        <v>613</v>
      </c>
      <c r="AL319" s="261"/>
      <c r="AM319" s="280"/>
      <c r="AN319" s="180">
        <f t="shared" si="70"/>
        <v>613</v>
      </c>
      <c r="AO319" s="281"/>
      <c r="AP319" s="281"/>
      <c r="AQ319" s="291"/>
      <c r="AR319" s="292">
        <f t="shared" si="60"/>
        <v>613</v>
      </c>
      <c r="AS319" s="292">
        <f t="shared" si="61"/>
        <v>342658</v>
      </c>
      <c r="AT319" s="292"/>
      <c r="AU319" s="292"/>
      <c r="AV319" s="292"/>
      <c r="AW319" s="292"/>
      <c r="AX319" s="292"/>
      <c r="AY319" s="222"/>
    </row>
    <row r="320" s="180" customFormat="1" ht="39" hidden="1" customHeight="1" spans="1:51">
      <c r="A320" s="213">
        <v>45852</v>
      </c>
      <c r="B320" s="214" t="s">
        <v>2014</v>
      </c>
      <c r="C320" s="215" t="s">
        <v>578</v>
      </c>
      <c r="D320" s="216">
        <v>4500173701</v>
      </c>
      <c r="E320" s="217" t="s">
        <v>2034</v>
      </c>
      <c r="F320" s="216" t="s">
        <v>2035</v>
      </c>
      <c r="G320" s="323" t="s">
        <v>2017</v>
      </c>
      <c r="H320" s="219" t="s">
        <v>2018</v>
      </c>
      <c r="I320" s="222" t="s">
        <v>555</v>
      </c>
      <c r="J320" s="221">
        <v>306</v>
      </c>
      <c r="K320" s="221">
        <v>0</v>
      </c>
      <c r="L320" s="221">
        <v>1</v>
      </c>
      <c r="M320" s="221">
        <f t="shared" si="65"/>
        <v>306</v>
      </c>
      <c r="N320" s="238">
        <v>45897</v>
      </c>
      <c r="O320" s="238">
        <v>45894</v>
      </c>
      <c r="P320" s="239"/>
      <c r="Q320" s="326" t="s">
        <v>556</v>
      </c>
      <c r="R320" s="239" t="s">
        <v>2033</v>
      </c>
      <c r="S320" s="239"/>
      <c r="T320" s="239" t="s">
        <v>731</v>
      </c>
      <c r="U320" s="248">
        <v>45852</v>
      </c>
      <c r="V320" s="248" t="s">
        <v>572</v>
      </c>
      <c r="W320" s="248" t="s">
        <v>572</v>
      </c>
      <c r="X320" s="248"/>
      <c r="Y320" s="249"/>
      <c r="Z320" s="220" t="s">
        <v>2020</v>
      </c>
      <c r="AA320" s="239" t="s">
        <v>865</v>
      </c>
      <c r="AB320" s="259">
        <v>13.8863</v>
      </c>
      <c r="AC320" s="259">
        <f>AB320*M320</f>
        <v>4249.2078</v>
      </c>
      <c r="AD320" s="221" t="s">
        <v>2021</v>
      </c>
      <c r="AE320" s="240" t="s">
        <v>567</v>
      </c>
      <c r="AF320" s="240"/>
      <c r="AG320" s="240">
        <f t="shared" si="71"/>
        <v>306</v>
      </c>
      <c r="AH320" s="262">
        <f t="shared" si="72"/>
        <v>0</v>
      </c>
      <c r="AI320" s="240"/>
      <c r="AK320" s="261">
        <f t="shared" si="73"/>
        <v>306</v>
      </c>
      <c r="AL320" s="261"/>
      <c r="AM320" s="280"/>
      <c r="AN320" s="180">
        <f t="shared" si="70"/>
        <v>306</v>
      </c>
      <c r="AO320" s="281"/>
      <c r="AP320" s="281"/>
      <c r="AQ320" s="291"/>
      <c r="AR320" s="292">
        <f t="shared" si="60"/>
        <v>306</v>
      </c>
      <c r="AS320" s="292">
        <f t="shared" si="61"/>
        <v>342964</v>
      </c>
      <c r="AT320" s="292"/>
      <c r="AU320" s="292"/>
      <c r="AV320" s="292"/>
      <c r="AW320" s="292"/>
      <c r="AX320" s="292"/>
      <c r="AY320" s="222"/>
    </row>
    <row r="321" s="180" customFormat="1" ht="39" hidden="1" customHeight="1" spans="1:51">
      <c r="A321" s="213">
        <v>45852</v>
      </c>
      <c r="B321" s="214" t="s">
        <v>2014</v>
      </c>
      <c r="C321" s="215" t="s">
        <v>578</v>
      </c>
      <c r="D321" s="216">
        <v>4500173701</v>
      </c>
      <c r="E321" s="217" t="s">
        <v>2036</v>
      </c>
      <c r="F321" s="216" t="s">
        <v>2037</v>
      </c>
      <c r="G321" s="323" t="s">
        <v>2017</v>
      </c>
      <c r="H321" s="219" t="s">
        <v>2018</v>
      </c>
      <c r="I321" s="222" t="s">
        <v>555</v>
      </c>
      <c r="J321" s="221">
        <v>468</v>
      </c>
      <c r="K321" s="221">
        <v>0</v>
      </c>
      <c r="L321" s="221">
        <v>1</v>
      </c>
      <c r="M321" s="221">
        <f t="shared" si="65"/>
        <v>468</v>
      </c>
      <c r="N321" s="238">
        <v>45897</v>
      </c>
      <c r="O321" s="238">
        <v>45894</v>
      </c>
      <c r="P321" s="239"/>
      <c r="Q321" s="326" t="s">
        <v>556</v>
      </c>
      <c r="R321" s="239" t="s">
        <v>2033</v>
      </c>
      <c r="S321" s="239"/>
      <c r="T321" s="239" t="s">
        <v>731</v>
      </c>
      <c r="U321" s="248">
        <v>45852</v>
      </c>
      <c r="V321" s="248" t="s">
        <v>572</v>
      </c>
      <c r="W321" s="248" t="s">
        <v>572</v>
      </c>
      <c r="X321" s="248"/>
      <c r="Y321" s="249"/>
      <c r="Z321" s="220" t="s">
        <v>2020</v>
      </c>
      <c r="AA321" s="239" t="s">
        <v>865</v>
      </c>
      <c r="AB321" s="259">
        <v>13.8863</v>
      </c>
      <c r="AC321" s="259">
        <f>AB321*M321</f>
        <v>6498.7884</v>
      </c>
      <c r="AD321" s="221" t="s">
        <v>2021</v>
      </c>
      <c r="AE321" s="240" t="s">
        <v>567</v>
      </c>
      <c r="AF321" s="240"/>
      <c r="AG321" s="240">
        <f t="shared" si="71"/>
        <v>468</v>
      </c>
      <c r="AH321" s="262">
        <f t="shared" si="72"/>
        <v>0</v>
      </c>
      <c r="AI321" s="240"/>
      <c r="AK321" s="261">
        <f t="shared" si="73"/>
        <v>468</v>
      </c>
      <c r="AL321" s="261"/>
      <c r="AM321" s="280"/>
      <c r="AN321" s="180">
        <f t="shared" si="70"/>
        <v>468</v>
      </c>
      <c r="AO321" s="281"/>
      <c r="AP321" s="281"/>
      <c r="AQ321" s="291"/>
      <c r="AR321" s="292">
        <f t="shared" si="60"/>
        <v>468</v>
      </c>
      <c r="AS321" s="292">
        <f t="shared" si="61"/>
        <v>343432</v>
      </c>
      <c r="AT321" s="292"/>
      <c r="AU321" s="292"/>
      <c r="AV321" s="292"/>
      <c r="AW321" s="292"/>
      <c r="AX321" s="292"/>
      <c r="AY321" s="222"/>
    </row>
    <row r="322" s="180" customFormat="1" ht="39" hidden="1" customHeight="1" spans="1:51">
      <c r="A322" s="213">
        <v>45852</v>
      </c>
      <c r="B322" s="214" t="s">
        <v>2014</v>
      </c>
      <c r="C322" s="215" t="s">
        <v>578</v>
      </c>
      <c r="D322" s="216">
        <v>4500173701</v>
      </c>
      <c r="E322" s="217" t="s">
        <v>2038</v>
      </c>
      <c r="F322" s="216" t="s">
        <v>2039</v>
      </c>
      <c r="G322" s="323" t="s">
        <v>2017</v>
      </c>
      <c r="H322" s="219" t="s">
        <v>2018</v>
      </c>
      <c r="I322" s="222" t="s">
        <v>555</v>
      </c>
      <c r="J322" s="221">
        <v>1984</v>
      </c>
      <c r="K322" s="221">
        <v>0</v>
      </c>
      <c r="L322" s="221">
        <v>1</v>
      </c>
      <c r="M322" s="221">
        <f t="shared" si="65"/>
        <v>1984</v>
      </c>
      <c r="N322" s="238">
        <v>45897</v>
      </c>
      <c r="O322" s="238">
        <v>45894</v>
      </c>
      <c r="P322" s="239"/>
      <c r="Q322" s="326" t="s">
        <v>556</v>
      </c>
      <c r="R322" s="239" t="s">
        <v>2033</v>
      </c>
      <c r="S322" s="239"/>
      <c r="T322" s="239" t="s">
        <v>731</v>
      </c>
      <c r="U322" s="248">
        <v>45852</v>
      </c>
      <c r="V322" s="248" t="s">
        <v>572</v>
      </c>
      <c r="W322" s="248" t="s">
        <v>572</v>
      </c>
      <c r="X322" s="248"/>
      <c r="Y322" s="249"/>
      <c r="Z322" s="220" t="s">
        <v>2020</v>
      </c>
      <c r="AA322" s="239" t="s">
        <v>865</v>
      </c>
      <c r="AB322" s="259">
        <v>13.8863</v>
      </c>
      <c r="AC322" s="259">
        <f>AB322*M322</f>
        <v>27550.4192</v>
      </c>
      <c r="AD322" s="221" t="s">
        <v>2021</v>
      </c>
      <c r="AE322" s="240" t="s">
        <v>567</v>
      </c>
      <c r="AF322" s="240"/>
      <c r="AG322" s="240">
        <f t="shared" si="71"/>
        <v>1984</v>
      </c>
      <c r="AH322" s="262">
        <f t="shared" si="72"/>
        <v>0</v>
      </c>
      <c r="AI322" s="240"/>
      <c r="AK322" s="261">
        <f t="shared" si="73"/>
        <v>1984</v>
      </c>
      <c r="AL322" s="261"/>
      <c r="AM322" s="280"/>
      <c r="AN322" s="180">
        <f t="shared" si="70"/>
        <v>1984</v>
      </c>
      <c r="AO322" s="281"/>
      <c r="AP322" s="281"/>
      <c r="AQ322" s="291"/>
      <c r="AR322" s="292">
        <f t="shared" si="60"/>
        <v>1984</v>
      </c>
      <c r="AS322" s="292">
        <f t="shared" si="61"/>
        <v>345416</v>
      </c>
      <c r="AT322" s="292"/>
      <c r="AU322" s="292"/>
      <c r="AV322" s="292"/>
      <c r="AW322" s="292"/>
      <c r="AX322" s="292"/>
      <c r="AY322" s="222"/>
    </row>
    <row r="323" s="180" customFormat="1" ht="39" hidden="1" customHeight="1" spans="1:51">
      <c r="A323" s="213">
        <v>45852</v>
      </c>
      <c r="B323" s="214" t="s">
        <v>2014</v>
      </c>
      <c r="C323" s="215" t="s">
        <v>578</v>
      </c>
      <c r="D323" s="216">
        <v>4500173701</v>
      </c>
      <c r="E323" s="217" t="s">
        <v>2040</v>
      </c>
      <c r="F323" s="216" t="s">
        <v>2041</v>
      </c>
      <c r="G323" s="323" t="s">
        <v>2017</v>
      </c>
      <c r="H323" s="219" t="s">
        <v>2018</v>
      </c>
      <c r="I323" s="222" t="s">
        <v>555</v>
      </c>
      <c r="J323" s="221">
        <v>1484</v>
      </c>
      <c r="K323" s="221">
        <v>0</v>
      </c>
      <c r="L323" s="221">
        <v>1</v>
      </c>
      <c r="M323" s="221">
        <f t="shared" si="65"/>
        <v>1484</v>
      </c>
      <c r="N323" s="238">
        <v>45897</v>
      </c>
      <c r="O323" s="238">
        <v>45894</v>
      </c>
      <c r="P323" s="239"/>
      <c r="Q323" s="326" t="s">
        <v>556</v>
      </c>
      <c r="R323" s="239" t="s">
        <v>2033</v>
      </c>
      <c r="S323" s="239"/>
      <c r="T323" s="239" t="s">
        <v>731</v>
      </c>
      <c r="U323" s="248">
        <v>45852</v>
      </c>
      <c r="V323" s="248" t="s">
        <v>572</v>
      </c>
      <c r="W323" s="248" t="s">
        <v>572</v>
      </c>
      <c r="X323" s="248"/>
      <c r="Y323" s="249"/>
      <c r="Z323" s="220" t="s">
        <v>2020</v>
      </c>
      <c r="AA323" s="239" t="s">
        <v>865</v>
      </c>
      <c r="AB323" s="259">
        <v>13.8863</v>
      </c>
      <c r="AC323" s="259">
        <f>AB323*M323</f>
        <v>20607.2692</v>
      </c>
      <c r="AD323" s="221" t="s">
        <v>2021</v>
      </c>
      <c r="AE323" s="240" t="s">
        <v>567</v>
      </c>
      <c r="AF323" s="240"/>
      <c r="AG323" s="240">
        <f t="shared" si="71"/>
        <v>1484</v>
      </c>
      <c r="AH323" s="262">
        <f t="shared" si="72"/>
        <v>0</v>
      </c>
      <c r="AI323" s="240"/>
      <c r="AK323" s="261">
        <f t="shared" si="73"/>
        <v>1484</v>
      </c>
      <c r="AL323" s="261"/>
      <c r="AM323" s="280"/>
      <c r="AN323" s="180">
        <f t="shared" si="70"/>
        <v>1484</v>
      </c>
      <c r="AO323" s="281"/>
      <c r="AP323" s="281"/>
      <c r="AQ323" s="291"/>
      <c r="AR323" s="292">
        <f t="shared" si="60"/>
        <v>1484</v>
      </c>
      <c r="AS323" s="292">
        <f t="shared" si="61"/>
        <v>346900</v>
      </c>
      <c r="AT323" s="292"/>
      <c r="AU323" s="292"/>
      <c r="AV323" s="292"/>
      <c r="AW323" s="292"/>
      <c r="AX323" s="292"/>
      <c r="AY323" s="222"/>
    </row>
    <row r="324" s="183" customFormat="1" ht="39" hidden="1" customHeight="1" spans="1:51">
      <c r="A324" s="331">
        <v>45856</v>
      </c>
      <c r="B324" s="332" t="s">
        <v>177</v>
      </c>
      <c r="C324" s="333" t="s">
        <v>594</v>
      </c>
      <c r="D324" s="334">
        <v>4500174356</v>
      </c>
      <c r="E324" s="335" t="s">
        <v>2042</v>
      </c>
      <c r="F324" s="334" t="s">
        <v>2043</v>
      </c>
      <c r="G324" s="336" t="s">
        <v>554</v>
      </c>
      <c r="H324" s="336" t="s">
        <v>554</v>
      </c>
      <c r="I324" s="343" t="s">
        <v>555</v>
      </c>
      <c r="J324" s="344">
        <v>1746</v>
      </c>
      <c r="K324" s="344">
        <v>0</v>
      </c>
      <c r="L324" s="344">
        <v>6</v>
      </c>
      <c r="M324" s="344">
        <f t="shared" si="65"/>
        <v>291</v>
      </c>
      <c r="N324" s="345">
        <v>45898</v>
      </c>
      <c r="O324" s="345">
        <v>45894</v>
      </c>
      <c r="P324" s="346"/>
      <c r="Q324" s="346" t="s">
        <v>2044</v>
      </c>
      <c r="R324" s="346" t="s">
        <v>2045</v>
      </c>
      <c r="S324" s="346"/>
      <c r="T324" s="346" t="s">
        <v>731</v>
      </c>
      <c r="U324" s="354">
        <v>45863</v>
      </c>
      <c r="V324" s="354" t="s">
        <v>676</v>
      </c>
      <c r="W324" s="354">
        <v>45880</v>
      </c>
      <c r="X324" s="354"/>
      <c r="Y324" s="357"/>
      <c r="Z324" s="358" t="s">
        <v>1204</v>
      </c>
      <c r="AA324" s="346" t="s">
        <v>896</v>
      </c>
      <c r="AB324" s="359">
        <v>1.5244</v>
      </c>
      <c r="AC324" s="359">
        <f t="shared" ref="AC324:AC379" si="74">AB324*J324</f>
        <v>2661.6024</v>
      </c>
      <c r="AD324" s="344" t="s">
        <v>2046</v>
      </c>
      <c r="AE324" s="360" t="s">
        <v>567</v>
      </c>
      <c r="AF324" s="360"/>
      <c r="AG324" s="360">
        <f>1242+504</f>
        <v>1746</v>
      </c>
      <c r="AH324" s="368">
        <f t="shared" ref="AH324:AH387" si="75">AG324-J324</f>
        <v>0</v>
      </c>
      <c r="AI324" s="360"/>
      <c r="AK324" s="369">
        <f t="shared" si="73"/>
        <v>1746</v>
      </c>
      <c r="AL324" s="369"/>
      <c r="AM324" s="370"/>
      <c r="AO324" s="378">
        <f>J324</f>
        <v>1746</v>
      </c>
      <c r="AP324" s="378"/>
      <c r="AQ324" s="379"/>
      <c r="AR324" s="380">
        <f t="shared" si="60"/>
        <v>1746</v>
      </c>
      <c r="AS324" s="380">
        <f t="shared" si="61"/>
        <v>348646</v>
      </c>
      <c r="AT324" s="380"/>
      <c r="AU324" s="380"/>
      <c r="AV324" s="380"/>
      <c r="AW324" s="380"/>
      <c r="AX324" s="380"/>
      <c r="AY324" s="343"/>
    </row>
    <row r="325" s="183" customFormat="1" ht="39" hidden="1" customHeight="1" spans="1:51">
      <c r="A325" s="331">
        <v>45856</v>
      </c>
      <c r="B325" s="332" t="s">
        <v>177</v>
      </c>
      <c r="C325" s="333" t="s">
        <v>594</v>
      </c>
      <c r="D325" s="334">
        <v>4500174357</v>
      </c>
      <c r="E325" s="335" t="s">
        <v>2047</v>
      </c>
      <c r="F325" s="334" t="s">
        <v>2048</v>
      </c>
      <c r="G325" s="336" t="s">
        <v>554</v>
      </c>
      <c r="H325" s="336" t="s">
        <v>554</v>
      </c>
      <c r="I325" s="343" t="s">
        <v>555</v>
      </c>
      <c r="J325" s="344">
        <v>10488</v>
      </c>
      <c r="K325" s="344">
        <v>0</v>
      </c>
      <c r="L325" s="344">
        <v>6</v>
      </c>
      <c r="M325" s="344">
        <f t="shared" si="65"/>
        <v>1748</v>
      </c>
      <c r="N325" s="345">
        <v>45898</v>
      </c>
      <c r="O325" s="345">
        <v>45894</v>
      </c>
      <c r="P325" s="346"/>
      <c r="Q325" s="346" t="s">
        <v>2044</v>
      </c>
      <c r="R325" s="346"/>
      <c r="S325" s="346"/>
      <c r="T325" s="346" t="s">
        <v>731</v>
      </c>
      <c r="U325" s="354">
        <v>45863</v>
      </c>
      <c r="V325" s="354" t="s">
        <v>676</v>
      </c>
      <c r="W325" s="354">
        <v>45880</v>
      </c>
      <c r="X325" s="354"/>
      <c r="Y325" s="357"/>
      <c r="Z325" s="358" t="s">
        <v>2049</v>
      </c>
      <c r="AA325" s="346" t="s">
        <v>896</v>
      </c>
      <c r="AB325" s="359">
        <v>1.4748</v>
      </c>
      <c r="AC325" s="359">
        <f t="shared" si="74"/>
        <v>15467.7024</v>
      </c>
      <c r="AD325" s="344" t="s">
        <v>2050</v>
      </c>
      <c r="AE325" s="360" t="s">
        <v>567</v>
      </c>
      <c r="AF325" s="360"/>
      <c r="AG325" s="360">
        <f>204+4+10278</f>
        <v>10486</v>
      </c>
      <c r="AH325" s="368">
        <f t="shared" si="75"/>
        <v>-2</v>
      </c>
      <c r="AI325" s="360"/>
      <c r="AK325" s="369">
        <f t="shared" si="73"/>
        <v>10488</v>
      </c>
      <c r="AL325" s="369"/>
      <c r="AM325" s="370"/>
      <c r="AO325" s="378">
        <f>J325</f>
        <v>10488</v>
      </c>
      <c r="AP325" s="378"/>
      <c r="AQ325" s="379"/>
      <c r="AR325" s="380">
        <f t="shared" si="60"/>
        <v>10488</v>
      </c>
      <c r="AS325" s="380">
        <f t="shared" si="61"/>
        <v>359134</v>
      </c>
      <c r="AT325" s="380"/>
      <c r="AU325" s="380"/>
      <c r="AV325" s="380"/>
      <c r="AW325" s="380"/>
      <c r="AX325" s="380"/>
      <c r="AY325" s="343"/>
    </row>
    <row r="326" s="184" customFormat="1" ht="39" hidden="1" customHeight="1" spans="1:51">
      <c r="A326" s="337">
        <v>45866</v>
      </c>
      <c r="B326" s="338" t="s">
        <v>177</v>
      </c>
      <c r="C326" s="339" t="s">
        <v>594</v>
      </c>
      <c r="D326" s="340">
        <v>4500175282</v>
      </c>
      <c r="E326" s="341" t="s">
        <v>2051</v>
      </c>
      <c r="F326" s="340" t="s">
        <v>2052</v>
      </c>
      <c r="G326" s="342" t="s">
        <v>554</v>
      </c>
      <c r="H326" s="342" t="s">
        <v>554</v>
      </c>
      <c r="I326" s="347" t="s">
        <v>555</v>
      </c>
      <c r="J326" s="348">
        <v>2088</v>
      </c>
      <c r="K326" s="348">
        <v>0</v>
      </c>
      <c r="L326" s="348">
        <v>6</v>
      </c>
      <c r="M326" s="348">
        <f t="shared" si="65"/>
        <v>348</v>
      </c>
      <c r="N326" s="349">
        <v>45901</v>
      </c>
      <c r="O326" s="349">
        <f>N326-4</f>
        <v>45897</v>
      </c>
      <c r="P326" s="350"/>
      <c r="Q326" s="355" t="s">
        <v>556</v>
      </c>
      <c r="R326" s="350"/>
      <c r="S326" s="350"/>
      <c r="T326" s="350" t="s">
        <v>731</v>
      </c>
      <c r="U326" s="353">
        <v>45869</v>
      </c>
      <c r="V326" s="353" t="s">
        <v>676</v>
      </c>
      <c r="W326" s="353">
        <v>45880</v>
      </c>
      <c r="X326" s="353"/>
      <c r="Y326" s="361"/>
      <c r="Z326" s="362" t="s">
        <v>2053</v>
      </c>
      <c r="AA326" s="350" t="s">
        <v>896</v>
      </c>
      <c r="AB326" s="363">
        <v>1.5161</v>
      </c>
      <c r="AC326" s="363">
        <f t="shared" si="74"/>
        <v>3165.6168</v>
      </c>
      <c r="AD326" s="348" t="s">
        <v>2054</v>
      </c>
      <c r="AE326" s="364" t="s">
        <v>567</v>
      </c>
      <c r="AF326" s="365"/>
      <c r="AG326" s="371">
        <f>1506+582</f>
        <v>2088</v>
      </c>
      <c r="AH326" s="372">
        <f t="shared" si="75"/>
        <v>0</v>
      </c>
      <c r="AI326" s="364"/>
      <c r="AK326" s="373">
        <f t="shared" ref="AK326:AK334" si="76">J326</f>
        <v>2088</v>
      </c>
      <c r="AL326" s="373"/>
      <c r="AM326" s="374"/>
      <c r="AO326" s="381">
        <f t="shared" ref="AO326:AO338" si="77">J326</f>
        <v>2088</v>
      </c>
      <c r="AP326" s="381"/>
      <c r="AQ326" s="382"/>
      <c r="AR326" s="292">
        <f t="shared" ref="AR326:AR389" si="78">J326</f>
        <v>2088</v>
      </c>
      <c r="AS326" s="292">
        <f t="shared" ref="AS326:AS389" si="79">AS325+AR326</f>
        <v>361222</v>
      </c>
      <c r="AT326" s="383"/>
      <c r="AU326" s="383"/>
      <c r="AV326" s="383"/>
      <c r="AW326" s="383"/>
      <c r="AX326" s="383"/>
      <c r="AY326" s="347"/>
    </row>
    <row r="327" s="184" customFormat="1" ht="39" customHeight="1" spans="1:51">
      <c r="A327" s="337">
        <v>45837</v>
      </c>
      <c r="B327" s="338" t="s">
        <v>1478</v>
      </c>
      <c r="C327" s="339" t="s">
        <v>594</v>
      </c>
      <c r="D327" s="340">
        <v>4500171866</v>
      </c>
      <c r="E327" s="341" t="s">
        <v>2055</v>
      </c>
      <c r="F327" s="340" t="s">
        <v>2056</v>
      </c>
      <c r="G327" s="342" t="s">
        <v>1481</v>
      </c>
      <c r="H327" s="342" t="s">
        <v>761</v>
      </c>
      <c r="I327" s="347" t="s">
        <v>555</v>
      </c>
      <c r="J327" s="348">
        <v>846</v>
      </c>
      <c r="K327" s="348">
        <v>0</v>
      </c>
      <c r="L327" s="348">
        <v>3</v>
      </c>
      <c r="M327" s="348">
        <f t="shared" si="65"/>
        <v>282</v>
      </c>
      <c r="N327" s="349">
        <v>45902</v>
      </c>
      <c r="O327" s="349">
        <f>N327-4</f>
        <v>45898</v>
      </c>
      <c r="P327" s="350" t="s">
        <v>2057</v>
      </c>
      <c r="Q327" s="355" t="s">
        <v>556</v>
      </c>
      <c r="R327" s="350" t="s">
        <v>2058</v>
      </c>
      <c r="S327" s="350"/>
      <c r="T327" s="350" t="s">
        <v>731</v>
      </c>
      <c r="U327" s="353" t="s">
        <v>1926</v>
      </c>
      <c r="V327" s="353" t="s">
        <v>572</v>
      </c>
      <c r="W327" s="353" t="s">
        <v>1927</v>
      </c>
      <c r="X327" s="353"/>
      <c r="Y327" s="361"/>
      <c r="Z327" s="362" t="s">
        <v>1928</v>
      </c>
      <c r="AA327" s="350" t="s">
        <v>1485</v>
      </c>
      <c r="AB327" s="363">
        <v>1.6801</v>
      </c>
      <c r="AC327" s="363">
        <f t="shared" si="74"/>
        <v>1421.3646</v>
      </c>
      <c r="AD327" s="348" t="s">
        <v>2059</v>
      </c>
      <c r="AE327" s="364" t="s">
        <v>567</v>
      </c>
      <c r="AF327" s="364"/>
      <c r="AG327" s="364">
        <v>846</v>
      </c>
      <c r="AH327" s="372">
        <f t="shared" si="75"/>
        <v>0</v>
      </c>
      <c r="AI327" s="364"/>
      <c r="AK327" s="373">
        <f t="shared" si="76"/>
        <v>846</v>
      </c>
      <c r="AL327" s="373"/>
      <c r="AM327" s="374"/>
      <c r="AO327" s="381">
        <f t="shared" si="77"/>
        <v>846</v>
      </c>
      <c r="AP327" s="381"/>
      <c r="AQ327" s="382"/>
      <c r="AR327" s="292">
        <f t="shared" si="78"/>
        <v>846</v>
      </c>
      <c r="AS327" s="292">
        <f t="shared" si="79"/>
        <v>362068</v>
      </c>
      <c r="AT327" s="383"/>
      <c r="AU327" s="383"/>
      <c r="AV327" s="383"/>
      <c r="AW327" s="383"/>
      <c r="AX327" s="383"/>
      <c r="AY327" s="347"/>
    </row>
    <row r="328" s="184" customFormat="1" ht="39" customHeight="1" spans="1:51">
      <c r="A328" s="337">
        <v>45837</v>
      </c>
      <c r="B328" s="338" t="s">
        <v>1478</v>
      </c>
      <c r="C328" s="339" t="s">
        <v>594</v>
      </c>
      <c r="D328" s="340">
        <v>4500171866</v>
      </c>
      <c r="E328" s="341" t="s">
        <v>2060</v>
      </c>
      <c r="F328" s="340" t="s">
        <v>2061</v>
      </c>
      <c r="G328" s="342" t="s">
        <v>1481</v>
      </c>
      <c r="H328" s="342" t="s">
        <v>761</v>
      </c>
      <c r="I328" s="347" t="s">
        <v>555</v>
      </c>
      <c r="J328" s="348">
        <v>513</v>
      </c>
      <c r="K328" s="348">
        <v>0</v>
      </c>
      <c r="L328" s="348">
        <v>3</v>
      </c>
      <c r="M328" s="348">
        <f t="shared" si="65"/>
        <v>171</v>
      </c>
      <c r="N328" s="349">
        <v>45902</v>
      </c>
      <c r="O328" s="349">
        <f>N328-4</f>
        <v>45898</v>
      </c>
      <c r="P328" s="350" t="s">
        <v>2057</v>
      </c>
      <c r="Q328" s="355" t="s">
        <v>556</v>
      </c>
      <c r="R328" s="350" t="s">
        <v>2058</v>
      </c>
      <c r="S328" s="350"/>
      <c r="T328" s="350" t="s">
        <v>731</v>
      </c>
      <c r="U328" s="353" t="s">
        <v>1926</v>
      </c>
      <c r="V328" s="353" t="s">
        <v>572</v>
      </c>
      <c r="W328" s="353" t="s">
        <v>1927</v>
      </c>
      <c r="X328" s="353"/>
      <c r="Y328" s="361"/>
      <c r="Z328" s="362" t="s">
        <v>1928</v>
      </c>
      <c r="AA328" s="350" t="s">
        <v>1485</v>
      </c>
      <c r="AB328" s="363">
        <v>1.6801</v>
      </c>
      <c r="AC328" s="363">
        <f t="shared" si="74"/>
        <v>861.8913</v>
      </c>
      <c r="AD328" s="348" t="s">
        <v>2062</v>
      </c>
      <c r="AE328" s="364" t="s">
        <v>567</v>
      </c>
      <c r="AF328" s="364"/>
      <c r="AG328" s="364">
        <v>513</v>
      </c>
      <c r="AH328" s="372">
        <f t="shared" si="75"/>
        <v>0</v>
      </c>
      <c r="AI328" s="364"/>
      <c r="AK328" s="373">
        <f t="shared" si="76"/>
        <v>513</v>
      </c>
      <c r="AL328" s="373"/>
      <c r="AM328" s="374"/>
      <c r="AO328" s="381">
        <f t="shared" si="77"/>
        <v>513</v>
      </c>
      <c r="AP328" s="381"/>
      <c r="AQ328" s="382"/>
      <c r="AR328" s="292">
        <f t="shared" si="78"/>
        <v>513</v>
      </c>
      <c r="AS328" s="292">
        <f t="shared" si="79"/>
        <v>362581</v>
      </c>
      <c r="AT328" s="383"/>
      <c r="AU328" s="383"/>
      <c r="AV328" s="383"/>
      <c r="AW328" s="383"/>
      <c r="AX328" s="383"/>
      <c r="AY328" s="347"/>
    </row>
    <row r="329" s="184" customFormat="1" ht="39" customHeight="1" spans="1:51">
      <c r="A329" s="337">
        <v>45837</v>
      </c>
      <c r="B329" s="338" t="s">
        <v>1478</v>
      </c>
      <c r="C329" s="339" t="s">
        <v>594</v>
      </c>
      <c r="D329" s="340">
        <v>4500171866</v>
      </c>
      <c r="E329" s="341" t="s">
        <v>2063</v>
      </c>
      <c r="F329" s="340" t="s">
        <v>2064</v>
      </c>
      <c r="G329" s="342" t="s">
        <v>1481</v>
      </c>
      <c r="H329" s="342" t="s">
        <v>761</v>
      </c>
      <c r="I329" s="347" t="s">
        <v>555</v>
      </c>
      <c r="J329" s="348">
        <v>840</v>
      </c>
      <c r="K329" s="348">
        <v>0</v>
      </c>
      <c r="L329" s="348">
        <v>3</v>
      </c>
      <c r="M329" s="348">
        <f t="shared" si="65"/>
        <v>280</v>
      </c>
      <c r="N329" s="349">
        <v>45902</v>
      </c>
      <c r="O329" s="349">
        <f>N329-4</f>
        <v>45898</v>
      </c>
      <c r="P329" s="350" t="s">
        <v>2057</v>
      </c>
      <c r="Q329" s="355" t="s">
        <v>556</v>
      </c>
      <c r="R329" s="350" t="s">
        <v>2058</v>
      </c>
      <c r="S329" s="350"/>
      <c r="T329" s="350" t="s">
        <v>731</v>
      </c>
      <c r="U329" s="353" t="s">
        <v>1926</v>
      </c>
      <c r="V329" s="353" t="s">
        <v>572</v>
      </c>
      <c r="W329" s="353" t="s">
        <v>1927</v>
      </c>
      <c r="X329" s="353"/>
      <c r="Y329" s="361"/>
      <c r="Z329" s="362" t="s">
        <v>1928</v>
      </c>
      <c r="AA329" s="350" t="s">
        <v>1485</v>
      </c>
      <c r="AB329" s="363">
        <v>1.6801</v>
      </c>
      <c r="AC329" s="363">
        <f t="shared" si="74"/>
        <v>1411.284</v>
      </c>
      <c r="AD329" s="348" t="s">
        <v>2065</v>
      </c>
      <c r="AE329" s="364" t="s">
        <v>567</v>
      </c>
      <c r="AF329" s="364"/>
      <c r="AG329" s="364">
        <v>840</v>
      </c>
      <c r="AH329" s="372">
        <f t="shared" si="75"/>
        <v>0</v>
      </c>
      <c r="AI329" s="364"/>
      <c r="AK329" s="373">
        <f t="shared" si="76"/>
        <v>840</v>
      </c>
      <c r="AL329" s="373"/>
      <c r="AM329" s="374"/>
      <c r="AO329" s="381">
        <f t="shared" si="77"/>
        <v>840</v>
      </c>
      <c r="AP329" s="381"/>
      <c r="AQ329" s="382"/>
      <c r="AR329" s="292">
        <f t="shared" si="78"/>
        <v>840</v>
      </c>
      <c r="AS329" s="292">
        <f t="shared" si="79"/>
        <v>363421</v>
      </c>
      <c r="AT329" s="383"/>
      <c r="AU329" s="383"/>
      <c r="AV329" s="383"/>
      <c r="AW329" s="383"/>
      <c r="AX329" s="383"/>
      <c r="AY329" s="347"/>
    </row>
    <row r="330" s="184" customFormat="1" ht="39" hidden="1" customHeight="1" spans="1:51">
      <c r="A330" s="337">
        <v>45868</v>
      </c>
      <c r="B330" s="338" t="s">
        <v>1141</v>
      </c>
      <c r="C330" s="339" t="s">
        <v>594</v>
      </c>
      <c r="D330" s="340">
        <v>4500175521</v>
      </c>
      <c r="E330" s="341" t="s">
        <v>2066</v>
      </c>
      <c r="F330" s="340" t="s">
        <v>2067</v>
      </c>
      <c r="G330" s="342" t="s">
        <v>724</v>
      </c>
      <c r="H330" s="342" t="s">
        <v>724</v>
      </c>
      <c r="I330" s="347" t="s">
        <v>555</v>
      </c>
      <c r="J330" s="348">
        <v>2616</v>
      </c>
      <c r="K330" s="348">
        <v>0</v>
      </c>
      <c r="L330" s="348">
        <v>4</v>
      </c>
      <c r="M330" s="348">
        <f t="shared" si="65"/>
        <v>654</v>
      </c>
      <c r="N330" s="349">
        <v>45904</v>
      </c>
      <c r="O330" s="349">
        <v>45901</v>
      </c>
      <c r="P330" s="350"/>
      <c r="Q330" s="355" t="s">
        <v>556</v>
      </c>
      <c r="R330" s="350"/>
      <c r="S330" s="350"/>
      <c r="T330" s="350" t="s">
        <v>731</v>
      </c>
      <c r="U330" s="353">
        <v>45868</v>
      </c>
      <c r="V330" s="353" t="s">
        <v>572</v>
      </c>
      <c r="W330" s="353" t="s">
        <v>572</v>
      </c>
      <c r="X330" s="353"/>
      <c r="Y330" s="361"/>
      <c r="Z330" s="362" t="s">
        <v>2068</v>
      </c>
      <c r="AA330" s="350" t="s">
        <v>386</v>
      </c>
      <c r="AB330" s="363">
        <v>1.5837</v>
      </c>
      <c r="AC330" s="363">
        <f t="shared" si="74"/>
        <v>4142.9592</v>
      </c>
      <c r="AD330" s="348" t="s">
        <v>2069</v>
      </c>
      <c r="AE330" s="364" t="s">
        <v>567</v>
      </c>
      <c r="AF330" s="364"/>
      <c r="AG330" s="364">
        <f>2384+232</f>
        <v>2616</v>
      </c>
      <c r="AH330" s="372">
        <f t="shared" si="75"/>
        <v>0</v>
      </c>
      <c r="AI330" s="364"/>
      <c r="AK330" s="373">
        <f t="shared" si="76"/>
        <v>2616</v>
      </c>
      <c r="AL330" s="373"/>
      <c r="AM330" s="374"/>
      <c r="AO330" s="381">
        <f t="shared" si="77"/>
        <v>2616</v>
      </c>
      <c r="AP330" s="381"/>
      <c r="AQ330" s="382"/>
      <c r="AR330" s="292">
        <f t="shared" si="78"/>
        <v>2616</v>
      </c>
      <c r="AS330" s="292">
        <f t="shared" si="79"/>
        <v>366037</v>
      </c>
      <c r="AT330" s="383"/>
      <c r="AU330" s="383"/>
      <c r="AV330" s="383"/>
      <c r="AW330" s="383"/>
      <c r="AX330" s="383"/>
      <c r="AY330" s="347"/>
    </row>
    <row r="331" s="184" customFormat="1" ht="39" customHeight="1" spans="1:51">
      <c r="A331" s="337">
        <v>45874</v>
      </c>
      <c r="B331" s="338" t="s">
        <v>164</v>
      </c>
      <c r="C331" s="339" t="s">
        <v>594</v>
      </c>
      <c r="D331" s="340">
        <v>4500176039</v>
      </c>
      <c r="E331" s="341" t="s">
        <v>2070</v>
      </c>
      <c r="F331" s="340" t="s">
        <v>2071</v>
      </c>
      <c r="G331" s="342" t="s">
        <v>1481</v>
      </c>
      <c r="H331" s="342" t="s">
        <v>761</v>
      </c>
      <c r="I331" s="347" t="s">
        <v>555</v>
      </c>
      <c r="J331" s="348">
        <v>150</v>
      </c>
      <c r="K331" s="348">
        <v>0</v>
      </c>
      <c r="L331" s="348">
        <v>3</v>
      </c>
      <c r="M331" s="348">
        <f t="shared" si="65"/>
        <v>50</v>
      </c>
      <c r="N331" s="349">
        <v>45904</v>
      </c>
      <c r="O331" s="349">
        <v>45901</v>
      </c>
      <c r="P331" s="351" t="s">
        <v>2072</v>
      </c>
      <c r="Q331" s="355" t="s">
        <v>556</v>
      </c>
      <c r="R331" s="350">
        <v>45909</v>
      </c>
      <c r="S331" s="350"/>
      <c r="T331" s="350" t="s">
        <v>731</v>
      </c>
      <c r="U331" s="353" t="s">
        <v>2073</v>
      </c>
      <c r="V331" s="353" t="s">
        <v>572</v>
      </c>
      <c r="W331" s="353" t="s">
        <v>1927</v>
      </c>
      <c r="X331" s="353"/>
      <c r="Y331" s="361" t="s">
        <v>2074</v>
      </c>
      <c r="Z331" s="362" t="s">
        <v>2075</v>
      </c>
      <c r="AA331" s="350" t="s">
        <v>1485</v>
      </c>
      <c r="AB331" s="363">
        <v>1.6801</v>
      </c>
      <c r="AC331" s="363">
        <f t="shared" si="74"/>
        <v>252.015</v>
      </c>
      <c r="AD331" s="348" t="s">
        <v>2076</v>
      </c>
      <c r="AE331" s="364" t="s">
        <v>567</v>
      </c>
      <c r="AF331" s="364"/>
      <c r="AG331" s="364">
        <v>150</v>
      </c>
      <c r="AH331" s="372">
        <f t="shared" si="75"/>
        <v>0</v>
      </c>
      <c r="AI331" s="364"/>
      <c r="AK331" s="373">
        <f t="shared" si="76"/>
        <v>150</v>
      </c>
      <c r="AL331" s="373"/>
      <c r="AM331" s="374"/>
      <c r="AO331" s="381">
        <f t="shared" si="77"/>
        <v>150</v>
      </c>
      <c r="AP331" s="381"/>
      <c r="AQ331" s="382"/>
      <c r="AR331" s="292">
        <f t="shared" si="78"/>
        <v>150</v>
      </c>
      <c r="AS331" s="292">
        <f t="shared" si="79"/>
        <v>366187</v>
      </c>
      <c r="AT331" s="383"/>
      <c r="AU331" s="383"/>
      <c r="AV331" s="383"/>
      <c r="AW331" s="383"/>
      <c r="AX331" s="383"/>
      <c r="AY331" s="347"/>
    </row>
    <row r="332" s="184" customFormat="1" ht="39" customHeight="1" spans="1:51">
      <c r="A332" s="337">
        <v>45874</v>
      </c>
      <c r="B332" s="338" t="s">
        <v>164</v>
      </c>
      <c r="C332" s="339" t="s">
        <v>594</v>
      </c>
      <c r="D332" s="340">
        <v>4500176039</v>
      </c>
      <c r="E332" s="341" t="s">
        <v>2077</v>
      </c>
      <c r="F332" s="340" t="s">
        <v>2078</v>
      </c>
      <c r="G332" s="342" t="s">
        <v>1481</v>
      </c>
      <c r="H332" s="342" t="s">
        <v>761</v>
      </c>
      <c r="I332" s="347" t="s">
        <v>555</v>
      </c>
      <c r="J332" s="348">
        <v>414</v>
      </c>
      <c r="K332" s="348">
        <v>0</v>
      </c>
      <c r="L332" s="348">
        <v>3</v>
      </c>
      <c r="M332" s="348">
        <f t="shared" si="65"/>
        <v>138</v>
      </c>
      <c r="N332" s="349">
        <v>45904</v>
      </c>
      <c r="O332" s="349">
        <v>45901</v>
      </c>
      <c r="P332" s="351" t="s">
        <v>2072</v>
      </c>
      <c r="Q332" s="355" t="s">
        <v>556</v>
      </c>
      <c r="R332" s="350">
        <v>45909</v>
      </c>
      <c r="S332" s="350"/>
      <c r="T332" s="350" t="s">
        <v>731</v>
      </c>
      <c r="U332" s="353" t="s">
        <v>2073</v>
      </c>
      <c r="V332" s="353" t="s">
        <v>572</v>
      </c>
      <c r="W332" s="353" t="s">
        <v>1927</v>
      </c>
      <c r="X332" s="353"/>
      <c r="Y332" s="361" t="s">
        <v>2074</v>
      </c>
      <c r="Z332" s="362" t="s">
        <v>2075</v>
      </c>
      <c r="AA332" s="350" t="s">
        <v>1485</v>
      </c>
      <c r="AB332" s="363">
        <v>1.6801</v>
      </c>
      <c r="AC332" s="363">
        <f t="shared" si="74"/>
        <v>695.5614</v>
      </c>
      <c r="AD332" s="348" t="s">
        <v>2079</v>
      </c>
      <c r="AE332" s="364" t="s">
        <v>567</v>
      </c>
      <c r="AF332" s="364"/>
      <c r="AG332" s="348">
        <v>414</v>
      </c>
      <c r="AH332" s="372">
        <f t="shared" si="75"/>
        <v>0</v>
      </c>
      <c r="AI332" s="364"/>
      <c r="AK332" s="373">
        <f t="shared" si="76"/>
        <v>414</v>
      </c>
      <c r="AL332" s="373"/>
      <c r="AM332" s="374"/>
      <c r="AO332" s="381">
        <f t="shared" si="77"/>
        <v>414</v>
      </c>
      <c r="AP332" s="381"/>
      <c r="AQ332" s="382"/>
      <c r="AR332" s="292">
        <f t="shared" si="78"/>
        <v>414</v>
      </c>
      <c r="AS332" s="292">
        <f t="shared" si="79"/>
        <v>366601</v>
      </c>
      <c r="AT332" s="383"/>
      <c r="AU332" s="383"/>
      <c r="AV332" s="383"/>
      <c r="AW332" s="383"/>
      <c r="AX332" s="383"/>
      <c r="AY332" s="347"/>
    </row>
    <row r="333" s="184" customFormat="1" ht="39" customHeight="1" spans="1:51">
      <c r="A333" s="337">
        <v>45874</v>
      </c>
      <c r="B333" s="338" t="s">
        <v>164</v>
      </c>
      <c r="C333" s="339" t="s">
        <v>594</v>
      </c>
      <c r="D333" s="340">
        <v>4500176039</v>
      </c>
      <c r="E333" s="341" t="s">
        <v>2080</v>
      </c>
      <c r="F333" s="340" t="s">
        <v>2081</v>
      </c>
      <c r="G333" s="342" t="s">
        <v>1481</v>
      </c>
      <c r="H333" s="342" t="s">
        <v>761</v>
      </c>
      <c r="I333" s="347" t="s">
        <v>555</v>
      </c>
      <c r="J333" s="348">
        <v>276</v>
      </c>
      <c r="K333" s="348">
        <v>0</v>
      </c>
      <c r="L333" s="348">
        <v>3</v>
      </c>
      <c r="M333" s="348">
        <f t="shared" si="65"/>
        <v>92</v>
      </c>
      <c r="N333" s="349">
        <v>45904</v>
      </c>
      <c r="O333" s="349">
        <v>45901</v>
      </c>
      <c r="P333" s="351" t="s">
        <v>2072</v>
      </c>
      <c r="Q333" s="355" t="s">
        <v>556</v>
      </c>
      <c r="R333" s="350">
        <v>45909</v>
      </c>
      <c r="S333" s="350"/>
      <c r="T333" s="350" t="s">
        <v>731</v>
      </c>
      <c r="U333" s="353" t="s">
        <v>2073</v>
      </c>
      <c r="V333" s="353" t="s">
        <v>572</v>
      </c>
      <c r="W333" s="353" t="s">
        <v>1927</v>
      </c>
      <c r="X333" s="353"/>
      <c r="Y333" s="361" t="s">
        <v>2074</v>
      </c>
      <c r="Z333" s="362" t="s">
        <v>2075</v>
      </c>
      <c r="AA333" s="350" t="s">
        <v>1485</v>
      </c>
      <c r="AB333" s="363">
        <v>1.6801</v>
      </c>
      <c r="AC333" s="363">
        <f t="shared" si="74"/>
        <v>463.7076</v>
      </c>
      <c r="AD333" s="348" t="s">
        <v>2082</v>
      </c>
      <c r="AE333" s="364" t="s">
        <v>567</v>
      </c>
      <c r="AF333" s="364"/>
      <c r="AG333" s="348">
        <v>276</v>
      </c>
      <c r="AH333" s="372">
        <f t="shared" si="75"/>
        <v>0</v>
      </c>
      <c r="AI333" s="364"/>
      <c r="AK333" s="373">
        <f t="shared" si="76"/>
        <v>276</v>
      </c>
      <c r="AL333" s="373"/>
      <c r="AM333" s="374"/>
      <c r="AO333" s="381">
        <f t="shared" si="77"/>
        <v>276</v>
      </c>
      <c r="AP333" s="381"/>
      <c r="AQ333" s="382"/>
      <c r="AR333" s="292">
        <f t="shared" si="78"/>
        <v>276</v>
      </c>
      <c r="AS333" s="292">
        <f t="shared" si="79"/>
        <v>366877</v>
      </c>
      <c r="AT333" s="383"/>
      <c r="AU333" s="383"/>
      <c r="AV333" s="383"/>
      <c r="AW333" s="383"/>
      <c r="AX333" s="383"/>
      <c r="AY333" s="347"/>
    </row>
    <row r="334" s="184" customFormat="1" ht="39" customHeight="1" spans="1:51">
      <c r="A334" s="337">
        <v>45874</v>
      </c>
      <c r="B334" s="338" t="s">
        <v>164</v>
      </c>
      <c r="C334" s="339" t="s">
        <v>594</v>
      </c>
      <c r="D334" s="340">
        <v>4500176039</v>
      </c>
      <c r="E334" s="341" t="s">
        <v>2083</v>
      </c>
      <c r="F334" s="340" t="s">
        <v>2084</v>
      </c>
      <c r="G334" s="342" t="s">
        <v>1481</v>
      </c>
      <c r="H334" s="342" t="s">
        <v>761</v>
      </c>
      <c r="I334" s="347" t="s">
        <v>555</v>
      </c>
      <c r="J334" s="348">
        <v>162</v>
      </c>
      <c r="K334" s="348">
        <v>0</v>
      </c>
      <c r="L334" s="348">
        <v>3</v>
      </c>
      <c r="M334" s="348">
        <f t="shared" si="65"/>
        <v>54</v>
      </c>
      <c r="N334" s="349">
        <v>45904</v>
      </c>
      <c r="O334" s="349">
        <v>45901</v>
      </c>
      <c r="P334" s="351" t="s">
        <v>2072</v>
      </c>
      <c r="Q334" s="355" t="s">
        <v>556</v>
      </c>
      <c r="R334" s="350">
        <v>45909</v>
      </c>
      <c r="S334" s="350"/>
      <c r="T334" s="350" t="s">
        <v>731</v>
      </c>
      <c r="U334" s="353" t="s">
        <v>2073</v>
      </c>
      <c r="V334" s="353" t="s">
        <v>572</v>
      </c>
      <c r="W334" s="353" t="s">
        <v>1927</v>
      </c>
      <c r="X334" s="353"/>
      <c r="Y334" s="361" t="s">
        <v>2074</v>
      </c>
      <c r="Z334" s="362" t="s">
        <v>2075</v>
      </c>
      <c r="AA334" s="350" t="s">
        <v>1485</v>
      </c>
      <c r="AB334" s="363">
        <v>1.6801</v>
      </c>
      <c r="AC334" s="363">
        <f t="shared" si="74"/>
        <v>272.1762</v>
      </c>
      <c r="AD334" s="348" t="s">
        <v>2085</v>
      </c>
      <c r="AE334" s="364" t="s">
        <v>567</v>
      </c>
      <c r="AF334" s="364"/>
      <c r="AG334" s="348">
        <v>162</v>
      </c>
      <c r="AH334" s="372">
        <f t="shared" si="75"/>
        <v>0</v>
      </c>
      <c r="AI334" s="364"/>
      <c r="AK334" s="373">
        <f t="shared" si="76"/>
        <v>162</v>
      </c>
      <c r="AL334" s="373"/>
      <c r="AM334" s="374"/>
      <c r="AO334" s="381">
        <f t="shared" si="77"/>
        <v>162</v>
      </c>
      <c r="AP334" s="381"/>
      <c r="AQ334" s="382"/>
      <c r="AR334" s="292">
        <f t="shared" si="78"/>
        <v>162</v>
      </c>
      <c r="AS334" s="292">
        <f t="shared" si="79"/>
        <v>367039</v>
      </c>
      <c r="AT334" s="383"/>
      <c r="AU334" s="383"/>
      <c r="AV334" s="383"/>
      <c r="AW334" s="383"/>
      <c r="AX334" s="383"/>
      <c r="AY334" s="347"/>
    </row>
    <row r="335" s="184" customFormat="1" ht="39" customHeight="1" spans="1:51">
      <c r="A335" s="337">
        <v>45740</v>
      </c>
      <c r="B335" s="338" t="s">
        <v>757</v>
      </c>
      <c r="C335" s="339" t="s">
        <v>758</v>
      </c>
      <c r="D335" s="340">
        <v>4500160894</v>
      </c>
      <c r="E335" s="341" t="s">
        <v>2086</v>
      </c>
      <c r="F335" s="340" t="s">
        <v>2087</v>
      </c>
      <c r="G335" s="342" t="s">
        <v>761</v>
      </c>
      <c r="H335" s="342" t="s">
        <v>761</v>
      </c>
      <c r="I335" s="347" t="s">
        <v>555</v>
      </c>
      <c r="J335" s="348">
        <v>1404</v>
      </c>
      <c r="K335" s="348">
        <v>0</v>
      </c>
      <c r="L335" s="348">
        <v>3</v>
      </c>
      <c r="M335" s="348">
        <f t="shared" si="65"/>
        <v>468</v>
      </c>
      <c r="N335" s="349">
        <v>45905</v>
      </c>
      <c r="O335" s="349">
        <v>45901</v>
      </c>
      <c r="P335" s="350" t="s">
        <v>2088</v>
      </c>
      <c r="Q335" s="356" t="s">
        <v>556</v>
      </c>
      <c r="R335" s="350">
        <v>45920</v>
      </c>
      <c r="S335" s="350"/>
      <c r="T335" s="350" t="s">
        <v>731</v>
      </c>
      <c r="U335" s="353">
        <v>45839</v>
      </c>
      <c r="V335" s="353" t="s">
        <v>572</v>
      </c>
      <c r="W335" s="353" t="s">
        <v>1112</v>
      </c>
      <c r="X335" s="353"/>
      <c r="Y335" s="361" t="s">
        <v>816</v>
      </c>
      <c r="Z335" s="362" t="s">
        <v>1518</v>
      </c>
      <c r="AA335" s="350" t="s">
        <v>764</v>
      </c>
      <c r="AB335" s="363">
        <v>2.75</v>
      </c>
      <c r="AC335" s="363">
        <f t="shared" si="74"/>
        <v>3861</v>
      </c>
      <c r="AD335" s="348" t="s">
        <v>2089</v>
      </c>
      <c r="AE335" s="364" t="s">
        <v>567</v>
      </c>
      <c r="AF335" s="364"/>
      <c r="AG335" s="364">
        <f>1296+108</f>
        <v>1404</v>
      </c>
      <c r="AH335" s="372">
        <f t="shared" si="75"/>
        <v>0</v>
      </c>
      <c r="AI335" s="364"/>
      <c r="AK335" s="373"/>
      <c r="AL335" s="373">
        <f>J335</f>
        <v>1404</v>
      </c>
      <c r="AM335" s="374"/>
      <c r="AO335" s="381">
        <f t="shared" si="77"/>
        <v>1404</v>
      </c>
      <c r="AP335" s="381"/>
      <c r="AQ335" s="382"/>
      <c r="AR335" s="292">
        <f t="shared" si="78"/>
        <v>1404</v>
      </c>
      <c r="AS335" s="292">
        <f t="shared" si="79"/>
        <v>368443</v>
      </c>
      <c r="AT335" s="383"/>
      <c r="AU335" s="383"/>
      <c r="AV335" s="383"/>
      <c r="AW335" s="383"/>
      <c r="AX335" s="383"/>
      <c r="AY335" s="347"/>
    </row>
    <row r="336" s="184" customFormat="1" ht="39" hidden="1" customHeight="1" spans="1:51">
      <c r="A336" s="337">
        <v>45855</v>
      </c>
      <c r="B336" s="338" t="s">
        <v>2090</v>
      </c>
      <c r="C336" s="339" t="s">
        <v>1088</v>
      </c>
      <c r="D336" s="340">
        <v>4500174233</v>
      </c>
      <c r="E336" s="341" t="s">
        <v>2091</v>
      </c>
      <c r="F336" s="340" t="s">
        <v>2092</v>
      </c>
      <c r="G336" s="342" t="s">
        <v>815</v>
      </c>
      <c r="H336" s="342" t="s">
        <v>554</v>
      </c>
      <c r="I336" s="347" t="s">
        <v>555</v>
      </c>
      <c r="J336" s="348">
        <v>960</v>
      </c>
      <c r="K336" s="348">
        <v>0</v>
      </c>
      <c r="L336" s="348">
        <v>6</v>
      </c>
      <c r="M336" s="348">
        <f t="shared" si="65"/>
        <v>160</v>
      </c>
      <c r="N336" s="349">
        <v>45905</v>
      </c>
      <c r="O336" s="349">
        <v>45901</v>
      </c>
      <c r="P336" s="350"/>
      <c r="Q336" s="356" t="s">
        <v>556</v>
      </c>
      <c r="R336" s="350" t="s">
        <v>2093</v>
      </c>
      <c r="S336" s="350"/>
      <c r="T336" s="350" t="s">
        <v>731</v>
      </c>
      <c r="U336" s="353">
        <v>45860</v>
      </c>
      <c r="V336" s="353" t="s">
        <v>572</v>
      </c>
      <c r="W336" s="353" t="s">
        <v>572</v>
      </c>
      <c r="X336" s="353" t="s">
        <v>2094</v>
      </c>
      <c r="Y336" s="361"/>
      <c r="Z336" s="362" t="s">
        <v>2095</v>
      </c>
      <c r="AA336" s="350" t="s">
        <v>1103</v>
      </c>
      <c r="AB336" s="363">
        <v>2.7663</v>
      </c>
      <c r="AC336" s="363">
        <f t="shared" si="74"/>
        <v>2655.648</v>
      </c>
      <c r="AD336" s="348" t="s">
        <v>2096</v>
      </c>
      <c r="AE336" s="364" t="s">
        <v>567</v>
      </c>
      <c r="AF336" s="364"/>
      <c r="AG336" s="364">
        <v>960</v>
      </c>
      <c r="AH336" s="372">
        <f t="shared" si="75"/>
        <v>0</v>
      </c>
      <c r="AI336" s="364"/>
      <c r="AK336" s="373"/>
      <c r="AL336" s="373">
        <f>J336</f>
        <v>960</v>
      </c>
      <c r="AM336" s="374"/>
      <c r="AO336" s="381"/>
      <c r="AP336" s="381">
        <f>J336</f>
        <v>960</v>
      </c>
      <c r="AQ336" s="382"/>
      <c r="AR336" s="292">
        <f t="shared" si="78"/>
        <v>960</v>
      </c>
      <c r="AS336" s="292">
        <f t="shared" si="79"/>
        <v>369403</v>
      </c>
      <c r="AT336" s="383"/>
      <c r="AU336" s="383"/>
      <c r="AV336" s="383"/>
      <c r="AW336" s="383"/>
      <c r="AX336" s="383"/>
      <c r="AY336" s="347"/>
    </row>
    <row r="337" s="184" customFormat="1" ht="39" hidden="1" customHeight="1" spans="1:51">
      <c r="A337" s="337">
        <v>45852</v>
      </c>
      <c r="B337" s="338" t="s">
        <v>577</v>
      </c>
      <c r="C337" s="339" t="s">
        <v>578</v>
      </c>
      <c r="D337" s="340">
        <v>4500173754</v>
      </c>
      <c r="E337" s="341" t="s">
        <v>2097</v>
      </c>
      <c r="F337" s="340" t="s">
        <v>2098</v>
      </c>
      <c r="G337" s="342" t="s">
        <v>554</v>
      </c>
      <c r="H337" s="342" t="s">
        <v>554</v>
      </c>
      <c r="I337" s="347" t="s">
        <v>555</v>
      </c>
      <c r="J337" s="348">
        <v>1440</v>
      </c>
      <c r="K337" s="348">
        <v>0</v>
      </c>
      <c r="L337" s="348">
        <v>6</v>
      </c>
      <c r="M337" s="348">
        <f t="shared" si="65"/>
        <v>240</v>
      </c>
      <c r="N337" s="349">
        <v>45905</v>
      </c>
      <c r="O337" s="349">
        <v>45901</v>
      </c>
      <c r="P337" s="350"/>
      <c r="Q337" s="356" t="s">
        <v>556</v>
      </c>
      <c r="R337" s="350"/>
      <c r="S337" s="350"/>
      <c r="T337" s="350" t="s">
        <v>731</v>
      </c>
      <c r="U337" s="353">
        <v>45861</v>
      </c>
      <c r="V337" s="353" t="s">
        <v>572</v>
      </c>
      <c r="W337" s="353">
        <v>45873</v>
      </c>
      <c r="X337" s="353"/>
      <c r="Y337" s="361"/>
      <c r="Z337" s="362" t="s">
        <v>2099</v>
      </c>
      <c r="AA337" s="350" t="s">
        <v>690</v>
      </c>
      <c r="AB337" s="363">
        <v>2.7094</v>
      </c>
      <c r="AC337" s="363">
        <f t="shared" si="74"/>
        <v>3901.536</v>
      </c>
      <c r="AD337" s="242" t="s">
        <v>2100</v>
      </c>
      <c r="AE337" s="364" t="s">
        <v>567</v>
      </c>
      <c r="AF337" s="364"/>
      <c r="AG337" s="364">
        <v>1440</v>
      </c>
      <c r="AH337" s="372">
        <f t="shared" si="75"/>
        <v>0</v>
      </c>
      <c r="AI337" s="364"/>
      <c r="AK337" s="373">
        <f>J337</f>
        <v>1440</v>
      </c>
      <c r="AL337" s="373"/>
      <c r="AM337" s="374"/>
      <c r="AO337" s="381">
        <f>J337</f>
        <v>1440</v>
      </c>
      <c r="AP337" s="381"/>
      <c r="AQ337" s="382"/>
      <c r="AR337" s="292">
        <f t="shared" si="78"/>
        <v>1440</v>
      </c>
      <c r="AS337" s="292">
        <f t="shared" si="79"/>
        <v>370843</v>
      </c>
      <c r="AT337" s="383"/>
      <c r="AU337" s="383"/>
      <c r="AV337" s="383"/>
      <c r="AW337" s="383"/>
      <c r="AX337" s="383"/>
      <c r="AY337" s="347"/>
    </row>
    <row r="338" s="184" customFormat="1" ht="39" hidden="1" customHeight="1" spans="1:51">
      <c r="A338" s="337">
        <v>45859</v>
      </c>
      <c r="B338" s="338" t="s">
        <v>2101</v>
      </c>
      <c r="C338" s="339" t="s">
        <v>594</v>
      </c>
      <c r="D338" s="340">
        <v>4500174416</v>
      </c>
      <c r="E338" s="341" t="s">
        <v>2102</v>
      </c>
      <c r="F338" s="340" t="s">
        <v>2103</v>
      </c>
      <c r="G338" s="342" t="s">
        <v>554</v>
      </c>
      <c r="H338" s="342" t="s">
        <v>554</v>
      </c>
      <c r="I338" s="347" t="s">
        <v>555</v>
      </c>
      <c r="J338" s="348">
        <v>1170</v>
      </c>
      <c r="K338" s="348">
        <v>0</v>
      </c>
      <c r="L338" s="348">
        <v>6</v>
      </c>
      <c r="M338" s="348">
        <f t="shared" si="65"/>
        <v>195</v>
      </c>
      <c r="N338" s="349">
        <v>45908</v>
      </c>
      <c r="O338" s="349">
        <v>45904</v>
      </c>
      <c r="P338" s="350"/>
      <c r="Q338" s="356" t="s">
        <v>556</v>
      </c>
      <c r="R338" s="350"/>
      <c r="S338" s="350"/>
      <c r="T338" s="350" t="s">
        <v>731</v>
      </c>
      <c r="U338" s="353" t="s">
        <v>2104</v>
      </c>
      <c r="V338" s="353" t="s">
        <v>572</v>
      </c>
      <c r="W338" s="353" t="s">
        <v>572</v>
      </c>
      <c r="X338" s="353"/>
      <c r="Y338" s="361"/>
      <c r="Z338" s="362" t="s">
        <v>2105</v>
      </c>
      <c r="AA338" s="350" t="s">
        <v>2106</v>
      </c>
      <c r="AB338" s="363">
        <v>1.5811</v>
      </c>
      <c r="AC338" s="363">
        <f t="shared" si="74"/>
        <v>1849.887</v>
      </c>
      <c r="AD338" s="348" t="s">
        <v>2107</v>
      </c>
      <c r="AE338" s="364" t="s">
        <v>567</v>
      </c>
      <c r="AF338" s="364"/>
      <c r="AG338" s="364">
        <v>1170</v>
      </c>
      <c r="AH338" s="372">
        <f t="shared" si="75"/>
        <v>0</v>
      </c>
      <c r="AI338" s="364"/>
      <c r="AK338" s="373">
        <f>J338</f>
        <v>1170</v>
      </c>
      <c r="AL338" s="373"/>
      <c r="AM338" s="374"/>
      <c r="AO338" s="381">
        <f>J338</f>
        <v>1170</v>
      </c>
      <c r="AP338" s="381"/>
      <c r="AQ338" s="382"/>
      <c r="AR338" s="292">
        <f t="shared" si="78"/>
        <v>1170</v>
      </c>
      <c r="AS338" s="292">
        <f t="shared" si="79"/>
        <v>372013</v>
      </c>
      <c r="AT338" s="383"/>
      <c r="AU338" s="383"/>
      <c r="AV338" s="383"/>
      <c r="AW338" s="383"/>
      <c r="AX338" s="383"/>
      <c r="AY338" s="347"/>
    </row>
    <row r="339" s="184" customFormat="1" ht="39" hidden="1" customHeight="1" spans="1:51">
      <c r="A339" s="337">
        <v>45866</v>
      </c>
      <c r="B339" s="338" t="s">
        <v>177</v>
      </c>
      <c r="C339" s="339" t="s">
        <v>594</v>
      </c>
      <c r="D339" s="340">
        <v>4500175283</v>
      </c>
      <c r="E339" s="341" t="s">
        <v>2108</v>
      </c>
      <c r="F339" s="340" t="s">
        <v>2109</v>
      </c>
      <c r="G339" s="342" t="s">
        <v>554</v>
      </c>
      <c r="H339" s="342" t="s">
        <v>554</v>
      </c>
      <c r="I339" s="347" t="s">
        <v>555</v>
      </c>
      <c r="J339" s="348">
        <v>2916</v>
      </c>
      <c r="K339" s="348">
        <v>0</v>
      </c>
      <c r="L339" s="348">
        <v>6</v>
      </c>
      <c r="M339" s="348">
        <f t="shared" si="65"/>
        <v>486</v>
      </c>
      <c r="N339" s="349">
        <v>45910</v>
      </c>
      <c r="O339" s="349">
        <v>45906</v>
      </c>
      <c r="P339" s="350"/>
      <c r="Q339" s="355" t="s">
        <v>556</v>
      </c>
      <c r="R339" s="350"/>
      <c r="S339" s="350"/>
      <c r="T339" s="350" t="s">
        <v>731</v>
      </c>
      <c r="U339" s="353">
        <v>45876</v>
      </c>
      <c r="V339" s="353" t="s">
        <v>676</v>
      </c>
      <c r="W339" s="353">
        <v>45888</v>
      </c>
      <c r="X339" s="353"/>
      <c r="Y339" s="361"/>
      <c r="Z339" s="362" t="s">
        <v>2053</v>
      </c>
      <c r="AA339" s="350" t="s">
        <v>896</v>
      </c>
      <c r="AB339" s="363">
        <v>1.5061</v>
      </c>
      <c r="AC339" s="363">
        <f t="shared" si="74"/>
        <v>4391.7876</v>
      </c>
      <c r="AD339" s="348" t="s">
        <v>2110</v>
      </c>
      <c r="AE339" s="364" t="s">
        <v>567</v>
      </c>
      <c r="AF339" s="364"/>
      <c r="AG339" s="364">
        <v>2916</v>
      </c>
      <c r="AH339" s="372">
        <f t="shared" si="75"/>
        <v>0</v>
      </c>
      <c r="AI339" s="364"/>
      <c r="AK339" s="373">
        <f>J339</f>
        <v>2916</v>
      </c>
      <c r="AL339" s="373"/>
      <c r="AM339" s="374"/>
      <c r="AO339" s="381">
        <f>J339</f>
        <v>2916</v>
      </c>
      <c r="AP339" s="381"/>
      <c r="AQ339" s="382"/>
      <c r="AR339" s="292">
        <f t="shared" si="78"/>
        <v>2916</v>
      </c>
      <c r="AS339" s="292">
        <f t="shared" si="79"/>
        <v>374929</v>
      </c>
      <c r="AT339" s="383"/>
      <c r="AU339" s="383"/>
      <c r="AV339" s="383"/>
      <c r="AW339" s="383"/>
      <c r="AX339" s="383"/>
      <c r="AY339" s="347"/>
    </row>
    <row r="340" s="184" customFormat="1" ht="39" hidden="1" customHeight="1" spans="1:51">
      <c r="A340" s="337">
        <v>45870</v>
      </c>
      <c r="B340" s="338" t="s">
        <v>2111</v>
      </c>
      <c r="C340" s="339" t="s">
        <v>642</v>
      </c>
      <c r="D340" s="340">
        <v>4500175778</v>
      </c>
      <c r="E340" s="341" t="s">
        <v>2112</v>
      </c>
      <c r="F340" s="340" t="s">
        <v>2113</v>
      </c>
      <c r="G340" s="342" t="s">
        <v>666</v>
      </c>
      <c r="H340" s="342" t="s">
        <v>596</v>
      </c>
      <c r="I340" s="347" t="s">
        <v>555</v>
      </c>
      <c r="J340" s="348">
        <v>1500</v>
      </c>
      <c r="K340" s="348">
        <v>0</v>
      </c>
      <c r="L340" s="348">
        <v>6</v>
      </c>
      <c r="M340" s="348">
        <f t="shared" si="65"/>
        <v>250</v>
      </c>
      <c r="N340" s="349">
        <v>45910</v>
      </c>
      <c r="O340" s="349">
        <v>45906</v>
      </c>
      <c r="P340" s="350"/>
      <c r="Q340" s="355" t="s">
        <v>556</v>
      </c>
      <c r="R340" s="350"/>
      <c r="S340" s="350"/>
      <c r="T340" s="350" t="s">
        <v>731</v>
      </c>
      <c r="U340" s="353">
        <v>45877</v>
      </c>
      <c r="V340" s="353" t="s">
        <v>572</v>
      </c>
      <c r="W340" s="353" t="s">
        <v>2114</v>
      </c>
      <c r="X340" s="353"/>
      <c r="Y340" s="361"/>
      <c r="Z340" s="362" t="s">
        <v>2115</v>
      </c>
      <c r="AA340" s="350" t="s">
        <v>993</v>
      </c>
      <c r="AB340" s="363">
        <v>2.5407</v>
      </c>
      <c r="AC340" s="363">
        <f t="shared" si="74"/>
        <v>3811.05</v>
      </c>
      <c r="AD340" s="348" t="s">
        <v>2116</v>
      </c>
      <c r="AE340" s="364" t="s">
        <v>567</v>
      </c>
      <c r="AF340" s="364"/>
      <c r="AG340" s="364">
        <v>1500</v>
      </c>
      <c r="AH340" s="372">
        <f t="shared" si="75"/>
        <v>0</v>
      </c>
      <c r="AI340" s="364"/>
      <c r="AK340" s="373"/>
      <c r="AL340" s="373">
        <f>J340</f>
        <v>1500</v>
      </c>
      <c r="AM340" s="374"/>
      <c r="AO340" s="381">
        <f>J340</f>
        <v>1500</v>
      </c>
      <c r="AP340" s="381"/>
      <c r="AQ340" s="382"/>
      <c r="AR340" s="292">
        <f t="shared" si="78"/>
        <v>1500</v>
      </c>
      <c r="AS340" s="292">
        <f t="shared" si="79"/>
        <v>376429</v>
      </c>
      <c r="AT340" s="383"/>
      <c r="AU340" s="383"/>
      <c r="AV340" s="383"/>
      <c r="AW340" s="383"/>
      <c r="AX340" s="383"/>
      <c r="AY340" s="347"/>
    </row>
    <row r="341" s="184" customFormat="1" ht="39" customHeight="1" spans="1:51">
      <c r="A341" s="337">
        <v>45856</v>
      </c>
      <c r="B341" s="338" t="s">
        <v>1478</v>
      </c>
      <c r="C341" s="339" t="s">
        <v>594</v>
      </c>
      <c r="D341" s="340">
        <v>4500173831</v>
      </c>
      <c r="E341" s="341" t="s">
        <v>2117</v>
      </c>
      <c r="F341" s="340" t="s">
        <v>2118</v>
      </c>
      <c r="G341" s="342" t="s">
        <v>1481</v>
      </c>
      <c r="H341" s="342" t="s">
        <v>761</v>
      </c>
      <c r="I341" s="347" t="s">
        <v>555</v>
      </c>
      <c r="J341" s="348">
        <v>1659</v>
      </c>
      <c r="K341" s="348">
        <v>0</v>
      </c>
      <c r="L341" s="348">
        <v>3</v>
      </c>
      <c r="M341" s="348">
        <f t="shared" si="65"/>
        <v>553</v>
      </c>
      <c r="N341" s="349">
        <v>45911</v>
      </c>
      <c r="O341" s="349">
        <v>45908</v>
      </c>
      <c r="P341" s="350" t="s">
        <v>2119</v>
      </c>
      <c r="Q341" s="355" t="s">
        <v>556</v>
      </c>
      <c r="R341" s="350"/>
      <c r="S341" s="350"/>
      <c r="T341" s="350" t="s">
        <v>731</v>
      </c>
      <c r="U341" s="353" t="s">
        <v>2120</v>
      </c>
      <c r="V341" s="353" t="s">
        <v>572</v>
      </c>
      <c r="W341" s="353" t="s">
        <v>2121</v>
      </c>
      <c r="X341" s="353"/>
      <c r="Y341" s="361" t="s">
        <v>2074</v>
      </c>
      <c r="Z341" s="366" t="s">
        <v>2122</v>
      </c>
      <c r="AA341" s="350" t="s">
        <v>1485</v>
      </c>
      <c r="AB341" s="363">
        <v>1.6015</v>
      </c>
      <c r="AC341" s="363">
        <f t="shared" si="74"/>
        <v>2656.8885</v>
      </c>
      <c r="AD341" s="348" t="s">
        <v>2123</v>
      </c>
      <c r="AE341" s="364" t="s">
        <v>567</v>
      </c>
      <c r="AF341" s="364"/>
      <c r="AG341" s="364">
        <v>1659</v>
      </c>
      <c r="AH341" s="372">
        <f t="shared" si="75"/>
        <v>0</v>
      </c>
      <c r="AI341" s="364"/>
      <c r="AK341" s="373">
        <f t="shared" ref="AK341:AK352" si="80">J341</f>
        <v>1659</v>
      </c>
      <c r="AL341" s="373"/>
      <c r="AM341" s="374"/>
      <c r="AN341" s="184">
        <f>J341</f>
        <v>1659</v>
      </c>
      <c r="AO341" s="381"/>
      <c r="AP341" s="381"/>
      <c r="AQ341" s="382"/>
      <c r="AR341" s="292">
        <f t="shared" si="78"/>
        <v>1659</v>
      </c>
      <c r="AS341" s="292">
        <f t="shared" si="79"/>
        <v>378088</v>
      </c>
      <c r="AT341" s="383"/>
      <c r="AU341" s="383"/>
      <c r="AV341" s="383"/>
      <c r="AW341" s="383"/>
      <c r="AX341" s="383"/>
      <c r="AY341" s="347"/>
    </row>
    <row r="342" s="184" customFormat="1" ht="39" customHeight="1" spans="1:51">
      <c r="A342" s="337">
        <v>45856</v>
      </c>
      <c r="B342" s="338" t="s">
        <v>1478</v>
      </c>
      <c r="C342" s="339" t="s">
        <v>594</v>
      </c>
      <c r="D342" s="340">
        <v>4500173831</v>
      </c>
      <c r="E342" s="341" t="s">
        <v>2124</v>
      </c>
      <c r="F342" s="340" t="s">
        <v>2125</v>
      </c>
      <c r="G342" s="342" t="s">
        <v>1481</v>
      </c>
      <c r="H342" s="342" t="s">
        <v>761</v>
      </c>
      <c r="I342" s="347" t="s">
        <v>555</v>
      </c>
      <c r="J342" s="348">
        <v>501</v>
      </c>
      <c r="K342" s="348">
        <v>0</v>
      </c>
      <c r="L342" s="348">
        <v>3</v>
      </c>
      <c r="M342" s="348">
        <f t="shared" si="65"/>
        <v>167</v>
      </c>
      <c r="N342" s="349">
        <v>45911</v>
      </c>
      <c r="O342" s="349">
        <v>45908</v>
      </c>
      <c r="P342" s="350" t="s">
        <v>2119</v>
      </c>
      <c r="Q342" s="355" t="s">
        <v>556</v>
      </c>
      <c r="R342" s="350"/>
      <c r="S342" s="350"/>
      <c r="T342" s="350" t="s">
        <v>731</v>
      </c>
      <c r="U342" s="353" t="s">
        <v>2120</v>
      </c>
      <c r="V342" s="353" t="s">
        <v>572</v>
      </c>
      <c r="W342" s="353" t="s">
        <v>2121</v>
      </c>
      <c r="X342" s="353"/>
      <c r="Y342" s="361" t="s">
        <v>2074</v>
      </c>
      <c r="Z342" s="366" t="s">
        <v>2122</v>
      </c>
      <c r="AA342" s="350" t="s">
        <v>1485</v>
      </c>
      <c r="AB342" s="363">
        <v>1.6801</v>
      </c>
      <c r="AC342" s="363">
        <f t="shared" si="74"/>
        <v>841.7301</v>
      </c>
      <c r="AD342" s="348" t="s">
        <v>2126</v>
      </c>
      <c r="AE342" s="364" t="s">
        <v>567</v>
      </c>
      <c r="AF342" s="364"/>
      <c r="AG342" s="364">
        <v>501</v>
      </c>
      <c r="AH342" s="372">
        <f t="shared" si="75"/>
        <v>0</v>
      </c>
      <c r="AI342" s="364"/>
      <c r="AK342" s="373">
        <f t="shared" si="80"/>
        <v>501</v>
      </c>
      <c r="AL342" s="373"/>
      <c r="AM342" s="374"/>
      <c r="AN342" s="184">
        <f>J342</f>
        <v>501</v>
      </c>
      <c r="AO342" s="381"/>
      <c r="AP342" s="381"/>
      <c r="AQ342" s="382"/>
      <c r="AR342" s="292">
        <f t="shared" si="78"/>
        <v>501</v>
      </c>
      <c r="AS342" s="292">
        <f t="shared" si="79"/>
        <v>378589</v>
      </c>
      <c r="AT342" s="383"/>
      <c r="AU342" s="383"/>
      <c r="AV342" s="383"/>
      <c r="AW342" s="383"/>
      <c r="AX342" s="383"/>
      <c r="AY342" s="347"/>
    </row>
    <row r="343" s="184" customFormat="1" ht="39" customHeight="1" spans="1:51">
      <c r="A343" s="337">
        <v>45856</v>
      </c>
      <c r="B343" s="338" t="s">
        <v>1478</v>
      </c>
      <c r="C343" s="339" t="s">
        <v>594</v>
      </c>
      <c r="D343" s="340">
        <v>4500173831</v>
      </c>
      <c r="E343" s="341" t="s">
        <v>2127</v>
      </c>
      <c r="F343" s="340" t="s">
        <v>2128</v>
      </c>
      <c r="G343" s="342" t="s">
        <v>1481</v>
      </c>
      <c r="H343" s="342" t="s">
        <v>761</v>
      </c>
      <c r="I343" s="347" t="s">
        <v>555</v>
      </c>
      <c r="J343" s="348">
        <v>1842</v>
      </c>
      <c r="K343" s="348">
        <v>0</v>
      </c>
      <c r="L343" s="348">
        <v>3</v>
      </c>
      <c r="M343" s="348">
        <f t="shared" si="65"/>
        <v>614</v>
      </c>
      <c r="N343" s="349">
        <v>45911</v>
      </c>
      <c r="O343" s="349">
        <v>45908</v>
      </c>
      <c r="P343" s="350" t="s">
        <v>2119</v>
      </c>
      <c r="Q343" s="355" t="s">
        <v>556</v>
      </c>
      <c r="R343" s="350" t="s">
        <v>2129</v>
      </c>
      <c r="S343" s="350"/>
      <c r="T343" s="350" t="s">
        <v>731</v>
      </c>
      <c r="U343" s="353" t="s">
        <v>2120</v>
      </c>
      <c r="V343" s="353" t="s">
        <v>572</v>
      </c>
      <c r="W343" s="353" t="s">
        <v>2121</v>
      </c>
      <c r="X343" s="353"/>
      <c r="Y343" s="361" t="s">
        <v>2074</v>
      </c>
      <c r="Z343" s="366" t="s">
        <v>2122</v>
      </c>
      <c r="AA343" s="350" t="s">
        <v>1485</v>
      </c>
      <c r="AB343" s="363">
        <v>1.5385</v>
      </c>
      <c r="AC343" s="363">
        <f t="shared" si="74"/>
        <v>2833.917</v>
      </c>
      <c r="AD343" s="348" t="s">
        <v>2130</v>
      </c>
      <c r="AE343" s="364" t="s">
        <v>567</v>
      </c>
      <c r="AF343" s="364"/>
      <c r="AG343" s="364">
        <f>864+978</f>
        <v>1842</v>
      </c>
      <c r="AH343" s="372">
        <f t="shared" si="75"/>
        <v>0</v>
      </c>
      <c r="AI343" s="364"/>
      <c r="AK343" s="373">
        <f t="shared" si="80"/>
        <v>1842</v>
      </c>
      <c r="AL343" s="373"/>
      <c r="AM343" s="374"/>
      <c r="AN343" s="184">
        <f>J343</f>
        <v>1842</v>
      </c>
      <c r="AO343" s="381"/>
      <c r="AP343" s="381"/>
      <c r="AQ343" s="382"/>
      <c r="AR343" s="292">
        <f t="shared" si="78"/>
        <v>1842</v>
      </c>
      <c r="AS343" s="292">
        <f t="shared" si="79"/>
        <v>380431</v>
      </c>
      <c r="AT343" s="383"/>
      <c r="AU343" s="383"/>
      <c r="AV343" s="383"/>
      <c r="AW343" s="383"/>
      <c r="AX343" s="383"/>
      <c r="AY343" s="347"/>
    </row>
    <row r="344" s="184" customFormat="1" ht="39" customHeight="1" spans="1:51">
      <c r="A344" s="337">
        <v>45856</v>
      </c>
      <c r="B344" s="338" t="s">
        <v>1478</v>
      </c>
      <c r="C344" s="339" t="s">
        <v>594</v>
      </c>
      <c r="D344" s="340">
        <v>4500173831</v>
      </c>
      <c r="E344" s="341" t="s">
        <v>2131</v>
      </c>
      <c r="F344" s="340" t="s">
        <v>2132</v>
      </c>
      <c r="G344" s="342" t="s">
        <v>1481</v>
      </c>
      <c r="H344" s="342" t="s">
        <v>761</v>
      </c>
      <c r="I344" s="347" t="s">
        <v>555</v>
      </c>
      <c r="J344" s="348">
        <v>501</v>
      </c>
      <c r="K344" s="348">
        <v>0</v>
      </c>
      <c r="L344" s="348">
        <v>3</v>
      </c>
      <c r="M344" s="348">
        <f t="shared" si="65"/>
        <v>167</v>
      </c>
      <c r="N344" s="349">
        <v>45911</v>
      </c>
      <c r="O344" s="349">
        <v>45908</v>
      </c>
      <c r="P344" s="350" t="s">
        <v>2119</v>
      </c>
      <c r="Q344" s="355" t="s">
        <v>556</v>
      </c>
      <c r="R344" s="350" t="s">
        <v>2133</v>
      </c>
      <c r="S344" s="350"/>
      <c r="T344" s="350" t="s">
        <v>731</v>
      </c>
      <c r="U344" s="353" t="s">
        <v>2120</v>
      </c>
      <c r="V344" s="353" t="s">
        <v>572</v>
      </c>
      <c r="W344" s="353" t="s">
        <v>2121</v>
      </c>
      <c r="X344" s="353"/>
      <c r="Y344" s="361" t="s">
        <v>2074</v>
      </c>
      <c r="Z344" s="366" t="s">
        <v>2122</v>
      </c>
      <c r="AA344" s="350" t="s">
        <v>1485</v>
      </c>
      <c r="AB344" s="363">
        <v>1.6171</v>
      </c>
      <c r="AC344" s="363">
        <f t="shared" si="74"/>
        <v>810.1671</v>
      </c>
      <c r="AD344" s="348" t="s">
        <v>2134</v>
      </c>
      <c r="AE344" s="364" t="s">
        <v>567</v>
      </c>
      <c r="AF344" s="364"/>
      <c r="AG344" s="364">
        <v>501</v>
      </c>
      <c r="AH344" s="372">
        <f t="shared" si="75"/>
        <v>0</v>
      </c>
      <c r="AI344" s="364"/>
      <c r="AJ344" s="184"/>
      <c r="AK344" s="373">
        <f t="shared" si="80"/>
        <v>501</v>
      </c>
      <c r="AL344" s="373"/>
      <c r="AM344" s="374"/>
      <c r="AN344" s="184">
        <f>J344</f>
        <v>501</v>
      </c>
      <c r="AO344" s="381"/>
      <c r="AP344" s="381"/>
      <c r="AQ344" s="382"/>
      <c r="AR344" s="292">
        <f t="shared" si="78"/>
        <v>501</v>
      </c>
      <c r="AS344" s="292">
        <f t="shared" si="79"/>
        <v>380932</v>
      </c>
      <c r="AT344" s="383"/>
      <c r="AU344" s="383"/>
      <c r="AV344" s="383"/>
      <c r="AW344" s="383"/>
      <c r="AX344" s="383"/>
      <c r="AY344" s="347"/>
    </row>
    <row r="345" s="184" customFormat="1" ht="39" hidden="1" customHeight="1" spans="1:51">
      <c r="A345" s="337">
        <v>45875</v>
      </c>
      <c r="B345" s="338" t="s">
        <v>177</v>
      </c>
      <c r="C345" s="339" t="s">
        <v>594</v>
      </c>
      <c r="D345" s="340">
        <v>4500176129</v>
      </c>
      <c r="E345" s="341" t="s">
        <v>2135</v>
      </c>
      <c r="F345" s="340" t="s">
        <v>2136</v>
      </c>
      <c r="G345" s="342" t="s">
        <v>554</v>
      </c>
      <c r="H345" s="342" t="s">
        <v>554</v>
      </c>
      <c r="I345" s="347" t="s">
        <v>555</v>
      </c>
      <c r="J345" s="348">
        <v>1800</v>
      </c>
      <c r="K345" s="348">
        <v>0</v>
      </c>
      <c r="L345" s="348">
        <v>6</v>
      </c>
      <c r="M345" s="348">
        <f t="shared" si="65"/>
        <v>300</v>
      </c>
      <c r="N345" s="349">
        <v>45912</v>
      </c>
      <c r="O345" s="349">
        <v>45908</v>
      </c>
      <c r="P345" s="350"/>
      <c r="Q345" s="355" t="s">
        <v>556</v>
      </c>
      <c r="R345" s="350"/>
      <c r="S345" s="350"/>
      <c r="T345" s="350" t="s">
        <v>731</v>
      </c>
      <c r="U345" s="353">
        <v>45884</v>
      </c>
      <c r="V345" s="353" t="s">
        <v>676</v>
      </c>
      <c r="W345" s="353">
        <v>45897</v>
      </c>
      <c r="X345" s="353"/>
      <c r="Y345" s="361"/>
      <c r="Z345" s="362" t="s">
        <v>1204</v>
      </c>
      <c r="AA345" s="350" t="s">
        <v>896</v>
      </c>
      <c r="AB345" s="363">
        <v>1.5244</v>
      </c>
      <c r="AC345" s="363">
        <f t="shared" si="74"/>
        <v>2743.92</v>
      </c>
      <c r="AD345" s="348" t="s">
        <v>2137</v>
      </c>
      <c r="AE345" s="364" t="s">
        <v>567</v>
      </c>
      <c r="AF345" s="364"/>
      <c r="AG345" s="364">
        <f>450+1350</f>
        <v>1800</v>
      </c>
      <c r="AH345" s="372">
        <f t="shared" si="75"/>
        <v>0</v>
      </c>
      <c r="AI345" s="364"/>
      <c r="AK345" s="373">
        <f t="shared" si="80"/>
        <v>1800</v>
      </c>
      <c r="AL345" s="373"/>
      <c r="AM345" s="374"/>
      <c r="AO345" s="381">
        <f t="shared" ref="AO345:AO364" si="81">J345</f>
        <v>1800</v>
      </c>
      <c r="AP345" s="381"/>
      <c r="AQ345" s="382"/>
      <c r="AR345" s="292">
        <f t="shared" si="78"/>
        <v>1800</v>
      </c>
      <c r="AS345" s="292">
        <f t="shared" si="79"/>
        <v>382732</v>
      </c>
      <c r="AT345" s="383"/>
      <c r="AU345" s="383"/>
      <c r="AV345" s="383"/>
      <c r="AW345" s="383"/>
      <c r="AX345" s="383"/>
      <c r="AY345" s="347"/>
    </row>
    <row r="346" s="184" customFormat="1" ht="39" hidden="1" customHeight="1" spans="1:51">
      <c r="A346" s="337">
        <v>45873</v>
      </c>
      <c r="B346" s="338" t="s">
        <v>2138</v>
      </c>
      <c r="C346" s="339" t="s">
        <v>907</v>
      </c>
      <c r="D346" s="340">
        <v>4500175614</v>
      </c>
      <c r="E346" s="341"/>
      <c r="F346" s="340" t="s">
        <v>2139</v>
      </c>
      <c r="G346" s="342" t="s">
        <v>554</v>
      </c>
      <c r="H346" s="342" t="s">
        <v>554</v>
      </c>
      <c r="I346" s="347" t="s">
        <v>555</v>
      </c>
      <c r="J346" s="348">
        <v>150</v>
      </c>
      <c r="K346" s="348">
        <v>0</v>
      </c>
      <c r="L346" s="348">
        <v>6</v>
      </c>
      <c r="M346" s="348">
        <f t="shared" ref="M346:M379" si="82">J346/L346</f>
        <v>25</v>
      </c>
      <c r="N346" s="349">
        <v>45915</v>
      </c>
      <c r="O346" s="349">
        <v>45911</v>
      </c>
      <c r="P346" s="350"/>
      <c r="Q346" s="355" t="s">
        <v>556</v>
      </c>
      <c r="R346" s="350"/>
      <c r="S346" s="350"/>
      <c r="T346" s="350" t="s">
        <v>731</v>
      </c>
      <c r="U346" s="353">
        <v>45880</v>
      </c>
      <c r="V346" s="353" t="s">
        <v>572</v>
      </c>
      <c r="W346" s="353">
        <v>45882</v>
      </c>
      <c r="X346" s="353"/>
      <c r="Y346" s="361"/>
      <c r="Z346" s="362" t="s">
        <v>2140</v>
      </c>
      <c r="AA346" s="350" t="s">
        <v>248</v>
      </c>
      <c r="AB346" s="363">
        <v>2.6717</v>
      </c>
      <c r="AC346" s="363">
        <f t="shared" si="74"/>
        <v>400.755</v>
      </c>
      <c r="AD346" s="348" t="s">
        <v>2141</v>
      </c>
      <c r="AE346" s="364" t="s">
        <v>567</v>
      </c>
      <c r="AF346" s="364"/>
      <c r="AG346" s="364">
        <v>150</v>
      </c>
      <c r="AH346" s="372">
        <f t="shared" si="75"/>
        <v>0</v>
      </c>
      <c r="AI346" s="364"/>
      <c r="AK346" s="373">
        <f t="shared" si="80"/>
        <v>150</v>
      </c>
      <c r="AL346" s="373"/>
      <c r="AM346" s="374"/>
      <c r="AO346" s="381">
        <f t="shared" si="81"/>
        <v>150</v>
      </c>
      <c r="AP346" s="381"/>
      <c r="AQ346" s="382"/>
      <c r="AR346" s="292">
        <f t="shared" si="78"/>
        <v>150</v>
      </c>
      <c r="AS346" s="292">
        <f t="shared" si="79"/>
        <v>382882</v>
      </c>
      <c r="AT346" s="383"/>
      <c r="AU346" s="383"/>
      <c r="AV346" s="383"/>
      <c r="AW346" s="383"/>
      <c r="AX346" s="383"/>
      <c r="AY346" s="347"/>
    </row>
    <row r="347" s="184" customFormat="1" ht="39" customHeight="1" spans="1:51">
      <c r="A347" s="337">
        <v>45856</v>
      </c>
      <c r="B347" s="338" t="s">
        <v>1478</v>
      </c>
      <c r="C347" s="339" t="s">
        <v>594</v>
      </c>
      <c r="D347" s="340">
        <v>4500173837</v>
      </c>
      <c r="E347" s="341" t="s">
        <v>2142</v>
      </c>
      <c r="F347" s="340" t="s">
        <v>2143</v>
      </c>
      <c r="G347" s="342" t="s">
        <v>1481</v>
      </c>
      <c r="H347" s="342" t="s">
        <v>761</v>
      </c>
      <c r="I347" s="347" t="s">
        <v>555</v>
      </c>
      <c r="J347" s="348">
        <v>501</v>
      </c>
      <c r="K347" s="348">
        <v>0</v>
      </c>
      <c r="L347" s="348">
        <v>3</v>
      </c>
      <c r="M347" s="348">
        <f t="shared" si="82"/>
        <v>167</v>
      </c>
      <c r="N347" s="349">
        <v>45916</v>
      </c>
      <c r="O347" s="349">
        <v>45912</v>
      </c>
      <c r="P347" s="350">
        <v>45917</v>
      </c>
      <c r="Q347" s="350" t="s">
        <v>556</v>
      </c>
      <c r="R347" s="350"/>
      <c r="S347" s="350"/>
      <c r="T347" s="350" t="s">
        <v>731</v>
      </c>
      <c r="U347" s="353" t="s">
        <v>2144</v>
      </c>
      <c r="V347" s="353" t="s">
        <v>572</v>
      </c>
      <c r="W347" s="353" t="s">
        <v>2121</v>
      </c>
      <c r="X347" s="353"/>
      <c r="Y347" s="361"/>
      <c r="Z347" s="362" t="s">
        <v>2145</v>
      </c>
      <c r="AA347" s="350" t="s">
        <v>1485</v>
      </c>
      <c r="AB347" s="363">
        <v>1.6801</v>
      </c>
      <c r="AC347" s="363">
        <f t="shared" si="74"/>
        <v>841.7301</v>
      </c>
      <c r="AD347" s="348" t="s">
        <v>2146</v>
      </c>
      <c r="AE347" s="364" t="s">
        <v>567</v>
      </c>
      <c r="AF347" s="364"/>
      <c r="AG347" s="364">
        <v>501</v>
      </c>
      <c r="AH347" s="372">
        <f t="shared" si="75"/>
        <v>0</v>
      </c>
      <c r="AI347" s="364"/>
      <c r="AK347" s="373">
        <f t="shared" si="80"/>
        <v>501</v>
      </c>
      <c r="AL347" s="373"/>
      <c r="AM347" s="374"/>
      <c r="AO347" s="381">
        <f t="shared" si="81"/>
        <v>501</v>
      </c>
      <c r="AP347" s="381"/>
      <c r="AQ347" s="382"/>
      <c r="AR347" s="292">
        <f t="shared" si="78"/>
        <v>501</v>
      </c>
      <c r="AS347" s="292">
        <f t="shared" si="79"/>
        <v>383383</v>
      </c>
      <c r="AT347" s="383"/>
      <c r="AU347" s="383"/>
      <c r="AV347" s="383"/>
      <c r="AW347" s="383"/>
      <c r="AX347" s="383"/>
      <c r="AY347" s="347"/>
    </row>
    <row r="348" s="184" customFormat="1" ht="39" customHeight="1" spans="1:51">
      <c r="A348" s="337">
        <v>45856</v>
      </c>
      <c r="B348" s="338" t="s">
        <v>1478</v>
      </c>
      <c r="C348" s="339" t="s">
        <v>594</v>
      </c>
      <c r="D348" s="340">
        <v>4500173837</v>
      </c>
      <c r="E348" s="341" t="s">
        <v>2147</v>
      </c>
      <c r="F348" s="340" t="s">
        <v>2148</v>
      </c>
      <c r="G348" s="342" t="s">
        <v>1481</v>
      </c>
      <c r="H348" s="342" t="s">
        <v>761</v>
      </c>
      <c r="I348" s="347" t="s">
        <v>555</v>
      </c>
      <c r="J348" s="348">
        <v>1113</v>
      </c>
      <c r="K348" s="348">
        <v>0</v>
      </c>
      <c r="L348" s="348">
        <v>3</v>
      </c>
      <c r="M348" s="348">
        <f t="shared" si="82"/>
        <v>371</v>
      </c>
      <c r="N348" s="349">
        <v>45916</v>
      </c>
      <c r="O348" s="349">
        <v>45912</v>
      </c>
      <c r="P348" s="350">
        <v>45917</v>
      </c>
      <c r="Q348" s="350" t="s">
        <v>556</v>
      </c>
      <c r="R348" s="350"/>
      <c r="S348" s="350"/>
      <c r="T348" s="350" t="s">
        <v>731</v>
      </c>
      <c r="U348" s="353" t="s">
        <v>2144</v>
      </c>
      <c r="V348" s="353" t="s">
        <v>572</v>
      </c>
      <c r="W348" s="353" t="s">
        <v>2121</v>
      </c>
      <c r="X348" s="353"/>
      <c r="Y348" s="361"/>
      <c r="Z348" s="362" t="s">
        <v>2145</v>
      </c>
      <c r="AA348" s="350" t="s">
        <v>1485</v>
      </c>
      <c r="AB348" s="363">
        <v>1.6015</v>
      </c>
      <c r="AC348" s="363">
        <f t="shared" si="74"/>
        <v>1782.4695</v>
      </c>
      <c r="AD348" s="348" t="s">
        <v>2149</v>
      </c>
      <c r="AE348" s="364" t="s">
        <v>567</v>
      </c>
      <c r="AF348" s="364"/>
      <c r="AG348" s="364">
        <v>1113</v>
      </c>
      <c r="AH348" s="372">
        <f t="shared" si="75"/>
        <v>0</v>
      </c>
      <c r="AI348" s="364"/>
      <c r="AK348" s="373">
        <f t="shared" si="80"/>
        <v>1113</v>
      </c>
      <c r="AL348" s="373"/>
      <c r="AM348" s="374"/>
      <c r="AO348" s="381">
        <f t="shared" si="81"/>
        <v>1113</v>
      </c>
      <c r="AP348" s="381"/>
      <c r="AQ348" s="382"/>
      <c r="AR348" s="292">
        <f t="shared" si="78"/>
        <v>1113</v>
      </c>
      <c r="AS348" s="292">
        <f t="shared" si="79"/>
        <v>384496</v>
      </c>
      <c r="AT348" s="383"/>
      <c r="AU348" s="383"/>
      <c r="AV348" s="383"/>
      <c r="AW348" s="383"/>
      <c r="AX348" s="383"/>
      <c r="AY348" s="347"/>
    </row>
    <row r="349" s="184" customFormat="1" ht="39" customHeight="1" spans="1:51">
      <c r="A349" s="337">
        <v>45856</v>
      </c>
      <c r="B349" s="338" t="s">
        <v>1478</v>
      </c>
      <c r="C349" s="339" t="s">
        <v>594</v>
      </c>
      <c r="D349" s="340">
        <v>4500173837</v>
      </c>
      <c r="E349" s="341" t="s">
        <v>2150</v>
      </c>
      <c r="F349" s="340" t="s">
        <v>2151</v>
      </c>
      <c r="G349" s="342" t="s">
        <v>1481</v>
      </c>
      <c r="H349" s="342" t="s">
        <v>761</v>
      </c>
      <c r="I349" s="347" t="s">
        <v>555</v>
      </c>
      <c r="J349" s="348">
        <v>501</v>
      </c>
      <c r="K349" s="348">
        <v>0</v>
      </c>
      <c r="L349" s="348">
        <v>3</v>
      </c>
      <c r="M349" s="348">
        <f t="shared" si="82"/>
        <v>167</v>
      </c>
      <c r="N349" s="349">
        <v>45916</v>
      </c>
      <c r="O349" s="349">
        <v>45912</v>
      </c>
      <c r="P349" s="350">
        <v>45917</v>
      </c>
      <c r="Q349" s="350" t="s">
        <v>556</v>
      </c>
      <c r="R349" s="350"/>
      <c r="S349" s="350"/>
      <c r="T349" s="350" t="s">
        <v>731</v>
      </c>
      <c r="U349" s="353" t="s">
        <v>2144</v>
      </c>
      <c r="V349" s="353" t="s">
        <v>572</v>
      </c>
      <c r="W349" s="353" t="s">
        <v>2121</v>
      </c>
      <c r="X349" s="353"/>
      <c r="Y349" s="361"/>
      <c r="Z349" s="362" t="s">
        <v>2145</v>
      </c>
      <c r="AA349" s="350" t="s">
        <v>1485</v>
      </c>
      <c r="AB349" s="363">
        <v>1.6801</v>
      </c>
      <c r="AC349" s="363">
        <f t="shared" si="74"/>
        <v>841.7301</v>
      </c>
      <c r="AD349" s="348" t="s">
        <v>2152</v>
      </c>
      <c r="AE349" s="364" t="s">
        <v>567</v>
      </c>
      <c r="AF349" s="364"/>
      <c r="AG349" s="364">
        <v>501</v>
      </c>
      <c r="AH349" s="372">
        <f t="shared" si="75"/>
        <v>0</v>
      </c>
      <c r="AI349" s="364"/>
      <c r="AK349" s="373">
        <f t="shared" si="80"/>
        <v>501</v>
      </c>
      <c r="AL349" s="373"/>
      <c r="AM349" s="374"/>
      <c r="AO349" s="381">
        <f t="shared" si="81"/>
        <v>501</v>
      </c>
      <c r="AP349" s="381"/>
      <c r="AQ349" s="382"/>
      <c r="AR349" s="292">
        <f t="shared" si="78"/>
        <v>501</v>
      </c>
      <c r="AS349" s="292">
        <f t="shared" si="79"/>
        <v>384997</v>
      </c>
      <c r="AT349" s="383"/>
      <c r="AU349" s="383"/>
      <c r="AV349" s="383"/>
      <c r="AW349" s="383"/>
      <c r="AX349" s="383"/>
      <c r="AY349" s="347"/>
    </row>
    <row r="350" s="184" customFormat="1" ht="39" hidden="1" customHeight="1" spans="1:51">
      <c r="A350" s="337">
        <v>45881</v>
      </c>
      <c r="B350" s="338" t="s">
        <v>423</v>
      </c>
      <c r="C350" s="339" t="s">
        <v>578</v>
      </c>
      <c r="D350" s="340">
        <v>4500176747</v>
      </c>
      <c r="E350" s="341" t="s">
        <v>2153</v>
      </c>
      <c r="F350" s="340" t="s">
        <v>2154</v>
      </c>
      <c r="G350" s="342" t="s">
        <v>554</v>
      </c>
      <c r="H350" s="342" t="s">
        <v>554</v>
      </c>
      <c r="I350" s="347" t="s">
        <v>555</v>
      </c>
      <c r="J350" s="348">
        <v>366</v>
      </c>
      <c r="K350" s="348">
        <v>0</v>
      </c>
      <c r="L350" s="348">
        <v>6</v>
      </c>
      <c r="M350" s="348">
        <f t="shared" si="82"/>
        <v>61</v>
      </c>
      <c r="N350" s="349">
        <v>45919</v>
      </c>
      <c r="O350" s="349">
        <v>45915</v>
      </c>
      <c r="P350" s="350"/>
      <c r="Q350" s="355" t="s">
        <v>556</v>
      </c>
      <c r="R350" s="350" t="s">
        <v>2155</v>
      </c>
      <c r="S350" s="350"/>
      <c r="T350" s="350" t="s">
        <v>731</v>
      </c>
      <c r="U350" s="353">
        <v>45881</v>
      </c>
      <c r="V350" s="353" t="s">
        <v>572</v>
      </c>
      <c r="W350" s="353" t="s">
        <v>2156</v>
      </c>
      <c r="X350" s="353"/>
      <c r="Y350" s="361"/>
      <c r="Z350" s="362" t="s">
        <v>2157</v>
      </c>
      <c r="AA350" s="350" t="s">
        <v>865</v>
      </c>
      <c r="AB350" s="363">
        <v>2.836</v>
      </c>
      <c r="AC350" s="363">
        <f t="shared" si="74"/>
        <v>1037.976</v>
      </c>
      <c r="AD350" s="348" t="s">
        <v>2158</v>
      </c>
      <c r="AE350" s="364" t="s">
        <v>567</v>
      </c>
      <c r="AF350" s="364"/>
      <c r="AG350" s="364">
        <v>366</v>
      </c>
      <c r="AH350" s="372">
        <f t="shared" si="75"/>
        <v>0</v>
      </c>
      <c r="AI350" s="364"/>
      <c r="AK350" s="373">
        <f t="shared" si="80"/>
        <v>366</v>
      </c>
      <c r="AL350" s="373"/>
      <c r="AM350" s="374"/>
      <c r="AO350" s="381">
        <f t="shared" si="81"/>
        <v>366</v>
      </c>
      <c r="AP350" s="381"/>
      <c r="AQ350" s="382"/>
      <c r="AR350" s="292">
        <f t="shared" si="78"/>
        <v>366</v>
      </c>
      <c r="AS350" s="292">
        <f t="shared" si="79"/>
        <v>385363</v>
      </c>
      <c r="AT350" s="383"/>
      <c r="AU350" s="383"/>
      <c r="AV350" s="383"/>
      <c r="AW350" s="383"/>
      <c r="AX350" s="383"/>
      <c r="AY350" s="347"/>
    </row>
    <row r="351" s="184" customFormat="1" ht="39" hidden="1" customHeight="1" spans="1:51">
      <c r="A351" s="337">
        <v>45881</v>
      </c>
      <c r="B351" s="338" t="s">
        <v>423</v>
      </c>
      <c r="C351" s="339" t="s">
        <v>578</v>
      </c>
      <c r="D351" s="340">
        <v>4500176747</v>
      </c>
      <c r="E351" s="341" t="s">
        <v>2159</v>
      </c>
      <c r="F351" s="340" t="s">
        <v>2160</v>
      </c>
      <c r="G351" s="342" t="s">
        <v>554</v>
      </c>
      <c r="H351" s="342" t="s">
        <v>554</v>
      </c>
      <c r="I351" s="347" t="s">
        <v>555</v>
      </c>
      <c r="J351" s="348">
        <v>150</v>
      </c>
      <c r="K351" s="348">
        <v>0</v>
      </c>
      <c r="L351" s="348">
        <v>6</v>
      </c>
      <c r="M351" s="348">
        <f t="shared" si="82"/>
        <v>25</v>
      </c>
      <c r="N351" s="349">
        <v>45919</v>
      </c>
      <c r="O351" s="349">
        <v>45915</v>
      </c>
      <c r="P351" s="350"/>
      <c r="Q351" s="355" t="s">
        <v>556</v>
      </c>
      <c r="R351" s="350"/>
      <c r="S351" s="350"/>
      <c r="T351" s="350" t="s">
        <v>731</v>
      </c>
      <c r="U351" s="353">
        <v>45881</v>
      </c>
      <c r="V351" s="353" t="s">
        <v>572</v>
      </c>
      <c r="W351" s="353" t="s">
        <v>2156</v>
      </c>
      <c r="X351" s="353"/>
      <c r="Y351" s="361"/>
      <c r="Z351" s="362" t="s">
        <v>2157</v>
      </c>
      <c r="AA351" s="350" t="s">
        <v>865</v>
      </c>
      <c r="AB351" s="363">
        <v>2.836</v>
      </c>
      <c r="AC351" s="363">
        <f t="shared" si="74"/>
        <v>425.4</v>
      </c>
      <c r="AD351" s="367" t="s">
        <v>2161</v>
      </c>
      <c r="AE351" s="364" t="s">
        <v>567</v>
      </c>
      <c r="AF351" s="364"/>
      <c r="AG351" s="364">
        <v>150</v>
      </c>
      <c r="AH351" s="372">
        <f t="shared" si="75"/>
        <v>0</v>
      </c>
      <c r="AI351" s="364"/>
      <c r="AK351" s="373">
        <f t="shared" si="80"/>
        <v>150</v>
      </c>
      <c r="AL351" s="373"/>
      <c r="AM351" s="374"/>
      <c r="AO351" s="381">
        <f t="shared" si="81"/>
        <v>150</v>
      </c>
      <c r="AP351" s="381"/>
      <c r="AQ351" s="382"/>
      <c r="AR351" s="292">
        <f t="shared" si="78"/>
        <v>150</v>
      </c>
      <c r="AS351" s="292">
        <f t="shared" si="79"/>
        <v>385513</v>
      </c>
      <c r="AT351" s="383"/>
      <c r="AU351" s="383"/>
      <c r="AV351" s="383"/>
      <c r="AW351" s="383"/>
      <c r="AX351" s="383"/>
      <c r="AY351" s="347"/>
    </row>
    <row r="352" s="184" customFormat="1" ht="39" hidden="1" customHeight="1" spans="1:51">
      <c r="A352" s="337">
        <v>45883</v>
      </c>
      <c r="B352" s="338" t="s">
        <v>362</v>
      </c>
      <c r="C352" s="339" t="s">
        <v>2162</v>
      </c>
      <c r="D352" s="340">
        <v>4500176980</v>
      </c>
      <c r="E352" s="341" t="s">
        <v>2163</v>
      </c>
      <c r="F352" s="340" t="s">
        <v>2164</v>
      </c>
      <c r="G352" s="342" t="s">
        <v>554</v>
      </c>
      <c r="H352" s="342" t="s">
        <v>554</v>
      </c>
      <c r="I352" s="347" t="s">
        <v>555</v>
      </c>
      <c r="J352" s="348">
        <v>2220</v>
      </c>
      <c r="K352" s="348">
        <v>0</v>
      </c>
      <c r="L352" s="348">
        <v>6</v>
      </c>
      <c r="M352" s="348">
        <f t="shared" si="82"/>
        <v>370</v>
      </c>
      <c r="N352" s="349">
        <v>45920</v>
      </c>
      <c r="O352" s="349">
        <v>45916</v>
      </c>
      <c r="P352" s="350"/>
      <c r="Q352" s="355" t="s">
        <v>556</v>
      </c>
      <c r="R352" s="350" t="s">
        <v>2165</v>
      </c>
      <c r="S352" s="350"/>
      <c r="T352" s="350" t="s">
        <v>731</v>
      </c>
      <c r="U352" s="353">
        <v>45889</v>
      </c>
      <c r="V352" s="353" t="s">
        <v>572</v>
      </c>
      <c r="W352" s="353">
        <v>45895</v>
      </c>
      <c r="X352" s="353"/>
      <c r="Y352" s="361"/>
      <c r="Z352" s="362" t="s">
        <v>2166</v>
      </c>
      <c r="AA352" s="350" t="s">
        <v>1999</v>
      </c>
      <c r="AB352" s="363">
        <v>2.6214</v>
      </c>
      <c r="AC352" s="363">
        <f t="shared" si="74"/>
        <v>5819.508</v>
      </c>
      <c r="AD352" s="348" t="s">
        <v>2167</v>
      </c>
      <c r="AE352" s="364" t="s">
        <v>567</v>
      </c>
      <c r="AF352" s="364"/>
      <c r="AG352" s="364">
        <v>2220</v>
      </c>
      <c r="AH352" s="372">
        <f t="shared" si="75"/>
        <v>0</v>
      </c>
      <c r="AI352" s="364"/>
      <c r="AK352" s="373">
        <f t="shared" ref="AK352:AK359" si="83">J352</f>
        <v>2220</v>
      </c>
      <c r="AL352" s="373"/>
      <c r="AM352" s="374"/>
      <c r="AO352" s="381">
        <f t="shared" si="81"/>
        <v>2220</v>
      </c>
      <c r="AP352" s="381"/>
      <c r="AQ352" s="382"/>
      <c r="AR352" s="292">
        <f t="shared" si="78"/>
        <v>2220</v>
      </c>
      <c r="AS352" s="292">
        <f t="shared" si="79"/>
        <v>387733</v>
      </c>
      <c r="AT352" s="383"/>
      <c r="AU352" s="383"/>
      <c r="AV352" s="383"/>
      <c r="AW352" s="383"/>
      <c r="AX352" s="383"/>
      <c r="AY352" s="347"/>
    </row>
    <row r="353" s="184" customFormat="1" ht="39" hidden="1" customHeight="1" spans="1:51">
      <c r="A353" s="337">
        <v>45895</v>
      </c>
      <c r="B353" s="338" t="s">
        <v>1046</v>
      </c>
      <c r="C353" s="339" t="s">
        <v>594</v>
      </c>
      <c r="D353" s="340">
        <v>4500177795</v>
      </c>
      <c r="E353" s="341" t="s">
        <v>2168</v>
      </c>
      <c r="F353" s="340" t="s">
        <v>2169</v>
      </c>
      <c r="G353" s="342" t="s">
        <v>724</v>
      </c>
      <c r="H353" s="342" t="s">
        <v>724</v>
      </c>
      <c r="I353" s="347" t="s">
        <v>555</v>
      </c>
      <c r="J353" s="348">
        <v>932</v>
      </c>
      <c r="K353" s="348">
        <v>0</v>
      </c>
      <c r="L353" s="348">
        <v>4</v>
      </c>
      <c r="M353" s="348">
        <f t="shared" si="82"/>
        <v>233</v>
      </c>
      <c r="N353" s="349">
        <v>45920</v>
      </c>
      <c r="O353" s="349">
        <v>45916</v>
      </c>
      <c r="P353" s="350"/>
      <c r="Q353" s="355" t="s">
        <v>556</v>
      </c>
      <c r="R353" s="350" t="s">
        <v>2170</v>
      </c>
      <c r="S353" s="350"/>
      <c r="T353" s="350"/>
      <c r="U353" s="353">
        <v>45895</v>
      </c>
      <c r="V353" s="353" t="s">
        <v>572</v>
      </c>
      <c r="W353" s="353" t="s">
        <v>572</v>
      </c>
      <c r="X353" s="353"/>
      <c r="Y353" s="361"/>
      <c r="Z353" s="362" t="s">
        <v>2171</v>
      </c>
      <c r="AA353" s="350" t="s">
        <v>2172</v>
      </c>
      <c r="AB353" s="363">
        <v>1.6706</v>
      </c>
      <c r="AC353" s="363">
        <f t="shared" si="74"/>
        <v>1556.9992</v>
      </c>
      <c r="AD353" s="348" t="s">
        <v>2173</v>
      </c>
      <c r="AE353" s="364" t="s">
        <v>567</v>
      </c>
      <c r="AF353" s="364"/>
      <c r="AG353" s="364">
        <v>932</v>
      </c>
      <c r="AH353" s="372">
        <f t="shared" si="75"/>
        <v>0</v>
      </c>
      <c r="AI353" s="364"/>
      <c r="AK353" s="373">
        <f t="shared" si="83"/>
        <v>932</v>
      </c>
      <c r="AL353" s="373"/>
      <c r="AM353" s="374"/>
      <c r="AO353" s="381">
        <f t="shared" si="81"/>
        <v>932</v>
      </c>
      <c r="AP353" s="381"/>
      <c r="AQ353" s="382"/>
      <c r="AR353" s="292">
        <f t="shared" si="78"/>
        <v>932</v>
      </c>
      <c r="AS353" s="292">
        <f t="shared" si="79"/>
        <v>388665</v>
      </c>
      <c r="AT353" s="383"/>
      <c r="AU353" s="383"/>
      <c r="AV353" s="383"/>
      <c r="AW353" s="383"/>
      <c r="AX353" s="383"/>
      <c r="AY353" s="347"/>
    </row>
    <row r="354" s="184" customFormat="1" ht="39" hidden="1" customHeight="1" spans="1:51">
      <c r="A354" s="337">
        <v>45895</v>
      </c>
      <c r="B354" s="338" t="s">
        <v>1046</v>
      </c>
      <c r="C354" s="339" t="s">
        <v>594</v>
      </c>
      <c r="D354" s="340">
        <v>4500177795</v>
      </c>
      <c r="E354" s="341" t="s">
        <v>2174</v>
      </c>
      <c r="F354" s="340" t="s">
        <v>2175</v>
      </c>
      <c r="G354" s="342" t="s">
        <v>724</v>
      </c>
      <c r="H354" s="342" t="s">
        <v>724</v>
      </c>
      <c r="I354" s="347" t="s">
        <v>555</v>
      </c>
      <c r="J354" s="348">
        <v>572</v>
      </c>
      <c r="K354" s="348">
        <v>0</v>
      </c>
      <c r="L354" s="348">
        <v>4</v>
      </c>
      <c r="M354" s="348">
        <f t="shared" si="82"/>
        <v>143</v>
      </c>
      <c r="N354" s="349">
        <v>45920</v>
      </c>
      <c r="O354" s="349">
        <v>45916</v>
      </c>
      <c r="P354" s="350"/>
      <c r="Q354" s="355" t="s">
        <v>556</v>
      </c>
      <c r="R354" s="350" t="s">
        <v>2170</v>
      </c>
      <c r="S354" s="350"/>
      <c r="T354" s="350"/>
      <c r="U354" s="353">
        <v>45895</v>
      </c>
      <c r="V354" s="353" t="s">
        <v>572</v>
      </c>
      <c r="W354" s="353" t="s">
        <v>572</v>
      </c>
      <c r="X354" s="353"/>
      <c r="Y354" s="361"/>
      <c r="Z354" s="362" t="s">
        <v>2171</v>
      </c>
      <c r="AA354" s="350" t="s">
        <v>2172</v>
      </c>
      <c r="AB354" s="363">
        <v>1.6706</v>
      </c>
      <c r="AC354" s="363">
        <f t="shared" si="74"/>
        <v>955.5832</v>
      </c>
      <c r="AD354" s="348" t="s">
        <v>2176</v>
      </c>
      <c r="AE354" s="364" t="s">
        <v>567</v>
      </c>
      <c r="AF354" s="364"/>
      <c r="AG354" s="364">
        <v>572</v>
      </c>
      <c r="AH354" s="372">
        <f t="shared" si="75"/>
        <v>0</v>
      </c>
      <c r="AI354" s="364"/>
      <c r="AK354" s="373">
        <f t="shared" si="83"/>
        <v>572</v>
      </c>
      <c r="AL354" s="373"/>
      <c r="AM354" s="374"/>
      <c r="AO354" s="381">
        <f t="shared" si="81"/>
        <v>572</v>
      </c>
      <c r="AP354" s="381"/>
      <c r="AQ354" s="382"/>
      <c r="AR354" s="292">
        <f t="shared" si="78"/>
        <v>572</v>
      </c>
      <c r="AS354" s="292">
        <f t="shared" si="79"/>
        <v>389237</v>
      </c>
      <c r="AT354" s="383"/>
      <c r="AU354" s="383"/>
      <c r="AV354" s="383"/>
      <c r="AW354" s="383"/>
      <c r="AX354" s="383"/>
      <c r="AY354" s="347"/>
    </row>
    <row r="355" s="184" customFormat="1" ht="39" hidden="1" customHeight="1" spans="1:51">
      <c r="A355" s="337">
        <v>45882</v>
      </c>
      <c r="B355" s="338" t="s">
        <v>558</v>
      </c>
      <c r="C355" s="339" t="s">
        <v>559</v>
      </c>
      <c r="D355" s="340">
        <v>4500176837</v>
      </c>
      <c r="E355" s="341" t="s">
        <v>2177</v>
      </c>
      <c r="F355" s="340" t="s">
        <v>2178</v>
      </c>
      <c r="G355" s="342" t="s">
        <v>554</v>
      </c>
      <c r="H355" s="342" t="s">
        <v>554</v>
      </c>
      <c r="I355" s="347" t="s">
        <v>555</v>
      </c>
      <c r="J355" s="348">
        <v>648</v>
      </c>
      <c r="K355" s="348">
        <v>0</v>
      </c>
      <c r="L355" s="348">
        <v>6</v>
      </c>
      <c r="M355" s="348">
        <f t="shared" si="82"/>
        <v>108</v>
      </c>
      <c r="N355" s="349">
        <v>45921</v>
      </c>
      <c r="O355" s="349">
        <v>45917</v>
      </c>
      <c r="P355" s="350"/>
      <c r="Q355" s="355" t="s">
        <v>556</v>
      </c>
      <c r="R355" s="350"/>
      <c r="S355" s="350"/>
      <c r="T355" s="350" t="s">
        <v>731</v>
      </c>
      <c r="U355" s="353">
        <v>8.19</v>
      </c>
      <c r="V355" s="353" t="s">
        <v>572</v>
      </c>
      <c r="W355" s="353" t="s">
        <v>572</v>
      </c>
      <c r="X355" s="353"/>
      <c r="Y355" s="361"/>
      <c r="Z355" s="362" t="s">
        <v>2179</v>
      </c>
      <c r="AA355" s="350" t="s">
        <v>2180</v>
      </c>
      <c r="AB355" s="363">
        <v>2.7663</v>
      </c>
      <c r="AC355" s="363">
        <f t="shared" si="74"/>
        <v>1792.5624</v>
      </c>
      <c r="AD355" s="348" t="s">
        <v>2181</v>
      </c>
      <c r="AE355" s="364" t="s">
        <v>567</v>
      </c>
      <c r="AF355" s="364"/>
      <c r="AG355" s="364">
        <v>648</v>
      </c>
      <c r="AH355" s="372">
        <f t="shared" si="75"/>
        <v>0</v>
      </c>
      <c r="AI355" s="364"/>
      <c r="AK355" s="373">
        <f t="shared" si="83"/>
        <v>648</v>
      </c>
      <c r="AL355" s="373"/>
      <c r="AM355" s="374"/>
      <c r="AO355" s="381">
        <f t="shared" si="81"/>
        <v>648</v>
      </c>
      <c r="AP355" s="381"/>
      <c r="AQ355" s="382"/>
      <c r="AR355" s="292">
        <f t="shared" si="78"/>
        <v>648</v>
      </c>
      <c r="AS355" s="292">
        <f t="shared" si="79"/>
        <v>389885</v>
      </c>
      <c r="AT355" s="383"/>
      <c r="AU355" s="383"/>
      <c r="AV355" s="383"/>
      <c r="AW355" s="383"/>
      <c r="AX355" s="383"/>
      <c r="AY355" s="347"/>
    </row>
    <row r="356" s="184" customFormat="1" ht="39" hidden="1" customHeight="1" spans="1:51">
      <c r="A356" s="337">
        <v>45882</v>
      </c>
      <c r="B356" s="338" t="s">
        <v>558</v>
      </c>
      <c r="C356" s="339" t="s">
        <v>559</v>
      </c>
      <c r="D356" s="340">
        <v>4500176837</v>
      </c>
      <c r="E356" s="341" t="s">
        <v>2182</v>
      </c>
      <c r="F356" s="340" t="s">
        <v>2183</v>
      </c>
      <c r="G356" s="342" t="s">
        <v>554</v>
      </c>
      <c r="H356" s="342" t="s">
        <v>554</v>
      </c>
      <c r="I356" s="347" t="s">
        <v>555</v>
      </c>
      <c r="J356" s="348">
        <v>216</v>
      </c>
      <c r="K356" s="348">
        <v>0</v>
      </c>
      <c r="L356" s="348">
        <v>6</v>
      </c>
      <c r="M356" s="348">
        <f t="shared" si="82"/>
        <v>36</v>
      </c>
      <c r="N356" s="349">
        <v>45921</v>
      </c>
      <c r="O356" s="349">
        <v>45917</v>
      </c>
      <c r="P356" s="350"/>
      <c r="Q356" s="355" t="s">
        <v>556</v>
      </c>
      <c r="R356" s="350"/>
      <c r="S356" s="350"/>
      <c r="T356" s="350" t="s">
        <v>731</v>
      </c>
      <c r="U356" s="353">
        <v>8.19</v>
      </c>
      <c r="V356" s="353" t="s">
        <v>572</v>
      </c>
      <c r="W356" s="353" t="s">
        <v>572</v>
      </c>
      <c r="X356" s="353"/>
      <c r="Y356" s="361"/>
      <c r="Z356" s="362" t="s">
        <v>2179</v>
      </c>
      <c r="AA356" s="350" t="s">
        <v>2180</v>
      </c>
      <c r="AB356" s="363">
        <v>2.7663</v>
      </c>
      <c r="AC356" s="363">
        <f t="shared" si="74"/>
        <v>597.5208</v>
      </c>
      <c r="AD356" s="348" t="s">
        <v>2181</v>
      </c>
      <c r="AE356" s="364" t="s">
        <v>567</v>
      </c>
      <c r="AF356" s="364"/>
      <c r="AG356" s="364">
        <v>216</v>
      </c>
      <c r="AH356" s="372">
        <f t="shared" si="75"/>
        <v>0</v>
      </c>
      <c r="AI356" s="364"/>
      <c r="AK356" s="373">
        <f t="shared" si="83"/>
        <v>216</v>
      </c>
      <c r="AL356" s="373"/>
      <c r="AM356" s="374"/>
      <c r="AO356" s="381">
        <f t="shared" si="81"/>
        <v>216</v>
      </c>
      <c r="AP356" s="381"/>
      <c r="AQ356" s="382"/>
      <c r="AR356" s="292">
        <f t="shared" si="78"/>
        <v>216</v>
      </c>
      <c r="AS356" s="292">
        <f t="shared" si="79"/>
        <v>390101</v>
      </c>
      <c r="AT356" s="383"/>
      <c r="AU356" s="383"/>
      <c r="AV356" s="383"/>
      <c r="AW356" s="383"/>
      <c r="AX356" s="383"/>
      <c r="AY356" s="347"/>
    </row>
    <row r="357" s="184" customFormat="1" ht="39" hidden="1" customHeight="1" spans="1:51">
      <c r="A357" s="337">
        <v>45876</v>
      </c>
      <c r="B357" s="338" t="s">
        <v>2184</v>
      </c>
      <c r="C357" s="339" t="s">
        <v>1244</v>
      </c>
      <c r="D357" s="340">
        <v>4500176300</v>
      </c>
      <c r="E357" s="341" t="s">
        <v>2185</v>
      </c>
      <c r="F357" s="340" t="s">
        <v>2186</v>
      </c>
      <c r="G357" s="342" t="s">
        <v>554</v>
      </c>
      <c r="H357" s="342" t="s">
        <v>554</v>
      </c>
      <c r="I357" s="347" t="s">
        <v>555</v>
      </c>
      <c r="J357" s="348">
        <v>300</v>
      </c>
      <c r="K357" s="348">
        <v>0</v>
      </c>
      <c r="L357" s="348">
        <v>6</v>
      </c>
      <c r="M357" s="348">
        <f t="shared" si="82"/>
        <v>50</v>
      </c>
      <c r="N357" s="349">
        <v>45922</v>
      </c>
      <c r="O357" s="349">
        <v>45918</v>
      </c>
      <c r="P357" s="350"/>
      <c r="Q357" s="355" t="s">
        <v>556</v>
      </c>
      <c r="R357" s="350">
        <v>45922</v>
      </c>
      <c r="S357" s="350"/>
      <c r="T357" s="350" t="s">
        <v>731</v>
      </c>
      <c r="U357" s="353">
        <v>45876</v>
      </c>
      <c r="V357" s="353" t="s">
        <v>572</v>
      </c>
      <c r="W357" s="353" t="s">
        <v>572</v>
      </c>
      <c r="X357" s="353"/>
      <c r="Y357" s="361"/>
      <c r="Z357" s="362" t="s">
        <v>2187</v>
      </c>
      <c r="AA357" s="350" t="s">
        <v>1999</v>
      </c>
      <c r="AB357" s="363">
        <v>2.7663</v>
      </c>
      <c r="AC357" s="363">
        <f t="shared" si="74"/>
        <v>829.89</v>
      </c>
      <c r="AD357" s="348" t="s">
        <v>2188</v>
      </c>
      <c r="AE357" s="364" t="s">
        <v>567</v>
      </c>
      <c r="AF357" s="364"/>
      <c r="AG357" s="364">
        <v>300</v>
      </c>
      <c r="AH357" s="372">
        <f t="shared" si="75"/>
        <v>0</v>
      </c>
      <c r="AI357" s="364"/>
      <c r="AK357" s="373">
        <f t="shared" si="83"/>
        <v>300</v>
      </c>
      <c r="AL357" s="373"/>
      <c r="AM357" s="374"/>
      <c r="AO357" s="381">
        <f t="shared" si="81"/>
        <v>300</v>
      </c>
      <c r="AP357" s="381"/>
      <c r="AQ357" s="382"/>
      <c r="AR357" s="292">
        <f t="shared" si="78"/>
        <v>300</v>
      </c>
      <c r="AS357" s="292">
        <f t="shared" si="79"/>
        <v>390401</v>
      </c>
      <c r="AT357" s="383"/>
      <c r="AU357" s="383"/>
      <c r="AV357" s="383"/>
      <c r="AW357" s="383"/>
      <c r="AX357" s="383"/>
      <c r="AY357" s="347"/>
    </row>
    <row r="358" s="184" customFormat="1" ht="39" hidden="1" customHeight="1" spans="1:51">
      <c r="A358" s="337">
        <v>45897</v>
      </c>
      <c r="B358" s="338" t="s">
        <v>1775</v>
      </c>
      <c r="C358" s="339" t="s">
        <v>601</v>
      </c>
      <c r="D358" s="340">
        <v>4500178095</v>
      </c>
      <c r="E358" s="341"/>
      <c r="F358" s="340" t="s">
        <v>2189</v>
      </c>
      <c r="G358" s="342" t="s">
        <v>554</v>
      </c>
      <c r="H358" s="342" t="s">
        <v>554</v>
      </c>
      <c r="I358" s="347" t="s">
        <v>555</v>
      </c>
      <c r="J358" s="348">
        <v>1002</v>
      </c>
      <c r="K358" s="348">
        <v>0</v>
      </c>
      <c r="L358" s="348">
        <v>6</v>
      </c>
      <c r="M358" s="348">
        <f t="shared" si="82"/>
        <v>167</v>
      </c>
      <c r="N358" s="349">
        <v>45922</v>
      </c>
      <c r="O358" s="349">
        <v>45918</v>
      </c>
      <c r="P358" s="350"/>
      <c r="Q358" s="355" t="s">
        <v>556</v>
      </c>
      <c r="R358" s="350"/>
      <c r="S358" s="350"/>
      <c r="T358" s="350"/>
      <c r="U358" s="353">
        <v>45897</v>
      </c>
      <c r="V358" s="353" t="s">
        <v>572</v>
      </c>
      <c r="W358" s="353">
        <v>45905</v>
      </c>
      <c r="X358" s="353"/>
      <c r="Y358" s="361"/>
      <c r="Z358" s="366" t="s">
        <v>2190</v>
      </c>
      <c r="AA358" s="350" t="s">
        <v>575</v>
      </c>
      <c r="AB358" s="363">
        <v>2.6352</v>
      </c>
      <c r="AC358" s="363">
        <f t="shared" si="74"/>
        <v>2640.4704</v>
      </c>
      <c r="AD358" s="348" t="s">
        <v>2191</v>
      </c>
      <c r="AE358" s="364" t="s">
        <v>567</v>
      </c>
      <c r="AF358" s="364"/>
      <c r="AG358" s="364">
        <v>1002</v>
      </c>
      <c r="AH358" s="372">
        <f t="shared" si="75"/>
        <v>0</v>
      </c>
      <c r="AI358" s="364"/>
      <c r="AK358" s="373">
        <f t="shared" si="83"/>
        <v>1002</v>
      </c>
      <c r="AL358" s="373"/>
      <c r="AM358" s="374"/>
      <c r="AO358" s="381">
        <f t="shared" si="81"/>
        <v>1002</v>
      </c>
      <c r="AP358" s="381"/>
      <c r="AQ358" s="382"/>
      <c r="AR358" s="292">
        <f t="shared" si="78"/>
        <v>1002</v>
      </c>
      <c r="AS358" s="292">
        <f t="shared" si="79"/>
        <v>391403</v>
      </c>
      <c r="AT358" s="383"/>
      <c r="AU358" s="383"/>
      <c r="AV358" s="383"/>
      <c r="AW358" s="383"/>
      <c r="AX358" s="383"/>
      <c r="AY358" s="347"/>
    </row>
    <row r="359" s="184" customFormat="1" ht="39" hidden="1" customHeight="1" spans="1:51">
      <c r="A359" s="337">
        <v>45877</v>
      </c>
      <c r="B359" s="338" t="s">
        <v>2192</v>
      </c>
      <c r="C359" s="339" t="s">
        <v>585</v>
      </c>
      <c r="D359" s="340">
        <v>4500176320</v>
      </c>
      <c r="E359" s="341" t="s">
        <v>2193</v>
      </c>
      <c r="F359" s="340" t="s">
        <v>2194</v>
      </c>
      <c r="G359" s="342" t="s">
        <v>596</v>
      </c>
      <c r="H359" s="342" t="s">
        <v>596</v>
      </c>
      <c r="I359" s="347" t="s">
        <v>555</v>
      </c>
      <c r="J359" s="348">
        <v>600</v>
      </c>
      <c r="K359" s="348">
        <v>0</v>
      </c>
      <c r="L359" s="348">
        <v>6</v>
      </c>
      <c r="M359" s="348">
        <f t="shared" si="82"/>
        <v>100</v>
      </c>
      <c r="N359" s="349">
        <v>45919</v>
      </c>
      <c r="O359" s="349">
        <v>45915</v>
      </c>
      <c r="P359" s="350"/>
      <c r="Q359" s="355" t="s">
        <v>556</v>
      </c>
      <c r="R359" s="350"/>
      <c r="S359" s="350"/>
      <c r="T359" s="350" t="s">
        <v>731</v>
      </c>
      <c r="U359" s="353">
        <v>45887</v>
      </c>
      <c r="V359" s="353" t="s">
        <v>572</v>
      </c>
      <c r="W359" s="353" t="s">
        <v>572</v>
      </c>
      <c r="X359" s="353" t="s">
        <v>2195</v>
      </c>
      <c r="Y359" s="361"/>
      <c r="Z359" s="366" t="s">
        <v>2196</v>
      </c>
      <c r="AA359" s="350" t="s">
        <v>941</v>
      </c>
      <c r="AB359" s="363">
        <v>2.7663</v>
      </c>
      <c r="AC359" s="363">
        <f t="shared" si="74"/>
        <v>1659.78</v>
      </c>
      <c r="AD359" s="348" t="s">
        <v>2197</v>
      </c>
      <c r="AE359" s="364" t="s">
        <v>567</v>
      </c>
      <c r="AF359" s="364"/>
      <c r="AG359" s="364">
        <v>600</v>
      </c>
      <c r="AH359" s="372">
        <f t="shared" si="75"/>
        <v>0</v>
      </c>
      <c r="AI359" s="364"/>
      <c r="AK359" s="373"/>
      <c r="AL359" s="373">
        <f>J359</f>
        <v>600</v>
      </c>
      <c r="AM359" s="374"/>
      <c r="AO359" s="381">
        <f t="shared" si="81"/>
        <v>600</v>
      </c>
      <c r="AP359" s="381">
        <f>J359</f>
        <v>600</v>
      </c>
      <c r="AQ359" s="382"/>
      <c r="AR359" s="292">
        <f t="shared" si="78"/>
        <v>600</v>
      </c>
      <c r="AS359" s="292">
        <f t="shared" si="79"/>
        <v>392003</v>
      </c>
      <c r="AT359" s="383"/>
      <c r="AU359" s="383"/>
      <c r="AV359" s="383"/>
      <c r="AW359" s="383"/>
      <c r="AX359" s="383"/>
      <c r="AY359" s="347"/>
    </row>
    <row r="360" s="184" customFormat="1" ht="39" hidden="1" customHeight="1" spans="1:51">
      <c r="A360" s="337">
        <v>45881</v>
      </c>
      <c r="B360" s="338" t="s">
        <v>2198</v>
      </c>
      <c r="C360" s="339" t="s">
        <v>907</v>
      </c>
      <c r="D360" s="340">
        <v>4500176551</v>
      </c>
      <c r="E360" s="341" t="s">
        <v>2199</v>
      </c>
      <c r="F360" s="340" t="s">
        <v>2200</v>
      </c>
      <c r="G360" s="342" t="s">
        <v>666</v>
      </c>
      <c r="H360" s="342" t="s">
        <v>554</v>
      </c>
      <c r="I360" s="347" t="s">
        <v>555</v>
      </c>
      <c r="J360" s="348">
        <v>150</v>
      </c>
      <c r="K360" s="348">
        <v>0</v>
      </c>
      <c r="L360" s="348">
        <v>6</v>
      </c>
      <c r="M360" s="348">
        <f t="shared" si="82"/>
        <v>25</v>
      </c>
      <c r="N360" s="349">
        <v>45922</v>
      </c>
      <c r="O360" s="349">
        <v>45918</v>
      </c>
      <c r="P360" s="350"/>
      <c r="Q360" s="355" t="s">
        <v>556</v>
      </c>
      <c r="R360" s="350"/>
      <c r="S360" s="350"/>
      <c r="T360" s="350" t="s">
        <v>731</v>
      </c>
      <c r="U360" s="353">
        <v>45894</v>
      </c>
      <c r="V360" s="353" t="s">
        <v>572</v>
      </c>
      <c r="W360" s="353">
        <v>45898</v>
      </c>
      <c r="X360" s="353"/>
      <c r="Y360" s="361"/>
      <c r="Z360" s="362" t="s">
        <v>2201</v>
      </c>
      <c r="AA360" s="350" t="s">
        <v>652</v>
      </c>
      <c r="AB360" s="363">
        <v>2.7663</v>
      </c>
      <c r="AC360" s="363">
        <f t="shared" si="74"/>
        <v>414.945</v>
      </c>
      <c r="AD360" s="348" t="s">
        <v>2202</v>
      </c>
      <c r="AE360" s="364" t="s">
        <v>567</v>
      </c>
      <c r="AF360" s="364"/>
      <c r="AG360" s="364">
        <v>150</v>
      </c>
      <c r="AH360" s="372">
        <f t="shared" si="75"/>
        <v>0</v>
      </c>
      <c r="AI360" s="364"/>
      <c r="AK360" s="373"/>
      <c r="AL360" s="373">
        <f>J360</f>
        <v>150</v>
      </c>
      <c r="AM360" s="374"/>
      <c r="AO360" s="381">
        <f t="shared" si="81"/>
        <v>150</v>
      </c>
      <c r="AP360" s="381"/>
      <c r="AQ360" s="382"/>
      <c r="AR360" s="292">
        <f t="shared" si="78"/>
        <v>150</v>
      </c>
      <c r="AS360" s="292">
        <f t="shared" si="79"/>
        <v>392153</v>
      </c>
      <c r="AT360" s="383"/>
      <c r="AU360" s="383"/>
      <c r="AV360" s="383"/>
      <c r="AW360" s="383"/>
      <c r="AX360" s="383"/>
      <c r="AY360" s="347"/>
    </row>
    <row r="361" s="184" customFormat="1" ht="39" hidden="1" customHeight="1" spans="1:51">
      <c r="A361" s="337">
        <v>45881</v>
      </c>
      <c r="B361" s="338" t="s">
        <v>2198</v>
      </c>
      <c r="C361" s="339" t="s">
        <v>907</v>
      </c>
      <c r="D361" s="340">
        <v>4500176551</v>
      </c>
      <c r="E361" s="341" t="s">
        <v>2199</v>
      </c>
      <c r="F361" s="340" t="s">
        <v>2203</v>
      </c>
      <c r="G361" s="342" t="s">
        <v>666</v>
      </c>
      <c r="H361" s="342" t="s">
        <v>554</v>
      </c>
      <c r="I361" s="347" t="s">
        <v>555</v>
      </c>
      <c r="J361" s="348">
        <v>354</v>
      </c>
      <c r="K361" s="348">
        <v>0</v>
      </c>
      <c r="L361" s="348">
        <v>6</v>
      </c>
      <c r="M361" s="348">
        <f t="shared" si="82"/>
        <v>59</v>
      </c>
      <c r="N361" s="349">
        <v>45922</v>
      </c>
      <c r="O361" s="349">
        <v>45918</v>
      </c>
      <c r="P361" s="350"/>
      <c r="Q361" s="355" t="s">
        <v>556</v>
      </c>
      <c r="R361" s="350"/>
      <c r="S361" s="350"/>
      <c r="T361" s="350" t="s">
        <v>731</v>
      </c>
      <c r="U361" s="353">
        <v>45894</v>
      </c>
      <c r="V361" s="353" t="s">
        <v>572</v>
      </c>
      <c r="W361" s="353">
        <v>45898</v>
      </c>
      <c r="X361" s="353"/>
      <c r="Y361" s="361"/>
      <c r="Z361" s="362" t="s">
        <v>2201</v>
      </c>
      <c r="AA361" s="350" t="s">
        <v>652</v>
      </c>
      <c r="AB361" s="363">
        <v>2.7663</v>
      </c>
      <c r="AC361" s="363">
        <f t="shared" si="74"/>
        <v>979.2702</v>
      </c>
      <c r="AD361" s="348" t="s">
        <v>2204</v>
      </c>
      <c r="AE361" s="364" t="s">
        <v>567</v>
      </c>
      <c r="AF361" s="364"/>
      <c r="AG361" s="364">
        <f>342+12</f>
        <v>354</v>
      </c>
      <c r="AH361" s="372">
        <f t="shared" si="75"/>
        <v>0</v>
      </c>
      <c r="AI361" s="364"/>
      <c r="AK361" s="373"/>
      <c r="AL361" s="373">
        <f>J361</f>
        <v>354</v>
      </c>
      <c r="AM361" s="374"/>
      <c r="AO361" s="381">
        <f t="shared" si="81"/>
        <v>354</v>
      </c>
      <c r="AP361" s="381"/>
      <c r="AQ361" s="382"/>
      <c r="AR361" s="292">
        <f t="shared" si="78"/>
        <v>354</v>
      </c>
      <c r="AS361" s="292">
        <f t="shared" si="79"/>
        <v>392507</v>
      </c>
      <c r="AT361" s="383"/>
      <c r="AU361" s="383"/>
      <c r="AV361" s="383"/>
      <c r="AW361" s="383"/>
      <c r="AX361" s="383"/>
      <c r="AY361" s="347"/>
    </row>
    <row r="362" s="184" customFormat="1" ht="39" hidden="1" customHeight="1" spans="1:51">
      <c r="A362" s="337">
        <v>45882</v>
      </c>
      <c r="B362" s="338" t="s">
        <v>2101</v>
      </c>
      <c r="C362" s="339" t="s">
        <v>594</v>
      </c>
      <c r="D362" s="340">
        <v>4500176815</v>
      </c>
      <c r="E362" s="341" t="s">
        <v>2205</v>
      </c>
      <c r="F362" s="340" t="s">
        <v>2206</v>
      </c>
      <c r="G362" s="342" t="s">
        <v>554</v>
      </c>
      <c r="H362" s="342" t="s">
        <v>554</v>
      </c>
      <c r="I362" s="347" t="s">
        <v>555</v>
      </c>
      <c r="J362" s="348">
        <v>504</v>
      </c>
      <c r="K362" s="348">
        <v>0</v>
      </c>
      <c r="L362" s="348">
        <v>6</v>
      </c>
      <c r="M362" s="348">
        <f t="shared" si="82"/>
        <v>84</v>
      </c>
      <c r="N362" s="349">
        <v>45922</v>
      </c>
      <c r="O362" s="349">
        <v>45918</v>
      </c>
      <c r="P362" s="350"/>
      <c r="Q362" s="355" t="s">
        <v>556</v>
      </c>
      <c r="R362" s="350"/>
      <c r="S362" s="350"/>
      <c r="T362" s="350" t="s">
        <v>731</v>
      </c>
      <c r="U362" s="353">
        <v>45895</v>
      </c>
      <c r="V362" s="353" t="s">
        <v>572</v>
      </c>
      <c r="W362" s="353" t="s">
        <v>572</v>
      </c>
      <c r="X362" s="353"/>
      <c r="Y362" s="361"/>
      <c r="Z362" s="362" t="s">
        <v>2207</v>
      </c>
      <c r="AA362" s="350" t="s">
        <v>2208</v>
      </c>
      <c r="AB362" s="363">
        <v>1.6598</v>
      </c>
      <c r="AC362" s="363">
        <f t="shared" si="74"/>
        <v>836.5392</v>
      </c>
      <c r="AD362" s="348" t="s">
        <v>2209</v>
      </c>
      <c r="AE362" s="364" t="s">
        <v>567</v>
      </c>
      <c r="AF362" s="364"/>
      <c r="AG362" s="364">
        <v>504</v>
      </c>
      <c r="AH362" s="372">
        <f t="shared" si="75"/>
        <v>0</v>
      </c>
      <c r="AI362" s="364"/>
      <c r="AK362" s="373">
        <f>J362</f>
        <v>504</v>
      </c>
      <c r="AL362" s="373"/>
      <c r="AM362" s="374"/>
      <c r="AO362" s="381">
        <f t="shared" si="81"/>
        <v>504</v>
      </c>
      <c r="AP362" s="381"/>
      <c r="AQ362" s="382"/>
      <c r="AR362" s="292">
        <f t="shared" si="78"/>
        <v>504</v>
      </c>
      <c r="AS362" s="292">
        <f t="shared" si="79"/>
        <v>393011</v>
      </c>
      <c r="AT362" s="383"/>
      <c r="AU362" s="383"/>
      <c r="AV362" s="383"/>
      <c r="AW362" s="383"/>
      <c r="AX362" s="383"/>
      <c r="AY362" s="347"/>
    </row>
    <row r="363" s="184" customFormat="1" ht="39" hidden="1" customHeight="1" spans="1:51">
      <c r="A363" s="337">
        <v>45834</v>
      </c>
      <c r="B363" s="338" t="s">
        <v>2210</v>
      </c>
      <c r="C363" s="339" t="s">
        <v>1425</v>
      </c>
      <c r="D363" s="340">
        <v>4500171286</v>
      </c>
      <c r="E363" s="341"/>
      <c r="F363" s="340" t="s">
        <v>2211</v>
      </c>
      <c r="G363" s="342" t="s">
        <v>666</v>
      </c>
      <c r="H363" s="342" t="s">
        <v>554</v>
      </c>
      <c r="I363" s="347" t="s">
        <v>555</v>
      </c>
      <c r="J363" s="348">
        <v>120</v>
      </c>
      <c r="K363" s="348">
        <v>0</v>
      </c>
      <c r="L363" s="348">
        <v>6</v>
      </c>
      <c r="M363" s="348">
        <f t="shared" si="82"/>
        <v>20</v>
      </c>
      <c r="N363" s="349">
        <v>45894</v>
      </c>
      <c r="O363" s="352" t="s">
        <v>2212</v>
      </c>
      <c r="P363" s="353" t="s">
        <v>572</v>
      </c>
      <c r="Q363" s="355" t="s">
        <v>556</v>
      </c>
      <c r="R363" s="350">
        <v>45914</v>
      </c>
      <c r="S363" s="350"/>
      <c r="T363" s="350" t="s">
        <v>731</v>
      </c>
      <c r="U363" s="353">
        <v>45845</v>
      </c>
      <c r="V363" s="353" t="s">
        <v>572</v>
      </c>
      <c r="W363" s="353" t="s">
        <v>572</v>
      </c>
      <c r="X363" s="353"/>
      <c r="Y363" s="361"/>
      <c r="Z363" s="362" t="s">
        <v>2213</v>
      </c>
      <c r="AA363" s="350" t="s">
        <v>1428</v>
      </c>
      <c r="AB363" s="363">
        <v>2.7663</v>
      </c>
      <c r="AC363" s="363">
        <f t="shared" si="74"/>
        <v>331.956</v>
      </c>
      <c r="AD363" s="348" t="s">
        <v>2214</v>
      </c>
      <c r="AE363" s="364" t="s">
        <v>567</v>
      </c>
      <c r="AF363" s="364"/>
      <c r="AG363" s="364">
        <v>120</v>
      </c>
      <c r="AH363" s="372">
        <f t="shared" si="75"/>
        <v>0</v>
      </c>
      <c r="AI363" s="364"/>
      <c r="AK363" s="373"/>
      <c r="AL363" s="375">
        <f>J363</f>
        <v>120</v>
      </c>
      <c r="AM363" s="376"/>
      <c r="AN363" s="377"/>
      <c r="AO363" s="381">
        <f t="shared" si="81"/>
        <v>120</v>
      </c>
      <c r="AP363" s="381"/>
      <c r="AQ363" s="382"/>
      <c r="AR363" s="292">
        <f t="shared" si="78"/>
        <v>120</v>
      </c>
      <c r="AS363" s="292">
        <f t="shared" si="79"/>
        <v>393131</v>
      </c>
      <c r="AT363" s="383"/>
      <c r="AU363" s="383"/>
      <c r="AV363" s="383"/>
      <c r="AW363" s="383"/>
      <c r="AX363" s="383"/>
      <c r="AY363" s="347"/>
    </row>
    <row r="364" s="184" customFormat="1" ht="39" customHeight="1" spans="1:51">
      <c r="A364" s="337">
        <v>45884</v>
      </c>
      <c r="B364" s="338" t="s">
        <v>1478</v>
      </c>
      <c r="C364" s="339" t="s">
        <v>594</v>
      </c>
      <c r="D364" s="340">
        <v>4500176998</v>
      </c>
      <c r="E364" s="341" t="s">
        <v>2215</v>
      </c>
      <c r="F364" s="340" t="s">
        <v>2216</v>
      </c>
      <c r="G364" s="342" t="s">
        <v>1481</v>
      </c>
      <c r="H364" s="342" t="s">
        <v>761</v>
      </c>
      <c r="I364" s="347" t="s">
        <v>555</v>
      </c>
      <c r="J364" s="348">
        <v>501</v>
      </c>
      <c r="K364" s="348">
        <v>0</v>
      </c>
      <c r="L364" s="348">
        <v>3</v>
      </c>
      <c r="M364" s="348">
        <f t="shared" si="82"/>
        <v>167</v>
      </c>
      <c r="N364" s="349">
        <v>45924</v>
      </c>
      <c r="O364" s="349">
        <v>45920</v>
      </c>
      <c r="P364" s="350" t="s">
        <v>2217</v>
      </c>
      <c r="Q364" s="355" t="s">
        <v>556</v>
      </c>
      <c r="R364" s="350"/>
      <c r="S364" s="350"/>
      <c r="T364" s="350" t="s">
        <v>731</v>
      </c>
      <c r="U364" s="353" t="s">
        <v>1926</v>
      </c>
      <c r="V364" s="353" t="s">
        <v>572</v>
      </c>
      <c r="W364" s="353">
        <v>45908</v>
      </c>
      <c r="X364" s="353"/>
      <c r="Y364" s="361" t="s">
        <v>2074</v>
      </c>
      <c r="Z364" s="362" t="s">
        <v>2218</v>
      </c>
      <c r="AA364" s="350" t="s">
        <v>1485</v>
      </c>
      <c r="AB364" s="363">
        <v>1.6801</v>
      </c>
      <c r="AC364" s="363">
        <f t="shared" si="74"/>
        <v>841.7301</v>
      </c>
      <c r="AD364" s="348" t="s">
        <v>2219</v>
      </c>
      <c r="AE364" s="364" t="s">
        <v>567</v>
      </c>
      <c r="AF364" s="364"/>
      <c r="AG364" s="364">
        <v>501</v>
      </c>
      <c r="AH364" s="372">
        <f t="shared" si="75"/>
        <v>0</v>
      </c>
      <c r="AI364" s="364"/>
      <c r="AK364" s="373">
        <f t="shared" ref="AK364:AK374" si="84">J364</f>
        <v>501</v>
      </c>
      <c r="AL364" s="373"/>
      <c r="AM364" s="374"/>
      <c r="AO364" s="381">
        <f t="shared" ref="AO364:AO372" si="85">J364</f>
        <v>501</v>
      </c>
      <c r="AP364" s="381"/>
      <c r="AQ364" s="382"/>
      <c r="AR364" s="292">
        <f t="shared" si="78"/>
        <v>501</v>
      </c>
      <c r="AS364" s="292">
        <f t="shared" si="79"/>
        <v>393632</v>
      </c>
      <c r="AT364" s="383"/>
      <c r="AU364" s="383"/>
      <c r="AV364" s="383"/>
      <c r="AW364" s="383"/>
      <c r="AX364" s="383"/>
      <c r="AY364" s="347"/>
    </row>
    <row r="365" s="184" customFormat="1" ht="39" customHeight="1" spans="1:51">
      <c r="A365" s="337">
        <v>45884</v>
      </c>
      <c r="B365" s="338" t="s">
        <v>1478</v>
      </c>
      <c r="C365" s="339" t="s">
        <v>594</v>
      </c>
      <c r="D365" s="340">
        <v>4500176998</v>
      </c>
      <c r="E365" s="341" t="s">
        <v>2220</v>
      </c>
      <c r="F365" s="340" t="s">
        <v>2221</v>
      </c>
      <c r="G365" s="342" t="s">
        <v>1481</v>
      </c>
      <c r="H365" s="342" t="s">
        <v>761</v>
      </c>
      <c r="I365" s="347" t="s">
        <v>555</v>
      </c>
      <c r="J365" s="348">
        <v>501</v>
      </c>
      <c r="K365" s="348">
        <v>0</v>
      </c>
      <c r="L365" s="348">
        <v>3</v>
      </c>
      <c r="M365" s="348">
        <f t="shared" si="82"/>
        <v>167</v>
      </c>
      <c r="N365" s="349">
        <v>45924</v>
      </c>
      <c r="O365" s="349">
        <v>45920</v>
      </c>
      <c r="P365" s="350" t="s">
        <v>2217</v>
      </c>
      <c r="Q365" s="355" t="s">
        <v>556</v>
      </c>
      <c r="R365" s="350"/>
      <c r="S365" s="350"/>
      <c r="T365" s="350" t="s">
        <v>731</v>
      </c>
      <c r="U365" s="353" t="s">
        <v>1926</v>
      </c>
      <c r="V365" s="353" t="s">
        <v>572</v>
      </c>
      <c r="W365" s="353">
        <v>45908</v>
      </c>
      <c r="X365" s="353"/>
      <c r="Y365" s="361" t="s">
        <v>2074</v>
      </c>
      <c r="Z365" s="362" t="s">
        <v>2218</v>
      </c>
      <c r="AA365" s="350" t="s">
        <v>1485</v>
      </c>
      <c r="AB365" s="363">
        <v>1.6801</v>
      </c>
      <c r="AC365" s="363">
        <f t="shared" si="74"/>
        <v>841.7301</v>
      </c>
      <c r="AD365" s="348" t="s">
        <v>2222</v>
      </c>
      <c r="AE365" s="364" t="s">
        <v>567</v>
      </c>
      <c r="AF365" s="364"/>
      <c r="AG365" s="364">
        <v>501</v>
      </c>
      <c r="AH365" s="372">
        <f t="shared" si="75"/>
        <v>0</v>
      </c>
      <c r="AI365" s="364"/>
      <c r="AK365" s="373">
        <f t="shared" si="84"/>
        <v>501</v>
      </c>
      <c r="AL365" s="373"/>
      <c r="AM365" s="374"/>
      <c r="AO365" s="381">
        <f t="shared" si="85"/>
        <v>501</v>
      </c>
      <c r="AP365" s="381"/>
      <c r="AQ365" s="382"/>
      <c r="AR365" s="292">
        <f t="shared" si="78"/>
        <v>501</v>
      </c>
      <c r="AS365" s="292">
        <f t="shared" si="79"/>
        <v>394133</v>
      </c>
      <c r="AT365" s="383"/>
      <c r="AU365" s="383"/>
      <c r="AV365" s="383"/>
      <c r="AW365" s="383"/>
      <c r="AX365" s="383"/>
      <c r="AY365" s="347"/>
    </row>
    <row r="366" s="184" customFormat="1" ht="39" customHeight="1" spans="1:51">
      <c r="A366" s="337">
        <v>45884</v>
      </c>
      <c r="B366" s="338" t="s">
        <v>1478</v>
      </c>
      <c r="C366" s="339" t="s">
        <v>594</v>
      </c>
      <c r="D366" s="340">
        <v>4500176998</v>
      </c>
      <c r="E366" s="341" t="s">
        <v>2223</v>
      </c>
      <c r="F366" s="340" t="s">
        <v>2224</v>
      </c>
      <c r="G366" s="342" t="s">
        <v>1481</v>
      </c>
      <c r="H366" s="342" t="s">
        <v>761</v>
      </c>
      <c r="I366" s="347" t="s">
        <v>555</v>
      </c>
      <c r="J366" s="348">
        <v>501</v>
      </c>
      <c r="K366" s="348">
        <v>0</v>
      </c>
      <c r="L366" s="348">
        <v>3</v>
      </c>
      <c r="M366" s="348">
        <f t="shared" si="82"/>
        <v>167</v>
      </c>
      <c r="N366" s="349">
        <v>45924</v>
      </c>
      <c r="O366" s="349">
        <v>45920</v>
      </c>
      <c r="P366" s="350" t="s">
        <v>2217</v>
      </c>
      <c r="Q366" s="355" t="s">
        <v>556</v>
      </c>
      <c r="R366" s="350"/>
      <c r="S366" s="350"/>
      <c r="T366" s="350" t="s">
        <v>731</v>
      </c>
      <c r="U366" s="353" t="s">
        <v>1926</v>
      </c>
      <c r="V366" s="353" t="s">
        <v>572</v>
      </c>
      <c r="W366" s="353">
        <v>45908</v>
      </c>
      <c r="X366" s="353"/>
      <c r="Y366" s="361" t="s">
        <v>2074</v>
      </c>
      <c r="Z366" s="362" t="s">
        <v>2218</v>
      </c>
      <c r="AA366" s="350" t="s">
        <v>1485</v>
      </c>
      <c r="AB366" s="363">
        <v>1.6801</v>
      </c>
      <c r="AC366" s="363">
        <f t="shared" si="74"/>
        <v>841.7301</v>
      </c>
      <c r="AD366" s="348" t="s">
        <v>2225</v>
      </c>
      <c r="AE366" s="364" t="s">
        <v>567</v>
      </c>
      <c r="AF366" s="364"/>
      <c r="AG366" s="364">
        <v>501</v>
      </c>
      <c r="AH366" s="372">
        <f t="shared" si="75"/>
        <v>0</v>
      </c>
      <c r="AI366" s="364"/>
      <c r="AK366" s="373">
        <f t="shared" si="84"/>
        <v>501</v>
      </c>
      <c r="AL366" s="373"/>
      <c r="AM366" s="374"/>
      <c r="AO366" s="381">
        <f t="shared" si="85"/>
        <v>501</v>
      </c>
      <c r="AP366" s="381"/>
      <c r="AQ366" s="382"/>
      <c r="AR366" s="292">
        <f t="shared" si="78"/>
        <v>501</v>
      </c>
      <c r="AS366" s="292">
        <f t="shared" si="79"/>
        <v>394634</v>
      </c>
      <c r="AT366" s="383"/>
      <c r="AU366" s="383"/>
      <c r="AV366" s="383"/>
      <c r="AW366" s="383"/>
      <c r="AX366" s="383"/>
      <c r="AY366" s="347"/>
    </row>
    <row r="367" s="184" customFormat="1" ht="39" customHeight="1" spans="1:51">
      <c r="A367" s="337">
        <v>45884</v>
      </c>
      <c r="B367" s="338" t="s">
        <v>1478</v>
      </c>
      <c r="C367" s="339" t="s">
        <v>594</v>
      </c>
      <c r="D367" s="340">
        <v>4500176998</v>
      </c>
      <c r="E367" s="341" t="s">
        <v>2226</v>
      </c>
      <c r="F367" s="340" t="s">
        <v>2227</v>
      </c>
      <c r="G367" s="342" t="s">
        <v>1481</v>
      </c>
      <c r="H367" s="342" t="s">
        <v>761</v>
      </c>
      <c r="I367" s="347" t="s">
        <v>555</v>
      </c>
      <c r="J367" s="348">
        <v>501</v>
      </c>
      <c r="K367" s="348">
        <v>0</v>
      </c>
      <c r="L367" s="348">
        <v>3</v>
      </c>
      <c r="M367" s="348">
        <f t="shared" si="82"/>
        <v>167</v>
      </c>
      <c r="N367" s="349">
        <v>45924</v>
      </c>
      <c r="O367" s="349">
        <v>45920</v>
      </c>
      <c r="P367" s="350" t="s">
        <v>2217</v>
      </c>
      <c r="Q367" s="355" t="s">
        <v>556</v>
      </c>
      <c r="R367" s="350" t="s">
        <v>2228</v>
      </c>
      <c r="S367" s="350"/>
      <c r="T367" s="350" t="s">
        <v>731</v>
      </c>
      <c r="U367" s="353" t="s">
        <v>1926</v>
      </c>
      <c r="V367" s="353" t="s">
        <v>572</v>
      </c>
      <c r="W367" s="353">
        <v>45908</v>
      </c>
      <c r="X367" s="353"/>
      <c r="Y367" s="361" t="s">
        <v>2074</v>
      </c>
      <c r="Z367" s="362" t="s">
        <v>2218</v>
      </c>
      <c r="AA367" s="350" t="s">
        <v>1485</v>
      </c>
      <c r="AB367" s="363">
        <v>1.6801</v>
      </c>
      <c r="AC367" s="363">
        <f t="shared" si="74"/>
        <v>841.7301</v>
      </c>
      <c r="AD367" s="348" t="s">
        <v>2229</v>
      </c>
      <c r="AE367" s="364" t="s">
        <v>567</v>
      </c>
      <c r="AF367" s="364"/>
      <c r="AG367" s="364">
        <v>501</v>
      </c>
      <c r="AH367" s="372">
        <f t="shared" si="75"/>
        <v>0</v>
      </c>
      <c r="AI367" s="364"/>
      <c r="AK367" s="373">
        <f t="shared" si="84"/>
        <v>501</v>
      </c>
      <c r="AL367" s="373"/>
      <c r="AM367" s="374"/>
      <c r="AO367" s="381">
        <f t="shared" si="85"/>
        <v>501</v>
      </c>
      <c r="AP367" s="381"/>
      <c r="AQ367" s="382"/>
      <c r="AR367" s="292">
        <f t="shared" si="78"/>
        <v>501</v>
      </c>
      <c r="AS367" s="292">
        <f t="shared" si="79"/>
        <v>395135</v>
      </c>
      <c r="AT367" s="383"/>
      <c r="AU367" s="383"/>
      <c r="AV367" s="383"/>
      <c r="AW367" s="383"/>
      <c r="AX367" s="383"/>
      <c r="AY367" s="347"/>
    </row>
    <row r="368" s="184" customFormat="1" ht="39" hidden="1" customHeight="1" spans="1:51">
      <c r="A368" s="337">
        <v>45877</v>
      </c>
      <c r="B368" s="338" t="s">
        <v>2230</v>
      </c>
      <c r="C368" s="339" t="s">
        <v>648</v>
      </c>
      <c r="D368" s="340">
        <v>4500176381</v>
      </c>
      <c r="E368" s="341"/>
      <c r="F368" s="340" t="s">
        <v>2231</v>
      </c>
      <c r="G368" s="342" t="s">
        <v>554</v>
      </c>
      <c r="H368" s="342" t="s">
        <v>554</v>
      </c>
      <c r="I368" s="347" t="s">
        <v>555</v>
      </c>
      <c r="J368" s="348">
        <v>156</v>
      </c>
      <c r="K368" s="348">
        <v>0</v>
      </c>
      <c r="L368" s="348">
        <v>6</v>
      </c>
      <c r="M368" s="348">
        <f t="shared" si="82"/>
        <v>26</v>
      </c>
      <c r="N368" s="349">
        <v>45925</v>
      </c>
      <c r="O368" s="349">
        <v>45922</v>
      </c>
      <c r="P368" s="350"/>
      <c r="Q368" s="355" t="s">
        <v>556</v>
      </c>
      <c r="R368" s="350"/>
      <c r="S368" s="350"/>
      <c r="T368" s="350" t="s">
        <v>731</v>
      </c>
      <c r="U368" s="353">
        <v>45877</v>
      </c>
      <c r="V368" s="353" t="s">
        <v>572</v>
      </c>
      <c r="W368" s="353">
        <v>45877</v>
      </c>
      <c r="X368" s="353"/>
      <c r="Y368" s="361"/>
      <c r="Z368" s="362" t="s">
        <v>2232</v>
      </c>
      <c r="AA368" s="350" t="s">
        <v>2233</v>
      </c>
      <c r="AB368" s="363">
        <v>2.7663</v>
      </c>
      <c r="AC368" s="363">
        <f t="shared" si="74"/>
        <v>431.5428</v>
      </c>
      <c r="AD368" s="348" t="s">
        <v>2234</v>
      </c>
      <c r="AE368" s="364" t="s">
        <v>567</v>
      </c>
      <c r="AF368" s="364"/>
      <c r="AG368" s="364">
        <v>156</v>
      </c>
      <c r="AH368" s="372">
        <f t="shared" si="75"/>
        <v>0</v>
      </c>
      <c r="AI368" s="364"/>
      <c r="AK368" s="373">
        <f t="shared" si="84"/>
        <v>156</v>
      </c>
      <c r="AL368" s="373"/>
      <c r="AM368" s="374"/>
      <c r="AO368" s="381">
        <f t="shared" si="85"/>
        <v>156</v>
      </c>
      <c r="AP368" s="381"/>
      <c r="AQ368" s="382"/>
      <c r="AR368" s="292">
        <f t="shared" si="78"/>
        <v>156</v>
      </c>
      <c r="AS368" s="292">
        <f t="shared" si="79"/>
        <v>395291</v>
      </c>
      <c r="AT368" s="383"/>
      <c r="AU368" s="383"/>
      <c r="AV368" s="383"/>
      <c r="AW368" s="383"/>
      <c r="AX368" s="383"/>
      <c r="AY368" s="347"/>
    </row>
    <row r="369" s="184" customFormat="1" ht="39" customHeight="1" spans="1:51">
      <c r="A369" s="337">
        <v>45884</v>
      </c>
      <c r="B369" s="338" t="s">
        <v>1478</v>
      </c>
      <c r="C369" s="339" t="s">
        <v>594</v>
      </c>
      <c r="D369" s="340">
        <v>4500177002</v>
      </c>
      <c r="E369" s="341" t="s">
        <v>2235</v>
      </c>
      <c r="F369" s="340" t="s">
        <v>2236</v>
      </c>
      <c r="G369" s="342" t="s">
        <v>1481</v>
      </c>
      <c r="H369" s="342" t="s">
        <v>761</v>
      </c>
      <c r="I369" s="347" t="s">
        <v>555</v>
      </c>
      <c r="J369" s="348">
        <v>501</v>
      </c>
      <c r="K369" s="348">
        <v>0</v>
      </c>
      <c r="L369" s="348">
        <v>3</v>
      </c>
      <c r="M369" s="348">
        <f t="shared" si="82"/>
        <v>167</v>
      </c>
      <c r="N369" s="349">
        <v>45929</v>
      </c>
      <c r="O369" s="349">
        <v>45925</v>
      </c>
      <c r="P369" s="350" t="s">
        <v>2237</v>
      </c>
      <c r="Q369" s="355" t="s">
        <v>556</v>
      </c>
      <c r="R369" s="350"/>
      <c r="S369" s="350"/>
      <c r="T369" s="350" t="s">
        <v>731</v>
      </c>
      <c r="U369" s="353" t="s">
        <v>1926</v>
      </c>
      <c r="V369" s="353" t="s">
        <v>572</v>
      </c>
      <c r="W369" s="353">
        <v>45908</v>
      </c>
      <c r="X369" s="353"/>
      <c r="Y369" s="361" t="s">
        <v>2074</v>
      </c>
      <c r="Z369" s="362" t="s">
        <v>2238</v>
      </c>
      <c r="AA369" s="350" t="s">
        <v>1485</v>
      </c>
      <c r="AB369" s="363">
        <v>1.6801</v>
      </c>
      <c r="AC369" s="363">
        <f t="shared" si="74"/>
        <v>841.7301</v>
      </c>
      <c r="AD369" s="348" t="s">
        <v>2239</v>
      </c>
      <c r="AE369" s="364" t="s">
        <v>567</v>
      </c>
      <c r="AF369" s="364"/>
      <c r="AG369" s="364">
        <v>501</v>
      </c>
      <c r="AH369" s="372">
        <f t="shared" si="75"/>
        <v>0</v>
      </c>
      <c r="AI369" s="364"/>
      <c r="AK369" s="373">
        <f t="shared" si="84"/>
        <v>501</v>
      </c>
      <c r="AL369" s="373"/>
      <c r="AM369" s="374"/>
      <c r="AO369" s="381">
        <f t="shared" si="85"/>
        <v>501</v>
      </c>
      <c r="AP369" s="381"/>
      <c r="AQ369" s="382"/>
      <c r="AR369" s="292">
        <f t="shared" si="78"/>
        <v>501</v>
      </c>
      <c r="AS369" s="292">
        <f t="shared" si="79"/>
        <v>395792</v>
      </c>
      <c r="AT369" s="383"/>
      <c r="AU369" s="383"/>
      <c r="AV369" s="383"/>
      <c r="AW369" s="383"/>
      <c r="AX369" s="383"/>
      <c r="AY369" s="347"/>
    </row>
    <row r="370" s="184" customFormat="1" ht="39" customHeight="1" spans="1:51">
      <c r="A370" s="337">
        <v>45884</v>
      </c>
      <c r="B370" s="338" t="s">
        <v>1478</v>
      </c>
      <c r="C370" s="339" t="s">
        <v>594</v>
      </c>
      <c r="D370" s="340">
        <v>4500177002</v>
      </c>
      <c r="E370" s="341" t="s">
        <v>2240</v>
      </c>
      <c r="F370" s="340" t="s">
        <v>2241</v>
      </c>
      <c r="G370" s="342" t="s">
        <v>1481</v>
      </c>
      <c r="H370" s="342" t="s">
        <v>761</v>
      </c>
      <c r="I370" s="347" t="s">
        <v>555</v>
      </c>
      <c r="J370" s="348">
        <v>501</v>
      </c>
      <c r="K370" s="348">
        <v>0</v>
      </c>
      <c r="L370" s="348">
        <v>3</v>
      </c>
      <c r="M370" s="348">
        <f t="shared" si="82"/>
        <v>167</v>
      </c>
      <c r="N370" s="349">
        <v>45929</v>
      </c>
      <c r="O370" s="349">
        <v>45925</v>
      </c>
      <c r="P370" s="350" t="s">
        <v>2237</v>
      </c>
      <c r="Q370" s="355" t="s">
        <v>556</v>
      </c>
      <c r="R370" s="350"/>
      <c r="S370" s="350"/>
      <c r="T370" s="350" t="s">
        <v>731</v>
      </c>
      <c r="U370" s="353" t="s">
        <v>1926</v>
      </c>
      <c r="V370" s="353" t="s">
        <v>572</v>
      </c>
      <c r="W370" s="353">
        <v>45908</v>
      </c>
      <c r="X370" s="353"/>
      <c r="Y370" s="361" t="s">
        <v>2074</v>
      </c>
      <c r="Z370" s="362" t="s">
        <v>2238</v>
      </c>
      <c r="AA370" s="350" t="s">
        <v>1485</v>
      </c>
      <c r="AB370" s="363">
        <v>1.6801</v>
      </c>
      <c r="AC370" s="363">
        <f t="shared" si="74"/>
        <v>841.7301</v>
      </c>
      <c r="AD370" s="348" t="s">
        <v>2242</v>
      </c>
      <c r="AE370" s="364" t="s">
        <v>567</v>
      </c>
      <c r="AF370" s="364"/>
      <c r="AG370" s="364">
        <v>501</v>
      </c>
      <c r="AH370" s="372">
        <f t="shared" si="75"/>
        <v>0</v>
      </c>
      <c r="AI370" s="364"/>
      <c r="AK370" s="373">
        <f t="shared" si="84"/>
        <v>501</v>
      </c>
      <c r="AL370" s="373"/>
      <c r="AM370" s="374"/>
      <c r="AO370" s="381">
        <f t="shared" si="85"/>
        <v>501</v>
      </c>
      <c r="AP370" s="381"/>
      <c r="AQ370" s="382"/>
      <c r="AR370" s="292">
        <f t="shared" si="78"/>
        <v>501</v>
      </c>
      <c r="AS370" s="292">
        <f t="shared" si="79"/>
        <v>396293</v>
      </c>
      <c r="AT370" s="383"/>
      <c r="AU370" s="383"/>
      <c r="AV370" s="383"/>
      <c r="AW370" s="383"/>
      <c r="AX370" s="383"/>
      <c r="AY370" s="347"/>
    </row>
    <row r="371" s="184" customFormat="1" ht="39" hidden="1" customHeight="1" spans="1:51">
      <c r="A371" s="337">
        <v>45873</v>
      </c>
      <c r="B371" s="338" t="s">
        <v>2243</v>
      </c>
      <c r="C371" s="339" t="s">
        <v>594</v>
      </c>
      <c r="D371" s="340">
        <v>4500175914</v>
      </c>
      <c r="E371" s="341" t="s">
        <v>2244</v>
      </c>
      <c r="F371" s="340" t="s">
        <v>2245</v>
      </c>
      <c r="G371" s="342" t="s">
        <v>554</v>
      </c>
      <c r="H371" s="342" t="s">
        <v>554</v>
      </c>
      <c r="I371" s="347" t="s">
        <v>555</v>
      </c>
      <c r="J371" s="348">
        <v>504</v>
      </c>
      <c r="K371" s="348">
        <v>0</v>
      </c>
      <c r="L371" s="348">
        <v>6</v>
      </c>
      <c r="M371" s="348">
        <f t="shared" si="82"/>
        <v>84</v>
      </c>
      <c r="N371" s="352">
        <v>45930</v>
      </c>
      <c r="O371" s="352">
        <v>45926</v>
      </c>
      <c r="P371" s="350"/>
      <c r="Q371" s="355" t="s">
        <v>556</v>
      </c>
      <c r="R371" s="350">
        <v>45936</v>
      </c>
      <c r="S371" s="350"/>
      <c r="T371" s="350" t="s">
        <v>731</v>
      </c>
      <c r="U371" s="353">
        <v>45874</v>
      </c>
      <c r="V371" s="353" t="s">
        <v>572</v>
      </c>
      <c r="W371" s="353" t="s">
        <v>572</v>
      </c>
      <c r="X371" s="353"/>
      <c r="Y371" s="361"/>
      <c r="Z371" s="362" t="s">
        <v>2246</v>
      </c>
      <c r="AA371" s="350" t="s">
        <v>726</v>
      </c>
      <c r="AB371" s="363">
        <v>1.6598</v>
      </c>
      <c r="AC371" s="363">
        <f t="shared" si="74"/>
        <v>836.5392</v>
      </c>
      <c r="AD371" s="348" t="s">
        <v>2247</v>
      </c>
      <c r="AE371" s="364" t="s">
        <v>567</v>
      </c>
      <c r="AF371" s="364"/>
      <c r="AG371" s="364">
        <v>504</v>
      </c>
      <c r="AH371" s="372">
        <f t="shared" si="75"/>
        <v>0</v>
      </c>
      <c r="AI371" s="364"/>
      <c r="AK371" s="373">
        <f t="shared" si="84"/>
        <v>504</v>
      </c>
      <c r="AL371" s="373"/>
      <c r="AM371" s="374"/>
      <c r="AO371" s="381">
        <f t="shared" si="85"/>
        <v>504</v>
      </c>
      <c r="AP371" s="381"/>
      <c r="AQ371" s="382"/>
      <c r="AR371" s="292">
        <f t="shared" si="78"/>
        <v>504</v>
      </c>
      <c r="AS371" s="292">
        <f t="shared" si="79"/>
        <v>396797</v>
      </c>
      <c r="AT371" s="383"/>
      <c r="AU371" s="383"/>
      <c r="AV371" s="383"/>
      <c r="AW371" s="383"/>
      <c r="AX371" s="383"/>
      <c r="AY371" s="347"/>
    </row>
    <row r="372" s="184" customFormat="1" ht="39" hidden="1" customHeight="1" spans="1:51">
      <c r="A372" s="337">
        <v>45896</v>
      </c>
      <c r="B372" s="338" t="s">
        <v>177</v>
      </c>
      <c r="C372" s="339" t="s">
        <v>594</v>
      </c>
      <c r="D372" s="340">
        <v>4500177915</v>
      </c>
      <c r="E372" s="341" t="s">
        <v>2248</v>
      </c>
      <c r="F372" s="340" t="s">
        <v>2249</v>
      </c>
      <c r="G372" s="342" t="s">
        <v>554</v>
      </c>
      <c r="H372" s="342" t="s">
        <v>554</v>
      </c>
      <c r="I372" s="347" t="s">
        <v>555</v>
      </c>
      <c r="J372" s="348">
        <v>10002</v>
      </c>
      <c r="K372" s="348">
        <v>0</v>
      </c>
      <c r="L372" s="348">
        <v>6</v>
      </c>
      <c r="M372" s="348">
        <f t="shared" si="82"/>
        <v>1667</v>
      </c>
      <c r="N372" s="349">
        <v>45930</v>
      </c>
      <c r="O372" s="349">
        <v>45926</v>
      </c>
      <c r="P372" s="350"/>
      <c r="Q372" s="355" t="s">
        <v>556</v>
      </c>
      <c r="R372" s="350"/>
      <c r="S372" s="350"/>
      <c r="T372" s="350"/>
      <c r="U372" s="353">
        <v>45899</v>
      </c>
      <c r="V372" s="353" t="s">
        <v>676</v>
      </c>
      <c r="W372" s="353" t="s">
        <v>2250</v>
      </c>
      <c r="X372" s="353"/>
      <c r="Y372" s="361"/>
      <c r="Z372" s="362" t="s">
        <v>2251</v>
      </c>
      <c r="AA372" s="350" t="s">
        <v>896</v>
      </c>
      <c r="AB372" s="363">
        <v>1.4748</v>
      </c>
      <c r="AC372" s="363">
        <f t="shared" si="74"/>
        <v>14750.9496</v>
      </c>
      <c r="AD372" s="348" t="s">
        <v>2252</v>
      </c>
      <c r="AE372" s="364" t="s">
        <v>567</v>
      </c>
      <c r="AF372" s="364"/>
      <c r="AG372" s="364">
        <f>8994+1008</f>
        <v>10002</v>
      </c>
      <c r="AH372" s="372">
        <f t="shared" si="75"/>
        <v>0</v>
      </c>
      <c r="AI372" s="364"/>
      <c r="AK372" s="373">
        <f t="shared" si="84"/>
        <v>10002</v>
      </c>
      <c r="AL372" s="373"/>
      <c r="AM372" s="374"/>
      <c r="AO372" s="381">
        <f t="shared" si="85"/>
        <v>10002</v>
      </c>
      <c r="AP372" s="381"/>
      <c r="AQ372" s="382"/>
      <c r="AR372" s="292">
        <f t="shared" si="78"/>
        <v>10002</v>
      </c>
      <c r="AS372" s="292">
        <f t="shared" si="79"/>
        <v>406799</v>
      </c>
      <c r="AT372" s="383"/>
      <c r="AU372" s="383"/>
      <c r="AV372" s="383"/>
      <c r="AW372" s="383"/>
      <c r="AX372" s="383"/>
      <c r="AY372" s="347"/>
    </row>
    <row r="373" s="184" customFormat="1" ht="39" customHeight="1" spans="1:51">
      <c r="A373" s="337">
        <v>45884</v>
      </c>
      <c r="B373" s="338" t="s">
        <v>1478</v>
      </c>
      <c r="C373" s="339" t="s">
        <v>594</v>
      </c>
      <c r="D373" s="340">
        <v>4500177006</v>
      </c>
      <c r="E373" s="341" t="s">
        <v>2253</v>
      </c>
      <c r="F373" s="340" t="s">
        <v>2254</v>
      </c>
      <c r="G373" s="342" t="s">
        <v>1481</v>
      </c>
      <c r="H373" s="342" t="s">
        <v>761</v>
      </c>
      <c r="I373" s="347" t="s">
        <v>555</v>
      </c>
      <c r="J373" s="348">
        <v>501</v>
      </c>
      <c r="K373" s="348">
        <v>0</v>
      </c>
      <c r="L373" s="348">
        <v>3</v>
      </c>
      <c r="M373" s="348">
        <f t="shared" si="82"/>
        <v>167</v>
      </c>
      <c r="N373" s="349">
        <v>45939</v>
      </c>
      <c r="O373" s="349">
        <v>45936</v>
      </c>
      <c r="P373" s="350" t="s">
        <v>2255</v>
      </c>
      <c r="Q373" s="355" t="s">
        <v>556</v>
      </c>
      <c r="R373" s="350"/>
      <c r="S373" s="350"/>
      <c r="T373" s="350" t="s">
        <v>731</v>
      </c>
      <c r="U373" s="353" t="s">
        <v>1926</v>
      </c>
      <c r="V373" s="353" t="s">
        <v>572</v>
      </c>
      <c r="W373" s="353" t="s">
        <v>1927</v>
      </c>
      <c r="X373" s="353"/>
      <c r="Y373" s="361" t="s">
        <v>2074</v>
      </c>
      <c r="Z373" s="362" t="s">
        <v>2256</v>
      </c>
      <c r="AA373" s="350" t="s">
        <v>1485</v>
      </c>
      <c r="AB373" s="363">
        <v>1.6801</v>
      </c>
      <c r="AC373" s="363">
        <f t="shared" si="74"/>
        <v>841.7301</v>
      </c>
      <c r="AD373" s="348" t="s">
        <v>2257</v>
      </c>
      <c r="AE373" s="364" t="s">
        <v>567</v>
      </c>
      <c r="AF373" s="364"/>
      <c r="AG373" s="364">
        <v>501</v>
      </c>
      <c r="AH373" s="372">
        <f t="shared" si="75"/>
        <v>0</v>
      </c>
      <c r="AI373" s="364"/>
      <c r="AK373" s="373">
        <f t="shared" ref="AK373:AK381" si="86">J373</f>
        <v>501</v>
      </c>
      <c r="AL373" s="373"/>
      <c r="AM373" s="374"/>
      <c r="AO373" s="381">
        <f t="shared" ref="AO373:AO390" si="87">J373</f>
        <v>501</v>
      </c>
      <c r="AP373" s="381"/>
      <c r="AQ373" s="382"/>
      <c r="AR373" s="292">
        <f t="shared" si="78"/>
        <v>501</v>
      </c>
      <c r="AS373" s="292">
        <f t="shared" si="79"/>
        <v>407300</v>
      </c>
      <c r="AT373" s="383"/>
      <c r="AU373" s="383"/>
      <c r="AV373" s="383"/>
      <c r="AW373" s="383"/>
      <c r="AX373" s="383"/>
      <c r="AY373" s="347"/>
    </row>
    <row r="374" s="184" customFormat="1" ht="39" customHeight="1" spans="1:51">
      <c r="A374" s="337">
        <v>45884</v>
      </c>
      <c r="B374" s="338" t="s">
        <v>1478</v>
      </c>
      <c r="C374" s="339" t="s">
        <v>594</v>
      </c>
      <c r="D374" s="340">
        <v>4500177006</v>
      </c>
      <c r="E374" s="341" t="s">
        <v>2258</v>
      </c>
      <c r="F374" s="340" t="s">
        <v>2259</v>
      </c>
      <c r="G374" s="342" t="s">
        <v>1481</v>
      </c>
      <c r="H374" s="342" t="s">
        <v>761</v>
      </c>
      <c r="I374" s="347" t="s">
        <v>555</v>
      </c>
      <c r="J374" s="348">
        <v>501</v>
      </c>
      <c r="K374" s="348">
        <v>0</v>
      </c>
      <c r="L374" s="348">
        <v>3</v>
      </c>
      <c r="M374" s="348">
        <f t="shared" si="82"/>
        <v>167</v>
      </c>
      <c r="N374" s="349">
        <v>45939</v>
      </c>
      <c r="O374" s="349">
        <v>45936</v>
      </c>
      <c r="P374" s="350" t="s">
        <v>2255</v>
      </c>
      <c r="Q374" s="355" t="s">
        <v>556</v>
      </c>
      <c r="R374" s="350"/>
      <c r="S374" s="350"/>
      <c r="T374" s="350" t="s">
        <v>731</v>
      </c>
      <c r="U374" s="353" t="s">
        <v>1926</v>
      </c>
      <c r="V374" s="353" t="s">
        <v>572</v>
      </c>
      <c r="W374" s="353" t="s">
        <v>1927</v>
      </c>
      <c r="X374" s="353"/>
      <c r="Y374" s="361" t="s">
        <v>2074</v>
      </c>
      <c r="Z374" s="362" t="s">
        <v>2256</v>
      </c>
      <c r="AA374" s="350" t="s">
        <v>1485</v>
      </c>
      <c r="AB374" s="363">
        <v>1.6801</v>
      </c>
      <c r="AC374" s="363">
        <f t="shared" si="74"/>
        <v>841.7301</v>
      </c>
      <c r="AD374" s="348" t="s">
        <v>2260</v>
      </c>
      <c r="AE374" s="364" t="s">
        <v>567</v>
      </c>
      <c r="AF374" s="364"/>
      <c r="AG374" s="364">
        <v>501</v>
      </c>
      <c r="AH374" s="372">
        <f t="shared" si="75"/>
        <v>0</v>
      </c>
      <c r="AI374" s="364"/>
      <c r="AK374" s="373">
        <f t="shared" si="86"/>
        <v>501</v>
      </c>
      <c r="AL374" s="373"/>
      <c r="AM374" s="374"/>
      <c r="AO374" s="381">
        <f t="shared" si="87"/>
        <v>501</v>
      </c>
      <c r="AP374" s="381"/>
      <c r="AQ374" s="382"/>
      <c r="AR374" s="292">
        <f t="shared" si="78"/>
        <v>501</v>
      </c>
      <c r="AS374" s="292">
        <f t="shared" si="79"/>
        <v>407801</v>
      </c>
      <c r="AT374" s="383"/>
      <c r="AU374" s="383"/>
      <c r="AV374" s="383"/>
      <c r="AW374" s="383"/>
      <c r="AX374" s="383"/>
      <c r="AY374" s="347"/>
    </row>
    <row r="375" s="184" customFormat="1" ht="39" customHeight="1" spans="1:51">
      <c r="A375" s="337">
        <v>45884</v>
      </c>
      <c r="B375" s="338" t="s">
        <v>1478</v>
      </c>
      <c r="C375" s="339" t="s">
        <v>594</v>
      </c>
      <c r="D375" s="340">
        <v>4500177006</v>
      </c>
      <c r="E375" s="341" t="s">
        <v>2261</v>
      </c>
      <c r="F375" s="340" t="s">
        <v>2262</v>
      </c>
      <c r="G375" s="342" t="s">
        <v>1481</v>
      </c>
      <c r="H375" s="342" t="s">
        <v>761</v>
      </c>
      <c r="I375" s="347" t="s">
        <v>555</v>
      </c>
      <c r="J375" s="348">
        <v>501</v>
      </c>
      <c r="K375" s="348">
        <v>0</v>
      </c>
      <c r="L375" s="348">
        <v>3</v>
      </c>
      <c r="M375" s="348">
        <f t="shared" si="82"/>
        <v>167</v>
      </c>
      <c r="N375" s="349">
        <v>45939</v>
      </c>
      <c r="O375" s="349">
        <v>45936</v>
      </c>
      <c r="P375" s="350" t="s">
        <v>2255</v>
      </c>
      <c r="Q375" s="355" t="s">
        <v>556</v>
      </c>
      <c r="R375" s="350"/>
      <c r="S375" s="350"/>
      <c r="T375" s="350" t="s">
        <v>731</v>
      </c>
      <c r="U375" s="353" t="s">
        <v>1926</v>
      </c>
      <c r="V375" s="353" t="s">
        <v>572</v>
      </c>
      <c r="W375" s="353" t="s">
        <v>1927</v>
      </c>
      <c r="X375" s="353"/>
      <c r="Y375" s="361" t="s">
        <v>2074</v>
      </c>
      <c r="Z375" s="362" t="s">
        <v>2256</v>
      </c>
      <c r="AA375" s="350" t="s">
        <v>1485</v>
      </c>
      <c r="AB375" s="363">
        <v>1.6801</v>
      </c>
      <c r="AC375" s="363">
        <f t="shared" si="74"/>
        <v>841.7301</v>
      </c>
      <c r="AD375" s="348" t="s">
        <v>2263</v>
      </c>
      <c r="AE375" s="364" t="s">
        <v>567</v>
      </c>
      <c r="AF375" s="364"/>
      <c r="AG375" s="364">
        <v>501</v>
      </c>
      <c r="AH375" s="372">
        <f t="shared" si="75"/>
        <v>0</v>
      </c>
      <c r="AI375" s="364"/>
      <c r="AK375" s="373">
        <f t="shared" si="86"/>
        <v>501</v>
      </c>
      <c r="AL375" s="373"/>
      <c r="AM375" s="374"/>
      <c r="AO375" s="381">
        <f t="shared" si="87"/>
        <v>501</v>
      </c>
      <c r="AP375" s="381"/>
      <c r="AQ375" s="382"/>
      <c r="AR375" s="292">
        <f t="shared" si="78"/>
        <v>501</v>
      </c>
      <c r="AS375" s="292">
        <f t="shared" si="79"/>
        <v>408302</v>
      </c>
      <c r="AT375" s="383"/>
      <c r="AU375" s="383"/>
      <c r="AV375" s="383"/>
      <c r="AW375" s="383"/>
      <c r="AX375" s="383"/>
      <c r="AY375" s="347"/>
    </row>
    <row r="376" s="184" customFormat="1" ht="39" customHeight="1" spans="1:51">
      <c r="A376" s="337">
        <v>45884</v>
      </c>
      <c r="B376" s="338" t="s">
        <v>1478</v>
      </c>
      <c r="C376" s="339" t="s">
        <v>594</v>
      </c>
      <c r="D376" s="340">
        <v>4500177006</v>
      </c>
      <c r="E376" s="341" t="s">
        <v>2264</v>
      </c>
      <c r="F376" s="340" t="s">
        <v>2265</v>
      </c>
      <c r="G376" s="342" t="s">
        <v>1481</v>
      </c>
      <c r="H376" s="342" t="s">
        <v>761</v>
      </c>
      <c r="I376" s="347" t="s">
        <v>555</v>
      </c>
      <c r="J376" s="348">
        <v>501</v>
      </c>
      <c r="K376" s="348">
        <v>0</v>
      </c>
      <c r="L376" s="348">
        <v>3</v>
      </c>
      <c r="M376" s="348">
        <f t="shared" si="82"/>
        <v>167</v>
      </c>
      <c r="N376" s="349">
        <v>45939</v>
      </c>
      <c r="O376" s="349">
        <v>45936</v>
      </c>
      <c r="P376" s="350" t="s">
        <v>2255</v>
      </c>
      <c r="Q376" s="355" t="s">
        <v>556</v>
      </c>
      <c r="R376" s="350"/>
      <c r="S376" s="350"/>
      <c r="T376" s="350" t="s">
        <v>731</v>
      </c>
      <c r="U376" s="353" t="s">
        <v>1926</v>
      </c>
      <c r="V376" s="353" t="s">
        <v>572</v>
      </c>
      <c r="W376" s="353" t="s">
        <v>1927</v>
      </c>
      <c r="X376" s="353"/>
      <c r="Y376" s="361" t="s">
        <v>2074</v>
      </c>
      <c r="Z376" s="362" t="s">
        <v>2256</v>
      </c>
      <c r="AA376" s="350" t="s">
        <v>1485</v>
      </c>
      <c r="AB376" s="363">
        <v>1.6801</v>
      </c>
      <c r="AC376" s="363">
        <f t="shared" si="74"/>
        <v>841.7301</v>
      </c>
      <c r="AD376" s="348" t="s">
        <v>2266</v>
      </c>
      <c r="AE376" s="364" t="s">
        <v>567</v>
      </c>
      <c r="AF376" s="364"/>
      <c r="AG376" s="364">
        <v>501</v>
      </c>
      <c r="AH376" s="372">
        <f t="shared" si="75"/>
        <v>0</v>
      </c>
      <c r="AI376" s="364"/>
      <c r="AK376" s="373">
        <f t="shared" si="86"/>
        <v>501</v>
      </c>
      <c r="AL376" s="373"/>
      <c r="AM376" s="374"/>
      <c r="AO376" s="381">
        <f t="shared" si="87"/>
        <v>501</v>
      </c>
      <c r="AP376" s="381"/>
      <c r="AQ376" s="382"/>
      <c r="AR376" s="292">
        <f t="shared" si="78"/>
        <v>501</v>
      </c>
      <c r="AS376" s="292">
        <f t="shared" si="79"/>
        <v>408803</v>
      </c>
      <c r="AT376" s="383"/>
      <c r="AU376" s="383"/>
      <c r="AV376" s="383"/>
      <c r="AW376" s="383"/>
      <c r="AX376" s="383"/>
      <c r="AY376" s="347"/>
    </row>
    <row r="377" s="184" customFormat="1" ht="39" hidden="1" customHeight="1" spans="1:51">
      <c r="A377" s="337">
        <v>45881</v>
      </c>
      <c r="B377" s="338" t="s">
        <v>423</v>
      </c>
      <c r="C377" s="339" t="s">
        <v>578</v>
      </c>
      <c r="D377" s="340">
        <v>4500176747</v>
      </c>
      <c r="E377" s="341" t="s">
        <v>2267</v>
      </c>
      <c r="F377" s="340" t="s">
        <v>2268</v>
      </c>
      <c r="G377" s="342" t="s">
        <v>554</v>
      </c>
      <c r="H377" s="342" t="s">
        <v>554</v>
      </c>
      <c r="I377" s="347" t="s">
        <v>555</v>
      </c>
      <c r="J377" s="348">
        <v>618</v>
      </c>
      <c r="K377" s="348">
        <v>0</v>
      </c>
      <c r="L377" s="348">
        <v>6</v>
      </c>
      <c r="M377" s="348">
        <f t="shared" si="82"/>
        <v>103</v>
      </c>
      <c r="N377" s="352">
        <v>45939</v>
      </c>
      <c r="O377" s="352">
        <v>45936</v>
      </c>
      <c r="P377" s="350"/>
      <c r="Q377" s="355" t="s">
        <v>556</v>
      </c>
      <c r="R377" s="350"/>
      <c r="S377" s="350"/>
      <c r="T377" s="350" t="s">
        <v>731</v>
      </c>
      <c r="U377" s="353">
        <v>45881</v>
      </c>
      <c r="V377" s="353" t="s">
        <v>572</v>
      </c>
      <c r="W377" s="353" t="s">
        <v>2156</v>
      </c>
      <c r="X377" s="353"/>
      <c r="Y377" s="361"/>
      <c r="Z377" s="362" t="s">
        <v>2157</v>
      </c>
      <c r="AA377" s="350" t="s">
        <v>865</v>
      </c>
      <c r="AB377" s="363">
        <v>2.5407</v>
      </c>
      <c r="AC377" s="363">
        <f t="shared" si="74"/>
        <v>1570.1526</v>
      </c>
      <c r="AD377" s="348" t="s">
        <v>2269</v>
      </c>
      <c r="AE377" s="364" t="s">
        <v>567</v>
      </c>
      <c r="AF377" s="364"/>
      <c r="AG377" s="364">
        <v>618</v>
      </c>
      <c r="AH377" s="372">
        <f t="shared" si="75"/>
        <v>0</v>
      </c>
      <c r="AI377" s="364"/>
      <c r="AK377" s="373">
        <f t="shared" si="86"/>
        <v>618</v>
      </c>
      <c r="AL377" s="373"/>
      <c r="AM377" s="374"/>
      <c r="AO377" s="381">
        <f t="shared" si="87"/>
        <v>618</v>
      </c>
      <c r="AP377" s="381"/>
      <c r="AQ377" s="382"/>
      <c r="AR377" s="292">
        <f t="shared" si="78"/>
        <v>618</v>
      </c>
      <c r="AS377" s="292">
        <f t="shared" si="79"/>
        <v>409421</v>
      </c>
      <c r="AT377" s="383"/>
      <c r="AU377" s="383"/>
      <c r="AV377" s="383"/>
      <c r="AW377" s="383"/>
      <c r="AX377" s="383"/>
      <c r="AY377" s="347"/>
    </row>
    <row r="378" s="184" customFormat="1" ht="39" hidden="1" customHeight="1" spans="1:51">
      <c r="A378" s="337">
        <v>45881</v>
      </c>
      <c r="B378" s="338" t="s">
        <v>423</v>
      </c>
      <c r="C378" s="339" t="s">
        <v>578</v>
      </c>
      <c r="D378" s="340">
        <v>4500176747</v>
      </c>
      <c r="E378" s="341" t="s">
        <v>2270</v>
      </c>
      <c r="F378" s="340" t="s">
        <v>2271</v>
      </c>
      <c r="G378" s="342" t="s">
        <v>554</v>
      </c>
      <c r="H378" s="342" t="s">
        <v>554</v>
      </c>
      <c r="I378" s="347" t="s">
        <v>555</v>
      </c>
      <c r="J378" s="348">
        <v>462</v>
      </c>
      <c r="K378" s="348">
        <v>0</v>
      </c>
      <c r="L378" s="348">
        <v>6</v>
      </c>
      <c r="M378" s="348">
        <f t="shared" si="82"/>
        <v>77</v>
      </c>
      <c r="N378" s="352">
        <v>45939</v>
      </c>
      <c r="O378" s="352">
        <v>45936</v>
      </c>
      <c r="P378" s="350"/>
      <c r="Q378" s="355" t="s">
        <v>556</v>
      </c>
      <c r="R378" s="350"/>
      <c r="S378" s="350"/>
      <c r="T378" s="350" t="s">
        <v>731</v>
      </c>
      <c r="U378" s="353">
        <v>45881</v>
      </c>
      <c r="V378" s="353" t="s">
        <v>572</v>
      </c>
      <c r="W378" s="353" t="s">
        <v>2156</v>
      </c>
      <c r="X378" s="353"/>
      <c r="Y378" s="361"/>
      <c r="Z378" s="362" t="s">
        <v>2157</v>
      </c>
      <c r="AA378" s="350" t="s">
        <v>865</v>
      </c>
      <c r="AB378" s="363">
        <v>2.836</v>
      </c>
      <c r="AC378" s="363">
        <f t="shared" si="74"/>
        <v>1310.232</v>
      </c>
      <c r="AD378" s="348" t="s">
        <v>2272</v>
      </c>
      <c r="AE378" s="364" t="s">
        <v>567</v>
      </c>
      <c r="AF378" s="364"/>
      <c r="AG378" s="364">
        <v>462</v>
      </c>
      <c r="AH378" s="372">
        <f t="shared" si="75"/>
        <v>0</v>
      </c>
      <c r="AI378" s="364"/>
      <c r="AK378" s="373">
        <f t="shared" si="86"/>
        <v>462</v>
      </c>
      <c r="AL378" s="373"/>
      <c r="AM378" s="374"/>
      <c r="AO378" s="381">
        <f t="shared" si="87"/>
        <v>462</v>
      </c>
      <c r="AP378" s="381"/>
      <c r="AQ378" s="382"/>
      <c r="AR378" s="292">
        <f t="shared" si="78"/>
        <v>462</v>
      </c>
      <c r="AS378" s="292">
        <f t="shared" si="79"/>
        <v>409883</v>
      </c>
      <c r="AT378" s="383"/>
      <c r="AU378" s="383"/>
      <c r="AV378" s="383"/>
      <c r="AW378" s="383"/>
      <c r="AX378" s="383"/>
      <c r="AY378" s="347"/>
    </row>
    <row r="379" s="184" customFormat="1" ht="39" hidden="1" customHeight="1" spans="1:51">
      <c r="A379" s="337">
        <v>45881</v>
      </c>
      <c r="B379" s="338" t="s">
        <v>2273</v>
      </c>
      <c r="C379" s="339" t="s">
        <v>569</v>
      </c>
      <c r="D379" s="340">
        <v>4500176634</v>
      </c>
      <c r="E379" s="341"/>
      <c r="F379" s="340" t="s">
        <v>2274</v>
      </c>
      <c r="G379" s="342" t="s">
        <v>554</v>
      </c>
      <c r="H379" s="342" t="s">
        <v>554</v>
      </c>
      <c r="I379" s="347" t="s">
        <v>555</v>
      </c>
      <c r="J379" s="348">
        <v>504</v>
      </c>
      <c r="K379" s="348">
        <v>0</v>
      </c>
      <c r="L379" s="348">
        <v>6</v>
      </c>
      <c r="M379" s="348">
        <f t="shared" si="82"/>
        <v>84</v>
      </c>
      <c r="N379" s="349">
        <v>45940</v>
      </c>
      <c r="O379" s="349">
        <v>45936</v>
      </c>
      <c r="P379" s="350" t="s">
        <v>2275</v>
      </c>
      <c r="Q379" s="355" t="s">
        <v>556</v>
      </c>
      <c r="R379" s="350"/>
      <c r="S379" s="350"/>
      <c r="T379" s="350" t="s">
        <v>731</v>
      </c>
      <c r="U379" s="353">
        <v>45910</v>
      </c>
      <c r="V379" s="353" t="s">
        <v>572</v>
      </c>
      <c r="W379" s="353">
        <v>45917</v>
      </c>
      <c r="X379" s="353"/>
      <c r="Y379" s="361"/>
      <c r="Z379" s="362" t="s">
        <v>2276</v>
      </c>
      <c r="AA379" s="350" t="s">
        <v>2277</v>
      </c>
      <c r="AB379" s="363">
        <v>2.7663</v>
      </c>
      <c r="AC379" s="363">
        <f t="shared" si="74"/>
        <v>1394.2152</v>
      </c>
      <c r="AD379" s="348" t="s">
        <v>2278</v>
      </c>
      <c r="AE379" s="364" t="s">
        <v>567</v>
      </c>
      <c r="AF379" s="364"/>
      <c r="AG379" s="364">
        <v>504</v>
      </c>
      <c r="AH379" s="372">
        <f t="shared" si="75"/>
        <v>0</v>
      </c>
      <c r="AI379" s="364"/>
      <c r="AK379" s="373">
        <f t="shared" si="86"/>
        <v>504</v>
      </c>
      <c r="AL379" s="373"/>
      <c r="AM379" s="374"/>
      <c r="AO379" s="381">
        <f t="shared" si="87"/>
        <v>504</v>
      </c>
      <c r="AP379" s="381"/>
      <c r="AQ379" s="382"/>
      <c r="AR379" s="292">
        <f t="shared" si="78"/>
        <v>504</v>
      </c>
      <c r="AS379" s="292">
        <f t="shared" si="79"/>
        <v>410387</v>
      </c>
      <c r="AT379" s="383"/>
      <c r="AU379" s="383"/>
      <c r="AV379" s="383"/>
      <c r="AW379" s="383"/>
      <c r="AX379" s="383"/>
      <c r="AY379" s="347"/>
    </row>
    <row r="380" s="184" customFormat="1" ht="39" hidden="1" customHeight="1" spans="1:51">
      <c r="A380" s="337">
        <v>45894</v>
      </c>
      <c r="B380" s="338" t="s">
        <v>177</v>
      </c>
      <c r="C380" s="339" t="s">
        <v>594</v>
      </c>
      <c r="D380" s="340">
        <v>4500177757</v>
      </c>
      <c r="E380" s="341" t="s">
        <v>2279</v>
      </c>
      <c r="F380" s="340" t="s">
        <v>2280</v>
      </c>
      <c r="G380" s="342" t="s">
        <v>554</v>
      </c>
      <c r="H380" s="342" t="s">
        <v>554</v>
      </c>
      <c r="I380" s="347" t="s">
        <v>555</v>
      </c>
      <c r="J380" s="348">
        <v>2004</v>
      </c>
      <c r="K380" s="348">
        <v>0</v>
      </c>
      <c r="L380" s="348">
        <v>6</v>
      </c>
      <c r="M380" s="348">
        <v>334</v>
      </c>
      <c r="N380" s="349">
        <v>45940</v>
      </c>
      <c r="O380" s="349">
        <v>45936</v>
      </c>
      <c r="P380" s="350"/>
      <c r="Q380" s="355" t="s">
        <v>556</v>
      </c>
      <c r="R380" s="350"/>
      <c r="S380" s="350"/>
      <c r="T380" s="350" t="s">
        <v>748</v>
      </c>
      <c r="U380" s="353">
        <v>45902</v>
      </c>
      <c r="V380" s="353" t="s">
        <v>572</v>
      </c>
      <c r="W380" s="353" t="s">
        <v>572</v>
      </c>
      <c r="X380" s="353"/>
      <c r="Y380" s="361"/>
      <c r="Z380" s="362" t="s">
        <v>1204</v>
      </c>
      <c r="AA380" s="350" t="s">
        <v>896</v>
      </c>
      <c r="AB380" s="363">
        <v>1.5161</v>
      </c>
      <c r="AC380" s="363">
        <v>3038.2644</v>
      </c>
      <c r="AD380" s="348" t="s">
        <v>2281</v>
      </c>
      <c r="AE380" s="364" t="s">
        <v>567</v>
      </c>
      <c r="AF380" s="364"/>
      <c r="AG380" s="364">
        <f>1032+972</f>
        <v>2004</v>
      </c>
      <c r="AH380" s="372">
        <f t="shared" si="75"/>
        <v>0</v>
      </c>
      <c r="AI380" s="364"/>
      <c r="AK380" s="373">
        <f t="shared" si="86"/>
        <v>2004</v>
      </c>
      <c r="AL380" s="373"/>
      <c r="AM380" s="374"/>
      <c r="AO380" s="381">
        <f t="shared" si="87"/>
        <v>2004</v>
      </c>
      <c r="AP380" s="381"/>
      <c r="AQ380" s="382"/>
      <c r="AR380" s="292">
        <f t="shared" si="78"/>
        <v>2004</v>
      </c>
      <c r="AS380" s="292">
        <f t="shared" si="79"/>
        <v>412391</v>
      </c>
      <c r="AT380" s="383"/>
      <c r="AU380" s="383"/>
      <c r="AV380" s="383"/>
      <c r="AW380" s="383"/>
      <c r="AX380" s="383"/>
      <c r="AY380" s="347"/>
    </row>
    <row r="381" s="184" customFormat="1" ht="39" hidden="1" customHeight="1" spans="1:51">
      <c r="A381" s="337">
        <v>45891</v>
      </c>
      <c r="B381" s="338" t="s">
        <v>2282</v>
      </c>
      <c r="C381" s="339" t="s">
        <v>594</v>
      </c>
      <c r="D381" s="340">
        <v>4500177554</v>
      </c>
      <c r="E381" s="341" t="s">
        <v>2283</v>
      </c>
      <c r="F381" s="340" t="s">
        <v>2284</v>
      </c>
      <c r="G381" s="342" t="s">
        <v>554</v>
      </c>
      <c r="H381" s="342" t="s">
        <v>554</v>
      </c>
      <c r="I381" s="347" t="s">
        <v>555</v>
      </c>
      <c r="J381" s="348">
        <v>384</v>
      </c>
      <c r="K381" s="348">
        <v>0</v>
      </c>
      <c r="L381" s="348">
        <v>6</v>
      </c>
      <c r="M381" s="348">
        <v>64</v>
      </c>
      <c r="N381" s="349">
        <v>45940</v>
      </c>
      <c r="O381" s="349">
        <v>45936</v>
      </c>
      <c r="P381" s="350" t="s">
        <v>2285</v>
      </c>
      <c r="Q381" s="355" t="s">
        <v>556</v>
      </c>
      <c r="R381" s="350"/>
      <c r="S381" s="350"/>
      <c r="T381" s="350" t="s">
        <v>748</v>
      </c>
      <c r="U381" s="353">
        <v>45903</v>
      </c>
      <c r="V381" s="353" t="s">
        <v>572</v>
      </c>
      <c r="W381" s="353" t="s">
        <v>572</v>
      </c>
      <c r="X381" s="353"/>
      <c r="Y381" s="361"/>
      <c r="Z381" s="362" t="s">
        <v>2286</v>
      </c>
      <c r="AA381" s="350" t="s">
        <v>2287</v>
      </c>
      <c r="AB381" s="363">
        <v>1.6598</v>
      </c>
      <c r="AC381" s="363">
        <v>637.3632</v>
      </c>
      <c r="AD381" s="348" t="s">
        <v>2288</v>
      </c>
      <c r="AE381" s="364" t="s">
        <v>567</v>
      </c>
      <c r="AF381" s="364"/>
      <c r="AG381" s="364">
        <v>384</v>
      </c>
      <c r="AH381" s="372">
        <f t="shared" si="75"/>
        <v>0</v>
      </c>
      <c r="AI381" s="364"/>
      <c r="AK381" s="373">
        <f t="shared" si="86"/>
        <v>384</v>
      </c>
      <c r="AL381" s="373"/>
      <c r="AM381" s="374"/>
      <c r="AO381" s="381">
        <f t="shared" si="87"/>
        <v>384</v>
      </c>
      <c r="AP381" s="381"/>
      <c r="AQ381" s="382"/>
      <c r="AR381" s="292">
        <f t="shared" si="78"/>
        <v>384</v>
      </c>
      <c r="AS381" s="292">
        <f t="shared" si="79"/>
        <v>412775</v>
      </c>
      <c r="AT381" s="383"/>
      <c r="AU381" s="383"/>
      <c r="AV381" s="383"/>
      <c r="AW381" s="383"/>
      <c r="AX381" s="383"/>
      <c r="AY381" s="347"/>
    </row>
    <row r="382" s="184" customFormat="1" ht="39" hidden="1" customHeight="1" spans="1:51">
      <c r="A382" s="337">
        <v>45897</v>
      </c>
      <c r="B382" s="338" t="s">
        <v>2289</v>
      </c>
      <c r="C382" s="339" t="s">
        <v>907</v>
      </c>
      <c r="D382" s="340">
        <v>4500178070</v>
      </c>
      <c r="E382" s="341" t="s">
        <v>2290</v>
      </c>
      <c r="F382" s="340" t="s">
        <v>2291</v>
      </c>
      <c r="G382" s="342" t="s">
        <v>666</v>
      </c>
      <c r="H382" s="342" t="s">
        <v>554</v>
      </c>
      <c r="I382" s="347" t="s">
        <v>555</v>
      </c>
      <c r="J382" s="348">
        <v>1056</v>
      </c>
      <c r="K382" s="348">
        <v>0</v>
      </c>
      <c r="L382" s="348">
        <v>6</v>
      </c>
      <c r="M382" s="348">
        <f t="shared" ref="M382:M398" si="88">J382/L382</f>
        <v>176</v>
      </c>
      <c r="N382" s="349">
        <v>45940</v>
      </c>
      <c r="O382" s="349">
        <v>45936</v>
      </c>
      <c r="P382" s="350"/>
      <c r="Q382" s="355" t="s">
        <v>556</v>
      </c>
      <c r="R382" s="350"/>
      <c r="S382" s="350"/>
      <c r="T382" s="350"/>
      <c r="U382" s="353">
        <v>45902</v>
      </c>
      <c r="V382" s="353" t="s">
        <v>572</v>
      </c>
      <c r="W382" s="353">
        <v>45904</v>
      </c>
      <c r="X382" s="353"/>
      <c r="Y382" s="361"/>
      <c r="Z382" s="362" t="s">
        <v>2292</v>
      </c>
      <c r="AA382" s="350" t="s">
        <v>248</v>
      </c>
      <c r="AB382" s="363">
        <v>2.5407</v>
      </c>
      <c r="AC382" s="363">
        <f t="shared" ref="AC382:AC391" si="89">AB382*J382</f>
        <v>2682.9792</v>
      </c>
      <c r="AD382" s="348" t="s">
        <v>2293</v>
      </c>
      <c r="AE382" s="364" t="s">
        <v>567</v>
      </c>
      <c r="AF382" s="364"/>
      <c r="AG382" s="364">
        <v>1056</v>
      </c>
      <c r="AH382" s="372">
        <f t="shared" si="75"/>
        <v>0</v>
      </c>
      <c r="AI382" s="364"/>
      <c r="AK382" s="373"/>
      <c r="AL382" s="373">
        <f>J382</f>
        <v>1056</v>
      </c>
      <c r="AM382" s="374"/>
      <c r="AO382" s="381">
        <f t="shared" si="87"/>
        <v>1056</v>
      </c>
      <c r="AP382" s="381"/>
      <c r="AQ382" s="382"/>
      <c r="AR382" s="292">
        <f t="shared" si="78"/>
        <v>1056</v>
      </c>
      <c r="AS382" s="292">
        <f t="shared" si="79"/>
        <v>413831</v>
      </c>
      <c r="AT382" s="383"/>
      <c r="AU382" s="383"/>
      <c r="AV382" s="383"/>
      <c r="AW382" s="383"/>
      <c r="AX382" s="383"/>
      <c r="AY382" s="347"/>
    </row>
    <row r="383" s="184" customFormat="1" ht="39" hidden="1" customHeight="1" spans="1:51">
      <c r="A383" s="337">
        <v>45897</v>
      </c>
      <c r="B383" s="338" t="s">
        <v>2289</v>
      </c>
      <c r="C383" s="339" t="s">
        <v>907</v>
      </c>
      <c r="D383" s="340">
        <v>4500178086</v>
      </c>
      <c r="E383" s="341" t="s">
        <v>2294</v>
      </c>
      <c r="F383" s="340" t="s">
        <v>2295</v>
      </c>
      <c r="G383" s="342" t="s">
        <v>666</v>
      </c>
      <c r="H383" s="342" t="s">
        <v>554</v>
      </c>
      <c r="I383" s="347" t="s">
        <v>555</v>
      </c>
      <c r="J383" s="348">
        <v>558</v>
      </c>
      <c r="K383" s="348">
        <v>0</v>
      </c>
      <c r="L383" s="348">
        <v>6</v>
      </c>
      <c r="M383" s="348">
        <f t="shared" si="88"/>
        <v>93</v>
      </c>
      <c r="N383" s="349">
        <v>45940</v>
      </c>
      <c r="O383" s="349">
        <v>45936</v>
      </c>
      <c r="P383" s="350"/>
      <c r="Q383" s="355" t="s">
        <v>556</v>
      </c>
      <c r="R383" s="350"/>
      <c r="S383" s="350"/>
      <c r="T383" s="350"/>
      <c r="U383" s="353">
        <v>45905</v>
      </c>
      <c r="V383" s="353" t="s">
        <v>572</v>
      </c>
      <c r="W383" s="353" t="s">
        <v>2296</v>
      </c>
      <c r="X383" s="353"/>
      <c r="Y383" s="361"/>
      <c r="Z383" s="362" t="s">
        <v>2297</v>
      </c>
      <c r="AA383" s="350" t="s">
        <v>652</v>
      </c>
      <c r="AB383" s="363">
        <v>2.6717</v>
      </c>
      <c r="AC383" s="363">
        <f t="shared" si="89"/>
        <v>1490.8086</v>
      </c>
      <c r="AD383" s="348" t="s">
        <v>2298</v>
      </c>
      <c r="AE383" s="364" t="s">
        <v>567</v>
      </c>
      <c r="AF383" s="364"/>
      <c r="AG383" s="364">
        <v>558</v>
      </c>
      <c r="AH383" s="372">
        <f t="shared" si="75"/>
        <v>0</v>
      </c>
      <c r="AI383" s="364"/>
      <c r="AK383" s="373"/>
      <c r="AL383" s="373">
        <f>J383</f>
        <v>558</v>
      </c>
      <c r="AM383" s="374"/>
      <c r="AO383" s="381">
        <f t="shared" si="87"/>
        <v>558</v>
      </c>
      <c r="AP383" s="381"/>
      <c r="AQ383" s="382"/>
      <c r="AR383" s="292">
        <f t="shared" si="78"/>
        <v>558</v>
      </c>
      <c r="AS383" s="292">
        <f t="shared" si="79"/>
        <v>414389</v>
      </c>
      <c r="AT383" s="383"/>
      <c r="AU383" s="383"/>
      <c r="AV383" s="383"/>
      <c r="AW383" s="383"/>
      <c r="AX383" s="383"/>
      <c r="AY383" s="347"/>
    </row>
    <row r="384" s="184" customFormat="1" ht="39" hidden="1" customHeight="1" spans="1:51">
      <c r="A384" s="337">
        <v>45902</v>
      </c>
      <c r="B384" s="338" t="s">
        <v>966</v>
      </c>
      <c r="C384" s="339" t="s">
        <v>594</v>
      </c>
      <c r="D384" s="340">
        <v>4500177678</v>
      </c>
      <c r="E384" s="341" t="s">
        <v>2299</v>
      </c>
      <c r="F384" s="340" t="s">
        <v>2300</v>
      </c>
      <c r="G384" s="342" t="s">
        <v>724</v>
      </c>
      <c r="H384" s="342" t="s">
        <v>724</v>
      </c>
      <c r="I384" s="347" t="s">
        <v>555</v>
      </c>
      <c r="J384" s="348">
        <v>160</v>
      </c>
      <c r="K384" s="348">
        <v>0</v>
      </c>
      <c r="L384" s="348">
        <v>4</v>
      </c>
      <c r="M384" s="348">
        <f t="shared" si="88"/>
        <v>40</v>
      </c>
      <c r="N384" s="349">
        <v>45943</v>
      </c>
      <c r="O384" s="349">
        <v>45939</v>
      </c>
      <c r="P384" s="350"/>
      <c r="Q384" s="355" t="s">
        <v>556</v>
      </c>
      <c r="R384" s="350"/>
      <c r="S384" s="350"/>
      <c r="T384" s="350"/>
      <c r="U384" s="353">
        <v>45892</v>
      </c>
      <c r="V384" s="353" t="s">
        <v>572</v>
      </c>
      <c r="W384" s="353" t="s">
        <v>572</v>
      </c>
      <c r="X384" s="353"/>
      <c r="Y384" s="361"/>
      <c r="Z384" s="362" t="s">
        <v>969</v>
      </c>
      <c r="AA384" s="350" t="s">
        <v>386</v>
      </c>
      <c r="AB384" s="363">
        <v>1.6706</v>
      </c>
      <c r="AC384" s="363">
        <f t="shared" si="89"/>
        <v>267.296</v>
      </c>
      <c r="AD384" s="348" t="s">
        <v>2301</v>
      </c>
      <c r="AE384" s="364" t="s">
        <v>567</v>
      </c>
      <c r="AF384" s="364"/>
      <c r="AG384" s="364">
        <v>160</v>
      </c>
      <c r="AH384" s="372">
        <f t="shared" si="75"/>
        <v>0</v>
      </c>
      <c r="AI384" s="364"/>
      <c r="AK384" s="373">
        <f t="shared" ref="AK384:AK393" si="90">J384</f>
        <v>160</v>
      </c>
      <c r="AL384" s="373"/>
      <c r="AM384" s="374"/>
      <c r="AO384" s="381">
        <f t="shared" si="87"/>
        <v>160</v>
      </c>
      <c r="AP384" s="381"/>
      <c r="AQ384" s="382"/>
      <c r="AR384" s="292">
        <f t="shared" si="78"/>
        <v>160</v>
      </c>
      <c r="AS384" s="292">
        <f t="shared" si="79"/>
        <v>414549</v>
      </c>
      <c r="AT384" s="383"/>
      <c r="AU384" s="383"/>
      <c r="AV384" s="383"/>
      <c r="AW384" s="383"/>
      <c r="AX384" s="383"/>
      <c r="AY384" s="347"/>
    </row>
    <row r="385" s="184" customFormat="1" ht="39" hidden="1" customHeight="1" spans="1:51">
      <c r="A385" s="337">
        <v>45902</v>
      </c>
      <c r="B385" s="338" t="s">
        <v>966</v>
      </c>
      <c r="C385" s="339" t="s">
        <v>594</v>
      </c>
      <c r="D385" s="340">
        <v>4500177678</v>
      </c>
      <c r="E385" s="341" t="s">
        <v>2302</v>
      </c>
      <c r="F385" s="340" t="s">
        <v>2303</v>
      </c>
      <c r="G385" s="342" t="s">
        <v>724</v>
      </c>
      <c r="H385" s="342" t="s">
        <v>724</v>
      </c>
      <c r="I385" s="347" t="s">
        <v>555</v>
      </c>
      <c r="J385" s="348">
        <v>800</v>
      </c>
      <c r="K385" s="348">
        <v>0</v>
      </c>
      <c r="L385" s="348">
        <v>4</v>
      </c>
      <c r="M385" s="348">
        <f t="shared" si="88"/>
        <v>200</v>
      </c>
      <c r="N385" s="349">
        <v>45943</v>
      </c>
      <c r="O385" s="349">
        <v>45939</v>
      </c>
      <c r="P385" s="350"/>
      <c r="Q385" s="355" t="s">
        <v>556</v>
      </c>
      <c r="R385" s="350"/>
      <c r="S385" s="350"/>
      <c r="T385" s="350"/>
      <c r="U385" s="353">
        <v>45892</v>
      </c>
      <c r="V385" s="353" t="s">
        <v>572</v>
      </c>
      <c r="W385" s="353" t="s">
        <v>572</v>
      </c>
      <c r="X385" s="353"/>
      <c r="Y385" s="361"/>
      <c r="Z385" s="362" t="s">
        <v>969</v>
      </c>
      <c r="AA385" s="350" t="s">
        <v>386</v>
      </c>
      <c r="AB385" s="363">
        <v>1.6706</v>
      </c>
      <c r="AC385" s="363">
        <f t="shared" si="89"/>
        <v>1336.48</v>
      </c>
      <c r="AD385" s="348" t="s">
        <v>2304</v>
      </c>
      <c r="AE385" s="364" t="s">
        <v>567</v>
      </c>
      <c r="AF385" s="364"/>
      <c r="AG385" s="364">
        <v>800</v>
      </c>
      <c r="AH385" s="372">
        <f t="shared" si="75"/>
        <v>0</v>
      </c>
      <c r="AI385" s="364"/>
      <c r="AK385" s="373">
        <f t="shared" si="90"/>
        <v>800</v>
      </c>
      <c r="AL385" s="373"/>
      <c r="AM385" s="374"/>
      <c r="AO385" s="381">
        <f t="shared" si="87"/>
        <v>800</v>
      </c>
      <c r="AP385" s="381"/>
      <c r="AQ385" s="382"/>
      <c r="AR385" s="292">
        <f t="shared" si="78"/>
        <v>800</v>
      </c>
      <c r="AS385" s="292">
        <f t="shared" si="79"/>
        <v>415349</v>
      </c>
      <c r="AT385" s="383"/>
      <c r="AU385" s="383"/>
      <c r="AV385" s="383"/>
      <c r="AW385" s="383"/>
      <c r="AX385" s="383"/>
      <c r="AY385" s="347"/>
    </row>
    <row r="386" s="184" customFormat="1" ht="39" hidden="1" customHeight="1" spans="1:51">
      <c r="A386" s="337">
        <v>45897</v>
      </c>
      <c r="B386" s="338" t="s">
        <v>423</v>
      </c>
      <c r="C386" s="339" t="s">
        <v>578</v>
      </c>
      <c r="D386" s="340">
        <v>4500178013</v>
      </c>
      <c r="E386" s="341" t="s">
        <v>2305</v>
      </c>
      <c r="F386" s="340" t="s">
        <v>2306</v>
      </c>
      <c r="G386" s="342" t="s">
        <v>554</v>
      </c>
      <c r="H386" s="342" t="s">
        <v>554</v>
      </c>
      <c r="I386" s="347" t="s">
        <v>555</v>
      </c>
      <c r="J386" s="348">
        <v>564</v>
      </c>
      <c r="K386" s="348">
        <v>0</v>
      </c>
      <c r="L386" s="348">
        <v>6</v>
      </c>
      <c r="M386" s="348">
        <f t="shared" si="88"/>
        <v>94</v>
      </c>
      <c r="N386" s="349">
        <v>45945</v>
      </c>
      <c r="O386" s="349">
        <v>45941</v>
      </c>
      <c r="P386" s="350"/>
      <c r="Q386" s="355" t="s">
        <v>556</v>
      </c>
      <c r="R386" s="350"/>
      <c r="S386" s="350"/>
      <c r="T386" s="350"/>
      <c r="U386" s="353">
        <v>45898</v>
      </c>
      <c r="V386" s="353" t="s">
        <v>572</v>
      </c>
      <c r="W386" s="353" t="s">
        <v>2307</v>
      </c>
      <c r="X386" s="353"/>
      <c r="Y386" s="361"/>
      <c r="Z386" s="362" t="s">
        <v>2157</v>
      </c>
      <c r="AA386" s="350" t="s">
        <v>865</v>
      </c>
      <c r="AB386" s="363">
        <v>2.836</v>
      </c>
      <c r="AC386" s="363">
        <f t="shared" si="89"/>
        <v>1599.504</v>
      </c>
      <c r="AD386" s="348" t="s">
        <v>2308</v>
      </c>
      <c r="AE386" s="364" t="s">
        <v>567</v>
      </c>
      <c r="AF386" s="364"/>
      <c r="AG386" s="364">
        <v>564</v>
      </c>
      <c r="AH386" s="372">
        <f t="shared" si="75"/>
        <v>0</v>
      </c>
      <c r="AI386" s="364"/>
      <c r="AK386" s="373">
        <f t="shared" si="90"/>
        <v>564</v>
      </c>
      <c r="AL386" s="373"/>
      <c r="AM386" s="374"/>
      <c r="AO386" s="381">
        <f t="shared" si="87"/>
        <v>564</v>
      </c>
      <c r="AP386" s="381"/>
      <c r="AQ386" s="382"/>
      <c r="AR386" s="292">
        <f t="shared" si="78"/>
        <v>564</v>
      </c>
      <c r="AS386" s="292">
        <f t="shared" si="79"/>
        <v>415913</v>
      </c>
      <c r="AT386" s="383"/>
      <c r="AU386" s="383"/>
      <c r="AV386" s="383"/>
      <c r="AW386" s="383"/>
      <c r="AX386" s="383"/>
      <c r="AY386" s="347"/>
    </row>
    <row r="387" s="184" customFormat="1" ht="39" hidden="1" customHeight="1" spans="1:51">
      <c r="A387" s="337">
        <v>45897</v>
      </c>
      <c r="B387" s="338" t="s">
        <v>423</v>
      </c>
      <c r="C387" s="339" t="s">
        <v>578</v>
      </c>
      <c r="D387" s="340">
        <v>4500178013</v>
      </c>
      <c r="E387" s="341" t="s">
        <v>2309</v>
      </c>
      <c r="F387" s="340" t="s">
        <v>2310</v>
      </c>
      <c r="G387" s="342" t="s">
        <v>554</v>
      </c>
      <c r="H387" s="342" t="s">
        <v>554</v>
      </c>
      <c r="I387" s="347" t="s">
        <v>555</v>
      </c>
      <c r="J387" s="348">
        <v>402</v>
      </c>
      <c r="K387" s="348">
        <v>0</v>
      </c>
      <c r="L387" s="348">
        <v>6</v>
      </c>
      <c r="M387" s="348">
        <f t="shared" si="88"/>
        <v>67</v>
      </c>
      <c r="N387" s="349">
        <v>45945</v>
      </c>
      <c r="O387" s="349">
        <v>45941</v>
      </c>
      <c r="P387" s="350"/>
      <c r="Q387" s="355" t="s">
        <v>556</v>
      </c>
      <c r="R387" s="350"/>
      <c r="S387" s="350"/>
      <c r="T387" s="350"/>
      <c r="U387" s="353">
        <v>45898</v>
      </c>
      <c r="V387" s="353" t="s">
        <v>572</v>
      </c>
      <c r="W387" s="353" t="s">
        <v>2307</v>
      </c>
      <c r="X387" s="353"/>
      <c r="Y387" s="361"/>
      <c r="Z387" s="362" t="s">
        <v>2157</v>
      </c>
      <c r="AA387" s="350" t="s">
        <v>865</v>
      </c>
      <c r="AB387" s="363">
        <v>2.836</v>
      </c>
      <c r="AC387" s="363">
        <f t="shared" si="89"/>
        <v>1140.072</v>
      </c>
      <c r="AD387" s="348" t="s">
        <v>2311</v>
      </c>
      <c r="AE387" s="364" t="s">
        <v>567</v>
      </c>
      <c r="AF387" s="364"/>
      <c r="AG387" s="364">
        <v>402</v>
      </c>
      <c r="AH387" s="372">
        <f t="shared" si="75"/>
        <v>0</v>
      </c>
      <c r="AI387" s="364"/>
      <c r="AK387" s="373">
        <f t="shared" si="90"/>
        <v>402</v>
      </c>
      <c r="AL387" s="373"/>
      <c r="AM387" s="374"/>
      <c r="AO387" s="381">
        <f t="shared" si="87"/>
        <v>402</v>
      </c>
      <c r="AP387" s="381"/>
      <c r="AQ387" s="382"/>
      <c r="AR387" s="292">
        <f t="shared" si="78"/>
        <v>402</v>
      </c>
      <c r="AS387" s="292">
        <f t="shared" si="79"/>
        <v>416315</v>
      </c>
      <c r="AT387" s="383"/>
      <c r="AU387" s="383"/>
      <c r="AV387" s="383"/>
      <c r="AW387" s="383"/>
      <c r="AX387" s="383"/>
      <c r="AY387" s="347"/>
    </row>
    <row r="388" s="184" customFormat="1" ht="39" hidden="1" customHeight="1" spans="1:51">
      <c r="A388" s="337">
        <v>45897</v>
      </c>
      <c r="B388" s="338" t="s">
        <v>423</v>
      </c>
      <c r="C388" s="339" t="s">
        <v>578</v>
      </c>
      <c r="D388" s="340">
        <v>4500178013</v>
      </c>
      <c r="E388" s="341" t="s">
        <v>2312</v>
      </c>
      <c r="F388" s="340" t="s">
        <v>2313</v>
      </c>
      <c r="G388" s="342" t="s">
        <v>554</v>
      </c>
      <c r="H388" s="342" t="s">
        <v>554</v>
      </c>
      <c r="I388" s="347" t="s">
        <v>555</v>
      </c>
      <c r="J388" s="348">
        <v>384</v>
      </c>
      <c r="K388" s="348">
        <v>0</v>
      </c>
      <c r="L388" s="348">
        <v>6</v>
      </c>
      <c r="M388" s="348">
        <f t="shared" si="88"/>
        <v>64</v>
      </c>
      <c r="N388" s="349">
        <v>45945</v>
      </c>
      <c r="O388" s="349">
        <v>45941</v>
      </c>
      <c r="P388" s="350"/>
      <c r="Q388" s="355" t="s">
        <v>556</v>
      </c>
      <c r="R388" s="350"/>
      <c r="S388" s="350"/>
      <c r="T388" s="350"/>
      <c r="U388" s="353">
        <v>45898</v>
      </c>
      <c r="V388" s="353" t="s">
        <v>572</v>
      </c>
      <c r="W388" s="353" t="s">
        <v>2307</v>
      </c>
      <c r="X388" s="353"/>
      <c r="Y388" s="361"/>
      <c r="Z388" s="362" t="s">
        <v>2157</v>
      </c>
      <c r="AA388" s="350" t="s">
        <v>865</v>
      </c>
      <c r="AB388" s="363">
        <v>2.836</v>
      </c>
      <c r="AC388" s="363">
        <f t="shared" si="89"/>
        <v>1089.024</v>
      </c>
      <c r="AD388" s="338" t="s">
        <v>2314</v>
      </c>
      <c r="AE388" s="364" t="s">
        <v>567</v>
      </c>
      <c r="AF388" s="364"/>
      <c r="AG388" s="364">
        <v>384</v>
      </c>
      <c r="AH388" s="372">
        <f t="shared" ref="AH388:AH400" si="91">AG388-J388</f>
        <v>0</v>
      </c>
      <c r="AI388" s="364"/>
      <c r="AK388" s="373">
        <f t="shared" si="90"/>
        <v>384</v>
      </c>
      <c r="AL388" s="373"/>
      <c r="AM388" s="374"/>
      <c r="AO388" s="381">
        <f t="shared" si="87"/>
        <v>384</v>
      </c>
      <c r="AP388" s="381"/>
      <c r="AQ388" s="382"/>
      <c r="AR388" s="292">
        <f t="shared" si="78"/>
        <v>384</v>
      </c>
      <c r="AS388" s="292">
        <f t="shared" si="79"/>
        <v>416699</v>
      </c>
      <c r="AT388" s="383"/>
      <c r="AU388" s="383"/>
      <c r="AV388" s="383"/>
      <c r="AW388" s="383"/>
      <c r="AX388" s="383"/>
      <c r="AY388" s="347"/>
    </row>
    <row r="389" s="184" customFormat="1" ht="39" hidden="1" customHeight="1" spans="1:51">
      <c r="A389" s="337">
        <v>45897</v>
      </c>
      <c r="B389" s="338" t="s">
        <v>423</v>
      </c>
      <c r="C389" s="339" t="s">
        <v>578</v>
      </c>
      <c r="D389" s="340">
        <v>4500178013</v>
      </c>
      <c r="E389" s="341" t="s">
        <v>2315</v>
      </c>
      <c r="F389" s="340" t="s">
        <v>2316</v>
      </c>
      <c r="G389" s="342" t="s">
        <v>554</v>
      </c>
      <c r="H389" s="342" t="s">
        <v>554</v>
      </c>
      <c r="I389" s="347" t="s">
        <v>555</v>
      </c>
      <c r="J389" s="348">
        <v>150</v>
      </c>
      <c r="K389" s="348">
        <v>0</v>
      </c>
      <c r="L389" s="348">
        <v>6</v>
      </c>
      <c r="M389" s="348">
        <f t="shared" si="88"/>
        <v>25</v>
      </c>
      <c r="N389" s="349">
        <v>45945</v>
      </c>
      <c r="O389" s="349">
        <v>45941</v>
      </c>
      <c r="P389" s="350"/>
      <c r="Q389" s="355" t="s">
        <v>556</v>
      </c>
      <c r="R389" s="350"/>
      <c r="S389" s="350"/>
      <c r="T389" s="350"/>
      <c r="U389" s="353">
        <v>45898</v>
      </c>
      <c r="V389" s="353" t="s">
        <v>572</v>
      </c>
      <c r="W389" s="353" t="s">
        <v>2307</v>
      </c>
      <c r="X389" s="353"/>
      <c r="Y389" s="361"/>
      <c r="Z389" s="362" t="s">
        <v>2157</v>
      </c>
      <c r="AA389" s="350" t="s">
        <v>865</v>
      </c>
      <c r="AB389" s="363">
        <v>2.836</v>
      </c>
      <c r="AC389" s="363">
        <f t="shared" si="89"/>
        <v>425.4</v>
      </c>
      <c r="AD389" s="348" t="s">
        <v>2317</v>
      </c>
      <c r="AE389" s="364" t="s">
        <v>567</v>
      </c>
      <c r="AF389" s="364"/>
      <c r="AG389" s="364">
        <v>150</v>
      </c>
      <c r="AH389" s="372">
        <f t="shared" si="91"/>
        <v>0</v>
      </c>
      <c r="AI389" s="364"/>
      <c r="AK389" s="373">
        <f t="shared" si="90"/>
        <v>150</v>
      </c>
      <c r="AL389" s="373"/>
      <c r="AM389" s="374"/>
      <c r="AO389" s="381">
        <f t="shared" si="87"/>
        <v>150</v>
      </c>
      <c r="AP389" s="381"/>
      <c r="AQ389" s="382"/>
      <c r="AR389" s="292">
        <f t="shared" si="78"/>
        <v>150</v>
      </c>
      <c r="AS389" s="292">
        <f t="shared" si="79"/>
        <v>416849</v>
      </c>
      <c r="AT389" s="383"/>
      <c r="AU389" s="383"/>
      <c r="AV389" s="383"/>
      <c r="AW389" s="383"/>
      <c r="AX389" s="383"/>
      <c r="AY389" s="347"/>
    </row>
    <row r="390" s="184" customFormat="1" ht="39" hidden="1" customHeight="1" spans="1:51">
      <c r="A390" s="337">
        <v>45898</v>
      </c>
      <c r="B390" s="338" t="s">
        <v>2318</v>
      </c>
      <c r="C390" s="339" t="s">
        <v>628</v>
      </c>
      <c r="D390" s="340">
        <v>4500178200</v>
      </c>
      <c r="E390" s="341" t="s">
        <v>2319</v>
      </c>
      <c r="F390" s="340" t="s">
        <v>2320</v>
      </c>
      <c r="G390" s="342" t="s">
        <v>554</v>
      </c>
      <c r="H390" s="342" t="s">
        <v>554</v>
      </c>
      <c r="I390" s="347" t="s">
        <v>555</v>
      </c>
      <c r="J390" s="348">
        <v>2808</v>
      </c>
      <c r="K390" s="348">
        <v>0</v>
      </c>
      <c r="L390" s="348">
        <v>6</v>
      </c>
      <c r="M390" s="348">
        <f t="shared" si="88"/>
        <v>468</v>
      </c>
      <c r="N390" s="349">
        <v>45947</v>
      </c>
      <c r="O390" s="349">
        <v>45943</v>
      </c>
      <c r="P390" s="350"/>
      <c r="Q390" s="355" t="s">
        <v>556</v>
      </c>
      <c r="R390" s="350"/>
      <c r="S390" s="350"/>
      <c r="T390" s="350"/>
      <c r="U390" s="353">
        <v>45912</v>
      </c>
      <c r="V390" s="353" t="s">
        <v>572</v>
      </c>
      <c r="W390" s="353" t="s">
        <v>2321</v>
      </c>
      <c r="X390" s="353"/>
      <c r="Y390" s="361"/>
      <c r="Z390" s="362" t="s">
        <v>2322</v>
      </c>
      <c r="AA390" s="350" t="s">
        <v>2323</v>
      </c>
      <c r="AB390" s="363">
        <v>2.6214</v>
      </c>
      <c r="AC390" s="363">
        <f t="shared" si="89"/>
        <v>7360.8912</v>
      </c>
      <c r="AD390" s="348" t="s">
        <v>2324</v>
      </c>
      <c r="AE390" s="364" t="s">
        <v>567</v>
      </c>
      <c r="AF390" s="364"/>
      <c r="AG390" s="364">
        <v>2808</v>
      </c>
      <c r="AH390" s="372">
        <f t="shared" si="91"/>
        <v>0</v>
      </c>
      <c r="AI390" s="364"/>
      <c r="AK390" s="373">
        <f t="shared" si="90"/>
        <v>2808</v>
      </c>
      <c r="AL390" s="373"/>
      <c r="AM390" s="374"/>
      <c r="AO390" s="381">
        <f t="shared" si="87"/>
        <v>2808</v>
      </c>
      <c r="AP390" s="381"/>
      <c r="AQ390" s="382"/>
      <c r="AR390" s="292">
        <f t="shared" ref="AR390:AR452" si="92">J390</f>
        <v>2808</v>
      </c>
      <c r="AS390" s="292">
        <f t="shared" ref="AS390:AS448" si="93">AS389+AR390</f>
        <v>419657</v>
      </c>
      <c r="AT390" s="383"/>
      <c r="AU390" s="383"/>
      <c r="AV390" s="383"/>
      <c r="AW390" s="383"/>
      <c r="AX390" s="383"/>
      <c r="AY390" s="347"/>
    </row>
    <row r="391" s="184" customFormat="1" ht="39" hidden="1" customHeight="1" spans="1:51">
      <c r="A391" s="337">
        <v>45848</v>
      </c>
      <c r="B391" s="338" t="s">
        <v>2325</v>
      </c>
      <c r="C391" s="339" t="s">
        <v>907</v>
      </c>
      <c r="D391" s="340">
        <v>4500173349</v>
      </c>
      <c r="E391" s="341"/>
      <c r="F391" s="340" t="s">
        <v>2326</v>
      </c>
      <c r="G391" s="342" t="s">
        <v>815</v>
      </c>
      <c r="H391" s="342" t="s">
        <v>554</v>
      </c>
      <c r="I391" s="347" t="s">
        <v>555</v>
      </c>
      <c r="J391" s="348">
        <v>720</v>
      </c>
      <c r="K391" s="348">
        <v>0</v>
      </c>
      <c r="L391" s="348">
        <v>6</v>
      </c>
      <c r="M391" s="348">
        <f t="shared" si="88"/>
        <v>120</v>
      </c>
      <c r="N391" s="352">
        <v>45950</v>
      </c>
      <c r="O391" s="352">
        <v>45946</v>
      </c>
      <c r="P391" s="350"/>
      <c r="Q391" s="355" t="s">
        <v>556</v>
      </c>
      <c r="R391" s="350"/>
      <c r="S391" s="350"/>
      <c r="T391" s="350" t="s">
        <v>731</v>
      </c>
      <c r="U391" s="353">
        <v>45912</v>
      </c>
      <c r="V391" s="353" t="s">
        <v>572</v>
      </c>
      <c r="W391" s="353">
        <v>45919</v>
      </c>
      <c r="X391" s="353"/>
      <c r="Y391" s="361"/>
      <c r="Z391" s="366" t="s">
        <v>2327</v>
      </c>
      <c r="AA391" s="350" t="s">
        <v>248</v>
      </c>
      <c r="AB391" s="363">
        <v>2.7663</v>
      </c>
      <c r="AC391" s="363">
        <f t="shared" si="89"/>
        <v>1991.736</v>
      </c>
      <c r="AD391" s="348" t="s">
        <v>2328</v>
      </c>
      <c r="AE391" s="364" t="s">
        <v>567</v>
      </c>
      <c r="AF391" s="364"/>
      <c r="AG391" s="364">
        <v>720</v>
      </c>
      <c r="AH391" s="372">
        <f t="shared" si="91"/>
        <v>0</v>
      </c>
      <c r="AI391" s="364"/>
      <c r="AK391" s="373"/>
      <c r="AL391" s="373">
        <f>J391</f>
        <v>720</v>
      </c>
      <c r="AM391" s="374"/>
      <c r="AO391" s="381"/>
      <c r="AP391" s="348">
        <v>720</v>
      </c>
      <c r="AQ391" s="382"/>
      <c r="AR391" s="292">
        <f t="shared" si="92"/>
        <v>720</v>
      </c>
      <c r="AS391" s="292">
        <f t="shared" si="93"/>
        <v>420377</v>
      </c>
      <c r="AT391" s="383"/>
      <c r="AU391" s="383"/>
      <c r="AV391" s="383"/>
      <c r="AW391" s="383"/>
      <c r="AX391" s="383"/>
      <c r="AY391" s="347"/>
    </row>
    <row r="392" s="184" customFormat="1" ht="39" hidden="1" customHeight="1" spans="1:51">
      <c r="A392" s="337">
        <v>45903</v>
      </c>
      <c r="B392" s="338" t="s">
        <v>2329</v>
      </c>
      <c r="C392" s="339" t="s">
        <v>1250</v>
      </c>
      <c r="D392" s="340">
        <v>4500178603</v>
      </c>
      <c r="E392" s="341" t="s">
        <v>2330</v>
      </c>
      <c r="F392" s="340" t="s">
        <v>2331</v>
      </c>
      <c r="G392" s="342" t="s">
        <v>554</v>
      </c>
      <c r="H392" s="342" t="s">
        <v>554</v>
      </c>
      <c r="I392" s="347" t="s">
        <v>555</v>
      </c>
      <c r="J392" s="348">
        <v>1200</v>
      </c>
      <c r="K392" s="348">
        <v>0</v>
      </c>
      <c r="L392" s="348">
        <v>6</v>
      </c>
      <c r="M392" s="348">
        <f t="shared" si="88"/>
        <v>200</v>
      </c>
      <c r="N392" s="349">
        <v>45950</v>
      </c>
      <c r="O392" s="349">
        <v>45946</v>
      </c>
      <c r="P392" s="386"/>
      <c r="Q392" s="355" t="s">
        <v>556</v>
      </c>
      <c r="R392" s="350"/>
      <c r="S392" s="350"/>
      <c r="T392" s="350"/>
      <c r="U392" s="353" t="s">
        <v>2332</v>
      </c>
      <c r="V392" s="353" t="s">
        <v>572</v>
      </c>
      <c r="W392" s="353" t="s">
        <v>2333</v>
      </c>
      <c r="X392" s="353"/>
      <c r="Y392" s="361"/>
      <c r="Z392" s="366" t="s">
        <v>2334</v>
      </c>
      <c r="AA392" s="350" t="s">
        <v>1255</v>
      </c>
      <c r="AB392" s="363">
        <v>2.5407</v>
      </c>
      <c r="AC392" s="363">
        <f t="shared" ref="AC392:AC397" si="94">AB392*J392</f>
        <v>3048.84</v>
      </c>
      <c r="AD392" s="348" t="s">
        <v>2335</v>
      </c>
      <c r="AE392" s="364" t="s">
        <v>567</v>
      </c>
      <c r="AF392" s="364"/>
      <c r="AG392" s="364">
        <f>444+756</f>
        <v>1200</v>
      </c>
      <c r="AH392" s="372">
        <f t="shared" si="91"/>
        <v>0</v>
      </c>
      <c r="AI392" s="396" t="s">
        <v>2336</v>
      </c>
      <c r="AK392" s="373">
        <f>J392</f>
        <v>1200</v>
      </c>
      <c r="AL392" s="373"/>
      <c r="AM392" s="374"/>
      <c r="AO392" s="381"/>
      <c r="AP392" s="381">
        <f>J392</f>
        <v>1200</v>
      </c>
      <c r="AQ392" s="382"/>
      <c r="AR392" s="292">
        <f t="shared" si="92"/>
        <v>1200</v>
      </c>
      <c r="AS392" s="292">
        <f t="shared" si="93"/>
        <v>421577</v>
      </c>
      <c r="AT392" s="383"/>
      <c r="AU392" s="383"/>
      <c r="AV392" s="383"/>
      <c r="AW392" s="383"/>
      <c r="AX392" s="383"/>
      <c r="AY392" s="347"/>
    </row>
    <row r="393" s="184" customFormat="1" ht="39" hidden="1" customHeight="1" spans="1:51">
      <c r="A393" s="337">
        <v>45901</v>
      </c>
      <c r="B393" s="338" t="s">
        <v>177</v>
      </c>
      <c r="C393" s="339" t="s">
        <v>594</v>
      </c>
      <c r="D393" s="340">
        <v>4500178464</v>
      </c>
      <c r="E393" s="341" t="s">
        <v>2337</v>
      </c>
      <c r="F393" s="340" t="s">
        <v>2338</v>
      </c>
      <c r="G393" s="342" t="s">
        <v>554</v>
      </c>
      <c r="H393" s="342" t="s">
        <v>554</v>
      </c>
      <c r="I393" s="347" t="s">
        <v>555</v>
      </c>
      <c r="J393" s="348">
        <v>8004</v>
      </c>
      <c r="K393" s="348">
        <v>0</v>
      </c>
      <c r="L393" s="348">
        <v>6</v>
      </c>
      <c r="M393" s="348">
        <f t="shared" si="88"/>
        <v>1334</v>
      </c>
      <c r="N393" s="349">
        <v>45952</v>
      </c>
      <c r="O393" s="349">
        <v>45948</v>
      </c>
      <c r="P393" s="350"/>
      <c r="Q393" s="355" t="s">
        <v>556</v>
      </c>
      <c r="R393" s="350"/>
      <c r="S393" s="350"/>
      <c r="T393" s="350"/>
      <c r="U393" s="353">
        <v>45917</v>
      </c>
      <c r="V393" s="353" t="s">
        <v>676</v>
      </c>
      <c r="W393" s="353" t="s">
        <v>2339</v>
      </c>
      <c r="X393" s="353"/>
      <c r="Y393" s="361"/>
      <c r="Z393" s="362" t="s">
        <v>2340</v>
      </c>
      <c r="AA393" s="350" t="s">
        <v>896</v>
      </c>
      <c r="AB393" s="363">
        <v>1.4872</v>
      </c>
      <c r="AC393" s="363">
        <f t="shared" si="94"/>
        <v>11903.5488</v>
      </c>
      <c r="AD393" s="348" t="s">
        <v>2341</v>
      </c>
      <c r="AE393" s="364" t="s">
        <v>567</v>
      </c>
      <c r="AF393" s="364"/>
      <c r="AG393" s="364">
        <f>5652+1548+804</f>
        <v>8004</v>
      </c>
      <c r="AH393" s="372">
        <f t="shared" si="91"/>
        <v>0</v>
      </c>
      <c r="AI393" s="364"/>
      <c r="AK393" s="373">
        <f>J393</f>
        <v>8004</v>
      </c>
      <c r="AL393" s="373"/>
      <c r="AM393" s="374"/>
      <c r="AO393" s="381">
        <f>J393</f>
        <v>8004</v>
      </c>
      <c r="AP393" s="381"/>
      <c r="AQ393" s="382"/>
      <c r="AR393" s="292">
        <f t="shared" si="92"/>
        <v>8004</v>
      </c>
      <c r="AS393" s="292">
        <f t="shared" si="93"/>
        <v>429581</v>
      </c>
      <c r="AT393" s="383"/>
      <c r="AU393" s="383"/>
      <c r="AV393" s="383"/>
      <c r="AW393" s="383"/>
      <c r="AX393" s="383"/>
      <c r="AY393" s="347"/>
    </row>
    <row r="394" s="184" customFormat="1" ht="39" customHeight="1" spans="1:51">
      <c r="A394" s="337">
        <v>45900</v>
      </c>
      <c r="B394" s="338" t="s">
        <v>1478</v>
      </c>
      <c r="C394" s="339" t="s">
        <v>594</v>
      </c>
      <c r="D394" s="340">
        <v>4500178347</v>
      </c>
      <c r="E394" s="341" t="s">
        <v>2342</v>
      </c>
      <c r="F394" s="340" t="s">
        <v>2343</v>
      </c>
      <c r="G394" s="342" t="s">
        <v>1481</v>
      </c>
      <c r="H394" s="342" t="s">
        <v>761</v>
      </c>
      <c r="I394" s="347" t="s">
        <v>555</v>
      </c>
      <c r="J394" s="348">
        <v>501</v>
      </c>
      <c r="K394" s="348">
        <v>0</v>
      </c>
      <c r="L394" s="348">
        <v>3</v>
      </c>
      <c r="M394" s="348">
        <f t="shared" si="88"/>
        <v>167</v>
      </c>
      <c r="N394" s="349">
        <v>45952</v>
      </c>
      <c r="O394" s="349">
        <v>45948</v>
      </c>
      <c r="P394" s="350"/>
      <c r="Q394" s="355" t="s">
        <v>556</v>
      </c>
      <c r="R394" s="350">
        <v>45952</v>
      </c>
      <c r="S394" s="350"/>
      <c r="T394" s="350"/>
      <c r="U394" s="353" t="s">
        <v>2344</v>
      </c>
      <c r="V394" s="353" t="s">
        <v>572</v>
      </c>
      <c r="W394" s="353" t="s">
        <v>1483</v>
      </c>
      <c r="X394" s="353"/>
      <c r="Y394" s="361"/>
      <c r="Z394" s="362" t="s">
        <v>2345</v>
      </c>
      <c r="AA394" s="350" t="s">
        <v>1485</v>
      </c>
      <c r="AB394" s="363">
        <v>1.6801</v>
      </c>
      <c r="AC394" s="363">
        <f t="shared" si="94"/>
        <v>841.7301</v>
      </c>
      <c r="AD394" s="348" t="s">
        <v>2346</v>
      </c>
      <c r="AE394" s="364" t="s">
        <v>567</v>
      </c>
      <c r="AF394" s="364"/>
      <c r="AG394" s="364">
        <v>501</v>
      </c>
      <c r="AH394" s="372">
        <f t="shared" si="91"/>
        <v>0</v>
      </c>
      <c r="AI394" s="364"/>
      <c r="AK394" s="373">
        <f>J394</f>
        <v>501</v>
      </c>
      <c r="AL394" s="373"/>
      <c r="AM394" s="374"/>
      <c r="AO394" s="381">
        <f>J394</f>
        <v>501</v>
      </c>
      <c r="AP394" s="381"/>
      <c r="AQ394" s="382"/>
      <c r="AR394" s="292">
        <f t="shared" si="92"/>
        <v>501</v>
      </c>
      <c r="AS394" s="292">
        <f t="shared" si="93"/>
        <v>430082</v>
      </c>
      <c r="AT394" s="383"/>
      <c r="AU394" s="383"/>
      <c r="AV394" s="383"/>
      <c r="AW394" s="383"/>
      <c r="AX394" s="383"/>
      <c r="AY394" s="347"/>
    </row>
    <row r="395" s="184" customFormat="1" ht="39" hidden="1" customHeight="1" spans="1:51">
      <c r="A395" s="337">
        <v>45896</v>
      </c>
      <c r="B395" s="338" t="s">
        <v>1977</v>
      </c>
      <c r="C395" s="339" t="s">
        <v>1288</v>
      </c>
      <c r="D395" s="340">
        <v>4500177939</v>
      </c>
      <c r="E395" s="341" t="s">
        <v>2347</v>
      </c>
      <c r="F395" s="340" t="s">
        <v>2348</v>
      </c>
      <c r="G395" s="342" t="s">
        <v>815</v>
      </c>
      <c r="H395" s="342" t="s">
        <v>554</v>
      </c>
      <c r="I395" s="347" t="s">
        <v>555</v>
      </c>
      <c r="J395" s="348">
        <v>1602</v>
      </c>
      <c r="K395" s="348">
        <v>0</v>
      </c>
      <c r="L395" s="348">
        <v>6</v>
      </c>
      <c r="M395" s="348">
        <f t="shared" si="88"/>
        <v>267</v>
      </c>
      <c r="N395" s="349">
        <v>45954</v>
      </c>
      <c r="O395" s="349">
        <v>45950</v>
      </c>
      <c r="P395" s="350"/>
      <c r="Q395" s="355" t="s">
        <v>556</v>
      </c>
      <c r="R395" s="350">
        <v>45960</v>
      </c>
      <c r="S395" s="350"/>
      <c r="T395" s="350"/>
      <c r="U395" s="353">
        <v>45896</v>
      </c>
      <c r="V395" s="353" t="s">
        <v>572</v>
      </c>
      <c r="W395" s="353">
        <v>45918</v>
      </c>
      <c r="X395" s="353" t="s">
        <v>2349</v>
      </c>
      <c r="Y395" s="361"/>
      <c r="Z395" s="362" t="s">
        <v>2350</v>
      </c>
      <c r="AA395" s="350" t="s">
        <v>1457</v>
      </c>
      <c r="AB395" s="363">
        <v>2.6352</v>
      </c>
      <c r="AC395" s="363">
        <f t="shared" si="94"/>
        <v>4221.5904</v>
      </c>
      <c r="AD395" s="348" t="s">
        <v>2351</v>
      </c>
      <c r="AE395" s="364" t="s">
        <v>567</v>
      </c>
      <c r="AF395" s="364"/>
      <c r="AG395" s="364">
        <v>1602</v>
      </c>
      <c r="AH395" s="372">
        <f t="shared" si="91"/>
        <v>0</v>
      </c>
      <c r="AI395" s="364"/>
      <c r="AK395" s="373"/>
      <c r="AL395" s="373">
        <f>J395</f>
        <v>1602</v>
      </c>
      <c r="AM395" s="374"/>
      <c r="AO395" s="381"/>
      <c r="AP395" s="381">
        <f>J395</f>
        <v>1602</v>
      </c>
      <c r="AQ395" s="382"/>
      <c r="AR395" s="292">
        <f t="shared" si="92"/>
        <v>1602</v>
      </c>
      <c r="AS395" s="292">
        <f t="shared" si="93"/>
        <v>431684</v>
      </c>
      <c r="AT395" s="383"/>
      <c r="AU395" s="383"/>
      <c r="AV395" s="383"/>
      <c r="AW395" s="383"/>
      <c r="AX395" s="383"/>
      <c r="AY395" s="347"/>
    </row>
    <row r="396" s="184" customFormat="1" ht="39" customHeight="1" spans="1:51">
      <c r="A396" s="337">
        <v>45900</v>
      </c>
      <c r="B396" s="338" t="s">
        <v>1478</v>
      </c>
      <c r="C396" s="339" t="s">
        <v>594</v>
      </c>
      <c r="D396" s="340">
        <v>4500178348</v>
      </c>
      <c r="E396" s="341" t="s">
        <v>2352</v>
      </c>
      <c r="F396" s="340" t="s">
        <v>2353</v>
      </c>
      <c r="G396" s="342" t="s">
        <v>1481</v>
      </c>
      <c r="H396" s="342" t="s">
        <v>761</v>
      </c>
      <c r="I396" s="347" t="s">
        <v>555</v>
      </c>
      <c r="J396" s="348">
        <v>501</v>
      </c>
      <c r="K396" s="348">
        <v>0</v>
      </c>
      <c r="L396" s="348">
        <v>3</v>
      </c>
      <c r="M396" s="348">
        <f t="shared" si="88"/>
        <v>167</v>
      </c>
      <c r="N396" s="349">
        <v>45957</v>
      </c>
      <c r="O396" s="349">
        <v>45953</v>
      </c>
      <c r="P396" s="350" t="s">
        <v>2354</v>
      </c>
      <c r="Q396" s="355" t="s">
        <v>556</v>
      </c>
      <c r="R396" s="350"/>
      <c r="S396" s="350"/>
      <c r="T396" s="350"/>
      <c r="U396" s="353" t="s">
        <v>2344</v>
      </c>
      <c r="V396" s="353" t="s">
        <v>572</v>
      </c>
      <c r="W396" s="353" t="s">
        <v>1483</v>
      </c>
      <c r="X396" s="353"/>
      <c r="Y396" s="361"/>
      <c r="Z396" s="362" t="s">
        <v>2345</v>
      </c>
      <c r="AA396" s="350" t="s">
        <v>1485</v>
      </c>
      <c r="AB396" s="363">
        <v>1.6801</v>
      </c>
      <c r="AC396" s="363">
        <f t="shared" si="94"/>
        <v>841.7301</v>
      </c>
      <c r="AD396" s="348" t="s">
        <v>2355</v>
      </c>
      <c r="AE396" s="364" t="s">
        <v>567</v>
      </c>
      <c r="AF396" s="364"/>
      <c r="AG396" s="364">
        <v>501</v>
      </c>
      <c r="AH396" s="372">
        <f t="shared" si="91"/>
        <v>0</v>
      </c>
      <c r="AI396" s="364"/>
      <c r="AK396" s="373">
        <f>J396</f>
        <v>501</v>
      </c>
      <c r="AL396" s="373"/>
      <c r="AM396" s="374"/>
      <c r="AO396" s="381">
        <f>J396</f>
        <v>501</v>
      </c>
      <c r="AP396" s="381"/>
      <c r="AQ396" s="382"/>
      <c r="AR396" s="292">
        <f t="shared" si="92"/>
        <v>501</v>
      </c>
      <c r="AS396" s="292">
        <f t="shared" si="93"/>
        <v>432185</v>
      </c>
      <c r="AT396" s="383"/>
      <c r="AU396" s="383"/>
      <c r="AV396" s="383"/>
      <c r="AW396" s="383"/>
      <c r="AX396" s="383"/>
      <c r="AY396" s="347"/>
    </row>
    <row r="397" s="184" customFormat="1" ht="39" customHeight="1" spans="1:51">
      <c r="A397" s="337">
        <v>45900</v>
      </c>
      <c r="B397" s="338" t="s">
        <v>1478</v>
      </c>
      <c r="C397" s="339" t="s">
        <v>594</v>
      </c>
      <c r="D397" s="340">
        <v>4500178348</v>
      </c>
      <c r="E397" s="341" t="s">
        <v>2356</v>
      </c>
      <c r="F397" s="340" t="s">
        <v>2357</v>
      </c>
      <c r="G397" s="342" t="s">
        <v>1481</v>
      </c>
      <c r="H397" s="342" t="s">
        <v>761</v>
      </c>
      <c r="I397" s="347" t="s">
        <v>555</v>
      </c>
      <c r="J397" s="348">
        <v>501</v>
      </c>
      <c r="K397" s="348">
        <v>0</v>
      </c>
      <c r="L397" s="348">
        <v>3</v>
      </c>
      <c r="M397" s="348">
        <f t="shared" si="88"/>
        <v>167</v>
      </c>
      <c r="N397" s="349">
        <v>45957</v>
      </c>
      <c r="O397" s="349">
        <v>45953</v>
      </c>
      <c r="P397" s="350" t="s">
        <v>2354</v>
      </c>
      <c r="Q397" s="355" t="s">
        <v>556</v>
      </c>
      <c r="R397" s="350"/>
      <c r="S397" s="350"/>
      <c r="T397" s="350"/>
      <c r="U397" s="353" t="s">
        <v>2344</v>
      </c>
      <c r="V397" s="353" t="s">
        <v>572</v>
      </c>
      <c r="W397" s="353" t="s">
        <v>1483</v>
      </c>
      <c r="X397" s="353"/>
      <c r="Y397" s="361"/>
      <c r="Z397" s="362" t="s">
        <v>2345</v>
      </c>
      <c r="AA397" s="350" t="s">
        <v>1485</v>
      </c>
      <c r="AB397" s="363">
        <v>1.6801</v>
      </c>
      <c r="AC397" s="363">
        <f t="shared" si="94"/>
        <v>841.7301</v>
      </c>
      <c r="AD397" s="348" t="s">
        <v>2358</v>
      </c>
      <c r="AE397" s="364" t="s">
        <v>567</v>
      </c>
      <c r="AF397" s="364"/>
      <c r="AG397" s="364">
        <v>501</v>
      </c>
      <c r="AH397" s="372">
        <f t="shared" si="91"/>
        <v>0</v>
      </c>
      <c r="AI397" s="364"/>
      <c r="AK397" s="373">
        <f>J397</f>
        <v>501</v>
      </c>
      <c r="AL397" s="373"/>
      <c r="AM397" s="374"/>
      <c r="AO397" s="381">
        <f>J397</f>
        <v>501</v>
      </c>
      <c r="AP397" s="381"/>
      <c r="AQ397" s="382"/>
      <c r="AR397" s="292">
        <f t="shared" si="92"/>
        <v>501</v>
      </c>
      <c r="AS397" s="292">
        <f t="shared" si="93"/>
        <v>432686</v>
      </c>
      <c r="AT397" s="383"/>
      <c r="AU397" s="383"/>
      <c r="AV397" s="383"/>
      <c r="AW397" s="383"/>
      <c r="AX397" s="383"/>
      <c r="AY397" s="347"/>
    </row>
    <row r="398" s="184" customFormat="1" ht="39" customHeight="1" spans="1:51">
      <c r="A398" s="337">
        <v>45772</v>
      </c>
      <c r="B398" s="338" t="s">
        <v>2359</v>
      </c>
      <c r="C398" s="339"/>
      <c r="D398" s="340" t="s">
        <v>2360</v>
      </c>
      <c r="E398" s="341"/>
      <c r="F398" s="340"/>
      <c r="G398" s="384" t="s">
        <v>1481</v>
      </c>
      <c r="H398" s="342" t="s">
        <v>761</v>
      </c>
      <c r="I398" s="347" t="s">
        <v>555</v>
      </c>
      <c r="J398" s="348">
        <v>0</v>
      </c>
      <c r="K398" s="348">
        <v>0</v>
      </c>
      <c r="L398" s="348">
        <v>3</v>
      </c>
      <c r="M398" s="348">
        <f t="shared" si="88"/>
        <v>0</v>
      </c>
      <c r="N398" s="349">
        <v>45812</v>
      </c>
      <c r="O398" s="349">
        <f>N398-4</f>
        <v>45808</v>
      </c>
      <c r="P398" s="350" t="s">
        <v>2361</v>
      </c>
      <c r="Q398" s="350"/>
      <c r="S398" s="350"/>
      <c r="T398" s="350"/>
      <c r="U398" s="353"/>
      <c r="V398" s="353"/>
      <c r="W398" s="353"/>
      <c r="X398" s="353"/>
      <c r="Y398" s="361"/>
      <c r="Z398" s="362" t="s">
        <v>2362</v>
      </c>
      <c r="AA398" s="350" t="s">
        <v>1485</v>
      </c>
      <c r="AB398" s="363">
        <v>334</v>
      </c>
      <c r="AC398" s="363"/>
      <c r="AD398" s="348"/>
      <c r="AE398" s="364" t="s">
        <v>567</v>
      </c>
      <c r="AF398" s="364"/>
      <c r="AG398" s="364"/>
      <c r="AH398" s="372">
        <f t="shared" si="91"/>
        <v>0</v>
      </c>
      <c r="AI398" s="364"/>
      <c r="AK398" s="373">
        <f>J398</f>
        <v>0</v>
      </c>
      <c r="AL398" s="373"/>
      <c r="AM398" s="374"/>
      <c r="AO398" s="381">
        <f>J398</f>
        <v>0</v>
      </c>
      <c r="AP398" s="381"/>
      <c r="AQ398" s="382"/>
      <c r="AR398" s="292">
        <f t="shared" si="92"/>
        <v>0</v>
      </c>
      <c r="AS398" s="292">
        <f t="shared" si="93"/>
        <v>432686</v>
      </c>
      <c r="AT398" s="383"/>
      <c r="AU398" s="383"/>
      <c r="AV398" s="383"/>
      <c r="AW398" s="383"/>
      <c r="AX398" s="383"/>
      <c r="AY398" s="347"/>
    </row>
    <row r="399" s="184" customFormat="1" ht="39" hidden="1" customHeight="1" spans="1:51">
      <c r="A399" s="337">
        <v>45891</v>
      </c>
      <c r="B399" s="338"/>
      <c r="C399" s="339"/>
      <c r="D399" s="340" t="s">
        <v>2363</v>
      </c>
      <c r="E399" s="341"/>
      <c r="F399" s="340"/>
      <c r="G399" s="342" t="s">
        <v>554</v>
      </c>
      <c r="H399" s="342" t="s">
        <v>554</v>
      </c>
      <c r="I399" s="347" t="s">
        <v>555</v>
      </c>
      <c r="J399" s="348">
        <v>120</v>
      </c>
      <c r="K399" s="348">
        <v>0</v>
      </c>
      <c r="L399" s="348">
        <v>6</v>
      </c>
      <c r="M399" s="348">
        <v>20</v>
      </c>
      <c r="N399" s="349">
        <v>45912</v>
      </c>
      <c r="O399" s="349">
        <v>45908</v>
      </c>
      <c r="P399" s="350"/>
      <c r="Q399" s="350"/>
      <c r="R399" s="350"/>
      <c r="S399" s="350"/>
      <c r="T399" s="350" t="s">
        <v>731</v>
      </c>
      <c r="U399" s="353">
        <v>45902</v>
      </c>
      <c r="V399" s="353" t="s">
        <v>676</v>
      </c>
      <c r="W399" s="353" t="s">
        <v>2364</v>
      </c>
      <c r="X399" s="353"/>
      <c r="Y399" s="361"/>
      <c r="Z399" s="362" t="s">
        <v>2365</v>
      </c>
      <c r="AA399" s="350" t="s">
        <v>2366</v>
      </c>
      <c r="AB399" s="363"/>
      <c r="AC399" s="363"/>
      <c r="AD399" s="348" t="s">
        <v>2367</v>
      </c>
      <c r="AE399" s="372" t="s">
        <v>567</v>
      </c>
      <c r="AF399" s="372"/>
      <c r="AG399" s="364">
        <v>120</v>
      </c>
      <c r="AH399" s="372">
        <f t="shared" si="91"/>
        <v>0</v>
      </c>
      <c r="AI399" s="364"/>
      <c r="AK399" s="373">
        <f>J399</f>
        <v>120</v>
      </c>
      <c r="AL399" s="373"/>
      <c r="AM399" s="374"/>
      <c r="AN399" s="184">
        <f>J399</f>
        <v>120</v>
      </c>
      <c r="AO399" s="381"/>
      <c r="AP399" s="381"/>
      <c r="AQ399" s="382"/>
      <c r="AR399" s="292">
        <f t="shared" si="92"/>
        <v>120</v>
      </c>
      <c r="AS399" s="292">
        <f t="shared" si="93"/>
        <v>432806</v>
      </c>
      <c r="AT399" s="383"/>
      <c r="AU399" s="383"/>
      <c r="AV399" s="383"/>
      <c r="AW399" s="383"/>
      <c r="AX399" s="383"/>
      <c r="AY399" s="347"/>
    </row>
    <row r="400" s="184" customFormat="1" ht="39" hidden="1" customHeight="1" spans="1:51">
      <c r="A400" s="337">
        <v>45924</v>
      </c>
      <c r="B400" s="338" t="s">
        <v>223</v>
      </c>
      <c r="C400" s="339" t="s">
        <v>628</v>
      </c>
      <c r="D400" s="340">
        <v>4500180265</v>
      </c>
      <c r="E400" s="341" t="s">
        <v>2368</v>
      </c>
      <c r="F400" s="340" t="s">
        <v>2369</v>
      </c>
      <c r="G400" s="342" t="s">
        <v>1308</v>
      </c>
      <c r="H400" s="342" t="s">
        <v>1308</v>
      </c>
      <c r="I400" s="347" t="s">
        <v>1309</v>
      </c>
      <c r="J400" s="348">
        <v>384</v>
      </c>
      <c r="K400" s="348">
        <v>0</v>
      </c>
      <c r="L400" s="348">
        <v>192</v>
      </c>
      <c r="M400" s="348">
        <f t="shared" ref="M400:M463" si="95">J400/L400</f>
        <v>2</v>
      </c>
      <c r="N400" s="349">
        <v>45958</v>
      </c>
      <c r="O400" s="349">
        <v>45954</v>
      </c>
      <c r="P400" s="350"/>
      <c r="Q400" s="355" t="s">
        <v>556</v>
      </c>
      <c r="R400" s="350"/>
      <c r="S400" s="350"/>
      <c r="T400" s="350"/>
      <c r="U400" s="353">
        <v>45925</v>
      </c>
      <c r="V400" s="353" t="s">
        <v>676</v>
      </c>
      <c r="W400" s="353" t="s">
        <v>2370</v>
      </c>
      <c r="X400" s="353"/>
      <c r="Y400" s="361"/>
      <c r="Z400" s="362" t="s">
        <v>2371</v>
      </c>
      <c r="AA400" s="350" t="s">
        <v>2372</v>
      </c>
      <c r="AB400" s="363">
        <v>541.9283</v>
      </c>
      <c r="AC400" s="363">
        <f>AB400*M400</f>
        <v>1083.8566</v>
      </c>
      <c r="AD400" s="348" t="s">
        <v>2373</v>
      </c>
      <c r="AE400" s="364" t="s">
        <v>567</v>
      </c>
      <c r="AF400" s="364"/>
      <c r="AG400" s="364">
        <v>384</v>
      </c>
      <c r="AH400" s="372">
        <f t="shared" si="91"/>
        <v>0</v>
      </c>
      <c r="AI400" s="364"/>
      <c r="AK400" s="373">
        <f>J400</f>
        <v>384</v>
      </c>
      <c r="AL400" s="373"/>
      <c r="AM400" s="374"/>
      <c r="AO400" s="381">
        <f>J400</f>
        <v>384</v>
      </c>
      <c r="AP400" s="381"/>
      <c r="AQ400" s="382"/>
      <c r="AR400" s="292">
        <f t="shared" si="92"/>
        <v>384</v>
      </c>
      <c r="AS400" s="292">
        <f t="shared" si="93"/>
        <v>433190</v>
      </c>
      <c r="AT400" s="383"/>
      <c r="AU400" s="383"/>
      <c r="AV400" s="383"/>
      <c r="AW400" s="383"/>
      <c r="AX400" s="383"/>
      <c r="AY400" s="347"/>
    </row>
    <row r="401" s="184" customFormat="1" ht="39" hidden="1" customHeight="1" spans="1:51">
      <c r="A401" s="337">
        <v>45891</v>
      </c>
      <c r="B401" s="338" t="s">
        <v>2282</v>
      </c>
      <c r="C401" s="339" t="s">
        <v>594</v>
      </c>
      <c r="D401" s="340">
        <v>4500177554</v>
      </c>
      <c r="E401" s="341" t="s">
        <v>2374</v>
      </c>
      <c r="F401" s="340" t="s">
        <v>2375</v>
      </c>
      <c r="G401" s="342" t="s">
        <v>554</v>
      </c>
      <c r="H401" s="342" t="s">
        <v>554</v>
      </c>
      <c r="I401" s="347" t="s">
        <v>555</v>
      </c>
      <c r="J401" s="348">
        <v>228</v>
      </c>
      <c r="K401" s="348">
        <v>0</v>
      </c>
      <c r="L401" s="348">
        <v>6</v>
      </c>
      <c r="M401" s="348">
        <f t="shared" si="95"/>
        <v>38</v>
      </c>
      <c r="N401" s="349">
        <v>45960</v>
      </c>
      <c r="O401" s="349">
        <v>45957</v>
      </c>
      <c r="P401" s="350"/>
      <c r="Q401" s="355" t="s">
        <v>556</v>
      </c>
      <c r="R401" s="350"/>
      <c r="S401" s="350"/>
      <c r="T401" s="350" t="s">
        <v>748</v>
      </c>
      <c r="U401" s="353">
        <v>45903</v>
      </c>
      <c r="V401" s="353" t="s">
        <v>572</v>
      </c>
      <c r="W401" s="353" t="s">
        <v>572</v>
      </c>
      <c r="X401" s="353"/>
      <c r="Y401" s="361"/>
      <c r="Z401" s="362" t="s">
        <v>2286</v>
      </c>
      <c r="AA401" s="350" t="s">
        <v>2287</v>
      </c>
      <c r="AB401" s="363">
        <v>1.6598</v>
      </c>
      <c r="AC401" s="363">
        <f>AB401*J401</f>
        <v>378.4344</v>
      </c>
      <c r="AD401" s="348" t="s">
        <v>2288</v>
      </c>
      <c r="AE401" s="364" t="s">
        <v>567</v>
      </c>
      <c r="AF401" s="364"/>
      <c r="AG401" s="364">
        <v>228</v>
      </c>
      <c r="AH401" s="372">
        <f t="shared" ref="AH401:AH461" si="96">AG401-J401</f>
        <v>0</v>
      </c>
      <c r="AI401" s="364"/>
      <c r="AK401" s="373">
        <f t="shared" ref="AK401:AK417" si="97">J401</f>
        <v>228</v>
      </c>
      <c r="AL401" s="373"/>
      <c r="AM401" s="374"/>
      <c r="AO401" s="381">
        <f t="shared" ref="AO401:AO419" si="98">J401</f>
        <v>228</v>
      </c>
      <c r="AP401" s="381"/>
      <c r="AQ401" s="382"/>
      <c r="AR401" s="292">
        <f t="shared" si="92"/>
        <v>228</v>
      </c>
      <c r="AS401" s="292">
        <f t="shared" si="93"/>
        <v>433418</v>
      </c>
      <c r="AT401" s="383"/>
      <c r="AU401" s="383"/>
      <c r="AV401" s="383"/>
      <c r="AW401" s="383"/>
      <c r="AX401" s="383"/>
      <c r="AY401" s="347"/>
    </row>
    <row r="402" s="184" customFormat="1" ht="39" hidden="1" customHeight="1" spans="1:51">
      <c r="A402" s="337">
        <v>45891</v>
      </c>
      <c r="B402" s="338" t="s">
        <v>2282</v>
      </c>
      <c r="C402" s="339" t="s">
        <v>594</v>
      </c>
      <c r="D402" s="340">
        <v>4500177554</v>
      </c>
      <c r="E402" s="341" t="s">
        <v>2376</v>
      </c>
      <c r="F402" s="340" t="s">
        <v>2377</v>
      </c>
      <c r="G402" s="342" t="s">
        <v>554</v>
      </c>
      <c r="H402" s="342" t="s">
        <v>554</v>
      </c>
      <c r="I402" s="347" t="s">
        <v>555</v>
      </c>
      <c r="J402" s="348">
        <v>336</v>
      </c>
      <c r="K402" s="348">
        <v>0</v>
      </c>
      <c r="L402" s="348">
        <v>6</v>
      </c>
      <c r="M402" s="348">
        <f t="shared" si="95"/>
        <v>56</v>
      </c>
      <c r="N402" s="349">
        <v>45960</v>
      </c>
      <c r="O402" s="349">
        <v>45957</v>
      </c>
      <c r="P402" s="350"/>
      <c r="Q402" s="355" t="s">
        <v>556</v>
      </c>
      <c r="R402" s="350"/>
      <c r="S402" s="350"/>
      <c r="T402" s="350" t="s">
        <v>748</v>
      </c>
      <c r="U402" s="353">
        <v>45903</v>
      </c>
      <c r="V402" s="353" t="s">
        <v>572</v>
      </c>
      <c r="W402" s="353" t="s">
        <v>572</v>
      </c>
      <c r="X402" s="353"/>
      <c r="Y402" s="361"/>
      <c r="Z402" s="362" t="s">
        <v>2286</v>
      </c>
      <c r="AA402" s="350" t="s">
        <v>2287</v>
      </c>
      <c r="AB402" s="363">
        <v>1.6598</v>
      </c>
      <c r="AC402" s="363">
        <f>AB402*J402</f>
        <v>557.6928</v>
      </c>
      <c r="AD402" s="348" t="s">
        <v>2378</v>
      </c>
      <c r="AE402" s="364" t="s">
        <v>567</v>
      </c>
      <c r="AF402" s="364"/>
      <c r="AG402" s="364">
        <v>336</v>
      </c>
      <c r="AH402" s="372">
        <f t="shared" si="96"/>
        <v>0</v>
      </c>
      <c r="AI402" s="364"/>
      <c r="AK402" s="373">
        <f t="shared" si="97"/>
        <v>336</v>
      </c>
      <c r="AL402" s="373"/>
      <c r="AM402" s="374"/>
      <c r="AO402" s="381">
        <f t="shared" si="98"/>
        <v>336</v>
      </c>
      <c r="AP402" s="381"/>
      <c r="AQ402" s="382"/>
      <c r="AR402" s="292">
        <f t="shared" si="92"/>
        <v>336</v>
      </c>
      <c r="AS402" s="292">
        <f t="shared" si="93"/>
        <v>433754</v>
      </c>
      <c r="AT402" s="383"/>
      <c r="AU402" s="383"/>
      <c r="AV402" s="383"/>
      <c r="AW402" s="383"/>
      <c r="AX402" s="383"/>
      <c r="AY402" s="347"/>
    </row>
    <row r="403" s="184" customFormat="1" ht="39" hidden="1" customHeight="1" spans="1:51">
      <c r="A403" s="337">
        <v>45891</v>
      </c>
      <c r="B403" s="338" t="s">
        <v>2282</v>
      </c>
      <c r="C403" s="339" t="s">
        <v>594</v>
      </c>
      <c r="D403" s="340">
        <v>4500177554</v>
      </c>
      <c r="E403" s="341" t="s">
        <v>2379</v>
      </c>
      <c r="F403" s="340" t="s">
        <v>2380</v>
      </c>
      <c r="G403" s="342" t="s">
        <v>554</v>
      </c>
      <c r="H403" s="342" t="s">
        <v>554</v>
      </c>
      <c r="I403" s="347" t="s">
        <v>555</v>
      </c>
      <c r="J403" s="348">
        <v>246</v>
      </c>
      <c r="K403" s="348">
        <v>0</v>
      </c>
      <c r="L403" s="348">
        <v>6</v>
      </c>
      <c r="M403" s="348">
        <f t="shared" si="95"/>
        <v>41</v>
      </c>
      <c r="N403" s="349">
        <v>45960</v>
      </c>
      <c r="O403" s="349">
        <v>45957</v>
      </c>
      <c r="P403" s="350"/>
      <c r="Q403" s="355" t="s">
        <v>556</v>
      </c>
      <c r="R403" s="350"/>
      <c r="S403" s="350"/>
      <c r="T403" s="350" t="s">
        <v>748</v>
      </c>
      <c r="U403" s="353">
        <v>45903</v>
      </c>
      <c r="V403" s="353" t="s">
        <v>572</v>
      </c>
      <c r="W403" s="353" t="s">
        <v>572</v>
      </c>
      <c r="X403" s="353"/>
      <c r="Y403" s="361"/>
      <c r="Z403" s="362" t="s">
        <v>2286</v>
      </c>
      <c r="AA403" s="350" t="s">
        <v>2287</v>
      </c>
      <c r="AB403" s="363">
        <v>1.6598</v>
      </c>
      <c r="AC403" s="363">
        <f>AB403*J403</f>
        <v>408.3108</v>
      </c>
      <c r="AD403" s="348" t="s">
        <v>2288</v>
      </c>
      <c r="AE403" s="364" t="s">
        <v>567</v>
      </c>
      <c r="AF403" s="364"/>
      <c r="AG403" s="364">
        <v>246</v>
      </c>
      <c r="AH403" s="372">
        <f t="shared" si="96"/>
        <v>0</v>
      </c>
      <c r="AI403" s="364"/>
      <c r="AK403" s="373">
        <f t="shared" si="97"/>
        <v>246</v>
      </c>
      <c r="AL403" s="373"/>
      <c r="AM403" s="374"/>
      <c r="AO403" s="381">
        <f t="shared" si="98"/>
        <v>246</v>
      </c>
      <c r="AP403" s="381"/>
      <c r="AQ403" s="382"/>
      <c r="AR403" s="292">
        <f t="shared" si="92"/>
        <v>246</v>
      </c>
      <c r="AS403" s="292">
        <f t="shared" si="93"/>
        <v>434000</v>
      </c>
      <c r="AT403" s="383"/>
      <c r="AU403" s="383"/>
      <c r="AV403" s="383"/>
      <c r="AW403" s="383"/>
      <c r="AX403" s="383"/>
      <c r="AY403" s="347"/>
    </row>
    <row r="404" s="184" customFormat="1" ht="39" hidden="1" customHeight="1" spans="1:51">
      <c r="A404" s="337">
        <v>45891</v>
      </c>
      <c r="B404" s="338" t="s">
        <v>2282</v>
      </c>
      <c r="C404" s="339" t="s">
        <v>594</v>
      </c>
      <c r="D404" s="340">
        <v>4500177554</v>
      </c>
      <c r="E404" s="341" t="s">
        <v>2381</v>
      </c>
      <c r="F404" s="340" t="s">
        <v>2382</v>
      </c>
      <c r="G404" s="342" t="s">
        <v>554</v>
      </c>
      <c r="H404" s="342" t="s">
        <v>554</v>
      </c>
      <c r="I404" s="347" t="s">
        <v>555</v>
      </c>
      <c r="J404" s="348">
        <v>228</v>
      </c>
      <c r="K404" s="348">
        <v>0</v>
      </c>
      <c r="L404" s="348">
        <v>6</v>
      </c>
      <c r="M404" s="348">
        <f t="shared" si="95"/>
        <v>38</v>
      </c>
      <c r="N404" s="349">
        <v>45960</v>
      </c>
      <c r="O404" s="349">
        <v>45957</v>
      </c>
      <c r="P404" s="350"/>
      <c r="Q404" s="355" t="s">
        <v>556</v>
      </c>
      <c r="R404" s="350"/>
      <c r="S404" s="350"/>
      <c r="T404" s="350" t="s">
        <v>748</v>
      </c>
      <c r="U404" s="353">
        <v>45903</v>
      </c>
      <c r="V404" s="353" t="s">
        <v>572</v>
      </c>
      <c r="W404" s="353" t="s">
        <v>572</v>
      </c>
      <c r="X404" s="353"/>
      <c r="Y404" s="361"/>
      <c r="Z404" s="362" t="s">
        <v>2286</v>
      </c>
      <c r="AA404" s="350" t="s">
        <v>2287</v>
      </c>
      <c r="AB404" s="363">
        <v>1.6598</v>
      </c>
      <c r="AC404" s="363">
        <f t="shared" ref="AC404:AC410" si="99">AB404*J404</f>
        <v>378.4344</v>
      </c>
      <c r="AD404" s="348" t="s">
        <v>2288</v>
      </c>
      <c r="AE404" s="364" t="s">
        <v>567</v>
      </c>
      <c r="AF404" s="364"/>
      <c r="AG404" s="364">
        <v>228</v>
      </c>
      <c r="AH404" s="372">
        <f t="shared" si="96"/>
        <v>0</v>
      </c>
      <c r="AI404" s="364"/>
      <c r="AK404" s="373">
        <f t="shared" si="97"/>
        <v>228</v>
      </c>
      <c r="AL404" s="373"/>
      <c r="AM404" s="374"/>
      <c r="AO404" s="381">
        <f t="shared" si="98"/>
        <v>228</v>
      </c>
      <c r="AP404" s="381"/>
      <c r="AQ404" s="382"/>
      <c r="AR404" s="292">
        <f t="shared" si="92"/>
        <v>228</v>
      </c>
      <c r="AS404" s="292">
        <f t="shared" si="93"/>
        <v>434228</v>
      </c>
      <c r="AT404" s="383"/>
      <c r="AU404" s="383"/>
      <c r="AV404" s="383"/>
      <c r="AW404" s="383"/>
      <c r="AX404" s="383"/>
      <c r="AY404" s="347"/>
    </row>
    <row r="405" s="184" customFormat="1" ht="39" hidden="1" customHeight="1" spans="1:51">
      <c r="A405" s="337">
        <v>45891</v>
      </c>
      <c r="B405" s="338" t="s">
        <v>2282</v>
      </c>
      <c r="C405" s="339" t="s">
        <v>594</v>
      </c>
      <c r="D405" s="340">
        <v>4500177554</v>
      </c>
      <c r="E405" s="341" t="s">
        <v>2383</v>
      </c>
      <c r="F405" s="340" t="s">
        <v>2384</v>
      </c>
      <c r="G405" s="342" t="s">
        <v>554</v>
      </c>
      <c r="H405" s="342" t="s">
        <v>554</v>
      </c>
      <c r="I405" s="347" t="s">
        <v>555</v>
      </c>
      <c r="J405" s="348">
        <v>816</v>
      </c>
      <c r="K405" s="348">
        <v>0</v>
      </c>
      <c r="L405" s="348">
        <v>6</v>
      </c>
      <c r="M405" s="348">
        <f t="shared" si="95"/>
        <v>136</v>
      </c>
      <c r="N405" s="349">
        <v>45960</v>
      </c>
      <c r="O405" s="349">
        <v>45957</v>
      </c>
      <c r="P405" s="350"/>
      <c r="Q405" s="355" t="s">
        <v>556</v>
      </c>
      <c r="R405" s="350"/>
      <c r="S405" s="350"/>
      <c r="T405" s="350" t="s">
        <v>748</v>
      </c>
      <c r="U405" s="353">
        <v>45903</v>
      </c>
      <c r="V405" s="353" t="s">
        <v>572</v>
      </c>
      <c r="W405" s="353" t="s">
        <v>572</v>
      </c>
      <c r="X405" s="353"/>
      <c r="Y405" s="361"/>
      <c r="Z405" s="362" t="s">
        <v>2286</v>
      </c>
      <c r="AA405" s="350" t="s">
        <v>2287</v>
      </c>
      <c r="AB405" s="363">
        <v>1.6598</v>
      </c>
      <c r="AC405" s="363">
        <f t="shared" si="99"/>
        <v>1354.3968</v>
      </c>
      <c r="AD405" s="348" t="s">
        <v>2288</v>
      </c>
      <c r="AE405" s="364" t="s">
        <v>567</v>
      </c>
      <c r="AF405" s="364"/>
      <c r="AG405" s="364">
        <v>816</v>
      </c>
      <c r="AH405" s="372">
        <f t="shared" si="96"/>
        <v>0</v>
      </c>
      <c r="AI405" s="364"/>
      <c r="AK405" s="373">
        <f t="shared" si="97"/>
        <v>816</v>
      </c>
      <c r="AL405" s="373"/>
      <c r="AM405" s="374"/>
      <c r="AO405" s="381">
        <f t="shared" si="98"/>
        <v>816</v>
      </c>
      <c r="AP405" s="381"/>
      <c r="AQ405" s="382"/>
      <c r="AR405" s="292">
        <f t="shared" si="92"/>
        <v>816</v>
      </c>
      <c r="AS405" s="292">
        <f t="shared" si="93"/>
        <v>435044</v>
      </c>
      <c r="AT405" s="383"/>
      <c r="AU405" s="383"/>
      <c r="AV405" s="383"/>
      <c r="AW405" s="383"/>
      <c r="AX405" s="383"/>
      <c r="AY405" s="347"/>
    </row>
    <row r="406" s="184" customFormat="1" ht="39" hidden="1" customHeight="1" spans="1:51">
      <c r="A406" s="337">
        <v>45891</v>
      </c>
      <c r="B406" s="338" t="s">
        <v>2282</v>
      </c>
      <c r="C406" s="339" t="s">
        <v>594</v>
      </c>
      <c r="D406" s="340">
        <v>4500177554</v>
      </c>
      <c r="E406" s="341" t="s">
        <v>2385</v>
      </c>
      <c r="F406" s="340" t="s">
        <v>2386</v>
      </c>
      <c r="G406" s="342" t="s">
        <v>554</v>
      </c>
      <c r="H406" s="342" t="s">
        <v>554</v>
      </c>
      <c r="I406" s="347" t="s">
        <v>555</v>
      </c>
      <c r="J406" s="348">
        <v>150</v>
      </c>
      <c r="K406" s="348">
        <v>0</v>
      </c>
      <c r="L406" s="348">
        <v>6</v>
      </c>
      <c r="M406" s="348">
        <f t="shared" si="95"/>
        <v>25</v>
      </c>
      <c r="N406" s="349">
        <v>45960</v>
      </c>
      <c r="O406" s="349">
        <v>45957</v>
      </c>
      <c r="P406" s="350"/>
      <c r="Q406" s="355" t="s">
        <v>556</v>
      </c>
      <c r="R406" s="350"/>
      <c r="S406" s="350"/>
      <c r="T406" s="350" t="s">
        <v>748</v>
      </c>
      <c r="U406" s="353">
        <v>45903</v>
      </c>
      <c r="V406" s="353" t="s">
        <v>572</v>
      </c>
      <c r="W406" s="353" t="s">
        <v>572</v>
      </c>
      <c r="X406" s="353"/>
      <c r="Y406" s="361"/>
      <c r="Z406" s="362" t="s">
        <v>2286</v>
      </c>
      <c r="AA406" s="350" t="s">
        <v>2287</v>
      </c>
      <c r="AB406" s="363">
        <v>1.6598</v>
      </c>
      <c r="AC406" s="363">
        <f t="shared" si="99"/>
        <v>248.97</v>
      </c>
      <c r="AD406" s="348" t="s">
        <v>2288</v>
      </c>
      <c r="AE406" s="364" t="s">
        <v>567</v>
      </c>
      <c r="AF406" s="364"/>
      <c r="AG406" s="364">
        <v>150</v>
      </c>
      <c r="AH406" s="372">
        <f t="shared" si="96"/>
        <v>0</v>
      </c>
      <c r="AI406" s="364"/>
      <c r="AK406" s="373">
        <f t="shared" si="97"/>
        <v>150</v>
      </c>
      <c r="AL406" s="373"/>
      <c r="AM406" s="374"/>
      <c r="AO406" s="381">
        <f t="shared" si="98"/>
        <v>150</v>
      </c>
      <c r="AP406" s="381"/>
      <c r="AQ406" s="382"/>
      <c r="AR406" s="292">
        <f t="shared" si="92"/>
        <v>150</v>
      </c>
      <c r="AS406" s="292">
        <f t="shared" si="93"/>
        <v>435194</v>
      </c>
      <c r="AT406" s="383"/>
      <c r="AU406" s="383"/>
      <c r="AV406" s="383"/>
      <c r="AW406" s="383"/>
      <c r="AX406" s="383"/>
      <c r="AY406" s="347"/>
    </row>
    <row r="407" s="184" customFormat="1" ht="39" hidden="1" customHeight="1" spans="1:51">
      <c r="A407" s="337">
        <v>45891</v>
      </c>
      <c r="B407" s="338" t="s">
        <v>2282</v>
      </c>
      <c r="C407" s="339" t="s">
        <v>594</v>
      </c>
      <c r="D407" s="340">
        <v>4500177554</v>
      </c>
      <c r="E407" s="341" t="s">
        <v>2387</v>
      </c>
      <c r="F407" s="340" t="s">
        <v>2388</v>
      </c>
      <c r="G407" s="342" t="s">
        <v>554</v>
      </c>
      <c r="H407" s="342" t="s">
        <v>554</v>
      </c>
      <c r="I407" s="347" t="s">
        <v>555</v>
      </c>
      <c r="J407" s="348">
        <v>144</v>
      </c>
      <c r="K407" s="348">
        <v>0</v>
      </c>
      <c r="L407" s="348">
        <v>6</v>
      </c>
      <c r="M407" s="348">
        <f t="shared" si="95"/>
        <v>24</v>
      </c>
      <c r="N407" s="349">
        <v>45960</v>
      </c>
      <c r="O407" s="349">
        <v>45957</v>
      </c>
      <c r="P407" s="350"/>
      <c r="Q407" s="355" t="s">
        <v>556</v>
      </c>
      <c r="R407" s="350"/>
      <c r="S407" s="350"/>
      <c r="T407" s="350" t="s">
        <v>748</v>
      </c>
      <c r="U407" s="353">
        <v>45903</v>
      </c>
      <c r="V407" s="353" t="s">
        <v>572</v>
      </c>
      <c r="W407" s="353" t="s">
        <v>572</v>
      </c>
      <c r="X407" s="353"/>
      <c r="Y407" s="361"/>
      <c r="Z407" s="362" t="s">
        <v>2286</v>
      </c>
      <c r="AA407" s="350" t="s">
        <v>2287</v>
      </c>
      <c r="AB407" s="363">
        <v>1.6598</v>
      </c>
      <c r="AC407" s="363">
        <f t="shared" si="99"/>
        <v>239.0112</v>
      </c>
      <c r="AD407" s="348" t="s">
        <v>2288</v>
      </c>
      <c r="AE407" s="364" t="s">
        <v>567</v>
      </c>
      <c r="AF407" s="364"/>
      <c r="AG407" s="364">
        <v>144</v>
      </c>
      <c r="AH407" s="372">
        <f t="shared" si="96"/>
        <v>0</v>
      </c>
      <c r="AI407" s="364"/>
      <c r="AK407" s="373">
        <f t="shared" si="97"/>
        <v>144</v>
      </c>
      <c r="AL407" s="373"/>
      <c r="AM407" s="374"/>
      <c r="AO407" s="381">
        <f t="shared" si="98"/>
        <v>144</v>
      </c>
      <c r="AP407" s="381"/>
      <c r="AQ407" s="382"/>
      <c r="AR407" s="292">
        <f t="shared" si="92"/>
        <v>144</v>
      </c>
      <c r="AS407" s="292">
        <f t="shared" si="93"/>
        <v>435338</v>
      </c>
      <c r="AT407" s="383"/>
      <c r="AU407" s="383"/>
      <c r="AV407" s="383"/>
      <c r="AW407" s="383"/>
      <c r="AX407" s="383"/>
      <c r="AY407" s="347"/>
    </row>
    <row r="408" s="184" customFormat="1" ht="39" hidden="1" customHeight="1" spans="1:51">
      <c r="A408" s="337">
        <v>45891</v>
      </c>
      <c r="B408" s="338" t="s">
        <v>2282</v>
      </c>
      <c r="C408" s="339" t="s">
        <v>594</v>
      </c>
      <c r="D408" s="340">
        <v>4500177554</v>
      </c>
      <c r="E408" s="341" t="s">
        <v>2389</v>
      </c>
      <c r="F408" s="340" t="s">
        <v>2390</v>
      </c>
      <c r="G408" s="342" t="s">
        <v>554</v>
      </c>
      <c r="H408" s="342" t="s">
        <v>554</v>
      </c>
      <c r="I408" s="347" t="s">
        <v>555</v>
      </c>
      <c r="J408" s="348">
        <v>102</v>
      </c>
      <c r="K408" s="348">
        <v>0</v>
      </c>
      <c r="L408" s="348">
        <v>6</v>
      </c>
      <c r="M408" s="348">
        <f t="shared" si="95"/>
        <v>17</v>
      </c>
      <c r="N408" s="349">
        <v>45960</v>
      </c>
      <c r="O408" s="349">
        <v>45957</v>
      </c>
      <c r="P408" s="350"/>
      <c r="Q408" s="355" t="s">
        <v>556</v>
      </c>
      <c r="R408" s="350"/>
      <c r="S408" s="350"/>
      <c r="T408" s="350" t="s">
        <v>748</v>
      </c>
      <c r="U408" s="353">
        <v>45903</v>
      </c>
      <c r="V408" s="353" t="s">
        <v>572</v>
      </c>
      <c r="W408" s="353" t="s">
        <v>572</v>
      </c>
      <c r="X408" s="353"/>
      <c r="Y408" s="361"/>
      <c r="Z408" s="362" t="s">
        <v>2286</v>
      </c>
      <c r="AA408" s="350" t="s">
        <v>2287</v>
      </c>
      <c r="AB408" s="363">
        <v>1.6598</v>
      </c>
      <c r="AC408" s="363">
        <f t="shared" si="99"/>
        <v>169.2996</v>
      </c>
      <c r="AD408" s="348" t="s">
        <v>2288</v>
      </c>
      <c r="AE408" s="364" t="s">
        <v>567</v>
      </c>
      <c r="AF408" s="364"/>
      <c r="AG408" s="364">
        <v>102</v>
      </c>
      <c r="AH408" s="372">
        <f t="shared" si="96"/>
        <v>0</v>
      </c>
      <c r="AI408" s="364"/>
      <c r="AK408" s="373">
        <f t="shared" si="97"/>
        <v>102</v>
      </c>
      <c r="AL408" s="373"/>
      <c r="AM408" s="374"/>
      <c r="AO408" s="381">
        <f t="shared" si="98"/>
        <v>102</v>
      </c>
      <c r="AP408" s="381"/>
      <c r="AQ408" s="382"/>
      <c r="AR408" s="292">
        <f t="shared" si="92"/>
        <v>102</v>
      </c>
      <c r="AS408" s="292">
        <f t="shared" si="93"/>
        <v>435440</v>
      </c>
      <c r="AT408" s="383"/>
      <c r="AU408" s="383"/>
      <c r="AV408" s="383"/>
      <c r="AW408" s="383"/>
      <c r="AX408" s="383"/>
      <c r="AY408" s="347"/>
    </row>
    <row r="409" s="184" customFormat="1" ht="39" hidden="1" customHeight="1" spans="1:51">
      <c r="A409" s="337">
        <v>45891</v>
      </c>
      <c r="B409" s="338" t="s">
        <v>2282</v>
      </c>
      <c r="C409" s="339" t="s">
        <v>594</v>
      </c>
      <c r="D409" s="340">
        <v>4500177554</v>
      </c>
      <c r="E409" s="341" t="s">
        <v>2391</v>
      </c>
      <c r="F409" s="340" t="s">
        <v>2392</v>
      </c>
      <c r="G409" s="342" t="s">
        <v>554</v>
      </c>
      <c r="H409" s="342" t="s">
        <v>554</v>
      </c>
      <c r="I409" s="347" t="s">
        <v>555</v>
      </c>
      <c r="J409" s="348">
        <v>468</v>
      </c>
      <c r="K409" s="348">
        <v>0</v>
      </c>
      <c r="L409" s="348">
        <v>6</v>
      </c>
      <c r="M409" s="348">
        <f t="shared" si="95"/>
        <v>78</v>
      </c>
      <c r="N409" s="349">
        <v>45960</v>
      </c>
      <c r="O409" s="349">
        <v>45957</v>
      </c>
      <c r="P409" s="350"/>
      <c r="Q409" s="355" t="s">
        <v>556</v>
      </c>
      <c r="R409" s="350"/>
      <c r="S409" s="350"/>
      <c r="T409" s="350" t="s">
        <v>748</v>
      </c>
      <c r="U409" s="353">
        <v>45903</v>
      </c>
      <c r="V409" s="353" t="s">
        <v>572</v>
      </c>
      <c r="W409" s="353" t="s">
        <v>572</v>
      </c>
      <c r="X409" s="353"/>
      <c r="Y409" s="361"/>
      <c r="Z409" s="362" t="s">
        <v>2286</v>
      </c>
      <c r="AA409" s="350" t="s">
        <v>2287</v>
      </c>
      <c r="AB409" s="363">
        <v>1.6598</v>
      </c>
      <c r="AC409" s="363">
        <f t="shared" ref="AC409:AC422" si="100">AB409*J409</f>
        <v>776.7864</v>
      </c>
      <c r="AD409" s="348" t="s">
        <v>2288</v>
      </c>
      <c r="AE409" s="364" t="s">
        <v>567</v>
      </c>
      <c r="AF409" s="364"/>
      <c r="AG409" s="364">
        <v>468</v>
      </c>
      <c r="AH409" s="372">
        <f t="shared" si="96"/>
        <v>0</v>
      </c>
      <c r="AI409" s="364"/>
      <c r="AK409" s="373">
        <f t="shared" si="97"/>
        <v>468</v>
      </c>
      <c r="AL409" s="373"/>
      <c r="AM409" s="374"/>
      <c r="AO409" s="381">
        <f t="shared" si="98"/>
        <v>468</v>
      </c>
      <c r="AP409" s="381"/>
      <c r="AQ409" s="382"/>
      <c r="AR409" s="292">
        <f t="shared" si="92"/>
        <v>468</v>
      </c>
      <c r="AS409" s="292">
        <f t="shared" si="93"/>
        <v>435908</v>
      </c>
      <c r="AT409" s="383"/>
      <c r="AU409" s="383"/>
      <c r="AV409" s="383"/>
      <c r="AW409" s="383"/>
      <c r="AX409" s="383"/>
      <c r="AY409" s="347"/>
    </row>
    <row r="410" s="184" customFormat="1" ht="39" hidden="1" customHeight="1" spans="1:51">
      <c r="A410" s="337">
        <v>45891</v>
      </c>
      <c r="B410" s="338" t="s">
        <v>2282</v>
      </c>
      <c r="C410" s="339" t="s">
        <v>594</v>
      </c>
      <c r="D410" s="340">
        <v>4500177554</v>
      </c>
      <c r="E410" s="341" t="s">
        <v>2393</v>
      </c>
      <c r="F410" s="340" t="s">
        <v>2394</v>
      </c>
      <c r="G410" s="342" t="s">
        <v>554</v>
      </c>
      <c r="H410" s="342" t="s">
        <v>554</v>
      </c>
      <c r="I410" s="347" t="s">
        <v>555</v>
      </c>
      <c r="J410" s="348">
        <v>384</v>
      </c>
      <c r="K410" s="348">
        <v>0</v>
      </c>
      <c r="L410" s="348">
        <v>6</v>
      </c>
      <c r="M410" s="348">
        <f t="shared" si="95"/>
        <v>64</v>
      </c>
      <c r="N410" s="349">
        <v>45960</v>
      </c>
      <c r="O410" s="349">
        <v>45957</v>
      </c>
      <c r="P410" s="350"/>
      <c r="Q410" s="355" t="s">
        <v>556</v>
      </c>
      <c r="R410" s="350"/>
      <c r="S410" s="350"/>
      <c r="T410" s="350" t="s">
        <v>748</v>
      </c>
      <c r="U410" s="353">
        <v>45903</v>
      </c>
      <c r="V410" s="353" t="s">
        <v>572</v>
      </c>
      <c r="W410" s="353" t="s">
        <v>572</v>
      </c>
      <c r="X410" s="353"/>
      <c r="Y410" s="361"/>
      <c r="Z410" s="362" t="s">
        <v>2286</v>
      </c>
      <c r="AA410" s="350" t="s">
        <v>2287</v>
      </c>
      <c r="AB410" s="363">
        <v>1.6598</v>
      </c>
      <c r="AC410" s="363">
        <f t="shared" si="100"/>
        <v>637.3632</v>
      </c>
      <c r="AD410" s="348" t="s">
        <v>2288</v>
      </c>
      <c r="AE410" s="364" t="s">
        <v>567</v>
      </c>
      <c r="AF410" s="364"/>
      <c r="AG410" s="364">
        <v>384</v>
      </c>
      <c r="AH410" s="372">
        <f t="shared" si="96"/>
        <v>0</v>
      </c>
      <c r="AI410" s="364"/>
      <c r="AK410" s="373">
        <f t="shared" si="97"/>
        <v>384</v>
      </c>
      <c r="AL410" s="373"/>
      <c r="AM410" s="374"/>
      <c r="AO410" s="381">
        <f t="shared" si="98"/>
        <v>384</v>
      </c>
      <c r="AP410" s="381"/>
      <c r="AQ410" s="382"/>
      <c r="AR410" s="292">
        <f t="shared" si="92"/>
        <v>384</v>
      </c>
      <c r="AS410" s="292">
        <f t="shared" si="93"/>
        <v>436292</v>
      </c>
      <c r="AT410" s="383"/>
      <c r="AU410" s="383"/>
      <c r="AV410" s="383"/>
      <c r="AW410" s="383"/>
      <c r="AX410" s="383"/>
      <c r="AY410" s="347"/>
    </row>
    <row r="411" s="184" customFormat="1" ht="39" hidden="1" customHeight="1" spans="1:51">
      <c r="A411" s="337">
        <v>45891</v>
      </c>
      <c r="B411" s="338" t="s">
        <v>2282</v>
      </c>
      <c r="C411" s="339" t="s">
        <v>594</v>
      </c>
      <c r="D411" s="340">
        <v>4500177554</v>
      </c>
      <c r="E411" s="341" t="s">
        <v>2395</v>
      </c>
      <c r="F411" s="340" t="s">
        <v>2396</v>
      </c>
      <c r="G411" s="342" t="s">
        <v>554</v>
      </c>
      <c r="H411" s="342" t="s">
        <v>554</v>
      </c>
      <c r="I411" s="347" t="s">
        <v>555</v>
      </c>
      <c r="J411" s="348">
        <v>966</v>
      </c>
      <c r="K411" s="348">
        <v>0</v>
      </c>
      <c r="L411" s="348">
        <v>6</v>
      </c>
      <c r="M411" s="348">
        <f t="shared" si="95"/>
        <v>161</v>
      </c>
      <c r="N411" s="349">
        <v>45960</v>
      </c>
      <c r="O411" s="349">
        <v>45957</v>
      </c>
      <c r="P411" s="350"/>
      <c r="Q411" s="355" t="s">
        <v>556</v>
      </c>
      <c r="R411" s="350"/>
      <c r="S411" s="350"/>
      <c r="T411" s="350" t="s">
        <v>748</v>
      </c>
      <c r="U411" s="353">
        <v>45903</v>
      </c>
      <c r="V411" s="353" t="s">
        <v>572</v>
      </c>
      <c r="W411" s="353" t="s">
        <v>572</v>
      </c>
      <c r="X411" s="353"/>
      <c r="Y411" s="361"/>
      <c r="Z411" s="362" t="s">
        <v>2286</v>
      </c>
      <c r="AA411" s="350" t="s">
        <v>2287</v>
      </c>
      <c r="AB411" s="363">
        <v>1.6598</v>
      </c>
      <c r="AC411" s="363">
        <f t="shared" si="100"/>
        <v>1603.3668</v>
      </c>
      <c r="AD411" s="348" t="s">
        <v>2288</v>
      </c>
      <c r="AE411" s="364" t="s">
        <v>567</v>
      </c>
      <c r="AF411" s="364"/>
      <c r="AG411" s="364">
        <v>966</v>
      </c>
      <c r="AH411" s="372">
        <f t="shared" si="96"/>
        <v>0</v>
      </c>
      <c r="AI411" s="364"/>
      <c r="AK411" s="373">
        <f t="shared" si="97"/>
        <v>966</v>
      </c>
      <c r="AL411" s="373"/>
      <c r="AM411" s="374"/>
      <c r="AO411" s="381">
        <f t="shared" si="98"/>
        <v>966</v>
      </c>
      <c r="AP411" s="381"/>
      <c r="AQ411" s="382"/>
      <c r="AR411" s="292">
        <f t="shared" si="92"/>
        <v>966</v>
      </c>
      <c r="AS411" s="292">
        <f t="shared" si="93"/>
        <v>437258</v>
      </c>
      <c r="AT411" s="383"/>
      <c r="AU411" s="383"/>
      <c r="AV411" s="383"/>
      <c r="AW411" s="383"/>
      <c r="AX411" s="383"/>
      <c r="AY411" s="347"/>
    </row>
    <row r="412" s="184" customFormat="1" ht="39" hidden="1" customHeight="1" spans="1:51">
      <c r="A412" s="337">
        <v>45891</v>
      </c>
      <c r="B412" s="338" t="s">
        <v>2282</v>
      </c>
      <c r="C412" s="339" t="s">
        <v>594</v>
      </c>
      <c r="D412" s="340">
        <v>4500177554</v>
      </c>
      <c r="E412" s="341" t="s">
        <v>2397</v>
      </c>
      <c r="F412" s="340" t="s">
        <v>2398</v>
      </c>
      <c r="G412" s="342" t="s">
        <v>554</v>
      </c>
      <c r="H412" s="342" t="s">
        <v>554</v>
      </c>
      <c r="I412" s="347" t="s">
        <v>555</v>
      </c>
      <c r="J412" s="348">
        <v>234</v>
      </c>
      <c r="K412" s="348">
        <v>0</v>
      </c>
      <c r="L412" s="348">
        <v>6</v>
      </c>
      <c r="M412" s="348">
        <f t="shared" si="95"/>
        <v>39</v>
      </c>
      <c r="N412" s="349">
        <v>45960</v>
      </c>
      <c r="O412" s="349">
        <v>45957</v>
      </c>
      <c r="P412" s="350"/>
      <c r="Q412" s="355" t="s">
        <v>556</v>
      </c>
      <c r="R412" s="350"/>
      <c r="S412" s="350"/>
      <c r="T412" s="350" t="s">
        <v>748</v>
      </c>
      <c r="U412" s="353">
        <v>45903</v>
      </c>
      <c r="V412" s="353" t="s">
        <v>572</v>
      </c>
      <c r="W412" s="353" t="s">
        <v>572</v>
      </c>
      <c r="X412" s="353"/>
      <c r="Y412" s="361"/>
      <c r="Z412" s="362" t="s">
        <v>2286</v>
      </c>
      <c r="AA412" s="350" t="s">
        <v>2287</v>
      </c>
      <c r="AB412" s="363">
        <v>1.6598</v>
      </c>
      <c r="AC412" s="363">
        <f t="shared" si="100"/>
        <v>388.3932</v>
      </c>
      <c r="AD412" s="348" t="s">
        <v>2288</v>
      </c>
      <c r="AE412" s="364" t="s">
        <v>567</v>
      </c>
      <c r="AF412" s="364"/>
      <c r="AG412" s="364">
        <v>234</v>
      </c>
      <c r="AH412" s="372">
        <f t="shared" si="96"/>
        <v>0</v>
      </c>
      <c r="AI412" s="364"/>
      <c r="AK412" s="373">
        <f t="shared" si="97"/>
        <v>234</v>
      </c>
      <c r="AL412" s="373"/>
      <c r="AM412" s="374"/>
      <c r="AO412" s="381">
        <f t="shared" si="98"/>
        <v>234</v>
      </c>
      <c r="AP412" s="381"/>
      <c r="AQ412" s="382"/>
      <c r="AR412" s="292">
        <f t="shared" si="92"/>
        <v>234</v>
      </c>
      <c r="AS412" s="292">
        <f t="shared" si="93"/>
        <v>437492</v>
      </c>
      <c r="AT412" s="383"/>
      <c r="AU412" s="383"/>
      <c r="AV412" s="383"/>
      <c r="AW412" s="383"/>
      <c r="AX412" s="383"/>
      <c r="AY412" s="347"/>
    </row>
    <row r="413" s="184" customFormat="1" ht="39" hidden="1" customHeight="1" spans="1:51">
      <c r="A413" s="337">
        <v>45891</v>
      </c>
      <c r="B413" s="338" t="s">
        <v>2282</v>
      </c>
      <c r="C413" s="339" t="s">
        <v>594</v>
      </c>
      <c r="D413" s="340">
        <v>4500177554</v>
      </c>
      <c r="E413" s="341" t="s">
        <v>2399</v>
      </c>
      <c r="F413" s="340" t="s">
        <v>2400</v>
      </c>
      <c r="G413" s="342" t="s">
        <v>554</v>
      </c>
      <c r="H413" s="342" t="s">
        <v>554</v>
      </c>
      <c r="I413" s="347" t="s">
        <v>555</v>
      </c>
      <c r="J413" s="348">
        <v>168</v>
      </c>
      <c r="K413" s="348">
        <v>0</v>
      </c>
      <c r="L413" s="348">
        <v>6</v>
      </c>
      <c r="M413" s="348">
        <f t="shared" si="95"/>
        <v>28</v>
      </c>
      <c r="N413" s="349">
        <v>45960</v>
      </c>
      <c r="O413" s="349">
        <v>45957</v>
      </c>
      <c r="P413" s="350"/>
      <c r="Q413" s="355" t="s">
        <v>556</v>
      </c>
      <c r="R413" s="350"/>
      <c r="S413" s="350"/>
      <c r="T413" s="350" t="s">
        <v>748</v>
      </c>
      <c r="U413" s="353">
        <v>45903</v>
      </c>
      <c r="V413" s="353" t="s">
        <v>572</v>
      </c>
      <c r="W413" s="353" t="s">
        <v>572</v>
      </c>
      <c r="X413" s="353"/>
      <c r="Y413" s="361"/>
      <c r="Z413" s="362" t="s">
        <v>2286</v>
      </c>
      <c r="AA413" s="350" t="s">
        <v>2287</v>
      </c>
      <c r="AB413" s="363">
        <v>1.6598</v>
      </c>
      <c r="AC413" s="363">
        <f t="shared" si="100"/>
        <v>278.8464</v>
      </c>
      <c r="AD413" s="348" t="s">
        <v>2288</v>
      </c>
      <c r="AE413" s="364" t="s">
        <v>567</v>
      </c>
      <c r="AF413" s="364"/>
      <c r="AG413" s="364">
        <v>168</v>
      </c>
      <c r="AH413" s="372">
        <f t="shared" si="96"/>
        <v>0</v>
      </c>
      <c r="AI413" s="364"/>
      <c r="AK413" s="373">
        <f t="shared" si="97"/>
        <v>168</v>
      </c>
      <c r="AL413" s="373"/>
      <c r="AM413" s="374"/>
      <c r="AO413" s="381">
        <f t="shared" si="98"/>
        <v>168</v>
      </c>
      <c r="AP413" s="381"/>
      <c r="AQ413" s="382"/>
      <c r="AR413" s="292">
        <f t="shared" si="92"/>
        <v>168</v>
      </c>
      <c r="AS413" s="292">
        <f t="shared" si="93"/>
        <v>437660</v>
      </c>
      <c r="AT413" s="383"/>
      <c r="AU413" s="383"/>
      <c r="AV413" s="383"/>
      <c r="AW413" s="383"/>
      <c r="AX413" s="383"/>
      <c r="AY413" s="347"/>
    </row>
    <row r="414" s="184" customFormat="1" ht="39" hidden="1" customHeight="1" spans="1:51">
      <c r="A414" s="337">
        <v>45926</v>
      </c>
      <c r="B414" s="338" t="s">
        <v>799</v>
      </c>
      <c r="C414" s="339" t="s">
        <v>628</v>
      </c>
      <c r="D414" s="340">
        <v>4500180437</v>
      </c>
      <c r="E414" s="341"/>
      <c r="F414" s="340" t="s">
        <v>2401</v>
      </c>
      <c r="G414" s="342" t="s">
        <v>554</v>
      </c>
      <c r="H414" s="342" t="s">
        <v>554</v>
      </c>
      <c r="I414" s="347" t="s">
        <v>555</v>
      </c>
      <c r="J414" s="348">
        <v>4002</v>
      </c>
      <c r="K414" s="348">
        <v>0</v>
      </c>
      <c r="L414" s="348">
        <v>6</v>
      </c>
      <c r="M414" s="348">
        <f t="shared" si="95"/>
        <v>667</v>
      </c>
      <c r="N414" s="349">
        <v>45961</v>
      </c>
      <c r="O414" s="349">
        <v>45957</v>
      </c>
      <c r="P414" s="350"/>
      <c r="Q414" s="355" t="s">
        <v>556</v>
      </c>
      <c r="R414" s="350"/>
      <c r="S414" s="350"/>
      <c r="T414" s="350"/>
      <c r="U414" s="353">
        <v>45926</v>
      </c>
      <c r="V414" s="353" t="s">
        <v>572</v>
      </c>
      <c r="W414" s="353" t="s">
        <v>2402</v>
      </c>
      <c r="X414" s="353"/>
      <c r="Y414" s="361"/>
      <c r="Z414" s="366" t="s">
        <v>2403</v>
      </c>
      <c r="AA414" s="350" t="s">
        <v>660</v>
      </c>
      <c r="AB414" s="363">
        <v>2.5939</v>
      </c>
      <c r="AC414" s="363">
        <f t="shared" si="100"/>
        <v>10380.7878</v>
      </c>
      <c r="AD414" s="348" t="s">
        <v>2404</v>
      </c>
      <c r="AE414" s="364" t="s">
        <v>567</v>
      </c>
      <c r="AF414" s="364"/>
      <c r="AG414" s="364">
        <f>1728+2274</f>
        <v>4002</v>
      </c>
      <c r="AH414" s="372">
        <f t="shared" si="96"/>
        <v>0</v>
      </c>
      <c r="AI414" s="364"/>
      <c r="AK414" s="373">
        <f t="shared" si="97"/>
        <v>4002</v>
      </c>
      <c r="AL414" s="373"/>
      <c r="AM414" s="374"/>
      <c r="AO414" s="381">
        <f t="shared" si="98"/>
        <v>4002</v>
      </c>
      <c r="AP414" s="381"/>
      <c r="AQ414" s="382"/>
      <c r="AR414" s="292">
        <f t="shared" si="92"/>
        <v>4002</v>
      </c>
      <c r="AS414" s="292">
        <f t="shared" si="93"/>
        <v>441662</v>
      </c>
      <c r="AT414" s="383"/>
      <c r="AU414" s="383"/>
      <c r="AV414" s="383"/>
      <c r="AW414" s="383"/>
      <c r="AX414" s="383"/>
      <c r="AY414" s="347"/>
    </row>
    <row r="415" s="184" customFormat="1" ht="39" hidden="1" customHeight="1" spans="1:51">
      <c r="A415" s="337">
        <v>45922</v>
      </c>
      <c r="B415" s="338" t="s">
        <v>943</v>
      </c>
      <c r="C415" s="339" t="s">
        <v>628</v>
      </c>
      <c r="D415" s="340">
        <v>4500180115</v>
      </c>
      <c r="E415" s="341"/>
      <c r="F415" s="340" t="s">
        <v>2405</v>
      </c>
      <c r="G415" s="342" t="s">
        <v>554</v>
      </c>
      <c r="H415" s="342" t="s">
        <v>554</v>
      </c>
      <c r="I415" s="347" t="s">
        <v>555</v>
      </c>
      <c r="J415" s="348">
        <v>6000</v>
      </c>
      <c r="K415" s="348">
        <v>0</v>
      </c>
      <c r="L415" s="348">
        <v>6</v>
      </c>
      <c r="M415" s="348">
        <f t="shared" si="95"/>
        <v>1000</v>
      </c>
      <c r="N415" s="349">
        <v>45960</v>
      </c>
      <c r="O415" s="349">
        <v>45957</v>
      </c>
      <c r="P415" s="350"/>
      <c r="Q415" s="355" t="s">
        <v>556</v>
      </c>
      <c r="R415" s="350"/>
      <c r="S415" s="350"/>
      <c r="T415" s="350"/>
      <c r="U415" s="353">
        <v>45926</v>
      </c>
      <c r="V415" s="353" t="s">
        <v>572</v>
      </c>
      <c r="W415" s="353" t="s">
        <v>572</v>
      </c>
      <c r="X415" s="353"/>
      <c r="Y415" s="361"/>
      <c r="Z415" s="362" t="s">
        <v>2406</v>
      </c>
      <c r="AA415" s="350" t="s">
        <v>838</v>
      </c>
      <c r="AB415" s="363">
        <v>2.5732</v>
      </c>
      <c r="AC415" s="363">
        <f t="shared" si="100"/>
        <v>15439.2</v>
      </c>
      <c r="AD415" s="348" t="s">
        <v>2407</v>
      </c>
      <c r="AE415" s="364" t="s">
        <v>567</v>
      </c>
      <c r="AF415" s="364" t="s">
        <v>748</v>
      </c>
      <c r="AG415" s="364">
        <v>6000</v>
      </c>
      <c r="AH415" s="372">
        <f t="shared" si="96"/>
        <v>0</v>
      </c>
      <c r="AI415" s="364"/>
      <c r="AK415" s="373">
        <f t="shared" si="97"/>
        <v>6000</v>
      </c>
      <c r="AL415" s="373"/>
      <c r="AM415" s="374"/>
      <c r="AO415" s="381">
        <f t="shared" si="98"/>
        <v>6000</v>
      </c>
      <c r="AP415" s="381"/>
      <c r="AQ415" s="382"/>
      <c r="AR415" s="292">
        <f t="shared" si="92"/>
        <v>6000</v>
      </c>
      <c r="AS415" s="292">
        <f t="shared" si="93"/>
        <v>447662</v>
      </c>
      <c r="AT415" s="383"/>
      <c r="AU415" s="383"/>
      <c r="AV415" s="383"/>
      <c r="AW415" s="383"/>
      <c r="AX415" s="383"/>
      <c r="AY415" s="347"/>
    </row>
    <row r="416" s="184" customFormat="1" ht="39" customHeight="1" spans="1:51">
      <c r="A416" s="337">
        <v>45916</v>
      </c>
      <c r="B416" s="338" t="s">
        <v>1478</v>
      </c>
      <c r="C416" s="339" t="s">
        <v>594</v>
      </c>
      <c r="D416" s="340">
        <v>4500179646</v>
      </c>
      <c r="E416" s="341" t="s">
        <v>2408</v>
      </c>
      <c r="F416" s="340" t="s">
        <v>2409</v>
      </c>
      <c r="G416" s="342" t="s">
        <v>1481</v>
      </c>
      <c r="H416" s="342" t="s">
        <v>761</v>
      </c>
      <c r="I416" s="347" t="s">
        <v>555</v>
      </c>
      <c r="J416" s="348">
        <v>501</v>
      </c>
      <c r="K416" s="348">
        <v>0</v>
      </c>
      <c r="L416" s="348">
        <v>3</v>
      </c>
      <c r="M416" s="348">
        <f t="shared" si="95"/>
        <v>167</v>
      </c>
      <c r="N416" s="349">
        <v>45966</v>
      </c>
      <c r="O416" s="349">
        <v>45962</v>
      </c>
      <c r="P416" s="350" t="s">
        <v>2410</v>
      </c>
      <c r="Q416" s="355" t="s">
        <v>556</v>
      </c>
      <c r="R416" s="350"/>
      <c r="S416" s="350"/>
      <c r="T416" s="350"/>
      <c r="U416" s="353" t="s">
        <v>2344</v>
      </c>
      <c r="V416" s="353" t="s">
        <v>572</v>
      </c>
      <c r="W416" s="353" t="s">
        <v>2411</v>
      </c>
      <c r="X416" s="353"/>
      <c r="Y416" s="361"/>
      <c r="Z416" s="362" t="s">
        <v>2412</v>
      </c>
      <c r="AA416" s="350" t="s">
        <v>1485</v>
      </c>
      <c r="AB416" s="363">
        <v>1.6801</v>
      </c>
      <c r="AC416" s="363">
        <f t="shared" si="100"/>
        <v>841.7301</v>
      </c>
      <c r="AD416" s="348" t="s">
        <v>2413</v>
      </c>
      <c r="AE416" s="364" t="s">
        <v>567</v>
      </c>
      <c r="AF416" s="364" t="s">
        <v>748</v>
      </c>
      <c r="AG416" s="364">
        <v>501</v>
      </c>
      <c r="AH416" s="372">
        <f t="shared" si="96"/>
        <v>0</v>
      </c>
      <c r="AI416" s="364"/>
      <c r="AK416" s="373">
        <f t="shared" si="97"/>
        <v>501</v>
      </c>
      <c r="AL416" s="373"/>
      <c r="AM416" s="374"/>
      <c r="AO416" s="381">
        <f t="shared" ref="AO416:AO421" si="101">J416</f>
        <v>501</v>
      </c>
      <c r="AP416" s="381"/>
      <c r="AQ416" s="382"/>
      <c r="AR416" s="292">
        <f t="shared" si="92"/>
        <v>501</v>
      </c>
      <c r="AS416" s="292">
        <f t="shared" si="93"/>
        <v>448163</v>
      </c>
      <c r="AT416" s="383"/>
      <c r="AU416" s="383"/>
      <c r="AV416" s="383"/>
      <c r="AW416" s="383"/>
      <c r="AX416" s="383"/>
      <c r="AY416" s="347"/>
    </row>
    <row r="417" s="184" customFormat="1" ht="39" hidden="1" customHeight="1" spans="1:51">
      <c r="A417" s="337">
        <v>45917</v>
      </c>
      <c r="B417" s="338" t="s">
        <v>1727</v>
      </c>
      <c r="C417" s="339" t="s">
        <v>628</v>
      </c>
      <c r="D417" s="340">
        <v>4500179105</v>
      </c>
      <c r="E417" s="341" t="s">
        <v>2414</v>
      </c>
      <c r="F417" s="340" t="s">
        <v>2415</v>
      </c>
      <c r="G417" s="342" t="s">
        <v>554</v>
      </c>
      <c r="H417" s="342" t="s">
        <v>554</v>
      </c>
      <c r="I417" s="347" t="s">
        <v>555</v>
      </c>
      <c r="J417" s="348">
        <v>504</v>
      </c>
      <c r="K417" s="348">
        <v>0</v>
      </c>
      <c r="L417" s="348">
        <v>6</v>
      </c>
      <c r="M417" s="348">
        <f t="shared" si="95"/>
        <v>84</v>
      </c>
      <c r="N417" s="349">
        <v>45967</v>
      </c>
      <c r="O417" s="349">
        <v>45964</v>
      </c>
      <c r="P417" s="350"/>
      <c r="Q417" s="355" t="s">
        <v>556</v>
      </c>
      <c r="R417" s="350"/>
      <c r="S417" s="350"/>
      <c r="T417" s="350"/>
      <c r="U417" s="353">
        <v>45916</v>
      </c>
      <c r="V417" s="353" t="s">
        <v>572</v>
      </c>
      <c r="W417" s="353" t="s">
        <v>572</v>
      </c>
      <c r="X417" s="353"/>
      <c r="Y417" s="361"/>
      <c r="Z417" s="362" t="s">
        <v>2416</v>
      </c>
      <c r="AA417" s="350" t="s">
        <v>838</v>
      </c>
      <c r="AB417" s="363">
        <v>2.7663</v>
      </c>
      <c r="AC417" s="363">
        <f t="shared" si="100"/>
        <v>1394.2152</v>
      </c>
      <c r="AD417" s="348" t="s">
        <v>2417</v>
      </c>
      <c r="AE417" s="364" t="s">
        <v>567</v>
      </c>
      <c r="AF417" s="364" t="s">
        <v>748</v>
      </c>
      <c r="AG417" s="364">
        <v>504</v>
      </c>
      <c r="AH417" s="372">
        <f t="shared" si="96"/>
        <v>0</v>
      </c>
      <c r="AI417" s="364"/>
      <c r="AK417" s="373">
        <f t="shared" si="97"/>
        <v>504</v>
      </c>
      <c r="AL417" s="373"/>
      <c r="AM417" s="374"/>
      <c r="AO417" s="381">
        <f t="shared" si="101"/>
        <v>504</v>
      </c>
      <c r="AP417" s="381"/>
      <c r="AQ417" s="382"/>
      <c r="AR417" s="292">
        <f t="shared" si="92"/>
        <v>504</v>
      </c>
      <c r="AS417" s="292">
        <f t="shared" si="93"/>
        <v>448667</v>
      </c>
      <c r="AT417" s="383"/>
      <c r="AU417" s="383"/>
      <c r="AV417" s="383"/>
      <c r="AW417" s="383"/>
      <c r="AX417" s="383"/>
      <c r="AY417" s="347"/>
    </row>
    <row r="418" s="184" customFormat="1" ht="39" hidden="1" customHeight="1" spans="1:51">
      <c r="A418" s="337">
        <v>45917</v>
      </c>
      <c r="B418" s="338" t="s">
        <v>457</v>
      </c>
      <c r="C418" s="339" t="s">
        <v>585</v>
      </c>
      <c r="D418" s="340">
        <v>4500179736</v>
      </c>
      <c r="E418" s="341" t="s">
        <v>2418</v>
      </c>
      <c r="F418" s="340" t="s">
        <v>2419</v>
      </c>
      <c r="G418" s="342" t="s">
        <v>666</v>
      </c>
      <c r="H418" s="342" t="s">
        <v>554</v>
      </c>
      <c r="I418" s="347" t="s">
        <v>555</v>
      </c>
      <c r="J418" s="348">
        <v>498</v>
      </c>
      <c r="K418" s="348">
        <v>0</v>
      </c>
      <c r="L418" s="348">
        <v>6</v>
      </c>
      <c r="M418" s="348">
        <f t="shared" si="95"/>
        <v>83</v>
      </c>
      <c r="N418" s="349">
        <v>45968</v>
      </c>
      <c r="O418" s="349">
        <v>45964</v>
      </c>
      <c r="P418" s="350"/>
      <c r="Q418" s="355" t="s">
        <v>556</v>
      </c>
      <c r="R418" s="350"/>
      <c r="S418" s="350"/>
      <c r="T418" s="350"/>
      <c r="U418" s="353" t="s">
        <v>2420</v>
      </c>
      <c r="V418" s="353" t="s">
        <v>2421</v>
      </c>
      <c r="W418" s="353" t="s">
        <v>677</v>
      </c>
      <c r="X418" s="353"/>
      <c r="Y418" s="361"/>
      <c r="Z418" s="362" t="s">
        <v>2422</v>
      </c>
      <c r="AA418" s="350" t="s">
        <v>679</v>
      </c>
      <c r="AB418" s="363">
        <v>2.7663</v>
      </c>
      <c r="AC418" s="363">
        <f t="shared" si="100"/>
        <v>1377.6174</v>
      </c>
      <c r="AD418" s="348" t="s">
        <v>2423</v>
      </c>
      <c r="AE418" s="364" t="s">
        <v>567</v>
      </c>
      <c r="AF418" s="364" t="s">
        <v>748</v>
      </c>
      <c r="AG418" s="364">
        <v>498</v>
      </c>
      <c r="AH418" s="372">
        <f t="shared" si="96"/>
        <v>0</v>
      </c>
      <c r="AI418" s="364"/>
      <c r="AK418" s="373"/>
      <c r="AL418" s="373">
        <f>J418</f>
        <v>498</v>
      </c>
      <c r="AM418" s="374"/>
      <c r="AO418" s="381">
        <f t="shared" si="101"/>
        <v>498</v>
      </c>
      <c r="AP418" s="381"/>
      <c r="AQ418" s="382"/>
      <c r="AR418" s="292">
        <f t="shared" si="92"/>
        <v>498</v>
      </c>
      <c r="AS418" s="292">
        <f t="shared" si="93"/>
        <v>449165</v>
      </c>
      <c r="AT418" s="383"/>
      <c r="AU418" s="383"/>
      <c r="AV418" s="383"/>
      <c r="AW418" s="383"/>
      <c r="AX418" s="383"/>
      <c r="AY418" s="347"/>
    </row>
    <row r="419" s="184" customFormat="1" ht="39" customHeight="1" spans="1:51">
      <c r="A419" s="337">
        <v>45916</v>
      </c>
      <c r="B419" s="338" t="s">
        <v>1478</v>
      </c>
      <c r="C419" s="339" t="s">
        <v>594</v>
      </c>
      <c r="D419" s="340">
        <v>4500179649</v>
      </c>
      <c r="E419" s="341" t="s">
        <v>2424</v>
      </c>
      <c r="F419" s="340" t="s">
        <v>2425</v>
      </c>
      <c r="G419" s="342" t="s">
        <v>1481</v>
      </c>
      <c r="H419" s="342" t="s">
        <v>761</v>
      </c>
      <c r="I419" s="347" t="s">
        <v>555</v>
      </c>
      <c r="J419" s="348">
        <v>501</v>
      </c>
      <c r="K419" s="348">
        <v>0</v>
      </c>
      <c r="L419" s="348">
        <v>3</v>
      </c>
      <c r="M419" s="348">
        <f t="shared" si="95"/>
        <v>167</v>
      </c>
      <c r="N419" s="349">
        <v>45971</v>
      </c>
      <c r="O419" s="349">
        <v>45967</v>
      </c>
      <c r="P419" s="350" t="s">
        <v>2426</v>
      </c>
      <c r="Q419" s="355" t="s">
        <v>556</v>
      </c>
      <c r="R419" s="350"/>
      <c r="S419" s="350"/>
      <c r="T419" s="350"/>
      <c r="U419" s="353" t="s">
        <v>2344</v>
      </c>
      <c r="V419" s="353" t="s">
        <v>572</v>
      </c>
      <c r="W419" s="353" t="s">
        <v>2411</v>
      </c>
      <c r="X419" s="353"/>
      <c r="Y419" s="361"/>
      <c r="Z419" s="362" t="s">
        <v>2345</v>
      </c>
      <c r="AA419" s="350" t="s">
        <v>1485</v>
      </c>
      <c r="AB419" s="363">
        <v>1.6801</v>
      </c>
      <c r="AC419" s="363">
        <f t="shared" si="100"/>
        <v>841.7301</v>
      </c>
      <c r="AD419" s="348" t="s">
        <v>2427</v>
      </c>
      <c r="AE419" s="364" t="s">
        <v>567</v>
      </c>
      <c r="AF419" s="364" t="s">
        <v>748</v>
      </c>
      <c r="AG419" s="364">
        <v>501</v>
      </c>
      <c r="AH419" s="372">
        <f t="shared" si="96"/>
        <v>0</v>
      </c>
      <c r="AI419" s="364"/>
      <c r="AK419" s="373">
        <f>J419</f>
        <v>501</v>
      </c>
      <c r="AL419" s="373"/>
      <c r="AM419" s="374"/>
      <c r="AO419" s="381">
        <f t="shared" si="101"/>
        <v>501</v>
      </c>
      <c r="AP419" s="381"/>
      <c r="AQ419" s="382"/>
      <c r="AR419" s="292">
        <f t="shared" si="92"/>
        <v>501</v>
      </c>
      <c r="AS419" s="292">
        <f t="shared" si="93"/>
        <v>449666</v>
      </c>
      <c r="AT419" s="383"/>
      <c r="AU419" s="383"/>
      <c r="AV419" s="383"/>
      <c r="AW419" s="383"/>
      <c r="AX419" s="383"/>
      <c r="AY419" s="347"/>
    </row>
    <row r="420" s="184" customFormat="1" ht="39" customHeight="1" spans="1:51">
      <c r="A420" s="337">
        <v>45916</v>
      </c>
      <c r="B420" s="338" t="s">
        <v>1478</v>
      </c>
      <c r="C420" s="339" t="s">
        <v>594</v>
      </c>
      <c r="D420" s="340">
        <v>4500179649</v>
      </c>
      <c r="E420" s="341" t="s">
        <v>2428</v>
      </c>
      <c r="F420" s="340" t="s">
        <v>2429</v>
      </c>
      <c r="G420" s="342" t="s">
        <v>1481</v>
      </c>
      <c r="H420" s="342" t="s">
        <v>761</v>
      </c>
      <c r="I420" s="347" t="s">
        <v>555</v>
      </c>
      <c r="J420" s="348">
        <v>501</v>
      </c>
      <c r="K420" s="348">
        <v>0</v>
      </c>
      <c r="L420" s="348">
        <v>3</v>
      </c>
      <c r="M420" s="348">
        <f t="shared" si="95"/>
        <v>167</v>
      </c>
      <c r="N420" s="349">
        <v>45971</v>
      </c>
      <c r="O420" s="349">
        <v>45967</v>
      </c>
      <c r="P420" s="350" t="s">
        <v>2426</v>
      </c>
      <c r="Q420" s="355" t="s">
        <v>556</v>
      </c>
      <c r="R420" s="350"/>
      <c r="S420" s="350"/>
      <c r="T420" s="350"/>
      <c r="U420" s="353" t="s">
        <v>2344</v>
      </c>
      <c r="V420" s="353" t="s">
        <v>572</v>
      </c>
      <c r="W420" s="353" t="s">
        <v>2411</v>
      </c>
      <c r="X420" s="353"/>
      <c r="Y420" s="361"/>
      <c r="Z420" s="362" t="s">
        <v>2345</v>
      </c>
      <c r="AA420" s="350" t="s">
        <v>1485</v>
      </c>
      <c r="AB420" s="363">
        <v>1.6801</v>
      </c>
      <c r="AC420" s="363">
        <f t="shared" si="100"/>
        <v>841.7301</v>
      </c>
      <c r="AD420" s="348" t="s">
        <v>2430</v>
      </c>
      <c r="AE420" s="364" t="s">
        <v>567</v>
      </c>
      <c r="AF420" s="364" t="s">
        <v>748</v>
      </c>
      <c r="AG420" s="364">
        <v>501</v>
      </c>
      <c r="AH420" s="372">
        <f t="shared" si="96"/>
        <v>0</v>
      </c>
      <c r="AI420" s="364"/>
      <c r="AK420" s="373">
        <f>J420</f>
        <v>501</v>
      </c>
      <c r="AL420" s="373"/>
      <c r="AM420" s="374"/>
      <c r="AO420" s="381">
        <f t="shared" si="101"/>
        <v>501</v>
      </c>
      <c r="AP420" s="381"/>
      <c r="AQ420" s="382"/>
      <c r="AR420" s="292">
        <f t="shared" si="92"/>
        <v>501</v>
      </c>
      <c r="AS420" s="292">
        <f t="shared" si="93"/>
        <v>450167</v>
      </c>
      <c r="AT420" s="383"/>
      <c r="AU420" s="383"/>
      <c r="AV420" s="383"/>
      <c r="AW420" s="383"/>
      <c r="AX420" s="383"/>
      <c r="AY420" s="347"/>
    </row>
    <row r="421" s="181" customFormat="1" ht="39" hidden="1" customHeight="1" spans="1:51">
      <c r="A421" s="223">
        <v>45890</v>
      </c>
      <c r="B421" s="224" t="s">
        <v>2111</v>
      </c>
      <c r="C421" s="225" t="s">
        <v>642</v>
      </c>
      <c r="D421" s="226">
        <v>4500176723</v>
      </c>
      <c r="E421" s="227" t="s">
        <v>2431</v>
      </c>
      <c r="F421" s="226" t="s">
        <v>2432</v>
      </c>
      <c r="G421" s="228" t="s">
        <v>666</v>
      </c>
      <c r="H421" s="228" t="s">
        <v>596</v>
      </c>
      <c r="I421" s="241" t="s">
        <v>555</v>
      </c>
      <c r="J421" s="242">
        <v>1500</v>
      </c>
      <c r="K421" s="242">
        <v>0</v>
      </c>
      <c r="L421" s="242">
        <v>6</v>
      </c>
      <c r="M421" s="242">
        <f t="shared" si="95"/>
        <v>250</v>
      </c>
      <c r="N421" s="243">
        <v>45976</v>
      </c>
      <c r="O421" s="243">
        <v>45972</v>
      </c>
      <c r="P421" s="244"/>
      <c r="Q421" s="389" t="s">
        <v>556</v>
      </c>
      <c r="R421" s="244"/>
      <c r="S421" s="244"/>
      <c r="T421" s="244" t="s">
        <v>731</v>
      </c>
      <c r="U421" s="250">
        <v>45917</v>
      </c>
      <c r="V421" s="250" t="s">
        <v>572</v>
      </c>
      <c r="W421" s="250" t="s">
        <v>2114</v>
      </c>
      <c r="X421" s="250"/>
      <c r="Y421" s="264"/>
      <c r="Z421" s="229" t="s">
        <v>2433</v>
      </c>
      <c r="AA421" s="244" t="s">
        <v>884</v>
      </c>
      <c r="AB421" s="265">
        <v>2.6352</v>
      </c>
      <c r="AC421" s="265">
        <f t="shared" si="100"/>
        <v>3952.8</v>
      </c>
      <c r="AD421" s="242" t="s">
        <v>2434</v>
      </c>
      <c r="AE421" s="266" t="s">
        <v>567</v>
      </c>
      <c r="AF421" s="266" t="s">
        <v>748</v>
      </c>
      <c r="AG421" s="266">
        <v>1500</v>
      </c>
      <c r="AH421" s="267">
        <f t="shared" si="96"/>
        <v>0</v>
      </c>
      <c r="AI421" s="266"/>
      <c r="AK421" s="282"/>
      <c r="AL421" s="282">
        <f>J421</f>
        <v>1500</v>
      </c>
      <c r="AM421" s="283"/>
      <c r="AO421" s="294">
        <f t="shared" si="101"/>
        <v>1500</v>
      </c>
      <c r="AP421" s="294"/>
      <c r="AQ421" s="295"/>
      <c r="AR421" s="292">
        <f t="shared" si="92"/>
        <v>1500</v>
      </c>
      <c r="AS421" s="292">
        <f t="shared" si="93"/>
        <v>451667</v>
      </c>
      <c r="AT421" s="296"/>
      <c r="AU421" s="296"/>
      <c r="AV421" s="296"/>
      <c r="AW421" s="296"/>
      <c r="AX421" s="296"/>
      <c r="AY421" s="241"/>
    </row>
    <row r="422" s="181" customFormat="1" ht="39" hidden="1" customHeight="1" spans="1:51">
      <c r="A422" s="223">
        <v>45894</v>
      </c>
      <c r="B422" s="224" t="s">
        <v>2435</v>
      </c>
      <c r="C422" s="225" t="s">
        <v>820</v>
      </c>
      <c r="D422" s="226">
        <v>4500177426</v>
      </c>
      <c r="E422" s="227">
        <v>255848</v>
      </c>
      <c r="F422" s="226" t="s">
        <v>2436</v>
      </c>
      <c r="G422" s="228" t="s">
        <v>815</v>
      </c>
      <c r="H422" s="228" t="s">
        <v>554</v>
      </c>
      <c r="I422" s="241" t="s">
        <v>555</v>
      </c>
      <c r="J422" s="242">
        <v>300</v>
      </c>
      <c r="K422" s="242">
        <v>0</v>
      </c>
      <c r="L422" s="242">
        <v>6</v>
      </c>
      <c r="M422" s="242">
        <f t="shared" si="95"/>
        <v>50</v>
      </c>
      <c r="N422" s="243">
        <v>45978</v>
      </c>
      <c r="O422" s="243">
        <v>45974</v>
      </c>
      <c r="P422" s="244"/>
      <c r="Q422" s="389" t="s">
        <v>556</v>
      </c>
      <c r="R422" s="244"/>
      <c r="S422" s="244"/>
      <c r="T422" s="244" t="s">
        <v>731</v>
      </c>
      <c r="U422" s="250">
        <v>45917</v>
      </c>
      <c r="V422" s="250" t="s">
        <v>572</v>
      </c>
      <c r="W422" s="250" t="s">
        <v>572</v>
      </c>
      <c r="X422" s="250" t="s">
        <v>548</v>
      </c>
      <c r="Y422" s="264"/>
      <c r="Z422" s="229" t="s">
        <v>2437</v>
      </c>
      <c r="AA422" s="244" t="s">
        <v>352</v>
      </c>
      <c r="AB422" s="265">
        <v>2.7663</v>
      </c>
      <c r="AC422" s="265">
        <f t="shared" si="100"/>
        <v>829.89</v>
      </c>
      <c r="AD422" s="242" t="s">
        <v>2438</v>
      </c>
      <c r="AE422" s="266" t="s">
        <v>567</v>
      </c>
      <c r="AF422" s="266" t="s">
        <v>748</v>
      </c>
      <c r="AG422" s="266">
        <v>300</v>
      </c>
      <c r="AH422" s="267">
        <f t="shared" si="96"/>
        <v>0</v>
      </c>
      <c r="AI422" s="266"/>
      <c r="AK422" s="282"/>
      <c r="AL422" s="282">
        <f>J422</f>
        <v>300</v>
      </c>
      <c r="AM422" s="283"/>
      <c r="AO422" s="294"/>
      <c r="AP422" s="294">
        <f>J422</f>
        <v>300</v>
      </c>
      <c r="AQ422" s="295"/>
      <c r="AR422" s="292">
        <f t="shared" si="92"/>
        <v>300</v>
      </c>
      <c r="AS422" s="292">
        <f t="shared" si="93"/>
        <v>451967</v>
      </c>
      <c r="AT422" s="296"/>
      <c r="AU422" s="296"/>
      <c r="AV422" s="296"/>
      <c r="AW422" s="296"/>
      <c r="AX422" s="296"/>
      <c r="AY422" s="241"/>
    </row>
    <row r="423" s="181" customFormat="1" ht="39" hidden="1" customHeight="1" spans="1:51">
      <c r="A423" s="223">
        <v>45930</v>
      </c>
      <c r="B423" s="224" t="s">
        <v>223</v>
      </c>
      <c r="C423" s="225" t="s">
        <v>628</v>
      </c>
      <c r="D423" s="226">
        <v>4500181035</v>
      </c>
      <c r="E423" s="227" t="s">
        <v>2439</v>
      </c>
      <c r="F423" s="226" t="s">
        <v>2440</v>
      </c>
      <c r="G423" s="228" t="s">
        <v>1308</v>
      </c>
      <c r="H423" s="228" t="s">
        <v>1308</v>
      </c>
      <c r="I423" s="241" t="s">
        <v>1309</v>
      </c>
      <c r="J423" s="242">
        <v>384</v>
      </c>
      <c r="K423" s="242">
        <v>0</v>
      </c>
      <c r="L423" s="242">
        <v>192</v>
      </c>
      <c r="M423" s="242">
        <f t="shared" si="95"/>
        <v>2</v>
      </c>
      <c r="N423" s="243">
        <v>45978</v>
      </c>
      <c r="O423" s="243">
        <v>45974</v>
      </c>
      <c r="P423" s="244"/>
      <c r="Q423" s="389" t="s">
        <v>556</v>
      </c>
      <c r="R423" s="244"/>
      <c r="S423" s="244"/>
      <c r="T423" s="244"/>
      <c r="U423" s="250">
        <v>45972</v>
      </c>
      <c r="V423" s="250" t="s">
        <v>676</v>
      </c>
      <c r="W423" s="250" t="s">
        <v>2370</v>
      </c>
      <c r="X423" s="250"/>
      <c r="Y423" s="264"/>
      <c r="Z423" s="229" t="s">
        <v>2441</v>
      </c>
      <c r="AA423" s="244" t="s">
        <v>2442</v>
      </c>
      <c r="AB423" s="265">
        <v>541.9283</v>
      </c>
      <c r="AC423" s="265">
        <f>AB423*M423</f>
        <v>1083.8566</v>
      </c>
      <c r="AD423" s="242" t="s">
        <v>2443</v>
      </c>
      <c r="AE423" s="266" t="s">
        <v>567</v>
      </c>
      <c r="AF423" s="266" t="s">
        <v>748</v>
      </c>
      <c r="AG423" s="266">
        <v>384</v>
      </c>
      <c r="AH423" s="267">
        <f t="shared" si="96"/>
        <v>0</v>
      </c>
      <c r="AI423" s="266"/>
      <c r="AK423" s="282">
        <f>J423</f>
        <v>384</v>
      </c>
      <c r="AL423" s="282"/>
      <c r="AM423" s="283"/>
      <c r="AO423" s="294">
        <f>J423</f>
        <v>384</v>
      </c>
      <c r="AP423" s="294"/>
      <c r="AQ423" s="295"/>
      <c r="AR423" s="292">
        <f t="shared" si="92"/>
        <v>384</v>
      </c>
      <c r="AS423" s="292">
        <f t="shared" si="93"/>
        <v>452351</v>
      </c>
      <c r="AT423" s="296"/>
      <c r="AU423" s="296"/>
      <c r="AV423" s="296"/>
      <c r="AW423" s="296"/>
      <c r="AX423" s="296"/>
      <c r="AY423" s="241"/>
    </row>
    <row r="424" s="181" customFormat="1" ht="39" hidden="1" customHeight="1" spans="1:51">
      <c r="A424" s="223">
        <v>45946</v>
      </c>
      <c r="B424" s="224" t="s">
        <v>2444</v>
      </c>
      <c r="C424" s="225" t="s">
        <v>996</v>
      </c>
      <c r="D424" s="226">
        <v>4500182154</v>
      </c>
      <c r="E424" s="227" t="s">
        <v>2445</v>
      </c>
      <c r="F424" s="226" t="s">
        <v>2446</v>
      </c>
      <c r="G424" s="228" t="s">
        <v>666</v>
      </c>
      <c r="H424" s="228" t="s">
        <v>596</v>
      </c>
      <c r="I424" s="241" t="s">
        <v>555</v>
      </c>
      <c r="J424" s="387">
        <v>3858</v>
      </c>
      <c r="K424" s="242">
        <v>0</v>
      </c>
      <c r="L424" s="242">
        <v>6</v>
      </c>
      <c r="M424" s="242">
        <f t="shared" si="95"/>
        <v>643</v>
      </c>
      <c r="N424" s="243">
        <v>45978</v>
      </c>
      <c r="O424" s="243">
        <v>45974</v>
      </c>
      <c r="P424" s="244"/>
      <c r="Q424" s="389" t="s">
        <v>556</v>
      </c>
      <c r="R424" s="244"/>
      <c r="S424" s="244"/>
      <c r="T424" s="244"/>
      <c r="U424" s="250">
        <v>45946</v>
      </c>
      <c r="V424" s="250" t="s">
        <v>572</v>
      </c>
      <c r="W424" s="250" t="s">
        <v>2447</v>
      </c>
      <c r="X424" s="250"/>
      <c r="Y424" s="264"/>
      <c r="Z424" s="392" t="s">
        <v>2448</v>
      </c>
      <c r="AA424" s="244" t="s">
        <v>993</v>
      </c>
      <c r="AB424" s="265">
        <v>2.4993</v>
      </c>
      <c r="AC424" s="265">
        <f t="shared" ref="AC424:AC431" si="102">AB424*J424</f>
        <v>9642.2994</v>
      </c>
      <c r="AD424" s="393" t="s">
        <v>2449</v>
      </c>
      <c r="AE424" s="266" t="s">
        <v>567</v>
      </c>
      <c r="AF424" s="266"/>
      <c r="AG424" s="266">
        <f>1890+1968</f>
        <v>3858</v>
      </c>
      <c r="AH424" s="267">
        <f t="shared" si="96"/>
        <v>0</v>
      </c>
      <c r="AI424" s="266"/>
      <c r="AK424" s="282"/>
      <c r="AL424" s="282">
        <f>J424</f>
        <v>3858</v>
      </c>
      <c r="AM424" s="283"/>
      <c r="AO424" s="294">
        <f>J424</f>
        <v>3858</v>
      </c>
      <c r="AP424" s="294"/>
      <c r="AQ424" s="295"/>
      <c r="AR424" s="292">
        <f t="shared" si="92"/>
        <v>3858</v>
      </c>
      <c r="AS424" s="292">
        <f t="shared" si="93"/>
        <v>456209</v>
      </c>
      <c r="AT424" s="296"/>
      <c r="AU424" s="296"/>
      <c r="AV424" s="296"/>
      <c r="AW424" s="296"/>
      <c r="AX424" s="296"/>
      <c r="AY424" s="241"/>
    </row>
    <row r="425" s="181" customFormat="1" ht="39" hidden="1" customHeight="1" spans="1:51">
      <c r="A425" s="223">
        <v>45944</v>
      </c>
      <c r="B425" s="224" t="s">
        <v>1141</v>
      </c>
      <c r="C425" s="225" t="s">
        <v>594</v>
      </c>
      <c r="D425" s="226">
        <v>4500181895</v>
      </c>
      <c r="E425" s="227" t="s">
        <v>2450</v>
      </c>
      <c r="F425" s="226" t="s">
        <v>2451</v>
      </c>
      <c r="G425" s="228" t="s">
        <v>724</v>
      </c>
      <c r="H425" s="228" t="s">
        <v>724</v>
      </c>
      <c r="I425" s="241" t="s">
        <v>555</v>
      </c>
      <c r="J425" s="242">
        <v>612</v>
      </c>
      <c r="K425" s="242">
        <v>0</v>
      </c>
      <c r="L425" s="242">
        <v>4</v>
      </c>
      <c r="M425" s="242">
        <f t="shared" si="95"/>
        <v>153</v>
      </c>
      <c r="N425" s="243">
        <v>45979</v>
      </c>
      <c r="O425" s="243">
        <v>45975</v>
      </c>
      <c r="P425" s="244"/>
      <c r="Q425" s="389" t="s">
        <v>556</v>
      </c>
      <c r="R425" s="244"/>
      <c r="S425" s="244"/>
      <c r="T425" s="244"/>
      <c r="U425" s="250">
        <v>45944</v>
      </c>
      <c r="V425" s="250" t="s">
        <v>572</v>
      </c>
      <c r="W425" s="250" t="s">
        <v>572</v>
      </c>
      <c r="X425" s="250"/>
      <c r="Y425" s="264"/>
      <c r="Z425" s="229" t="s">
        <v>2452</v>
      </c>
      <c r="AA425" s="244" t="s">
        <v>386</v>
      </c>
      <c r="AB425" s="265">
        <v>1.6706</v>
      </c>
      <c r="AC425" s="265">
        <f t="shared" si="102"/>
        <v>1022.4072</v>
      </c>
      <c r="AD425" s="242" t="s">
        <v>2453</v>
      </c>
      <c r="AE425" s="266" t="s">
        <v>567</v>
      </c>
      <c r="AF425" s="266" t="s">
        <v>748</v>
      </c>
      <c r="AG425" s="266">
        <v>612</v>
      </c>
      <c r="AH425" s="267">
        <f t="shared" si="96"/>
        <v>0</v>
      </c>
      <c r="AI425" s="266"/>
      <c r="AK425" s="282">
        <f>J425</f>
        <v>612</v>
      </c>
      <c r="AL425" s="282"/>
      <c r="AM425" s="283"/>
      <c r="AO425" s="294">
        <f>J425</f>
        <v>612</v>
      </c>
      <c r="AP425" s="294"/>
      <c r="AQ425" s="295"/>
      <c r="AR425" s="292">
        <f t="shared" si="92"/>
        <v>612</v>
      </c>
      <c r="AS425" s="292">
        <f t="shared" si="93"/>
        <v>456821</v>
      </c>
      <c r="AT425" s="296"/>
      <c r="AU425" s="296"/>
      <c r="AV425" s="296"/>
      <c r="AW425" s="296"/>
      <c r="AX425" s="296"/>
      <c r="AY425" s="241"/>
    </row>
    <row r="426" s="181" customFormat="1" ht="39" hidden="1" customHeight="1" spans="1:51">
      <c r="A426" s="223">
        <v>45928</v>
      </c>
      <c r="B426" s="224" t="s">
        <v>2454</v>
      </c>
      <c r="C426" s="225" t="s">
        <v>820</v>
      </c>
      <c r="D426" s="226">
        <v>4500180575</v>
      </c>
      <c r="E426" s="227" t="s">
        <v>2455</v>
      </c>
      <c r="F426" s="226" t="s">
        <v>2456</v>
      </c>
      <c r="G426" s="228" t="s">
        <v>815</v>
      </c>
      <c r="H426" s="228" t="s">
        <v>554</v>
      </c>
      <c r="I426" s="241" t="s">
        <v>555</v>
      </c>
      <c r="J426" s="242">
        <v>330</v>
      </c>
      <c r="K426" s="242">
        <v>0</v>
      </c>
      <c r="L426" s="242">
        <v>6</v>
      </c>
      <c r="M426" s="242">
        <f t="shared" si="95"/>
        <v>55</v>
      </c>
      <c r="N426" s="243">
        <v>45979</v>
      </c>
      <c r="O426" s="243">
        <v>45975</v>
      </c>
      <c r="P426" s="244"/>
      <c r="Q426" s="389" t="s">
        <v>556</v>
      </c>
      <c r="R426" s="244"/>
      <c r="S426" s="244"/>
      <c r="T426" s="244"/>
      <c r="U426" s="250">
        <v>45929</v>
      </c>
      <c r="V426" s="250" t="s">
        <v>572</v>
      </c>
      <c r="W426" s="250" t="s">
        <v>2457</v>
      </c>
      <c r="X426" s="250" t="s">
        <v>548</v>
      </c>
      <c r="Y426" s="264"/>
      <c r="Z426" s="229" t="s">
        <v>2458</v>
      </c>
      <c r="AA426" s="244" t="s">
        <v>352</v>
      </c>
      <c r="AB426" s="265">
        <v>2.7663</v>
      </c>
      <c r="AC426" s="265">
        <f t="shared" si="102"/>
        <v>912.879</v>
      </c>
      <c r="AD426" s="394" t="s">
        <v>2459</v>
      </c>
      <c r="AE426" s="266" t="s">
        <v>567</v>
      </c>
      <c r="AF426" s="266" t="s">
        <v>748</v>
      </c>
      <c r="AG426" s="266">
        <v>330</v>
      </c>
      <c r="AH426" s="267">
        <f t="shared" si="96"/>
        <v>0</v>
      </c>
      <c r="AI426" s="266"/>
      <c r="AK426" s="282"/>
      <c r="AL426" s="282">
        <f>J426</f>
        <v>330</v>
      </c>
      <c r="AM426" s="283"/>
      <c r="AO426" s="294"/>
      <c r="AP426" s="294">
        <f>J426</f>
        <v>330</v>
      </c>
      <c r="AQ426" s="295"/>
      <c r="AR426" s="292">
        <f t="shared" si="92"/>
        <v>330</v>
      </c>
      <c r="AS426" s="292">
        <f t="shared" si="93"/>
        <v>457151</v>
      </c>
      <c r="AT426" s="296"/>
      <c r="AU426" s="296"/>
      <c r="AV426" s="296"/>
      <c r="AW426" s="296"/>
      <c r="AX426" s="296"/>
      <c r="AY426" s="241"/>
    </row>
    <row r="427" s="181" customFormat="1" ht="39" hidden="1" customHeight="1" spans="1:51">
      <c r="A427" s="223">
        <v>45891</v>
      </c>
      <c r="B427" s="224" t="s">
        <v>2282</v>
      </c>
      <c r="C427" s="225" t="s">
        <v>594</v>
      </c>
      <c r="D427" s="226">
        <v>4500177557</v>
      </c>
      <c r="E427" s="227" t="s">
        <v>2460</v>
      </c>
      <c r="F427" s="226" t="s">
        <v>2461</v>
      </c>
      <c r="G427" s="228" t="s">
        <v>554</v>
      </c>
      <c r="H427" s="228" t="s">
        <v>554</v>
      </c>
      <c r="I427" s="241" t="s">
        <v>555</v>
      </c>
      <c r="J427" s="242">
        <v>840</v>
      </c>
      <c r="K427" s="242">
        <v>0</v>
      </c>
      <c r="L427" s="242">
        <v>6</v>
      </c>
      <c r="M427" s="242">
        <f t="shared" si="95"/>
        <v>140</v>
      </c>
      <c r="N427" s="243">
        <v>45980</v>
      </c>
      <c r="O427" s="243">
        <v>45976</v>
      </c>
      <c r="P427" s="244"/>
      <c r="Q427" s="389" t="s">
        <v>556</v>
      </c>
      <c r="R427" s="244"/>
      <c r="S427" s="244"/>
      <c r="T427" s="244" t="s">
        <v>748</v>
      </c>
      <c r="U427" s="250">
        <v>45903</v>
      </c>
      <c r="V427" s="250" t="s">
        <v>572</v>
      </c>
      <c r="W427" s="250" t="s">
        <v>572</v>
      </c>
      <c r="X427" s="250"/>
      <c r="Y427" s="264"/>
      <c r="Z427" s="229" t="s">
        <v>2462</v>
      </c>
      <c r="AA427" s="244" t="s">
        <v>2287</v>
      </c>
      <c r="AB427" s="265">
        <v>1.6598</v>
      </c>
      <c r="AC427" s="265">
        <f t="shared" si="102"/>
        <v>1394.232</v>
      </c>
      <c r="AD427" s="242" t="s">
        <v>2463</v>
      </c>
      <c r="AE427" s="266" t="s">
        <v>567</v>
      </c>
      <c r="AF427" s="266" t="s">
        <v>748</v>
      </c>
      <c r="AG427" s="266">
        <v>840</v>
      </c>
      <c r="AH427" s="267">
        <f t="shared" si="96"/>
        <v>0</v>
      </c>
      <c r="AI427" s="266"/>
      <c r="AK427" s="282">
        <f t="shared" ref="AK427:AK433" si="103">J427</f>
        <v>840</v>
      </c>
      <c r="AL427" s="282"/>
      <c r="AM427" s="283"/>
      <c r="AO427" s="294">
        <f t="shared" ref="AO427:AO433" si="104">J427</f>
        <v>840</v>
      </c>
      <c r="AP427" s="294"/>
      <c r="AQ427" s="295"/>
      <c r="AR427" s="292">
        <f t="shared" si="92"/>
        <v>840</v>
      </c>
      <c r="AS427" s="292">
        <f t="shared" si="93"/>
        <v>457991</v>
      </c>
      <c r="AT427" s="296"/>
      <c r="AU427" s="296"/>
      <c r="AV427" s="296"/>
      <c r="AW427" s="296"/>
      <c r="AX427" s="296"/>
      <c r="AY427" s="241"/>
    </row>
    <row r="428" s="181" customFormat="1" ht="39" hidden="1" customHeight="1" spans="1:51">
      <c r="A428" s="223">
        <v>45891</v>
      </c>
      <c r="B428" s="224" t="s">
        <v>2282</v>
      </c>
      <c r="C428" s="225" t="s">
        <v>594</v>
      </c>
      <c r="D428" s="226">
        <v>4500177557</v>
      </c>
      <c r="E428" s="227" t="s">
        <v>2464</v>
      </c>
      <c r="F428" s="226" t="s">
        <v>2465</v>
      </c>
      <c r="G428" s="228" t="s">
        <v>554</v>
      </c>
      <c r="H428" s="228" t="s">
        <v>554</v>
      </c>
      <c r="I428" s="241" t="s">
        <v>555</v>
      </c>
      <c r="J428" s="242">
        <v>492</v>
      </c>
      <c r="K428" s="242">
        <v>0</v>
      </c>
      <c r="L428" s="242">
        <v>6</v>
      </c>
      <c r="M428" s="242">
        <f t="shared" si="95"/>
        <v>82</v>
      </c>
      <c r="N428" s="243">
        <v>45980</v>
      </c>
      <c r="O428" s="243">
        <v>45976</v>
      </c>
      <c r="P428" s="244"/>
      <c r="Q428" s="389" t="s">
        <v>556</v>
      </c>
      <c r="R428" s="244"/>
      <c r="S428" s="244"/>
      <c r="T428" s="244" t="s">
        <v>748</v>
      </c>
      <c r="U428" s="250">
        <v>45903</v>
      </c>
      <c r="V428" s="250" t="s">
        <v>572</v>
      </c>
      <c r="W428" s="250" t="s">
        <v>572</v>
      </c>
      <c r="X428" s="250"/>
      <c r="Y428" s="264"/>
      <c r="Z428" s="229" t="s">
        <v>2462</v>
      </c>
      <c r="AA428" s="244" t="s">
        <v>2287</v>
      </c>
      <c r="AB428" s="265">
        <v>1.6598</v>
      </c>
      <c r="AC428" s="265">
        <f t="shared" si="102"/>
        <v>816.6216</v>
      </c>
      <c r="AD428" s="242" t="s">
        <v>2463</v>
      </c>
      <c r="AE428" s="266" t="s">
        <v>567</v>
      </c>
      <c r="AF428" s="266" t="s">
        <v>748</v>
      </c>
      <c r="AG428" s="266">
        <v>492</v>
      </c>
      <c r="AH428" s="267">
        <f t="shared" si="96"/>
        <v>0</v>
      </c>
      <c r="AI428" s="266"/>
      <c r="AK428" s="282">
        <f t="shared" si="103"/>
        <v>492</v>
      </c>
      <c r="AL428" s="282"/>
      <c r="AM428" s="283"/>
      <c r="AO428" s="294">
        <f t="shared" si="104"/>
        <v>492</v>
      </c>
      <c r="AP428" s="294"/>
      <c r="AQ428" s="295"/>
      <c r="AR428" s="292">
        <f t="shared" si="92"/>
        <v>492</v>
      </c>
      <c r="AS428" s="292">
        <f t="shared" si="93"/>
        <v>458483</v>
      </c>
      <c r="AT428" s="296"/>
      <c r="AU428" s="296"/>
      <c r="AV428" s="296"/>
      <c r="AW428" s="296"/>
      <c r="AX428" s="296"/>
      <c r="AY428" s="241"/>
    </row>
    <row r="429" s="181" customFormat="1" ht="39" customHeight="1" spans="1:51">
      <c r="A429" s="223">
        <v>45916</v>
      </c>
      <c r="B429" s="224" t="s">
        <v>1478</v>
      </c>
      <c r="C429" s="225" t="s">
        <v>594</v>
      </c>
      <c r="D429" s="226">
        <v>4500179650</v>
      </c>
      <c r="E429" s="227" t="s">
        <v>2466</v>
      </c>
      <c r="F429" s="226" t="s">
        <v>2467</v>
      </c>
      <c r="G429" s="228" t="s">
        <v>1481</v>
      </c>
      <c r="H429" s="228" t="s">
        <v>761</v>
      </c>
      <c r="I429" s="241" t="s">
        <v>555</v>
      </c>
      <c r="J429" s="242">
        <v>501</v>
      </c>
      <c r="K429" s="242">
        <v>0</v>
      </c>
      <c r="L429" s="242">
        <v>3</v>
      </c>
      <c r="M429" s="242">
        <f t="shared" si="95"/>
        <v>167</v>
      </c>
      <c r="N429" s="243">
        <v>45980</v>
      </c>
      <c r="O429" s="243">
        <v>45976</v>
      </c>
      <c r="P429" s="244" t="s">
        <v>2468</v>
      </c>
      <c r="Q429" s="389" t="s">
        <v>556</v>
      </c>
      <c r="R429" s="244"/>
      <c r="S429" s="244"/>
      <c r="T429" s="244"/>
      <c r="U429" s="250" t="s">
        <v>2344</v>
      </c>
      <c r="V429" s="250" t="s">
        <v>572</v>
      </c>
      <c r="W429" s="250" t="s">
        <v>2411</v>
      </c>
      <c r="X429" s="250"/>
      <c r="Y429" s="264"/>
      <c r="Z429" s="229" t="s">
        <v>2469</v>
      </c>
      <c r="AA429" s="244" t="s">
        <v>1485</v>
      </c>
      <c r="AB429" s="265">
        <v>1.6801</v>
      </c>
      <c r="AC429" s="265">
        <f t="shared" si="102"/>
        <v>841.7301</v>
      </c>
      <c r="AD429" s="242" t="s">
        <v>2470</v>
      </c>
      <c r="AE429" s="266" t="s">
        <v>567</v>
      </c>
      <c r="AF429" s="266" t="s">
        <v>748</v>
      </c>
      <c r="AG429" s="266">
        <v>501</v>
      </c>
      <c r="AH429" s="267">
        <f t="shared" si="96"/>
        <v>0</v>
      </c>
      <c r="AI429" s="266"/>
      <c r="AK429" s="282">
        <f t="shared" si="103"/>
        <v>501</v>
      </c>
      <c r="AL429" s="282"/>
      <c r="AM429" s="283"/>
      <c r="AO429" s="294">
        <f t="shared" si="104"/>
        <v>501</v>
      </c>
      <c r="AP429" s="294"/>
      <c r="AQ429" s="295"/>
      <c r="AR429" s="292">
        <f t="shared" si="92"/>
        <v>501</v>
      </c>
      <c r="AS429" s="292">
        <f t="shared" si="93"/>
        <v>458984</v>
      </c>
      <c r="AT429" s="296"/>
      <c r="AU429" s="296"/>
      <c r="AV429" s="296"/>
      <c r="AW429" s="296"/>
      <c r="AX429" s="296"/>
      <c r="AY429" s="241"/>
    </row>
    <row r="430" s="181" customFormat="1" ht="39" customHeight="1" spans="1:51">
      <c r="A430" s="223">
        <v>45916</v>
      </c>
      <c r="B430" s="224" t="s">
        <v>1478</v>
      </c>
      <c r="C430" s="225" t="s">
        <v>594</v>
      </c>
      <c r="D430" s="226">
        <v>4500179650</v>
      </c>
      <c r="E430" s="227" t="s">
        <v>2471</v>
      </c>
      <c r="F430" s="226" t="s">
        <v>2472</v>
      </c>
      <c r="G430" s="228" t="s">
        <v>1481</v>
      </c>
      <c r="H430" s="228" t="s">
        <v>761</v>
      </c>
      <c r="I430" s="241" t="s">
        <v>555</v>
      </c>
      <c r="J430" s="242">
        <v>501</v>
      </c>
      <c r="K430" s="242">
        <v>0</v>
      </c>
      <c r="L430" s="242">
        <v>3</v>
      </c>
      <c r="M430" s="242">
        <f t="shared" si="95"/>
        <v>167</v>
      </c>
      <c r="N430" s="243">
        <v>45980</v>
      </c>
      <c r="O430" s="243">
        <v>45976</v>
      </c>
      <c r="P430" s="244" t="s">
        <v>2468</v>
      </c>
      <c r="Q430" s="389" t="s">
        <v>556</v>
      </c>
      <c r="R430" s="244"/>
      <c r="S430" s="244"/>
      <c r="T430" s="244"/>
      <c r="U430" s="250" t="s">
        <v>2344</v>
      </c>
      <c r="V430" s="250" t="s">
        <v>572</v>
      </c>
      <c r="W430" s="250" t="s">
        <v>2411</v>
      </c>
      <c r="X430" s="250"/>
      <c r="Y430" s="264"/>
      <c r="Z430" s="229" t="s">
        <v>2469</v>
      </c>
      <c r="AA430" s="244" t="s">
        <v>1485</v>
      </c>
      <c r="AB430" s="265">
        <v>1.6801</v>
      </c>
      <c r="AC430" s="265">
        <f t="shared" si="102"/>
        <v>841.7301</v>
      </c>
      <c r="AD430" s="242" t="s">
        <v>2473</v>
      </c>
      <c r="AE430" s="266" t="s">
        <v>567</v>
      </c>
      <c r="AF430" s="266" t="s">
        <v>748</v>
      </c>
      <c r="AG430" s="266">
        <v>501</v>
      </c>
      <c r="AH430" s="267">
        <f t="shared" si="96"/>
        <v>0</v>
      </c>
      <c r="AI430" s="266"/>
      <c r="AK430" s="282">
        <f t="shared" si="103"/>
        <v>501</v>
      </c>
      <c r="AL430" s="282"/>
      <c r="AM430" s="283"/>
      <c r="AO430" s="294">
        <f t="shared" si="104"/>
        <v>501</v>
      </c>
      <c r="AP430" s="294"/>
      <c r="AQ430" s="295"/>
      <c r="AR430" s="292">
        <f t="shared" si="92"/>
        <v>501</v>
      </c>
      <c r="AS430" s="292">
        <f t="shared" si="93"/>
        <v>459485</v>
      </c>
      <c r="AT430" s="296"/>
      <c r="AU430" s="296"/>
      <c r="AV430" s="296"/>
      <c r="AW430" s="296"/>
      <c r="AX430" s="296"/>
      <c r="AY430" s="241"/>
    </row>
    <row r="431" s="183" customFormat="1" ht="39" customHeight="1" spans="1:51">
      <c r="A431" s="331">
        <v>45956</v>
      </c>
      <c r="B431" s="332" t="s">
        <v>1478</v>
      </c>
      <c r="C431" s="333" t="s">
        <v>594</v>
      </c>
      <c r="D431" s="334">
        <v>4500183179</v>
      </c>
      <c r="E431" s="385" t="s">
        <v>2474</v>
      </c>
      <c r="F431" s="334" t="s">
        <v>2475</v>
      </c>
      <c r="G431" s="336" t="s">
        <v>1481</v>
      </c>
      <c r="H431" s="336" t="s">
        <v>761</v>
      </c>
      <c r="I431" s="343" t="s">
        <v>555</v>
      </c>
      <c r="J431" s="344">
        <v>576</v>
      </c>
      <c r="K431" s="344">
        <v>0</v>
      </c>
      <c r="L431" s="344">
        <v>3</v>
      </c>
      <c r="M431" s="344">
        <f t="shared" si="95"/>
        <v>192</v>
      </c>
      <c r="N431" s="388">
        <v>45978</v>
      </c>
      <c r="O431" s="388">
        <v>45974</v>
      </c>
      <c r="P431" s="346" t="s">
        <v>2476</v>
      </c>
      <c r="Q431" s="390" t="s">
        <v>556</v>
      </c>
      <c r="R431" s="346"/>
      <c r="S431" s="346"/>
      <c r="T431" s="346"/>
      <c r="U431" s="354" t="s">
        <v>2344</v>
      </c>
      <c r="V431" s="354" t="s">
        <v>572</v>
      </c>
      <c r="W431" s="354" t="s">
        <v>2477</v>
      </c>
      <c r="X431" s="354"/>
      <c r="Y431" s="357"/>
      <c r="Z431" s="358" t="s">
        <v>2469</v>
      </c>
      <c r="AA431" s="346" t="s">
        <v>1485</v>
      </c>
      <c r="AB431" s="359">
        <v>1.6801</v>
      </c>
      <c r="AC431" s="359">
        <f t="shared" si="102"/>
        <v>967.7376</v>
      </c>
      <c r="AD431" s="344" t="s">
        <v>2478</v>
      </c>
      <c r="AE431" s="360" t="s">
        <v>567</v>
      </c>
      <c r="AF431" s="360" t="s">
        <v>748</v>
      </c>
      <c r="AG431" s="360">
        <v>576</v>
      </c>
      <c r="AH431" s="368">
        <f t="shared" si="96"/>
        <v>0</v>
      </c>
      <c r="AI431" s="360"/>
      <c r="AK431" s="369">
        <f t="shared" si="103"/>
        <v>576</v>
      </c>
      <c r="AL431" s="369"/>
      <c r="AM431" s="370"/>
      <c r="AO431" s="378">
        <f t="shared" si="104"/>
        <v>576</v>
      </c>
      <c r="AP431" s="378"/>
      <c r="AQ431" s="379"/>
      <c r="AR431" s="292">
        <f t="shared" si="92"/>
        <v>576</v>
      </c>
      <c r="AS431" s="292">
        <f t="shared" si="93"/>
        <v>460061</v>
      </c>
      <c r="AT431" s="380"/>
      <c r="AU431" s="380"/>
      <c r="AV431" s="380"/>
      <c r="AW431" s="380"/>
      <c r="AX431" s="380"/>
      <c r="AY431" s="343"/>
    </row>
    <row r="432" s="183" customFormat="1" ht="39" customHeight="1" spans="1:51">
      <c r="A432" s="331">
        <v>45916</v>
      </c>
      <c r="B432" s="332" t="s">
        <v>1478</v>
      </c>
      <c r="C432" s="333" t="s">
        <v>594</v>
      </c>
      <c r="D432" s="334">
        <v>4500179653</v>
      </c>
      <c r="E432" s="385" t="s">
        <v>2479</v>
      </c>
      <c r="F432" s="334" t="s">
        <v>2480</v>
      </c>
      <c r="G432" s="336" t="s">
        <v>1481</v>
      </c>
      <c r="H432" s="336" t="s">
        <v>761</v>
      </c>
      <c r="I432" s="343" t="s">
        <v>555</v>
      </c>
      <c r="J432" s="344">
        <v>501</v>
      </c>
      <c r="K432" s="344">
        <v>0</v>
      </c>
      <c r="L432" s="344">
        <v>3</v>
      </c>
      <c r="M432" s="344">
        <f t="shared" si="95"/>
        <v>167</v>
      </c>
      <c r="N432" s="345">
        <v>45980</v>
      </c>
      <c r="O432" s="345">
        <v>45976</v>
      </c>
      <c r="P432" s="346" t="s">
        <v>2481</v>
      </c>
      <c r="Q432" s="390" t="s">
        <v>556</v>
      </c>
      <c r="R432" s="346"/>
      <c r="S432" s="346"/>
      <c r="T432" s="346"/>
      <c r="U432" s="354" t="s">
        <v>2344</v>
      </c>
      <c r="V432" s="354" t="s">
        <v>572</v>
      </c>
      <c r="W432" s="354" t="s">
        <v>2411</v>
      </c>
      <c r="X432" s="354"/>
      <c r="Y432" s="357"/>
      <c r="Z432" s="358" t="s">
        <v>2469</v>
      </c>
      <c r="AA432" s="346" t="s">
        <v>1485</v>
      </c>
      <c r="AB432" s="359">
        <v>1.6801</v>
      </c>
      <c r="AC432" s="359">
        <f t="shared" ref="AC426:AC446" si="105">AB432*J432</f>
        <v>841.7301</v>
      </c>
      <c r="AD432" s="344" t="s">
        <v>2482</v>
      </c>
      <c r="AE432" s="360" t="s">
        <v>567</v>
      </c>
      <c r="AF432" s="360" t="s">
        <v>748</v>
      </c>
      <c r="AG432" s="360">
        <v>501</v>
      </c>
      <c r="AH432" s="368">
        <f t="shared" si="96"/>
        <v>0</v>
      </c>
      <c r="AI432" s="360"/>
      <c r="AK432" s="369">
        <f t="shared" si="103"/>
        <v>501</v>
      </c>
      <c r="AL432" s="369"/>
      <c r="AM432" s="370"/>
      <c r="AO432" s="378">
        <f t="shared" si="104"/>
        <v>501</v>
      </c>
      <c r="AP432" s="378"/>
      <c r="AQ432" s="379"/>
      <c r="AR432" s="292">
        <f t="shared" si="92"/>
        <v>501</v>
      </c>
      <c r="AS432" s="292">
        <f t="shared" si="93"/>
        <v>460562</v>
      </c>
      <c r="AT432" s="380"/>
      <c r="AU432" s="380"/>
      <c r="AV432" s="380"/>
      <c r="AW432" s="380"/>
      <c r="AX432" s="380"/>
      <c r="AY432" s="343"/>
    </row>
    <row r="433" s="183" customFormat="1" ht="39" customHeight="1" spans="1:51">
      <c r="A433" s="331">
        <v>45916</v>
      </c>
      <c r="B433" s="332" t="s">
        <v>1478</v>
      </c>
      <c r="C433" s="333" t="s">
        <v>594</v>
      </c>
      <c r="D433" s="334">
        <v>4500179653</v>
      </c>
      <c r="E433" s="385" t="s">
        <v>2483</v>
      </c>
      <c r="F433" s="334" t="s">
        <v>2484</v>
      </c>
      <c r="G433" s="336" t="s">
        <v>1481</v>
      </c>
      <c r="H433" s="336" t="s">
        <v>761</v>
      </c>
      <c r="I433" s="343" t="s">
        <v>555</v>
      </c>
      <c r="J433" s="344">
        <v>501</v>
      </c>
      <c r="K433" s="344">
        <v>0</v>
      </c>
      <c r="L433" s="344">
        <v>3</v>
      </c>
      <c r="M433" s="344">
        <f t="shared" si="95"/>
        <v>167</v>
      </c>
      <c r="N433" s="388">
        <v>45985</v>
      </c>
      <c r="O433" s="388">
        <v>45981</v>
      </c>
      <c r="P433" s="346" t="s">
        <v>2481</v>
      </c>
      <c r="Q433" s="390" t="s">
        <v>556</v>
      </c>
      <c r="R433" s="346"/>
      <c r="S433" s="346"/>
      <c r="T433" s="346"/>
      <c r="U433" s="354" t="s">
        <v>2344</v>
      </c>
      <c r="V433" s="354" t="s">
        <v>572</v>
      </c>
      <c r="W433" s="354" t="s">
        <v>2411</v>
      </c>
      <c r="X433" s="354"/>
      <c r="Y433" s="357"/>
      <c r="Z433" s="358" t="s">
        <v>2469</v>
      </c>
      <c r="AA433" s="346" t="s">
        <v>1485</v>
      </c>
      <c r="AB433" s="359">
        <v>1.6801</v>
      </c>
      <c r="AC433" s="359">
        <f t="shared" si="105"/>
        <v>841.7301</v>
      </c>
      <c r="AD433" s="344" t="s">
        <v>2485</v>
      </c>
      <c r="AE433" s="360" t="s">
        <v>567</v>
      </c>
      <c r="AF433" s="360" t="s">
        <v>748</v>
      </c>
      <c r="AG433" s="360">
        <v>501</v>
      </c>
      <c r="AH433" s="368">
        <f t="shared" si="96"/>
        <v>0</v>
      </c>
      <c r="AI433" s="360"/>
      <c r="AK433" s="369">
        <f t="shared" si="103"/>
        <v>501</v>
      </c>
      <c r="AL433" s="369"/>
      <c r="AM433" s="370"/>
      <c r="AO433" s="378">
        <f t="shared" si="104"/>
        <v>501</v>
      </c>
      <c r="AP433" s="378"/>
      <c r="AQ433" s="379"/>
      <c r="AR433" s="292">
        <f t="shared" si="92"/>
        <v>501</v>
      </c>
      <c r="AS433" s="292">
        <f t="shared" si="93"/>
        <v>461063</v>
      </c>
      <c r="AT433" s="380"/>
      <c r="AU433" s="380"/>
      <c r="AV433" s="380"/>
      <c r="AW433" s="380"/>
      <c r="AX433" s="380"/>
      <c r="AY433" s="343"/>
    </row>
    <row r="434" s="183" customFormat="1" ht="39" hidden="1" customHeight="1" spans="1:51">
      <c r="A434" s="331">
        <v>45945</v>
      </c>
      <c r="B434" s="332" t="s">
        <v>2486</v>
      </c>
      <c r="C434" s="333" t="s">
        <v>813</v>
      </c>
      <c r="D434" s="334">
        <v>4500181980</v>
      </c>
      <c r="E434" s="335" t="s">
        <v>2487</v>
      </c>
      <c r="F434" s="334" t="s">
        <v>2488</v>
      </c>
      <c r="G434" s="336" t="s">
        <v>815</v>
      </c>
      <c r="H434" s="336" t="s">
        <v>554</v>
      </c>
      <c r="I434" s="343" t="s">
        <v>555</v>
      </c>
      <c r="J434" s="344">
        <v>300</v>
      </c>
      <c r="K434" s="344">
        <v>0</v>
      </c>
      <c r="L434" s="344">
        <v>6</v>
      </c>
      <c r="M434" s="344">
        <f t="shared" si="95"/>
        <v>50</v>
      </c>
      <c r="N434" s="345">
        <v>45981</v>
      </c>
      <c r="O434" s="345">
        <v>45978</v>
      </c>
      <c r="P434" s="346"/>
      <c r="Q434" s="390" t="s">
        <v>556</v>
      </c>
      <c r="R434" s="346"/>
      <c r="S434" s="346"/>
      <c r="T434" s="346"/>
      <c r="U434" s="354">
        <v>45945</v>
      </c>
      <c r="V434" s="354" t="s">
        <v>572</v>
      </c>
      <c r="W434" s="354" t="s">
        <v>572</v>
      </c>
      <c r="X434" s="354" t="s">
        <v>2489</v>
      </c>
      <c r="Y434" s="357"/>
      <c r="Z434" s="358" t="s">
        <v>2490</v>
      </c>
      <c r="AA434" s="346" t="s">
        <v>838</v>
      </c>
      <c r="AB434" s="359">
        <v>2.7663</v>
      </c>
      <c r="AC434" s="359">
        <f t="shared" si="105"/>
        <v>829.89</v>
      </c>
      <c r="AD434" s="344" t="s">
        <v>2491</v>
      </c>
      <c r="AE434" s="360" t="s">
        <v>567</v>
      </c>
      <c r="AF434" s="360" t="s">
        <v>748</v>
      </c>
      <c r="AG434" s="360">
        <v>300</v>
      </c>
      <c r="AH434" s="368">
        <f t="shared" si="96"/>
        <v>0</v>
      </c>
      <c r="AI434" s="360"/>
      <c r="AK434" s="369"/>
      <c r="AL434" s="369">
        <f>J434</f>
        <v>300</v>
      </c>
      <c r="AM434" s="370"/>
      <c r="AO434" s="378"/>
      <c r="AP434" s="378">
        <f>J434</f>
        <v>300</v>
      </c>
      <c r="AQ434" s="379"/>
      <c r="AR434" s="292">
        <f t="shared" si="92"/>
        <v>300</v>
      </c>
      <c r="AS434" s="292">
        <f t="shared" si="93"/>
        <v>461363</v>
      </c>
      <c r="AT434" s="380"/>
      <c r="AU434" s="380"/>
      <c r="AV434" s="380"/>
      <c r="AW434" s="380"/>
      <c r="AX434" s="380"/>
      <c r="AY434" s="343"/>
    </row>
    <row r="435" s="183" customFormat="1" ht="39" hidden="1" customHeight="1" spans="1:51">
      <c r="A435" s="331">
        <v>45941</v>
      </c>
      <c r="B435" s="332" t="s">
        <v>2492</v>
      </c>
      <c r="C435" s="333" t="s">
        <v>820</v>
      </c>
      <c r="D435" s="334">
        <v>4500181278</v>
      </c>
      <c r="E435" s="335" t="s">
        <v>2493</v>
      </c>
      <c r="F435" s="334" t="s">
        <v>2494</v>
      </c>
      <c r="G435" s="336" t="s">
        <v>666</v>
      </c>
      <c r="H435" s="336" t="s">
        <v>596</v>
      </c>
      <c r="I435" s="343" t="s">
        <v>555</v>
      </c>
      <c r="J435" s="344">
        <v>300</v>
      </c>
      <c r="K435" s="344">
        <v>0</v>
      </c>
      <c r="L435" s="344">
        <v>6</v>
      </c>
      <c r="M435" s="344">
        <f t="shared" si="95"/>
        <v>50</v>
      </c>
      <c r="N435" s="345">
        <v>45981</v>
      </c>
      <c r="O435" s="345">
        <v>45978</v>
      </c>
      <c r="P435" s="346"/>
      <c r="Q435" s="390" t="s">
        <v>556</v>
      </c>
      <c r="R435" s="346"/>
      <c r="S435" s="346"/>
      <c r="T435" s="346"/>
      <c r="U435" s="354">
        <v>45947</v>
      </c>
      <c r="V435" s="354" t="s">
        <v>572</v>
      </c>
      <c r="W435" s="354" t="s">
        <v>572</v>
      </c>
      <c r="X435" s="354" t="s">
        <v>2495</v>
      </c>
      <c r="Y435" s="357"/>
      <c r="Z435" s="358" t="s">
        <v>2496</v>
      </c>
      <c r="AA435" s="346" t="s">
        <v>2497</v>
      </c>
      <c r="AB435" s="359">
        <v>2.7663</v>
      </c>
      <c r="AC435" s="359">
        <f t="shared" si="105"/>
        <v>829.89</v>
      </c>
      <c r="AD435" s="344" t="s">
        <v>2498</v>
      </c>
      <c r="AE435" s="360" t="s">
        <v>567</v>
      </c>
      <c r="AF435" s="360" t="s">
        <v>748</v>
      </c>
      <c r="AG435" s="360">
        <v>300</v>
      </c>
      <c r="AH435" s="368">
        <f t="shared" si="96"/>
        <v>0</v>
      </c>
      <c r="AI435" s="360"/>
      <c r="AK435" s="369"/>
      <c r="AL435" s="369">
        <f>J435</f>
        <v>300</v>
      </c>
      <c r="AM435" s="370"/>
      <c r="AO435" s="378">
        <f>J435</f>
        <v>300</v>
      </c>
      <c r="AP435" s="378"/>
      <c r="AQ435" s="379"/>
      <c r="AR435" s="292">
        <f t="shared" si="92"/>
        <v>300</v>
      </c>
      <c r="AS435" s="292">
        <f t="shared" si="93"/>
        <v>461663</v>
      </c>
      <c r="AT435" s="380"/>
      <c r="AU435" s="380"/>
      <c r="AV435" s="380"/>
      <c r="AW435" s="380"/>
      <c r="AX435" s="380"/>
      <c r="AY435" s="343"/>
    </row>
    <row r="436" s="183" customFormat="1" ht="39" hidden="1" customHeight="1" spans="1:51">
      <c r="A436" s="331">
        <v>45928</v>
      </c>
      <c r="B436" s="332" t="s">
        <v>1887</v>
      </c>
      <c r="C436" s="333" t="s">
        <v>820</v>
      </c>
      <c r="D436" s="334">
        <v>4500180068</v>
      </c>
      <c r="E436" s="335"/>
      <c r="F436" s="334" t="s">
        <v>2499</v>
      </c>
      <c r="G436" s="336" t="s">
        <v>815</v>
      </c>
      <c r="H436" s="336" t="s">
        <v>554</v>
      </c>
      <c r="I436" s="343" t="s">
        <v>555</v>
      </c>
      <c r="J436" s="344">
        <v>600</v>
      </c>
      <c r="K436" s="344">
        <v>0</v>
      </c>
      <c r="L436" s="344">
        <v>6</v>
      </c>
      <c r="M436" s="344">
        <f t="shared" si="95"/>
        <v>100</v>
      </c>
      <c r="N436" s="345">
        <v>45985</v>
      </c>
      <c r="O436" s="345">
        <v>45981</v>
      </c>
      <c r="P436" s="346"/>
      <c r="Q436" s="390" t="s">
        <v>556</v>
      </c>
      <c r="R436" s="346"/>
      <c r="S436" s="346"/>
      <c r="T436" s="346"/>
      <c r="U436" s="354">
        <v>45940</v>
      </c>
      <c r="V436" s="354" t="s">
        <v>572</v>
      </c>
      <c r="W436" s="354" t="s">
        <v>572</v>
      </c>
      <c r="X436" s="354" t="s">
        <v>548</v>
      </c>
      <c r="Y436" s="357"/>
      <c r="Z436" s="358" t="s">
        <v>2500</v>
      </c>
      <c r="AA436" s="346" t="s">
        <v>352</v>
      </c>
      <c r="AB436" s="359">
        <v>2.7663</v>
      </c>
      <c r="AC436" s="359">
        <f t="shared" si="105"/>
        <v>1659.78</v>
      </c>
      <c r="AD436" s="344" t="s">
        <v>2501</v>
      </c>
      <c r="AE436" s="360" t="s">
        <v>567</v>
      </c>
      <c r="AF436" s="360" t="s">
        <v>748</v>
      </c>
      <c r="AG436" s="360">
        <v>600</v>
      </c>
      <c r="AH436" s="368">
        <f t="shared" si="96"/>
        <v>0</v>
      </c>
      <c r="AI436" s="360"/>
      <c r="AK436" s="369"/>
      <c r="AL436" s="369">
        <f>J436</f>
        <v>600</v>
      </c>
      <c r="AM436" s="370"/>
      <c r="AO436" s="378"/>
      <c r="AP436" s="378">
        <f>J436</f>
        <v>600</v>
      </c>
      <c r="AQ436" s="379"/>
      <c r="AR436" s="292">
        <f t="shared" si="92"/>
        <v>600</v>
      </c>
      <c r="AS436" s="292">
        <f t="shared" si="93"/>
        <v>462263</v>
      </c>
      <c r="AT436" s="380"/>
      <c r="AU436" s="380"/>
      <c r="AV436" s="380"/>
      <c r="AW436" s="380"/>
      <c r="AX436" s="380"/>
      <c r="AY436" s="343"/>
    </row>
    <row r="437" s="183" customFormat="1" ht="39" hidden="1" customHeight="1" spans="1:51">
      <c r="A437" s="331">
        <v>45953</v>
      </c>
      <c r="B437" s="332" t="s">
        <v>906</v>
      </c>
      <c r="C437" s="333" t="s">
        <v>907</v>
      </c>
      <c r="D437" s="334">
        <v>4500181881</v>
      </c>
      <c r="E437" s="335"/>
      <c r="F437" s="334" t="s">
        <v>2502</v>
      </c>
      <c r="G437" s="336" t="s">
        <v>554</v>
      </c>
      <c r="H437" s="336" t="s">
        <v>554</v>
      </c>
      <c r="I437" s="343" t="s">
        <v>555</v>
      </c>
      <c r="J437" s="344">
        <v>252</v>
      </c>
      <c r="K437" s="344">
        <v>0</v>
      </c>
      <c r="L437" s="344">
        <v>6</v>
      </c>
      <c r="M437" s="344">
        <f t="shared" si="95"/>
        <v>42</v>
      </c>
      <c r="N437" s="345">
        <v>45991</v>
      </c>
      <c r="O437" s="345">
        <v>45987</v>
      </c>
      <c r="P437" s="346"/>
      <c r="Q437" s="390" t="s">
        <v>556</v>
      </c>
      <c r="R437" s="346"/>
      <c r="S437" s="346"/>
      <c r="T437" s="346"/>
      <c r="U437" s="354">
        <v>45950</v>
      </c>
      <c r="V437" s="354" t="s">
        <v>572</v>
      </c>
      <c r="W437" s="354" t="s">
        <v>2503</v>
      </c>
      <c r="X437" s="354"/>
      <c r="Y437" s="357"/>
      <c r="Z437" s="395" t="s">
        <v>2504</v>
      </c>
      <c r="AA437" s="346" t="s">
        <v>248</v>
      </c>
      <c r="AB437" s="359">
        <v>2.7666</v>
      </c>
      <c r="AC437" s="359">
        <f t="shared" si="105"/>
        <v>697.1832</v>
      </c>
      <c r="AD437" s="344" t="s">
        <v>2505</v>
      </c>
      <c r="AE437" s="360" t="s">
        <v>567</v>
      </c>
      <c r="AF437" s="360" t="s">
        <v>748</v>
      </c>
      <c r="AG437" s="360">
        <v>252</v>
      </c>
      <c r="AH437" s="368">
        <f t="shared" si="96"/>
        <v>0</v>
      </c>
      <c r="AI437" s="360"/>
      <c r="AK437" s="369">
        <f>J437</f>
        <v>252</v>
      </c>
      <c r="AL437" s="369"/>
      <c r="AM437" s="370"/>
      <c r="AO437" s="378">
        <f t="shared" ref="AO437:AO460" si="106">J437</f>
        <v>252</v>
      </c>
      <c r="AP437" s="378"/>
      <c r="AQ437" s="379"/>
      <c r="AR437" s="292">
        <f t="shared" si="92"/>
        <v>252</v>
      </c>
      <c r="AS437" s="292">
        <f t="shared" si="93"/>
        <v>462515</v>
      </c>
      <c r="AT437" s="380"/>
      <c r="AU437" s="380"/>
      <c r="AV437" s="380"/>
      <c r="AW437" s="380"/>
      <c r="AX437" s="380"/>
      <c r="AY437" s="343"/>
    </row>
    <row r="438" s="183" customFormat="1" ht="39" customHeight="1" spans="1:51">
      <c r="A438" s="331">
        <v>45917</v>
      </c>
      <c r="B438" s="332" t="s">
        <v>1478</v>
      </c>
      <c r="C438" s="333" t="s">
        <v>594</v>
      </c>
      <c r="D438" s="334">
        <v>4500179654</v>
      </c>
      <c r="E438" s="385" t="s">
        <v>2506</v>
      </c>
      <c r="F438" s="334" t="s">
        <v>2507</v>
      </c>
      <c r="G438" s="336" t="s">
        <v>1481</v>
      </c>
      <c r="H438" s="336" t="s">
        <v>761</v>
      </c>
      <c r="I438" s="343" t="s">
        <v>555</v>
      </c>
      <c r="J438" s="344">
        <v>501</v>
      </c>
      <c r="K438" s="344">
        <v>0</v>
      </c>
      <c r="L438" s="344">
        <v>3</v>
      </c>
      <c r="M438" s="344">
        <f t="shared" si="95"/>
        <v>167</v>
      </c>
      <c r="N438" s="345">
        <v>45986</v>
      </c>
      <c r="O438" s="345">
        <v>45982</v>
      </c>
      <c r="P438" s="346" t="s">
        <v>2508</v>
      </c>
      <c r="Q438" s="390" t="s">
        <v>556</v>
      </c>
      <c r="R438" s="346"/>
      <c r="S438" s="346"/>
      <c r="T438" s="346"/>
      <c r="U438" s="354" t="s">
        <v>2344</v>
      </c>
      <c r="V438" s="354" t="s">
        <v>572</v>
      </c>
      <c r="W438" s="354" t="s">
        <v>2411</v>
      </c>
      <c r="X438" s="354"/>
      <c r="Y438" s="357"/>
      <c r="Z438" s="358" t="s">
        <v>2469</v>
      </c>
      <c r="AA438" s="346" t="s">
        <v>1485</v>
      </c>
      <c r="AB438" s="359">
        <v>1.6801</v>
      </c>
      <c r="AC438" s="359">
        <f t="shared" si="105"/>
        <v>841.7301</v>
      </c>
      <c r="AD438" s="344" t="s">
        <v>2509</v>
      </c>
      <c r="AE438" s="360" t="s">
        <v>567</v>
      </c>
      <c r="AF438" s="360" t="s">
        <v>748</v>
      </c>
      <c r="AG438" s="360">
        <v>501</v>
      </c>
      <c r="AH438" s="397">
        <f t="shared" si="96"/>
        <v>0</v>
      </c>
      <c r="AI438" s="360"/>
      <c r="AK438" s="369">
        <f>J438</f>
        <v>501</v>
      </c>
      <c r="AL438" s="369"/>
      <c r="AM438" s="370"/>
      <c r="AO438" s="378">
        <f t="shared" si="106"/>
        <v>501</v>
      </c>
      <c r="AP438" s="378"/>
      <c r="AQ438" s="379"/>
      <c r="AR438" s="292">
        <f t="shared" si="92"/>
        <v>501</v>
      </c>
      <c r="AS438" s="292">
        <f t="shared" si="93"/>
        <v>463016</v>
      </c>
      <c r="AT438" s="380"/>
      <c r="AU438" s="380"/>
      <c r="AV438" s="380"/>
      <c r="AW438" s="380"/>
      <c r="AX438" s="380"/>
      <c r="AY438" s="343"/>
    </row>
    <row r="439" s="183" customFormat="1" ht="39" hidden="1" customHeight="1" spans="1:51">
      <c r="A439" s="331">
        <v>45951</v>
      </c>
      <c r="B439" s="332" t="s">
        <v>943</v>
      </c>
      <c r="C439" s="333" t="s">
        <v>628</v>
      </c>
      <c r="D439" s="334">
        <v>4500182504</v>
      </c>
      <c r="E439" s="335" t="s">
        <v>2510</v>
      </c>
      <c r="F439" s="334" t="s">
        <v>2511</v>
      </c>
      <c r="G439" s="336" t="s">
        <v>554</v>
      </c>
      <c r="H439" s="336" t="s">
        <v>554</v>
      </c>
      <c r="I439" s="343" t="s">
        <v>555</v>
      </c>
      <c r="J439" s="344">
        <v>5400</v>
      </c>
      <c r="K439" s="344">
        <v>0</v>
      </c>
      <c r="L439" s="344">
        <v>6</v>
      </c>
      <c r="M439" s="344">
        <f t="shared" si="95"/>
        <v>900</v>
      </c>
      <c r="N439" s="388">
        <v>45989</v>
      </c>
      <c r="O439" s="388">
        <v>45985</v>
      </c>
      <c r="P439" s="346"/>
      <c r="Q439" s="390" t="s">
        <v>556</v>
      </c>
      <c r="R439" s="346">
        <v>45991</v>
      </c>
      <c r="S439" s="346"/>
      <c r="T439" s="346"/>
      <c r="U439" s="354">
        <v>45951</v>
      </c>
      <c r="V439" s="354" t="s">
        <v>572</v>
      </c>
      <c r="W439" s="354" t="s">
        <v>572</v>
      </c>
      <c r="X439" s="354"/>
      <c r="Y439" s="357"/>
      <c r="Z439" s="358" t="s">
        <v>2512</v>
      </c>
      <c r="AA439" s="346" t="s">
        <v>838</v>
      </c>
      <c r="AB439" s="359">
        <v>2.4786</v>
      </c>
      <c r="AC439" s="359">
        <f t="shared" si="105"/>
        <v>13384.44</v>
      </c>
      <c r="AD439" s="344" t="s">
        <v>2513</v>
      </c>
      <c r="AE439" s="360" t="s">
        <v>567</v>
      </c>
      <c r="AF439" s="360" t="s">
        <v>748</v>
      </c>
      <c r="AG439" s="360">
        <f>3096+2304</f>
        <v>5400</v>
      </c>
      <c r="AH439" s="368">
        <f t="shared" si="96"/>
        <v>0</v>
      </c>
      <c r="AI439" s="360"/>
      <c r="AK439" s="369">
        <f>J439</f>
        <v>5400</v>
      </c>
      <c r="AL439" s="369"/>
      <c r="AM439" s="370"/>
      <c r="AO439" s="378">
        <f t="shared" si="106"/>
        <v>5400</v>
      </c>
      <c r="AP439" s="378"/>
      <c r="AQ439" s="379"/>
      <c r="AR439" s="292">
        <f t="shared" si="92"/>
        <v>5400</v>
      </c>
      <c r="AS439" s="292">
        <f t="shared" si="93"/>
        <v>468416</v>
      </c>
      <c r="AT439" s="380"/>
      <c r="AU439" s="380"/>
      <c r="AV439" s="380"/>
      <c r="AW439" s="380"/>
      <c r="AX439" s="380"/>
      <c r="AY439" s="343"/>
    </row>
    <row r="440" s="183" customFormat="1" ht="39" hidden="1" customHeight="1" spans="1:51">
      <c r="A440" s="331">
        <v>45952</v>
      </c>
      <c r="B440" s="332" t="s">
        <v>2514</v>
      </c>
      <c r="C440" s="333" t="s">
        <v>642</v>
      </c>
      <c r="D440" s="334">
        <v>4500182782</v>
      </c>
      <c r="E440" s="335" t="s">
        <v>2515</v>
      </c>
      <c r="F440" s="334" t="s">
        <v>2516</v>
      </c>
      <c r="G440" s="336" t="s">
        <v>666</v>
      </c>
      <c r="H440" s="336" t="s">
        <v>554</v>
      </c>
      <c r="I440" s="343" t="s">
        <v>555</v>
      </c>
      <c r="J440" s="344">
        <v>240</v>
      </c>
      <c r="K440" s="344">
        <v>0</v>
      </c>
      <c r="L440" s="344">
        <v>6</v>
      </c>
      <c r="M440" s="344">
        <f t="shared" si="95"/>
        <v>40</v>
      </c>
      <c r="N440" s="345">
        <v>45995</v>
      </c>
      <c r="O440" s="345">
        <v>45992</v>
      </c>
      <c r="P440" s="346"/>
      <c r="Q440" s="390" t="s">
        <v>556</v>
      </c>
      <c r="R440" s="346"/>
      <c r="S440" s="346"/>
      <c r="T440" s="346"/>
      <c r="U440" s="354">
        <v>45953</v>
      </c>
      <c r="V440" s="354" t="s">
        <v>572</v>
      </c>
      <c r="W440" s="354" t="s">
        <v>572</v>
      </c>
      <c r="X440" s="354"/>
      <c r="Y440" s="357"/>
      <c r="Z440" s="358" t="s">
        <v>2517</v>
      </c>
      <c r="AA440" s="346" t="s">
        <v>645</v>
      </c>
      <c r="AB440" s="359">
        <v>2.6717</v>
      </c>
      <c r="AC440" s="359">
        <f t="shared" si="105"/>
        <v>641.208</v>
      </c>
      <c r="AD440" s="344" t="s">
        <v>2518</v>
      </c>
      <c r="AE440" s="360" t="s">
        <v>567</v>
      </c>
      <c r="AF440" s="360" t="s">
        <v>748</v>
      </c>
      <c r="AG440" s="360">
        <v>240</v>
      </c>
      <c r="AH440" s="368">
        <f t="shared" si="96"/>
        <v>0</v>
      </c>
      <c r="AI440" s="360"/>
      <c r="AK440" s="369"/>
      <c r="AL440" s="369">
        <f>J440</f>
        <v>240</v>
      </c>
      <c r="AM440" s="370"/>
      <c r="AO440" s="378">
        <f t="shared" si="106"/>
        <v>240</v>
      </c>
      <c r="AP440" s="378"/>
      <c r="AQ440" s="379"/>
      <c r="AR440" s="292">
        <f t="shared" si="92"/>
        <v>240</v>
      </c>
      <c r="AS440" s="292">
        <f t="shared" si="93"/>
        <v>468656</v>
      </c>
      <c r="AT440" s="380"/>
      <c r="AU440" s="380"/>
      <c r="AV440" s="380"/>
      <c r="AW440" s="380"/>
      <c r="AX440" s="380"/>
      <c r="AY440" s="343"/>
    </row>
    <row r="441" s="183" customFormat="1" ht="39" hidden="1" customHeight="1" spans="1:51">
      <c r="A441" s="331">
        <v>45958</v>
      </c>
      <c r="B441" s="332" t="s">
        <v>558</v>
      </c>
      <c r="C441" s="333" t="s">
        <v>559</v>
      </c>
      <c r="D441" s="334">
        <v>4500183342</v>
      </c>
      <c r="E441" s="335" t="s">
        <v>2519</v>
      </c>
      <c r="F441" s="334" t="s">
        <v>2520</v>
      </c>
      <c r="G441" s="336" t="s">
        <v>554</v>
      </c>
      <c r="H441" s="336" t="s">
        <v>554</v>
      </c>
      <c r="I441" s="343" t="s">
        <v>555</v>
      </c>
      <c r="J441" s="344">
        <v>756</v>
      </c>
      <c r="K441" s="344">
        <v>0</v>
      </c>
      <c r="L441" s="344">
        <v>6</v>
      </c>
      <c r="M441" s="344">
        <f t="shared" si="95"/>
        <v>126</v>
      </c>
      <c r="N441" s="345">
        <v>45999</v>
      </c>
      <c r="O441" s="345">
        <v>45995</v>
      </c>
      <c r="P441" s="346"/>
      <c r="Q441" s="390" t="s">
        <v>556</v>
      </c>
      <c r="R441" s="346"/>
      <c r="S441" s="346"/>
      <c r="T441" s="346"/>
      <c r="U441" s="354">
        <v>45959</v>
      </c>
      <c r="V441" s="354" t="s">
        <v>572</v>
      </c>
      <c r="W441" s="354" t="s">
        <v>572</v>
      </c>
      <c r="X441" s="354"/>
      <c r="Y441" s="357"/>
      <c r="Z441" s="358" t="s">
        <v>2521</v>
      </c>
      <c r="AA441" s="346" t="s">
        <v>2180</v>
      </c>
      <c r="AB441" s="359">
        <v>2.7663</v>
      </c>
      <c r="AC441" s="359">
        <f t="shared" si="105"/>
        <v>2091.3228</v>
      </c>
      <c r="AD441" s="344" t="s">
        <v>2522</v>
      </c>
      <c r="AE441" s="360" t="s">
        <v>567</v>
      </c>
      <c r="AF441" s="360" t="s">
        <v>748</v>
      </c>
      <c r="AG441" s="360">
        <v>756</v>
      </c>
      <c r="AH441" s="368">
        <f t="shared" si="96"/>
        <v>0</v>
      </c>
      <c r="AI441" s="360"/>
      <c r="AK441" s="369">
        <f>J441</f>
        <v>756</v>
      </c>
      <c r="AL441" s="369"/>
      <c r="AM441" s="370"/>
      <c r="AO441" s="378">
        <f t="shared" si="106"/>
        <v>756</v>
      </c>
      <c r="AP441" s="378"/>
      <c r="AQ441" s="379"/>
      <c r="AR441" s="292">
        <f t="shared" si="92"/>
        <v>756</v>
      </c>
      <c r="AS441" s="292">
        <f t="shared" si="93"/>
        <v>469412</v>
      </c>
      <c r="AT441" s="380"/>
      <c r="AU441" s="380"/>
      <c r="AV441" s="380"/>
      <c r="AW441" s="380"/>
      <c r="AX441" s="380"/>
      <c r="AY441" s="343"/>
    </row>
    <row r="442" s="183" customFormat="1" ht="39" hidden="1" customHeight="1" spans="1:51">
      <c r="A442" s="331">
        <v>45958</v>
      </c>
      <c r="B442" s="332" t="s">
        <v>558</v>
      </c>
      <c r="C442" s="333" t="s">
        <v>559</v>
      </c>
      <c r="D442" s="334">
        <v>4500183342</v>
      </c>
      <c r="E442" s="335" t="s">
        <v>2523</v>
      </c>
      <c r="F442" s="334" t="s">
        <v>2524</v>
      </c>
      <c r="G442" s="336" t="s">
        <v>554</v>
      </c>
      <c r="H442" s="336" t="s">
        <v>554</v>
      </c>
      <c r="I442" s="343" t="s">
        <v>555</v>
      </c>
      <c r="J442" s="344">
        <v>444</v>
      </c>
      <c r="K442" s="344">
        <v>0</v>
      </c>
      <c r="L442" s="344">
        <v>6</v>
      </c>
      <c r="M442" s="344">
        <f t="shared" si="95"/>
        <v>74</v>
      </c>
      <c r="N442" s="345">
        <v>45999</v>
      </c>
      <c r="O442" s="345">
        <v>45995</v>
      </c>
      <c r="P442" s="346"/>
      <c r="Q442" s="390" t="s">
        <v>556</v>
      </c>
      <c r="R442" s="346"/>
      <c r="S442" s="346"/>
      <c r="T442" s="346"/>
      <c r="U442" s="354">
        <v>45959</v>
      </c>
      <c r="V442" s="354" t="s">
        <v>572</v>
      </c>
      <c r="W442" s="354" t="s">
        <v>572</v>
      </c>
      <c r="X442" s="354"/>
      <c r="Y442" s="357"/>
      <c r="Z442" s="358" t="s">
        <v>2521</v>
      </c>
      <c r="AA442" s="346" t="s">
        <v>2180</v>
      </c>
      <c r="AB442" s="359">
        <v>2.7663</v>
      </c>
      <c r="AC442" s="359">
        <f t="shared" si="105"/>
        <v>1228.2372</v>
      </c>
      <c r="AD442" s="344" t="s">
        <v>2522</v>
      </c>
      <c r="AE442" s="360" t="s">
        <v>567</v>
      </c>
      <c r="AF442" s="360" t="s">
        <v>748</v>
      </c>
      <c r="AG442" s="360">
        <v>444</v>
      </c>
      <c r="AH442" s="368">
        <f t="shared" si="96"/>
        <v>0</v>
      </c>
      <c r="AI442" s="360"/>
      <c r="AK442" s="369">
        <f>J442</f>
        <v>444</v>
      </c>
      <c r="AL442" s="369"/>
      <c r="AM442" s="370"/>
      <c r="AO442" s="378">
        <f t="shared" si="106"/>
        <v>444</v>
      </c>
      <c r="AP442" s="378"/>
      <c r="AQ442" s="379"/>
      <c r="AR442" s="292">
        <f t="shared" si="92"/>
        <v>444</v>
      </c>
      <c r="AS442" s="292">
        <f t="shared" si="93"/>
        <v>469856</v>
      </c>
      <c r="AT442" s="380"/>
      <c r="AU442" s="380"/>
      <c r="AV442" s="380"/>
      <c r="AW442" s="380"/>
      <c r="AX442" s="380"/>
      <c r="AY442" s="343"/>
    </row>
    <row r="443" s="183" customFormat="1" ht="39" hidden="1" customHeight="1" spans="1:51">
      <c r="A443" s="331">
        <v>45978</v>
      </c>
      <c r="B443" s="332" t="s">
        <v>177</v>
      </c>
      <c r="C443" s="333" t="s">
        <v>594</v>
      </c>
      <c r="D443" s="334">
        <v>4500183441</v>
      </c>
      <c r="E443" s="335" t="s">
        <v>2525</v>
      </c>
      <c r="F443" s="334" t="s">
        <v>2526</v>
      </c>
      <c r="G443" s="336" t="s">
        <v>554</v>
      </c>
      <c r="H443" s="336" t="s">
        <v>554</v>
      </c>
      <c r="I443" s="343" t="s">
        <v>555</v>
      </c>
      <c r="J443" s="344">
        <v>3000</v>
      </c>
      <c r="K443" s="344">
        <v>0</v>
      </c>
      <c r="L443" s="344">
        <v>6</v>
      </c>
      <c r="M443" s="344">
        <f t="shared" si="95"/>
        <v>500</v>
      </c>
      <c r="N443" s="345">
        <v>45996</v>
      </c>
      <c r="O443" s="345">
        <v>45992</v>
      </c>
      <c r="P443" s="346"/>
      <c r="Q443" s="390" t="s">
        <v>556</v>
      </c>
      <c r="R443" s="346"/>
      <c r="S443" s="346"/>
      <c r="T443" s="346"/>
      <c r="U443" s="354">
        <v>45964</v>
      </c>
      <c r="V443" s="354" t="s">
        <v>2527</v>
      </c>
      <c r="W443" s="354" t="s">
        <v>572</v>
      </c>
      <c r="X443" s="354"/>
      <c r="Y443" s="357"/>
      <c r="Z443" s="358" t="s">
        <v>2251</v>
      </c>
      <c r="AA443" s="346" t="s">
        <v>896</v>
      </c>
      <c r="AB443" s="359">
        <v>1.4996</v>
      </c>
      <c r="AC443" s="359">
        <f t="shared" si="105"/>
        <v>4498.8</v>
      </c>
      <c r="AD443" s="344" t="s">
        <v>2528</v>
      </c>
      <c r="AE443" s="360" t="s">
        <v>567</v>
      </c>
      <c r="AF443" s="360">
        <v>1</v>
      </c>
      <c r="AG443" s="360">
        <f>2880+120</f>
        <v>3000</v>
      </c>
      <c r="AH443" s="368">
        <f t="shared" si="96"/>
        <v>0</v>
      </c>
      <c r="AI443" s="360"/>
      <c r="AK443" s="369">
        <f>J443</f>
        <v>3000</v>
      </c>
      <c r="AL443" s="369"/>
      <c r="AM443" s="370"/>
      <c r="AO443" s="378">
        <f t="shared" si="106"/>
        <v>3000</v>
      </c>
      <c r="AP443" s="378"/>
      <c r="AQ443" s="379"/>
      <c r="AR443" s="292">
        <f t="shared" si="92"/>
        <v>3000</v>
      </c>
      <c r="AS443" s="292">
        <f t="shared" si="93"/>
        <v>472856</v>
      </c>
      <c r="AT443" s="380"/>
      <c r="AU443" s="380"/>
      <c r="AV443" s="380"/>
      <c r="AW443" s="380"/>
      <c r="AX443" s="380"/>
      <c r="AY443" s="343"/>
    </row>
    <row r="444" s="183" customFormat="1" ht="39" hidden="1" customHeight="1" spans="1:51">
      <c r="A444" s="331">
        <v>45947</v>
      </c>
      <c r="B444" s="332" t="s">
        <v>2022</v>
      </c>
      <c r="C444" s="333" t="s">
        <v>585</v>
      </c>
      <c r="D444" s="334">
        <v>4500182289</v>
      </c>
      <c r="E444" s="335" t="s">
        <v>2529</v>
      </c>
      <c r="F444" s="334" t="s">
        <v>2530</v>
      </c>
      <c r="G444" s="336" t="s">
        <v>666</v>
      </c>
      <c r="H444" s="336" t="s">
        <v>554</v>
      </c>
      <c r="I444" s="343" t="s">
        <v>555</v>
      </c>
      <c r="J444" s="344">
        <v>1200</v>
      </c>
      <c r="K444" s="344">
        <v>0</v>
      </c>
      <c r="L444" s="344">
        <v>6</v>
      </c>
      <c r="M444" s="344">
        <f t="shared" si="95"/>
        <v>200</v>
      </c>
      <c r="N444" s="345">
        <v>46001</v>
      </c>
      <c r="O444" s="345">
        <v>45999</v>
      </c>
      <c r="P444" s="346"/>
      <c r="Q444" s="390" t="s">
        <v>556</v>
      </c>
      <c r="R444" s="346"/>
      <c r="S444" s="346"/>
      <c r="T444" s="346"/>
      <c r="U444" s="391" t="s">
        <v>2420</v>
      </c>
      <c r="V444" s="391" t="s">
        <v>2531</v>
      </c>
      <c r="W444" s="354" t="s">
        <v>677</v>
      </c>
      <c r="X444" s="354"/>
      <c r="Y444" s="357"/>
      <c r="Z444" s="358" t="s">
        <v>2532</v>
      </c>
      <c r="AA444" s="346" t="s">
        <v>679</v>
      </c>
      <c r="AB444" s="359">
        <v>2.6352</v>
      </c>
      <c r="AC444" s="359">
        <f t="shared" si="105"/>
        <v>3162.24</v>
      </c>
      <c r="AD444" s="344" t="s">
        <v>2533</v>
      </c>
      <c r="AE444" s="360" t="s">
        <v>567</v>
      </c>
      <c r="AF444" s="360">
        <v>1</v>
      </c>
      <c r="AG444" s="360">
        <f>138+1062</f>
        <v>1200</v>
      </c>
      <c r="AH444" s="368">
        <f t="shared" si="96"/>
        <v>0</v>
      </c>
      <c r="AI444" s="360"/>
      <c r="AK444" s="369"/>
      <c r="AL444" s="369">
        <f>J444</f>
        <v>1200</v>
      </c>
      <c r="AM444" s="370"/>
      <c r="AO444" s="378">
        <f t="shared" si="106"/>
        <v>1200</v>
      </c>
      <c r="AP444" s="378"/>
      <c r="AQ444" s="379"/>
      <c r="AR444" s="292">
        <f t="shared" si="92"/>
        <v>1200</v>
      </c>
      <c r="AS444" s="292">
        <f t="shared" si="93"/>
        <v>474056</v>
      </c>
      <c r="AT444" s="380"/>
      <c r="AU444" s="380"/>
      <c r="AV444" s="380"/>
      <c r="AW444" s="380"/>
      <c r="AX444" s="380"/>
      <c r="AY444" s="343"/>
    </row>
    <row r="445" s="183" customFormat="1" ht="39" hidden="1" customHeight="1" spans="1:51">
      <c r="A445" s="331">
        <v>45947</v>
      </c>
      <c r="B445" s="332" t="s">
        <v>2022</v>
      </c>
      <c r="C445" s="333" t="s">
        <v>628</v>
      </c>
      <c r="D445" s="334">
        <v>4500182289</v>
      </c>
      <c r="E445" s="335" t="s">
        <v>2534</v>
      </c>
      <c r="F445" s="334" t="s">
        <v>2535</v>
      </c>
      <c r="G445" s="336" t="s">
        <v>666</v>
      </c>
      <c r="H445" s="336" t="s">
        <v>554</v>
      </c>
      <c r="I445" s="343" t="s">
        <v>555</v>
      </c>
      <c r="J445" s="344">
        <v>498</v>
      </c>
      <c r="K445" s="344">
        <v>0</v>
      </c>
      <c r="L445" s="344">
        <v>6</v>
      </c>
      <c r="M445" s="344">
        <f t="shared" si="95"/>
        <v>83</v>
      </c>
      <c r="N445" s="345">
        <v>46001</v>
      </c>
      <c r="O445" s="345">
        <v>45999</v>
      </c>
      <c r="P445" s="346"/>
      <c r="Q445" s="390" t="s">
        <v>556</v>
      </c>
      <c r="R445" s="346"/>
      <c r="S445" s="346"/>
      <c r="T445" s="346"/>
      <c r="U445" s="391" t="s">
        <v>2420</v>
      </c>
      <c r="V445" s="391" t="s">
        <v>2531</v>
      </c>
      <c r="W445" s="354" t="s">
        <v>677</v>
      </c>
      <c r="X445" s="354"/>
      <c r="Y445" s="357"/>
      <c r="Z445" s="358" t="s">
        <v>2532</v>
      </c>
      <c r="AA445" s="346" t="s">
        <v>679</v>
      </c>
      <c r="AB445" s="359">
        <v>2.7663</v>
      </c>
      <c r="AC445" s="359">
        <f t="shared" si="105"/>
        <v>1377.6174</v>
      </c>
      <c r="AD445" s="344" t="s">
        <v>2536</v>
      </c>
      <c r="AE445" s="360" t="s">
        <v>567</v>
      </c>
      <c r="AF445" s="360">
        <v>1</v>
      </c>
      <c r="AG445" s="360">
        <v>498</v>
      </c>
      <c r="AH445" s="368">
        <f t="shared" si="96"/>
        <v>0</v>
      </c>
      <c r="AI445" s="360"/>
      <c r="AK445" s="369"/>
      <c r="AL445" s="369">
        <f>J445</f>
        <v>498</v>
      </c>
      <c r="AM445" s="370"/>
      <c r="AO445" s="378">
        <f t="shared" si="106"/>
        <v>498</v>
      </c>
      <c r="AP445" s="378"/>
      <c r="AQ445" s="379"/>
      <c r="AR445" s="292">
        <f t="shared" si="92"/>
        <v>498</v>
      </c>
      <c r="AS445" s="292">
        <f t="shared" si="93"/>
        <v>474554</v>
      </c>
      <c r="AT445" s="380"/>
      <c r="AU445" s="380"/>
      <c r="AV445" s="380"/>
      <c r="AW445" s="380"/>
      <c r="AX445" s="380"/>
      <c r="AY445" s="343"/>
    </row>
    <row r="446" s="183" customFormat="1" ht="39" hidden="1" customHeight="1" spans="1:51">
      <c r="A446" s="331">
        <v>45966</v>
      </c>
      <c r="B446" s="332" t="s">
        <v>2318</v>
      </c>
      <c r="C446" s="333" t="s">
        <v>628</v>
      </c>
      <c r="D446" s="334">
        <v>4500184536</v>
      </c>
      <c r="E446" s="335" t="s">
        <v>2537</v>
      </c>
      <c r="F446" s="334" t="s">
        <v>2538</v>
      </c>
      <c r="G446" s="336" t="s">
        <v>554</v>
      </c>
      <c r="H446" s="336" t="s">
        <v>554</v>
      </c>
      <c r="I446" s="343" t="s">
        <v>555</v>
      </c>
      <c r="J446" s="344">
        <v>2658</v>
      </c>
      <c r="K446" s="344">
        <v>0</v>
      </c>
      <c r="L446" s="344">
        <v>6</v>
      </c>
      <c r="M446" s="344">
        <f t="shared" si="95"/>
        <v>443</v>
      </c>
      <c r="N446" s="345">
        <v>46001</v>
      </c>
      <c r="O446" s="345">
        <v>45999</v>
      </c>
      <c r="P446" s="346"/>
      <c r="Q446" s="390" t="s">
        <v>556</v>
      </c>
      <c r="R446" s="346"/>
      <c r="S446" s="346"/>
      <c r="T446" s="346"/>
      <c r="U446" s="354">
        <v>45975</v>
      </c>
      <c r="V446" s="354" t="s">
        <v>572</v>
      </c>
      <c r="W446" s="354" t="s">
        <v>2539</v>
      </c>
      <c r="X446" s="354"/>
      <c r="Y446" s="357"/>
      <c r="Z446" s="358" t="s">
        <v>2540</v>
      </c>
      <c r="AA446" s="346" t="s">
        <v>2323</v>
      </c>
      <c r="AB446" s="359">
        <v>2.6214</v>
      </c>
      <c r="AC446" s="359">
        <f t="shared" si="105"/>
        <v>6967.6812</v>
      </c>
      <c r="AD446" s="344" t="s">
        <v>2541</v>
      </c>
      <c r="AE446" s="360" t="s">
        <v>567</v>
      </c>
      <c r="AF446" s="360">
        <v>1</v>
      </c>
      <c r="AG446" s="360">
        <v>2658</v>
      </c>
      <c r="AH446" s="368">
        <f t="shared" si="96"/>
        <v>0</v>
      </c>
      <c r="AI446" s="360"/>
      <c r="AK446" s="369">
        <f t="shared" ref="AK446:AK460" si="107">J446</f>
        <v>2658</v>
      </c>
      <c r="AL446" s="369"/>
      <c r="AM446" s="370"/>
      <c r="AO446" s="378">
        <f t="shared" si="106"/>
        <v>2658</v>
      </c>
      <c r="AP446" s="378"/>
      <c r="AQ446" s="379"/>
      <c r="AR446" s="292">
        <f t="shared" si="92"/>
        <v>2658</v>
      </c>
      <c r="AS446" s="292">
        <f t="shared" si="93"/>
        <v>477212</v>
      </c>
      <c r="AT446" s="380"/>
      <c r="AU446" s="380"/>
      <c r="AV446" s="380"/>
      <c r="AW446" s="380"/>
      <c r="AX446" s="380"/>
      <c r="AY446" s="343"/>
    </row>
    <row r="447" s="183" customFormat="1" ht="39" hidden="1" customHeight="1" spans="1:51">
      <c r="A447" s="331">
        <v>45975</v>
      </c>
      <c r="B447" s="332"/>
      <c r="C447" s="333"/>
      <c r="D447" s="334" t="s">
        <v>2542</v>
      </c>
      <c r="E447" s="335"/>
      <c r="F447" s="334"/>
      <c r="G447" s="336" t="s">
        <v>554</v>
      </c>
      <c r="H447" s="336" t="s">
        <v>554</v>
      </c>
      <c r="I447" s="343" t="s">
        <v>555</v>
      </c>
      <c r="J447" s="344">
        <v>120</v>
      </c>
      <c r="K447" s="344">
        <v>0</v>
      </c>
      <c r="L447" s="344">
        <v>6</v>
      </c>
      <c r="M447" s="344">
        <f t="shared" si="95"/>
        <v>20</v>
      </c>
      <c r="N447" s="345">
        <v>45996</v>
      </c>
      <c r="O447" s="345">
        <v>45992</v>
      </c>
      <c r="P447" s="346"/>
      <c r="Q447" s="346"/>
      <c r="R447" s="346"/>
      <c r="S447" s="346"/>
      <c r="T447" s="346"/>
      <c r="U447" s="354"/>
      <c r="V447" s="354"/>
      <c r="W447" s="354"/>
      <c r="X447" s="354"/>
      <c r="Y447" s="357"/>
      <c r="Z447" s="358" t="s">
        <v>2543</v>
      </c>
      <c r="AA447" s="346" t="s">
        <v>694</v>
      </c>
      <c r="AB447" s="359"/>
      <c r="AC447" s="359"/>
      <c r="AD447" s="344" t="s">
        <v>2544</v>
      </c>
      <c r="AE447" s="360" t="s">
        <v>567</v>
      </c>
      <c r="AF447" s="360">
        <v>1</v>
      </c>
      <c r="AG447" s="360">
        <v>120</v>
      </c>
      <c r="AH447" s="368">
        <f t="shared" si="96"/>
        <v>0</v>
      </c>
      <c r="AI447" s="360"/>
      <c r="AK447" s="369">
        <f t="shared" si="107"/>
        <v>120</v>
      </c>
      <c r="AL447" s="369"/>
      <c r="AM447" s="370"/>
      <c r="AO447" s="378">
        <f t="shared" si="106"/>
        <v>120</v>
      </c>
      <c r="AP447" s="378"/>
      <c r="AQ447" s="379"/>
      <c r="AR447" s="292">
        <f t="shared" si="92"/>
        <v>120</v>
      </c>
      <c r="AS447" s="292">
        <f t="shared" si="93"/>
        <v>477332</v>
      </c>
      <c r="AT447" s="380"/>
      <c r="AU447" s="380"/>
      <c r="AV447" s="380"/>
      <c r="AW447" s="380"/>
      <c r="AX447" s="380"/>
      <c r="AY447" s="343"/>
    </row>
    <row r="448" s="183" customFormat="1" ht="39" hidden="1" customHeight="1" spans="1:51">
      <c r="A448" s="331">
        <v>45971</v>
      </c>
      <c r="B448" s="332" t="s">
        <v>223</v>
      </c>
      <c r="C448" s="333" t="s">
        <v>628</v>
      </c>
      <c r="D448" s="334">
        <v>4500185089</v>
      </c>
      <c r="E448" s="335" t="s">
        <v>2545</v>
      </c>
      <c r="F448" s="334" t="s">
        <v>2546</v>
      </c>
      <c r="G448" s="336" t="s">
        <v>1308</v>
      </c>
      <c r="H448" s="336" t="s">
        <v>1308</v>
      </c>
      <c r="I448" s="343" t="s">
        <v>1309</v>
      </c>
      <c r="J448" s="344">
        <v>768</v>
      </c>
      <c r="K448" s="344">
        <v>0</v>
      </c>
      <c r="L448" s="344">
        <v>192</v>
      </c>
      <c r="M448" s="344">
        <f t="shared" si="95"/>
        <v>4</v>
      </c>
      <c r="N448" s="345">
        <v>46006</v>
      </c>
      <c r="O448" s="345">
        <v>46004</v>
      </c>
      <c r="P448" s="346"/>
      <c r="Q448" s="390" t="s">
        <v>556</v>
      </c>
      <c r="R448" s="346"/>
      <c r="S448" s="346"/>
      <c r="T448" s="346"/>
      <c r="U448" s="354">
        <v>45971</v>
      </c>
      <c r="V448" s="354" t="s">
        <v>572</v>
      </c>
      <c r="W448" s="354" t="s">
        <v>2370</v>
      </c>
      <c r="X448" s="354"/>
      <c r="Y448" s="357"/>
      <c r="Z448" s="358" t="s">
        <v>2547</v>
      </c>
      <c r="AA448" s="346" t="s">
        <v>2442</v>
      </c>
      <c r="AB448" s="359">
        <v>541.9283</v>
      </c>
      <c r="AC448" s="359">
        <f>AB448*M448</f>
        <v>2167.7132</v>
      </c>
      <c r="AD448" s="344" t="s">
        <v>2548</v>
      </c>
      <c r="AE448" s="360" t="s">
        <v>567</v>
      </c>
      <c r="AF448" s="360">
        <v>1</v>
      </c>
      <c r="AG448" s="360">
        <v>768</v>
      </c>
      <c r="AH448" s="368">
        <f t="shared" si="96"/>
        <v>0</v>
      </c>
      <c r="AI448" s="360"/>
      <c r="AK448" s="369">
        <f t="shared" si="107"/>
        <v>768</v>
      </c>
      <c r="AL448" s="369"/>
      <c r="AM448" s="370"/>
      <c r="AO448" s="378">
        <f t="shared" si="106"/>
        <v>768</v>
      </c>
      <c r="AP448" s="378"/>
      <c r="AQ448" s="379"/>
      <c r="AR448" s="292">
        <f t="shared" si="92"/>
        <v>768</v>
      </c>
      <c r="AS448" s="292">
        <f t="shared" si="93"/>
        <v>478100</v>
      </c>
      <c r="AT448" s="380"/>
      <c r="AU448" s="380"/>
      <c r="AV448" s="380"/>
      <c r="AW448" s="380"/>
      <c r="AX448" s="380"/>
      <c r="AY448" s="343"/>
    </row>
    <row r="449" s="183" customFormat="1" ht="39" hidden="1" customHeight="1" spans="1:51">
      <c r="A449" s="331">
        <v>45967</v>
      </c>
      <c r="B449" s="332" t="s">
        <v>2549</v>
      </c>
      <c r="C449" s="333" t="s">
        <v>1267</v>
      </c>
      <c r="D449" s="334">
        <v>4500184724</v>
      </c>
      <c r="E449" s="335" t="s">
        <v>2550</v>
      </c>
      <c r="F449" s="334" t="s">
        <v>2551</v>
      </c>
      <c r="G449" s="336" t="s">
        <v>554</v>
      </c>
      <c r="H449" s="336" t="s">
        <v>554</v>
      </c>
      <c r="I449" s="343" t="s">
        <v>555</v>
      </c>
      <c r="J449" s="344">
        <v>1200</v>
      </c>
      <c r="K449" s="344">
        <v>0</v>
      </c>
      <c r="L449" s="344">
        <v>6</v>
      </c>
      <c r="M449" s="344">
        <f t="shared" si="95"/>
        <v>200</v>
      </c>
      <c r="N449" s="345">
        <v>46006</v>
      </c>
      <c r="O449" s="345">
        <v>46004</v>
      </c>
      <c r="P449" s="346"/>
      <c r="Q449" s="390" t="s">
        <v>556</v>
      </c>
      <c r="R449" s="346"/>
      <c r="S449" s="346"/>
      <c r="T449" s="346"/>
      <c r="U449" s="354">
        <v>45968</v>
      </c>
      <c r="V449" s="354" t="s">
        <v>572</v>
      </c>
      <c r="W449" s="354" t="s">
        <v>572</v>
      </c>
      <c r="X449" s="354"/>
      <c r="Y449" s="357"/>
      <c r="Z449" s="358" t="s">
        <v>2552</v>
      </c>
      <c r="AA449" s="346" t="s">
        <v>1999</v>
      </c>
      <c r="AB449" s="359">
        <v>2.5407</v>
      </c>
      <c r="AC449" s="359">
        <f t="shared" ref="AC449:AC464" si="108">AB449*J449</f>
        <v>3048.84</v>
      </c>
      <c r="AD449" s="344" t="s">
        <v>2553</v>
      </c>
      <c r="AE449" s="360" t="s">
        <v>567</v>
      </c>
      <c r="AF449" s="360">
        <v>1</v>
      </c>
      <c r="AG449" s="360">
        <v>1200</v>
      </c>
      <c r="AH449" s="368">
        <f t="shared" si="96"/>
        <v>0</v>
      </c>
      <c r="AI449" s="360"/>
      <c r="AK449" s="369">
        <f t="shared" si="107"/>
        <v>1200</v>
      </c>
      <c r="AL449" s="369"/>
      <c r="AM449" s="370"/>
      <c r="AO449" s="378">
        <f t="shared" si="106"/>
        <v>1200</v>
      </c>
      <c r="AP449" s="378"/>
      <c r="AQ449" s="379"/>
      <c r="AR449" s="292">
        <f t="shared" si="92"/>
        <v>1200</v>
      </c>
      <c r="AS449" s="292">
        <f>取消單!AS39+AR449</f>
        <v>479900</v>
      </c>
      <c r="AT449" s="380"/>
      <c r="AU449" s="380"/>
      <c r="AV449" s="380"/>
      <c r="AW449" s="380"/>
      <c r="AX449" s="380"/>
      <c r="AY449" s="343"/>
    </row>
    <row r="450" s="183" customFormat="1" ht="39" hidden="1" customHeight="1" spans="1:51">
      <c r="A450" s="331">
        <v>45959</v>
      </c>
      <c r="B450" s="332" t="s">
        <v>745</v>
      </c>
      <c r="C450" s="333" t="s">
        <v>628</v>
      </c>
      <c r="D450" s="334">
        <v>4500183596</v>
      </c>
      <c r="E450" s="335" t="s">
        <v>2554</v>
      </c>
      <c r="F450" s="334" t="s">
        <v>2555</v>
      </c>
      <c r="G450" s="336" t="s">
        <v>554</v>
      </c>
      <c r="H450" s="336" t="s">
        <v>554</v>
      </c>
      <c r="I450" s="343" t="s">
        <v>555</v>
      </c>
      <c r="J450" s="344">
        <v>2754</v>
      </c>
      <c r="K450" s="344">
        <v>0</v>
      </c>
      <c r="L450" s="344">
        <v>6</v>
      </c>
      <c r="M450" s="344">
        <f t="shared" si="95"/>
        <v>459</v>
      </c>
      <c r="N450" s="345">
        <v>46007</v>
      </c>
      <c r="O450" s="345">
        <v>46003</v>
      </c>
      <c r="P450" s="346"/>
      <c r="Q450" s="390" t="s">
        <v>556</v>
      </c>
      <c r="R450" s="346"/>
      <c r="S450" s="346"/>
      <c r="T450" s="346"/>
      <c r="U450" s="354">
        <v>45959</v>
      </c>
      <c r="V450" s="354" t="s">
        <v>572</v>
      </c>
      <c r="W450" s="354" t="s">
        <v>2556</v>
      </c>
      <c r="X450" s="354"/>
      <c r="Y450" s="357"/>
      <c r="Z450" s="423" t="s">
        <v>2557</v>
      </c>
      <c r="AA450" s="346" t="s">
        <v>2558</v>
      </c>
      <c r="AB450" s="359">
        <v>2.6214</v>
      </c>
      <c r="AC450" s="359">
        <f t="shared" si="108"/>
        <v>7219.3356</v>
      </c>
      <c r="AD450" s="344" t="s">
        <v>2559</v>
      </c>
      <c r="AE450" s="360" t="s">
        <v>567</v>
      </c>
      <c r="AF450" s="360">
        <v>1</v>
      </c>
      <c r="AG450" s="360">
        <v>2754</v>
      </c>
      <c r="AH450" s="368">
        <f t="shared" si="96"/>
        <v>0</v>
      </c>
      <c r="AI450" s="360"/>
      <c r="AK450" s="369">
        <f t="shared" si="107"/>
        <v>2754</v>
      </c>
      <c r="AL450" s="369"/>
      <c r="AM450" s="370"/>
      <c r="AO450" s="443">
        <f t="shared" si="106"/>
        <v>2754</v>
      </c>
      <c r="AP450" s="378"/>
      <c r="AQ450" s="379"/>
      <c r="AR450" s="292">
        <f t="shared" si="92"/>
        <v>2754</v>
      </c>
      <c r="AS450" s="292">
        <f>AS449+AR450</f>
        <v>482654</v>
      </c>
      <c r="AT450" s="380"/>
      <c r="AU450" s="380"/>
      <c r="AV450" s="380"/>
      <c r="AW450" s="380"/>
      <c r="AX450" s="380"/>
      <c r="AY450" s="343"/>
    </row>
    <row r="451" s="183" customFormat="1" ht="39" hidden="1" customHeight="1" spans="1:51">
      <c r="A451" s="331">
        <v>45973</v>
      </c>
      <c r="B451" s="332" t="s">
        <v>177</v>
      </c>
      <c r="C451" s="333" t="s">
        <v>594</v>
      </c>
      <c r="D451" s="334">
        <v>4500185207</v>
      </c>
      <c r="E451" s="335" t="s">
        <v>2560</v>
      </c>
      <c r="F451" s="334" t="s">
        <v>2561</v>
      </c>
      <c r="G451" s="336" t="s">
        <v>554</v>
      </c>
      <c r="H451" s="336" t="s">
        <v>554</v>
      </c>
      <c r="I451" s="343" t="s">
        <v>555</v>
      </c>
      <c r="J451" s="344">
        <v>1002</v>
      </c>
      <c r="K451" s="344">
        <v>0</v>
      </c>
      <c r="L451" s="344">
        <v>6</v>
      </c>
      <c r="M451" s="344">
        <f t="shared" si="95"/>
        <v>167</v>
      </c>
      <c r="N451" s="345">
        <v>46009</v>
      </c>
      <c r="O451" s="345">
        <v>46006</v>
      </c>
      <c r="P451" s="346"/>
      <c r="Q451" s="390" t="s">
        <v>556</v>
      </c>
      <c r="R451" s="346"/>
      <c r="S451" s="346"/>
      <c r="T451" s="346"/>
      <c r="U451" s="354">
        <v>45982</v>
      </c>
      <c r="V451" s="354" t="s">
        <v>572</v>
      </c>
      <c r="W451" s="354" t="s">
        <v>2527</v>
      </c>
      <c r="X451" s="354"/>
      <c r="Y451" s="357"/>
      <c r="Z451" s="358" t="s">
        <v>2562</v>
      </c>
      <c r="AA451" s="346" t="s">
        <v>896</v>
      </c>
      <c r="AB451" s="359">
        <v>1.5244</v>
      </c>
      <c r="AC451" s="359">
        <f t="shared" si="108"/>
        <v>1527.4488</v>
      </c>
      <c r="AD451" s="344" t="s">
        <v>2563</v>
      </c>
      <c r="AE451" s="360" t="s">
        <v>567</v>
      </c>
      <c r="AF451" s="360">
        <v>1</v>
      </c>
      <c r="AG451" s="360">
        <v>1002</v>
      </c>
      <c r="AH451" s="368">
        <f t="shared" si="96"/>
        <v>0</v>
      </c>
      <c r="AI451" s="360"/>
      <c r="AK451" s="369">
        <f t="shared" si="107"/>
        <v>1002</v>
      </c>
      <c r="AL451" s="369"/>
      <c r="AM451" s="370"/>
      <c r="AO451" s="378">
        <f t="shared" si="106"/>
        <v>1002</v>
      </c>
      <c r="AP451" s="378"/>
      <c r="AQ451" s="379"/>
      <c r="AR451" s="292">
        <f t="shared" si="92"/>
        <v>1002</v>
      </c>
      <c r="AS451" s="292">
        <f>AS450+AR451</f>
        <v>483656</v>
      </c>
      <c r="AT451" s="380"/>
      <c r="AU451" s="380"/>
      <c r="AV451" s="380"/>
      <c r="AW451" s="380"/>
      <c r="AX451" s="380"/>
      <c r="AY451" s="343"/>
    </row>
    <row r="452" s="183" customFormat="1" ht="39" customHeight="1" spans="1:51">
      <c r="A452" s="331">
        <v>45972</v>
      </c>
      <c r="B452" s="332" t="s">
        <v>1478</v>
      </c>
      <c r="C452" s="333" t="s">
        <v>594</v>
      </c>
      <c r="D452" s="334">
        <v>4500185179</v>
      </c>
      <c r="E452" s="335" t="s">
        <v>2564</v>
      </c>
      <c r="F452" s="334" t="s">
        <v>2565</v>
      </c>
      <c r="G452" s="336" t="s">
        <v>1481</v>
      </c>
      <c r="H452" s="336" t="s">
        <v>761</v>
      </c>
      <c r="I452" s="343" t="s">
        <v>555</v>
      </c>
      <c r="J452" s="344">
        <v>1344</v>
      </c>
      <c r="K452" s="344">
        <v>0</v>
      </c>
      <c r="L452" s="344">
        <v>3</v>
      </c>
      <c r="M452" s="344">
        <f t="shared" si="95"/>
        <v>448</v>
      </c>
      <c r="N452" s="345">
        <v>46009</v>
      </c>
      <c r="O452" s="345">
        <v>46006</v>
      </c>
      <c r="P452" s="346" t="s">
        <v>2566</v>
      </c>
      <c r="Q452" s="390" t="s">
        <v>556</v>
      </c>
      <c r="R452" s="346"/>
      <c r="S452" s="346"/>
      <c r="T452" s="346"/>
      <c r="U452" s="354" t="s">
        <v>2567</v>
      </c>
      <c r="V452" s="354" t="s">
        <v>572</v>
      </c>
      <c r="W452" s="354" t="s">
        <v>2477</v>
      </c>
      <c r="X452" s="354"/>
      <c r="Y452" s="357"/>
      <c r="Z452" s="358" t="s">
        <v>2345</v>
      </c>
      <c r="AA452" s="346" t="s">
        <v>1485</v>
      </c>
      <c r="AB452" s="359">
        <v>1.6801</v>
      </c>
      <c r="AC452" s="359">
        <f t="shared" si="108"/>
        <v>2258.0544</v>
      </c>
      <c r="AD452" s="344"/>
      <c r="AE452" s="360" t="s">
        <v>567</v>
      </c>
      <c r="AF452" s="360">
        <v>1</v>
      </c>
      <c r="AG452" s="360">
        <v>1344</v>
      </c>
      <c r="AH452" s="368">
        <f t="shared" si="96"/>
        <v>0</v>
      </c>
      <c r="AI452" s="360"/>
      <c r="AK452" s="369">
        <f t="shared" si="107"/>
        <v>1344</v>
      </c>
      <c r="AL452" s="369"/>
      <c r="AM452" s="370"/>
      <c r="AO452" s="378">
        <f t="shared" si="106"/>
        <v>1344</v>
      </c>
      <c r="AP452" s="378"/>
      <c r="AQ452" s="379"/>
      <c r="AR452" s="292">
        <f t="shared" si="92"/>
        <v>1344</v>
      </c>
      <c r="AS452" s="292">
        <f>AS451+AR452</f>
        <v>485000</v>
      </c>
      <c r="AT452" s="380"/>
      <c r="AU452" s="380"/>
      <c r="AV452" s="380"/>
      <c r="AW452" s="380"/>
      <c r="AX452" s="380"/>
      <c r="AY452" s="343"/>
    </row>
    <row r="453" s="183" customFormat="1" ht="39" customHeight="1" spans="1:51">
      <c r="A453" s="331">
        <v>45972</v>
      </c>
      <c r="B453" s="332" t="s">
        <v>1478</v>
      </c>
      <c r="C453" s="333" t="s">
        <v>594</v>
      </c>
      <c r="D453" s="334">
        <v>4500185179</v>
      </c>
      <c r="E453" s="335" t="s">
        <v>2568</v>
      </c>
      <c r="F453" s="334" t="s">
        <v>2569</v>
      </c>
      <c r="G453" s="336" t="s">
        <v>1481</v>
      </c>
      <c r="H453" s="336" t="s">
        <v>761</v>
      </c>
      <c r="I453" s="343" t="s">
        <v>555</v>
      </c>
      <c r="J453" s="344">
        <v>576</v>
      </c>
      <c r="K453" s="344">
        <v>0</v>
      </c>
      <c r="L453" s="344">
        <v>3</v>
      </c>
      <c r="M453" s="344">
        <f t="shared" si="95"/>
        <v>192</v>
      </c>
      <c r="N453" s="345">
        <v>46009</v>
      </c>
      <c r="O453" s="345">
        <v>46006</v>
      </c>
      <c r="P453" s="346" t="s">
        <v>2566</v>
      </c>
      <c r="Q453" s="390" t="s">
        <v>556</v>
      </c>
      <c r="R453" s="346"/>
      <c r="S453" s="346"/>
      <c r="T453" s="346"/>
      <c r="U453" s="354" t="s">
        <v>2567</v>
      </c>
      <c r="V453" s="354" t="s">
        <v>572</v>
      </c>
      <c r="W453" s="354" t="s">
        <v>2477</v>
      </c>
      <c r="X453" s="354"/>
      <c r="Y453" s="357"/>
      <c r="Z453" s="358" t="s">
        <v>2345</v>
      </c>
      <c r="AA453" s="393" t="s">
        <v>1485</v>
      </c>
      <c r="AB453" s="359">
        <v>1.6801</v>
      </c>
      <c r="AC453" s="359">
        <f t="shared" si="108"/>
        <v>967.7376</v>
      </c>
      <c r="AD453" s="344"/>
      <c r="AE453" s="360" t="s">
        <v>567</v>
      </c>
      <c r="AF453" s="360">
        <v>1</v>
      </c>
      <c r="AG453" s="360">
        <v>576</v>
      </c>
      <c r="AH453" s="368">
        <f t="shared" si="96"/>
        <v>0</v>
      </c>
      <c r="AI453" s="360"/>
      <c r="AK453" s="369">
        <f t="shared" si="107"/>
        <v>576</v>
      </c>
      <c r="AL453" s="369"/>
      <c r="AM453" s="370"/>
      <c r="AO453" s="378">
        <f t="shared" si="106"/>
        <v>576</v>
      </c>
      <c r="AP453" s="378"/>
      <c r="AQ453" s="379"/>
      <c r="AR453" s="292">
        <f t="shared" ref="AR453:AR469" si="109">J453</f>
        <v>576</v>
      </c>
      <c r="AS453" s="292">
        <f t="shared" ref="AS453:AS467" si="110">AS452+AR453</f>
        <v>485576</v>
      </c>
      <c r="AT453" s="380"/>
      <c r="AU453" s="380"/>
      <c r="AV453" s="380"/>
      <c r="AW453" s="380"/>
      <c r="AX453" s="380"/>
      <c r="AY453" s="343"/>
    </row>
    <row r="454" s="183" customFormat="1" ht="39" customHeight="1" spans="1:51">
      <c r="A454" s="331">
        <v>45972</v>
      </c>
      <c r="B454" s="332" t="s">
        <v>1478</v>
      </c>
      <c r="C454" s="333" t="s">
        <v>594</v>
      </c>
      <c r="D454" s="334">
        <v>4500185179</v>
      </c>
      <c r="E454" s="335" t="s">
        <v>2570</v>
      </c>
      <c r="F454" s="334" t="s">
        <v>2571</v>
      </c>
      <c r="G454" s="336" t="s">
        <v>1481</v>
      </c>
      <c r="H454" s="336" t="s">
        <v>761</v>
      </c>
      <c r="I454" s="343" t="s">
        <v>555</v>
      </c>
      <c r="J454" s="344">
        <v>3456</v>
      </c>
      <c r="K454" s="344">
        <v>0</v>
      </c>
      <c r="L454" s="344">
        <v>3</v>
      </c>
      <c r="M454" s="344">
        <f t="shared" si="95"/>
        <v>1152</v>
      </c>
      <c r="N454" s="345">
        <v>46009</v>
      </c>
      <c r="O454" s="345">
        <v>46006</v>
      </c>
      <c r="P454" s="346" t="s">
        <v>2566</v>
      </c>
      <c r="Q454" s="390" t="s">
        <v>556</v>
      </c>
      <c r="R454" s="346" t="s">
        <v>2572</v>
      </c>
      <c r="S454" s="346"/>
      <c r="T454" s="346"/>
      <c r="U454" s="354" t="s">
        <v>2567</v>
      </c>
      <c r="V454" s="354" t="s">
        <v>572</v>
      </c>
      <c r="W454" s="354" t="s">
        <v>2477</v>
      </c>
      <c r="X454" s="354"/>
      <c r="Y454" s="357"/>
      <c r="Z454" s="358" t="s">
        <v>2345</v>
      </c>
      <c r="AA454" s="393" t="s">
        <v>1485</v>
      </c>
      <c r="AB454" s="359">
        <v>1.6801</v>
      </c>
      <c r="AC454" s="359">
        <f t="shared" si="108"/>
        <v>5806.4256</v>
      </c>
      <c r="AD454" s="344" t="s">
        <v>2573</v>
      </c>
      <c r="AE454" s="360" t="s">
        <v>567</v>
      </c>
      <c r="AF454" s="360">
        <v>1</v>
      </c>
      <c r="AG454" s="360">
        <f>1920+1536</f>
        <v>3456</v>
      </c>
      <c r="AH454" s="368">
        <f t="shared" si="96"/>
        <v>0</v>
      </c>
      <c r="AI454" s="360"/>
      <c r="AK454" s="369">
        <f t="shared" si="107"/>
        <v>3456</v>
      </c>
      <c r="AL454" s="369"/>
      <c r="AM454" s="370"/>
      <c r="AO454" s="378">
        <f t="shared" si="106"/>
        <v>3456</v>
      </c>
      <c r="AP454" s="378"/>
      <c r="AQ454" s="379"/>
      <c r="AR454" s="292">
        <f t="shared" si="109"/>
        <v>3456</v>
      </c>
      <c r="AS454" s="292">
        <f t="shared" si="110"/>
        <v>489032</v>
      </c>
      <c r="AT454" s="380"/>
      <c r="AU454" s="380"/>
      <c r="AV454" s="380"/>
      <c r="AW454" s="380"/>
      <c r="AX454" s="380"/>
      <c r="AY454" s="343"/>
    </row>
    <row r="455" s="183" customFormat="1" ht="39" customHeight="1" spans="1:51">
      <c r="A455" s="331">
        <v>45972</v>
      </c>
      <c r="B455" s="332" t="s">
        <v>1478</v>
      </c>
      <c r="C455" s="333" t="s">
        <v>594</v>
      </c>
      <c r="D455" s="334">
        <v>4500185179</v>
      </c>
      <c r="E455" s="335" t="s">
        <v>2574</v>
      </c>
      <c r="F455" s="334" t="s">
        <v>2575</v>
      </c>
      <c r="G455" s="336" t="s">
        <v>1481</v>
      </c>
      <c r="H455" s="336" t="s">
        <v>761</v>
      </c>
      <c r="I455" s="343" t="s">
        <v>555</v>
      </c>
      <c r="J455" s="344">
        <v>576</v>
      </c>
      <c r="K455" s="344">
        <v>0</v>
      </c>
      <c r="L455" s="344">
        <v>3</v>
      </c>
      <c r="M455" s="344">
        <f t="shared" si="95"/>
        <v>192</v>
      </c>
      <c r="N455" s="345">
        <v>46009</v>
      </c>
      <c r="O455" s="345">
        <v>46006</v>
      </c>
      <c r="P455" s="346" t="s">
        <v>2566</v>
      </c>
      <c r="Q455" s="390" t="s">
        <v>556</v>
      </c>
      <c r="R455" s="346"/>
      <c r="S455" s="346"/>
      <c r="T455" s="346"/>
      <c r="U455" s="354" t="s">
        <v>2567</v>
      </c>
      <c r="V455" s="354" t="s">
        <v>572</v>
      </c>
      <c r="W455" s="354" t="s">
        <v>2477</v>
      </c>
      <c r="X455" s="354"/>
      <c r="Y455" s="357"/>
      <c r="Z455" s="358" t="s">
        <v>2345</v>
      </c>
      <c r="AA455" s="393" t="s">
        <v>1485</v>
      </c>
      <c r="AB455" s="359">
        <v>1.6801</v>
      </c>
      <c r="AC455" s="359">
        <f t="shared" si="108"/>
        <v>967.7376</v>
      </c>
      <c r="AD455" s="344"/>
      <c r="AE455" s="360" t="s">
        <v>567</v>
      </c>
      <c r="AF455" s="360">
        <v>1</v>
      </c>
      <c r="AG455" s="360">
        <v>576</v>
      </c>
      <c r="AH455" s="368">
        <f t="shared" si="96"/>
        <v>0</v>
      </c>
      <c r="AI455" s="360"/>
      <c r="AK455" s="369">
        <f t="shared" si="107"/>
        <v>576</v>
      </c>
      <c r="AL455" s="369"/>
      <c r="AM455" s="370"/>
      <c r="AO455" s="378">
        <f t="shared" si="106"/>
        <v>576</v>
      </c>
      <c r="AP455" s="378"/>
      <c r="AQ455" s="379"/>
      <c r="AR455" s="292">
        <f t="shared" si="109"/>
        <v>576</v>
      </c>
      <c r="AS455" s="292">
        <f t="shared" si="110"/>
        <v>489608</v>
      </c>
      <c r="AT455" s="380"/>
      <c r="AU455" s="380"/>
      <c r="AV455" s="380"/>
      <c r="AW455" s="380"/>
      <c r="AX455" s="380"/>
      <c r="AY455" s="343"/>
    </row>
    <row r="456" s="183" customFormat="1" ht="39" customHeight="1" spans="1:51">
      <c r="A456" s="331">
        <v>45972</v>
      </c>
      <c r="B456" s="332" t="s">
        <v>1478</v>
      </c>
      <c r="C456" s="333" t="s">
        <v>594</v>
      </c>
      <c r="D456" s="334">
        <v>4500185179</v>
      </c>
      <c r="E456" s="335" t="s">
        <v>2576</v>
      </c>
      <c r="F456" s="334" t="s">
        <v>2577</v>
      </c>
      <c r="G456" s="336" t="s">
        <v>1481</v>
      </c>
      <c r="H456" s="336" t="s">
        <v>761</v>
      </c>
      <c r="I456" s="343" t="s">
        <v>555</v>
      </c>
      <c r="J456" s="344">
        <v>960</v>
      </c>
      <c r="K456" s="344">
        <v>0</v>
      </c>
      <c r="L456" s="344">
        <v>3</v>
      </c>
      <c r="M456" s="344">
        <f t="shared" si="95"/>
        <v>320</v>
      </c>
      <c r="N456" s="345">
        <v>46009</v>
      </c>
      <c r="O456" s="345">
        <v>46006</v>
      </c>
      <c r="P456" s="346" t="s">
        <v>2566</v>
      </c>
      <c r="Q456" s="390" t="s">
        <v>556</v>
      </c>
      <c r="R456" s="346"/>
      <c r="S456" s="346"/>
      <c r="T456" s="346"/>
      <c r="U456" s="354" t="s">
        <v>2567</v>
      </c>
      <c r="V456" s="354" t="s">
        <v>572</v>
      </c>
      <c r="W456" s="354" t="s">
        <v>2477</v>
      </c>
      <c r="X456" s="354"/>
      <c r="Y456" s="357"/>
      <c r="Z456" s="358" t="s">
        <v>2345</v>
      </c>
      <c r="AA456" s="393" t="s">
        <v>1485</v>
      </c>
      <c r="AB456" s="359">
        <v>1.6801</v>
      </c>
      <c r="AC456" s="359">
        <f t="shared" si="108"/>
        <v>1612.896</v>
      </c>
      <c r="AD456" s="344" t="s">
        <v>2578</v>
      </c>
      <c r="AE456" s="360" t="s">
        <v>567</v>
      </c>
      <c r="AF456" s="360">
        <v>1</v>
      </c>
      <c r="AG456" s="360">
        <v>960</v>
      </c>
      <c r="AH456" s="368">
        <f t="shared" si="96"/>
        <v>0</v>
      </c>
      <c r="AI456" s="360"/>
      <c r="AK456" s="369">
        <f t="shared" si="107"/>
        <v>960</v>
      </c>
      <c r="AL456" s="369"/>
      <c r="AM456" s="370"/>
      <c r="AO456" s="378">
        <f t="shared" si="106"/>
        <v>960</v>
      </c>
      <c r="AP456" s="378"/>
      <c r="AQ456" s="379"/>
      <c r="AR456" s="292">
        <f t="shared" si="109"/>
        <v>960</v>
      </c>
      <c r="AS456" s="292">
        <f t="shared" si="110"/>
        <v>490568</v>
      </c>
      <c r="AT456" s="380"/>
      <c r="AU456" s="380"/>
      <c r="AV456" s="380"/>
      <c r="AW456" s="380"/>
      <c r="AX456" s="380"/>
      <c r="AY456" s="343"/>
    </row>
    <row r="457" s="183" customFormat="1" ht="39" hidden="1" customHeight="1" spans="1:51">
      <c r="A457" s="331">
        <v>45971</v>
      </c>
      <c r="B457" s="332" t="s">
        <v>2579</v>
      </c>
      <c r="C457" s="333" t="s">
        <v>594</v>
      </c>
      <c r="D457" s="334">
        <v>4500185069</v>
      </c>
      <c r="E457" s="385" t="s">
        <v>2580</v>
      </c>
      <c r="F457" s="334" t="s">
        <v>2581</v>
      </c>
      <c r="G457" s="336" t="s">
        <v>724</v>
      </c>
      <c r="H457" s="336" t="s">
        <v>724</v>
      </c>
      <c r="I457" s="343" t="s">
        <v>555</v>
      </c>
      <c r="J457" s="344">
        <v>148</v>
      </c>
      <c r="K457" s="344">
        <v>0</v>
      </c>
      <c r="L457" s="344">
        <v>4</v>
      </c>
      <c r="M457" s="344">
        <f t="shared" si="95"/>
        <v>37</v>
      </c>
      <c r="N457" s="345">
        <v>46010</v>
      </c>
      <c r="O457" s="345">
        <v>46008</v>
      </c>
      <c r="P457" s="346"/>
      <c r="Q457" s="390" t="s">
        <v>556</v>
      </c>
      <c r="R457" s="346"/>
      <c r="S457" s="346"/>
      <c r="T457" s="346"/>
      <c r="U457" s="354">
        <v>45978</v>
      </c>
      <c r="V457" s="354" t="s">
        <v>572</v>
      </c>
      <c r="W457" s="354" t="s">
        <v>572</v>
      </c>
      <c r="X457" s="354"/>
      <c r="Y457" s="357"/>
      <c r="Z457" s="358" t="s">
        <v>2582</v>
      </c>
      <c r="AA457" s="393" t="s">
        <v>1352</v>
      </c>
      <c r="AB457" s="359">
        <v>1.6706</v>
      </c>
      <c r="AC457" s="359">
        <f t="shared" si="108"/>
        <v>247.2488</v>
      </c>
      <c r="AD457" s="344" t="s">
        <v>2583</v>
      </c>
      <c r="AE457" s="360" t="s">
        <v>567</v>
      </c>
      <c r="AF457" s="360">
        <v>1</v>
      </c>
      <c r="AG457" s="360">
        <v>148</v>
      </c>
      <c r="AH457" s="368">
        <f t="shared" si="96"/>
        <v>0</v>
      </c>
      <c r="AI457" s="360"/>
      <c r="AK457" s="369">
        <f t="shared" si="107"/>
        <v>148</v>
      </c>
      <c r="AL457" s="369"/>
      <c r="AM457" s="370"/>
      <c r="AO457" s="378">
        <f t="shared" si="106"/>
        <v>148</v>
      </c>
      <c r="AP457" s="378"/>
      <c r="AQ457" s="379"/>
      <c r="AR457" s="292">
        <f t="shared" si="109"/>
        <v>148</v>
      </c>
      <c r="AS457" s="292">
        <f t="shared" si="110"/>
        <v>490716</v>
      </c>
      <c r="AT457" s="380"/>
      <c r="AU457" s="380"/>
      <c r="AV457" s="380"/>
      <c r="AW457" s="380"/>
      <c r="AX457" s="380"/>
      <c r="AY457" s="343"/>
    </row>
    <row r="458" s="183" customFormat="1" ht="39" hidden="1" customHeight="1" spans="1:51">
      <c r="A458" s="331">
        <v>45971</v>
      </c>
      <c r="B458" s="332" t="s">
        <v>2579</v>
      </c>
      <c r="C458" s="333" t="s">
        <v>594</v>
      </c>
      <c r="D458" s="334">
        <v>4500185069</v>
      </c>
      <c r="E458" s="385" t="s">
        <v>2584</v>
      </c>
      <c r="F458" s="334" t="s">
        <v>2585</v>
      </c>
      <c r="G458" s="336" t="s">
        <v>724</v>
      </c>
      <c r="H458" s="336" t="s">
        <v>724</v>
      </c>
      <c r="I458" s="343" t="s">
        <v>555</v>
      </c>
      <c r="J458" s="344">
        <v>380</v>
      </c>
      <c r="K458" s="344">
        <v>0</v>
      </c>
      <c r="L458" s="344">
        <v>4</v>
      </c>
      <c r="M458" s="344">
        <f t="shared" si="95"/>
        <v>95</v>
      </c>
      <c r="N458" s="345">
        <v>46010</v>
      </c>
      <c r="O458" s="345">
        <v>46008</v>
      </c>
      <c r="P458" s="346"/>
      <c r="Q458" s="390" t="s">
        <v>556</v>
      </c>
      <c r="R458" s="346"/>
      <c r="S458" s="346"/>
      <c r="T458" s="346"/>
      <c r="U458" s="354">
        <v>45978</v>
      </c>
      <c r="V458" s="354" t="s">
        <v>572</v>
      </c>
      <c r="W458" s="354" t="s">
        <v>572</v>
      </c>
      <c r="X458" s="354"/>
      <c r="Y458" s="357"/>
      <c r="Z458" s="358" t="s">
        <v>2582</v>
      </c>
      <c r="AA458" s="393" t="s">
        <v>1352</v>
      </c>
      <c r="AB458" s="359">
        <v>1.6706</v>
      </c>
      <c r="AC458" s="359">
        <f t="shared" si="108"/>
        <v>634.828</v>
      </c>
      <c r="AD458" s="344" t="s">
        <v>2583</v>
      </c>
      <c r="AE458" s="360" t="s">
        <v>567</v>
      </c>
      <c r="AF458" s="360">
        <v>1</v>
      </c>
      <c r="AG458" s="360">
        <v>380</v>
      </c>
      <c r="AH458" s="368">
        <f t="shared" si="96"/>
        <v>0</v>
      </c>
      <c r="AI458" s="360"/>
      <c r="AK458" s="369">
        <f t="shared" si="107"/>
        <v>380</v>
      </c>
      <c r="AL458" s="369"/>
      <c r="AM458" s="370"/>
      <c r="AO458" s="378">
        <f t="shared" si="106"/>
        <v>380</v>
      </c>
      <c r="AP458" s="378"/>
      <c r="AQ458" s="379"/>
      <c r="AR458" s="292">
        <f t="shared" si="109"/>
        <v>380</v>
      </c>
      <c r="AS458" s="292">
        <f t="shared" si="110"/>
        <v>491096</v>
      </c>
      <c r="AT458" s="380"/>
      <c r="AU458" s="380"/>
      <c r="AV458" s="380"/>
      <c r="AW458" s="380"/>
      <c r="AX458" s="380"/>
      <c r="AY458" s="343"/>
    </row>
    <row r="459" s="183" customFormat="1" ht="39" hidden="1" customHeight="1" spans="1:51">
      <c r="A459" s="331">
        <v>45978</v>
      </c>
      <c r="B459" s="332" t="s">
        <v>966</v>
      </c>
      <c r="C459" s="333" t="s">
        <v>594</v>
      </c>
      <c r="D459" s="334">
        <v>4500185987</v>
      </c>
      <c r="E459" s="335" t="s">
        <v>2586</v>
      </c>
      <c r="F459" s="334" t="s">
        <v>2587</v>
      </c>
      <c r="G459" s="336" t="s">
        <v>724</v>
      </c>
      <c r="H459" s="336" t="s">
        <v>724</v>
      </c>
      <c r="I459" s="343" t="s">
        <v>555</v>
      </c>
      <c r="J459" s="344">
        <v>216</v>
      </c>
      <c r="K459" s="344">
        <v>0</v>
      </c>
      <c r="L459" s="344">
        <v>4</v>
      </c>
      <c r="M459" s="344">
        <f t="shared" si="95"/>
        <v>54</v>
      </c>
      <c r="N459" s="345">
        <v>46010</v>
      </c>
      <c r="O459" s="345">
        <v>46006</v>
      </c>
      <c r="P459" s="346"/>
      <c r="Q459" s="390" t="s">
        <v>556</v>
      </c>
      <c r="R459" s="346"/>
      <c r="S459" s="346"/>
      <c r="T459" s="346"/>
      <c r="U459" s="354">
        <v>45978</v>
      </c>
      <c r="V459" s="354" t="s">
        <v>572</v>
      </c>
      <c r="W459" s="354" t="s">
        <v>572</v>
      </c>
      <c r="X459" s="354"/>
      <c r="Y459" s="357"/>
      <c r="Z459" s="358" t="s">
        <v>969</v>
      </c>
      <c r="AA459" s="346" t="s">
        <v>386</v>
      </c>
      <c r="AB459" s="359">
        <v>1.6706</v>
      </c>
      <c r="AC459" s="359">
        <f t="shared" si="108"/>
        <v>360.8496</v>
      </c>
      <c r="AD459" s="344" t="s">
        <v>2588</v>
      </c>
      <c r="AE459" s="360" t="s">
        <v>567</v>
      </c>
      <c r="AF459" s="360">
        <v>1</v>
      </c>
      <c r="AG459" s="360">
        <v>216</v>
      </c>
      <c r="AH459" s="368">
        <f t="shared" si="96"/>
        <v>0</v>
      </c>
      <c r="AI459" s="360"/>
      <c r="AK459" s="369">
        <f t="shared" si="107"/>
        <v>216</v>
      </c>
      <c r="AL459" s="369"/>
      <c r="AM459" s="370"/>
      <c r="AO459" s="378">
        <f t="shared" si="106"/>
        <v>216</v>
      </c>
      <c r="AP459" s="378"/>
      <c r="AQ459" s="379"/>
      <c r="AR459" s="292">
        <f t="shared" si="109"/>
        <v>216</v>
      </c>
      <c r="AS459" s="292">
        <f t="shared" si="110"/>
        <v>491312</v>
      </c>
      <c r="AT459" s="380"/>
      <c r="AU459" s="380"/>
      <c r="AV459" s="380"/>
      <c r="AW459" s="380"/>
      <c r="AX459" s="380"/>
      <c r="AY459" s="343"/>
    </row>
    <row r="460" s="183" customFormat="1" ht="39" hidden="1" customHeight="1" spans="1:51">
      <c r="A460" s="331">
        <v>45957</v>
      </c>
      <c r="B460" s="332" t="s">
        <v>1407</v>
      </c>
      <c r="C460" s="333" t="s">
        <v>628</v>
      </c>
      <c r="D460" s="334">
        <v>4500183254</v>
      </c>
      <c r="E460" s="335" t="s">
        <v>2589</v>
      </c>
      <c r="F460" s="334" t="s">
        <v>2590</v>
      </c>
      <c r="G460" s="336" t="s">
        <v>554</v>
      </c>
      <c r="H460" s="336" t="s">
        <v>554</v>
      </c>
      <c r="I460" s="343" t="s">
        <v>555</v>
      </c>
      <c r="J460" s="344">
        <v>2004</v>
      </c>
      <c r="K460" s="344">
        <v>0</v>
      </c>
      <c r="L460" s="344">
        <v>6</v>
      </c>
      <c r="M460" s="344">
        <f t="shared" si="95"/>
        <v>334</v>
      </c>
      <c r="N460" s="345">
        <v>46010</v>
      </c>
      <c r="O460" s="345">
        <v>46006</v>
      </c>
      <c r="P460" s="346"/>
      <c r="Q460" s="390" t="s">
        <v>556</v>
      </c>
      <c r="R460" s="346"/>
      <c r="S460" s="346"/>
      <c r="T460" s="346"/>
      <c r="U460" s="354">
        <v>45959</v>
      </c>
      <c r="V460" s="354" t="s">
        <v>572</v>
      </c>
      <c r="W460" s="354" t="s">
        <v>2556</v>
      </c>
      <c r="X460" s="354"/>
      <c r="Y460" s="357"/>
      <c r="Z460" s="358" t="s">
        <v>2591</v>
      </c>
      <c r="AA460" s="346" t="s">
        <v>660</v>
      </c>
      <c r="AB460" s="359">
        <v>2.6214</v>
      </c>
      <c r="AC460" s="359">
        <f t="shared" si="108"/>
        <v>5253.2856</v>
      </c>
      <c r="AD460" s="344" t="s">
        <v>2592</v>
      </c>
      <c r="AE460" s="360" t="s">
        <v>567</v>
      </c>
      <c r="AF460" s="360">
        <v>1</v>
      </c>
      <c r="AG460" s="360">
        <v>2004</v>
      </c>
      <c r="AH460" s="368">
        <f t="shared" si="96"/>
        <v>0</v>
      </c>
      <c r="AI460" s="360"/>
      <c r="AK460" s="369">
        <f t="shared" si="107"/>
        <v>2004</v>
      </c>
      <c r="AL460" s="369"/>
      <c r="AM460" s="370"/>
      <c r="AO460" s="443">
        <f t="shared" si="106"/>
        <v>2004</v>
      </c>
      <c r="AP460" s="378"/>
      <c r="AQ460" s="379"/>
      <c r="AR460" s="380">
        <f t="shared" si="109"/>
        <v>2004</v>
      </c>
      <c r="AS460" s="380">
        <f t="shared" si="110"/>
        <v>493316</v>
      </c>
      <c r="AT460" s="380"/>
      <c r="AU460" s="380"/>
      <c r="AV460" s="380"/>
      <c r="AW460" s="380"/>
      <c r="AX460" s="380"/>
      <c r="AY460" s="343"/>
    </row>
    <row r="461" s="183" customFormat="1" ht="39" hidden="1" customHeight="1" spans="1:51">
      <c r="A461" s="331">
        <v>45982</v>
      </c>
      <c r="B461" s="332" t="s">
        <v>2289</v>
      </c>
      <c r="C461" s="333" t="s">
        <v>907</v>
      </c>
      <c r="D461" s="334">
        <v>4500186411</v>
      </c>
      <c r="E461" s="335" t="s">
        <v>2593</v>
      </c>
      <c r="F461" s="334" t="s">
        <v>2594</v>
      </c>
      <c r="G461" s="336" t="s">
        <v>666</v>
      </c>
      <c r="H461" s="336" t="s">
        <v>554</v>
      </c>
      <c r="I461" s="343" t="s">
        <v>555</v>
      </c>
      <c r="J461" s="344">
        <v>960</v>
      </c>
      <c r="K461" s="344">
        <v>0</v>
      </c>
      <c r="L461" s="344">
        <v>6</v>
      </c>
      <c r="M461" s="344">
        <f t="shared" si="95"/>
        <v>160</v>
      </c>
      <c r="N461" s="345">
        <v>46010</v>
      </c>
      <c r="O461" s="345">
        <v>46006</v>
      </c>
      <c r="P461" s="346"/>
      <c r="Q461" s="390" t="s">
        <v>556</v>
      </c>
      <c r="R461" s="346"/>
      <c r="S461" s="346"/>
      <c r="T461" s="346"/>
      <c r="U461" s="354">
        <v>45985</v>
      </c>
      <c r="V461" s="354" t="s">
        <v>572</v>
      </c>
      <c r="W461" s="354" t="s">
        <v>2595</v>
      </c>
      <c r="X461" s="354"/>
      <c r="Y461" s="357"/>
      <c r="Z461" s="358" t="s">
        <v>2596</v>
      </c>
      <c r="AA461" s="346" t="s">
        <v>652</v>
      </c>
      <c r="AB461" s="359">
        <v>2.7663</v>
      </c>
      <c r="AC461" s="359">
        <f t="shared" si="108"/>
        <v>2655.648</v>
      </c>
      <c r="AD461" s="344"/>
      <c r="AE461" s="360" t="s">
        <v>567</v>
      </c>
      <c r="AF461" s="360">
        <v>1</v>
      </c>
      <c r="AG461" s="360">
        <f>516+444</f>
        <v>960</v>
      </c>
      <c r="AH461" s="368">
        <f t="shared" ref="AH461:AH469" si="111">AG461-J461</f>
        <v>0</v>
      </c>
      <c r="AI461" s="360"/>
      <c r="AK461" s="369"/>
      <c r="AL461" s="369">
        <f>J461</f>
        <v>960</v>
      </c>
      <c r="AM461" s="370"/>
      <c r="AO461" s="378">
        <f t="shared" ref="AO461:AO466" si="112">J461</f>
        <v>960</v>
      </c>
      <c r="AP461" s="378"/>
      <c r="AQ461" s="379"/>
      <c r="AR461" s="380">
        <f t="shared" si="109"/>
        <v>960</v>
      </c>
      <c r="AS461" s="380">
        <f>AS467+AR461</f>
        <v>496076</v>
      </c>
      <c r="AT461" s="380"/>
      <c r="AU461" s="380"/>
      <c r="AV461" s="380"/>
      <c r="AW461" s="380"/>
      <c r="AX461" s="380"/>
      <c r="AY461" s="343"/>
    </row>
    <row r="462" s="183" customFormat="1" ht="39" customHeight="1" spans="1:51">
      <c r="A462" s="331">
        <v>46003</v>
      </c>
      <c r="B462" s="332"/>
      <c r="C462" s="333"/>
      <c r="D462" s="334" t="s">
        <v>2597</v>
      </c>
      <c r="E462" s="335"/>
      <c r="F462" s="334" t="s">
        <v>2598</v>
      </c>
      <c r="G462" s="336"/>
      <c r="H462" s="336" t="s">
        <v>761</v>
      </c>
      <c r="I462" s="343" t="s">
        <v>555</v>
      </c>
      <c r="J462" s="344">
        <v>2</v>
      </c>
      <c r="K462" s="344">
        <v>0</v>
      </c>
      <c r="L462" s="344">
        <v>3</v>
      </c>
      <c r="M462" s="344">
        <f t="shared" si="95"/>
        <v>0.666666666666667</v>
      </c>
      <c r="N462" s="345">
        <v>46010</v>
      </c>
      <c r="O462" s="345">
        <v>46006</v>
      </c>
      <c r="P462" s="346"/>
      <c r="Q462" s="346"/>
      <c r="R462" s="346"/>
      <c r="S462" s="346"/>
      <c r="T462" s="346"/>
      <c r="U462" s="354"/>
      <c r="V462" s="354"/>
      <c r="W462" s="354"/>
      <c r="X462" s="354"/>
      <c r="Y462" s="357"/>
      <c r="Z462" s="358" t="s">
        <v>2599</v>
      </c>
      <c r="AA462" s="346"/>
      <c r="AB462" s="359"/>
      <c r="AC462" s="359"/>
      <c r="AD462" s="344" t="s">
        <v>2600</v>
      </c>
      <c r="AE462" s="360" t="s">
        <v>567</v>
      </c>
      <c r="AF462" s="360">
        <v>1</v>
      </c>
      <c r="AG462" s="360">
        <v>2</v>
      </c>
      <c r="AH462" s="368">
        <f t="shared" si="111"/>
        <v>0</v>
      </c>
      <c r="AI462" s="360"/>
      <c r="AK462" s="369"/>
      <c r="AL462" s="369"/>
      <c r="AM462" s="370"/>
      <c r="AO462" s="378"/>
      <c r="AP462" s="378"/>
      <c r="AQ462" s="379"/>
      <c r="AR462" s="380">
        <f t="shared" si="109"/>
        <v>2</v>
      </c>
      <c r="AS462" s="380">
        <f>AS461+AR462</f>
        <v>496078</v>
      </c>
      <c r="AT462" s="380"/>
      <c r="AU462" s="380"/>
      <c r="AV462" s="380"/>
      <c r="AW462" s="380"/>
      <c r="AX462" s="380"/>
      <c r="AY462" s="343"/>
    </row>
    <row r="463" s="183" customFormat="1" ht="39" hidden="1" customHeight="1" spans="1:51">
      <c r="A463" s="331">
        <v>45975</v>
      </c>
      <c r="B463" s="332" t="s">
        <v>2601</v>
      </c>
      <c r="C463" s="333" t="s">
        <v>594</v>
      </c>
      <c r="D463" s="334">
        <v>4500185324</v>
      </c>
      <c r="E463" s="335" t="s">
        <v>2602</v>
      </c>
      <c r="F463" s="334" t="s">
        <v>2603</v>
      </c>
      <c r="G463" s="336" t="s">
        <v>554</v>
      </c>
      <c r="H463" s="336" t="s">
        <v>554</v>
      </c>
      <c r="I463" s="343" t="s">
        <v>555</v>
      </c>
      <c r="J463" s="344">
        <v>1500</v>
      </c>
      <c r="K463" s="344">
        <v>0</v>
      </c>
      <c r="L463" s="344">
        <v>6</v>
      </c>
      <c r="M463" s="344">
        <f t="shared" si="95"/>
        <v>250</v>
      </c>
      <c r="N463" s="345">
        <v>46011</v>
      </c>
      <c r="O463" s="345">
        <v>46007</v>
      </c>
      <c r="P463" s="346"/>
      <c r="Q463" s="390" t="s">
        <v>556</v>
      </c>
      <c r="R463" s="346"/>
      <c r="S463" s="346"/>
      <c r="T463" s="346"/>
      <c r="U463" s="354">
        <v>45975</v>
      </c>
      <c r="V463" s="354" t="s">
        <v>572</v>
      </c>
      <c r="W463" s="354" t="s">
        <v>2604</v>
      </c>
      <c r="X463" s="354"/>
      <c r="Y463" s="357"/>
      <c r="Z463" s="358" t="s">
        <v>2605</v>
      </c>
      <c r="AA463" s="346" t="s">
        <v>2606</v>
      </c>
      <c r="AB463" s="359">
        <v>1.5244</v>
      </c>
      <c r="AC463" s="359">
        <f t="shared" ref="AC463:AC469" si="113">AB463*J463</f>
        <v>2286.6</v>
      </c>
      <c r="AD463" s="344" t="s">
        <v>2607</v>
      </c>
      <c r="AE463" s="360" t="s">
        <v>567</v>
      </c>
      <c r="AF463" s="360">
        <v>1</v>
      </c>
      <c r="AG463" s="360">
        <v>1500</v>
      </c>
      <c r="AH463" s="368">
        <f t="shared" si="111"/>
        <v>0</v>
      </c>
      <c r="AI463" s="360"/>
      <c r="AK463" s="369">
        <f>J463</f>
        <v>1500</v>
      </c>
      <c r="AL463" s="369"/>
      <c r="AM463" s="370"/>
      <c r="AO463" s="378">
        <f t="shared" ref="AO463:AO469" si="114">J463</f>
        <v>1500</v>
      </c>
      <c r="AP463" s="378"/>
      <c r="AQ463" s="379"/>
      <c r="AR463" s="380">
        <f t="shared" si="109"/>
        <v>1500</v>
      </c>
      <c r="AS463" s="380">
        <f>AS462+AR463</f>
        <v>497578</v>
      </c>
      <c r="AT463" s="380"/>
      <c r="AU463" s="380"/>
      <c r="AV463" s="380"/>
      <c r="AW463" s="380"/>
      <c r="AX463" s="380"/>
      <c r="AY463" s="343"/>
    </row>
    <row r="464" s="183" customFormat="1" ht="39" hidden="1" customHeight="1" spans="1:51">
      <c r="A464" s="331">
        <v>45966</v>
      </c>
      <c r="B464" s="332" t="s">
        <v>2318</v>
      </c>
      <c r="C464" s="333" t="s">
        <v>628</v>
      </c>
      <c r="D464" s="334">
        <v>4500184546</v>
      </c>
      <c r="E464" s="335" t="s">
        <v>2608</v>
      </c>
      <c r="F464" s="334" t="s">
        <v>2609</v>
      </c>
      <c r="G464" s="336" t="s">
        <v>554</v>
      </c>
      <c r="H464" s="336" t="s">
        <v>554</v>
      </c>
      <c r="I464" s="343" t="s">
        <v>555</v>
      </c>
      <c r="J464" s="344">
        <v>1404</v>
      </c>
      <c r="K464" s="344">
        <v>0</v>
      </c>
      <c r="L464" s="344">
        <v>6</v>
      </c>
      <c r="M464" s="344">
        <f t="shared" ref="M464:M469" si="115">J464/L464</f>
        <v>234</v>
      </c>
      <c r="N464" s="345">
        <v>46013</v>
      </c>
      <c r="O464" s="345">
        <v>46009</v>
      </c>
      <c r="P464" s="346"/>
      <c r="Q464" s="390" t="s">
        <v>556</v>
      </c>
      <c r="R464" s="346"/>
      <c r="S464" s="346"/>
      <c r="T464" s="346"/>
      <c r="U464" s="354">
        <v>45975</v>
      </c>
      <c r="V464" s="354" t="s">
        <v>572</v>
      </c>
      <c r="W464" s="354" t="s">
        <v>2610</v>
      </c>
      <c r="X464" s="354"/>
      <c r="Y464" s="357"/>
      <c r="Z464" s="358" t="s">
        <v>2611</v>
      </c>
      <c r="AA464" s="346" t="s">
        <v>2323</v>
      </c>
      <c r="AB464" s="359">
        <v>2.6352</v>
      </c>
      <c r="AC464" s="359">
        <f t="shared" si="113"/>
        <v>3699.8208</v>
      </c>
      <c r="AD464" s="344"/>
      <c r="AE464" s="360" t="s">
        <v>567</v>
      </c>
      <c r="AF464" s="360">
        <v>1</v>
      </c>
      <c r="AG464" s="360">
        <v>1404</v>
      </c>
      <c r="AH464" s="368">
        <f t="shared" si="111"/>
        <v>0</v>
      </c>
      <c r="AI464" s="360"/>
      <c r="AK464" s="438">
        <f>J464</f>
        <v>1404</v>
      </c>
      <c r="AL464" s="369"/>
      <c r="AM464" s="370"/>
      <c r="AO464" s="378">
        <f t="shared" si="114"/>
        <v>1404</v>
      </c>
      <c r="AP464" s="378"/>
      <c r="AQ464" s="379"/>
      <c r="AR464" s="380">
        <f t="shared" si="109"/>
        <v>1404</v>
      </c>
      <c r="AS464" s="380">
        <f>AS463+AR464</f>
        <v>498982</v>
      </c>
      <c r="AT464" s="380"/>
      <c r="AU464" s="380"/>
      <c r="AV464" s="380"/>
      <c r="AW464" s="380"/>
      <c r="AX464" s="380"/>
      <c r="AY464" s="343"/>
    </row>
    <row r="465" s="183" customFormat="1" ht="39" customHeight="1" spans="1:51">
      <c r="A465" s="331">
        <v>45985</v>
      </c>
      <c r="B465" s="332" t="s">
        <v>757</v>
      </c>
      <c r="C465" s="333" t="s">
        <v>758</v>
      </c>
      <c r="D465" s="334">
        <v>4500186723</v>
      </c>
      <c r="E465" s="335" t="s">
        <v>2612</v>
      </c>
      <c r="F465" s="334" t="s">
        <v>2613</v>
      </c>
      <c r="G465" s="336" t="s">
        <v>761</v>
      </c>
      <c r="H465" s="336" t="s">
        <v>761</v>
      </c>
      <c r="I465" s="343" t="s">
        <v>555</v>
      </c>
      <c r="J465" s="344">
        <v>1200</v>
      </c>
      <c r="K465" s="344">
        <v>0</v>
      </c>
      <c r="L465" s="344">
        <v>3</v>
      </c>
      <c r="M465" s="344">
        <f t="shared" si="115"/>
        <v>400</v>
      </c>
      <c r="N465" s="345">
        <v>46013</v>
      </c>
      <c r="O465" s="345">
        <v>46009</v>
      </c>
      <c r="P465" s="346" t="s">
        <v>2614</v>
      </c>
      <c r="Q465" s="390" t="s">
        <v>556</v>
      </c>
      <c r="R465" s="346"/>
      <c r="S465" s="346"/>
      <c r="T465" s="346"/>
      <c r="U465" s="354">
        <v>45985</v>
      </c>
      <c r="V465" s="354" t="s">
        <v>572</v>
      </c>
      <c r="W465" s="354" t="s">
        <v>2615</v>
      </c>
      <c r="X465" s="354"/>
      <c r="Y465" s="357"/>
      <c r="Z465" s="358" t="s">
        <v>2616</v>
      </c>
      <c r="AA465" s="346" t="s">
        <v>2617</v>
      </c>
      <c r="AB465" s="359">
        <v>2.6692</v>
      </c>
      <c r="AC465" s="359">
        <f t="shared" si="113"/>
        <v>3203.04</v>
      </c>
      <c r="AD465" s="344"/>
      <c r="AE465" s="360" t="s">
        <v>567</v>
      </c>
      <c r="AF465" s="360">
        <v>1</v>
      </c>
      <c r="AG465" s="360">
        <f>432+432+336</f>
        <v>1200</v>
      </c>
      <c r="AH465" s="368">
        <f t="shared" si="111"/>
        <v>0</v>
      </c>
      <c r="AI465" s="360"/>
      <c r="AK465" s="369"/>
      <c r="AL465" s="369">
        <f>J465</f>
        <v>1200</v>
      </c>
      <c r="AM465" s="370"/>
      <c r="AO465" s="378">
        <f t="shared" si="114"/>
        <v>1200</v>
      </c>
      <c r="AP465" s="378"/>
      <c r="AQ465" s="379"/>
      <c r="AR465" s="380">
        <f t="shared" si="109"/>
        <v>1200</v>
      </c>
      <c r="AS465" s="380">
        <f>AS464+AR465</f>
        <v>500182</v>
      </c>
      <c r="AT465" s="380"/>
      <c r="AU465" s="380"/>
      <c r="AV465" s="380"/>
      <c r="AW465" s="380"/>
      <c r="AX465" s="380"/>
      <c r="AY465" s="343"/>
    </row>
    <row r="466" s="183" customFormat="1" ht="39" hidden="1" customHeight="1" spans="1:51">
      <c r="A466" s="331">
        <v>45981</v>
      </c>
      <c r="B466" s="332" t="s">
        <v>2618</v>
      </c>
      <c r="C466" s="333" t="s">
        <v>1288</v>
      </c>
      <c r="D466" s="334">
        <v>4500186266</v>
      </c>
      <c r="E466" s="335" t="s">
        <v>2619</v>
      </c>
      <c r="F466" s="334" t="s">
        <v>2620</v>
      </c>
      <c r="G466" s="336" t="s">
        <v>666</v>
      </c>
      <c r="H466" s="336" t="s">
        <v>554</v>
      </c>
      <c r="I466" s="343" t="s">
        <v>555</v>
      </c>
      <c r="J466" s="344">
        <v>48</v>
      </c>
      <c r="K466" s="344">
        <v>0</v>
      </c>
      <c r="L466" s="344">
        <v>6</v>
      </c>
      <c r="M466" s="344">
        <f t="shared" si="115"/>
        <v>8</v>
      </c>
      <c r="N466" s="345">
        <v>46014</v>
      </c>
      <c r="O466" s="345">
        <v>46013</v>
      </c>
      <c r="P466" s="346"/>
      <c r="Q466" s="390" t="s">
        <v>556</v>
      </c>
      <c r="R466" s="346"/>
      <c r="S466" s="346"/>
      <c r="T466" s="346"/>
      <c r="U466" s="354">
        <v>45986</v>
      </c>
      <c r="V466" s="354" t="s">
        <v>572</v>
      </c>
      <c r="W466" s="354" t="s">
        <v>572</v>
      </c>
      <c r="X466" s="354"/>
      <c r="Y466" s="357"/>
      <c r="Z466" s="423" t="s">
        <v>2621</v>
      </c>
      <c r="AA466" s="346" t="s">
        <v>679</v>
      </c>
      <c r="AB466" s="359">
        <v>2.7663</v>
      </c>
      <c r="AC466" s="359">
        <f t="shared" si="113"/>
        <v>132.7824</v>
      </c>
      <c r="AD466" s="344" t="s">
        <v>2622</v>
      </c>
      <c r="AE466" s="360" t="s">
        <v>567</v>
      </c>
      <c r="AF466" s="360">
        <v>1</v>
      </c>
      <c r="AG466" s="360">
        <v>48</v>
      </c>
      <c r="AH466" s="368">
        <f t="shared" si="111"/>
        <v>0</v>
      </c>
      <c r="AI466" s="360"/>
      <c r="AK466" s="369"/>
      <c r="AL466" s="369">
        <f>J466</f>
        <v>48</v>
      </c>
      <c r="AM466" s="370"/>
      <c r="AO466" s="378">
        <f t="shared" si="114"/>
        <v>48</v>
      </c>
      <c r="AP466" s="378"/>
      <c r="AQ466" s="379"/>
      <c r="AR466" s="380">
        <f t="shared" si="109"/>
        <v>48</v>
      </c>
      <c r="AS466" s="380">
        <f>AS465+AR466</f>
        <v>500230</v>
      </c>
      <c r="AT466" s="380"/>
      <c r="AU466" s="380"/>
      <c r="AV466" s="380"/>
      <c r="AW466" s="380"/>
      <c r="AX466" s="380"/>
      <c r="AY466" s="343"/>
    </row>
    <row r="467" s="183" customFormat="1" ht="39" hidden="1" customHeight="1" spans="1:51">
      <c r="A467" s="331">
        <v>45965</v>
      </c>
      <c r="B467" s="332" t="s">
        <v>745</v>
      </c>
      <c r="C467" s="333" t="s">
        <v>628</v>
      </c>
      <c r="D467" s="334">
        <v>4500184385</v>
      </c>
      <c r="E467" s="335" t="s">
        <v>2623</v>
      </c>
      <c r="F467" s="334" t="s">
        <v>2624</v>
      </c>
      <c r="G467" s="336" t="s">
        <v>554</v>
      </c>
      <c r="H467" s="336" t="s">
        <v>554</v>
      </c>
      <c r="I467" s="343" t="s">
        <v>555</v>
      </c>
      <c r="J467" s="344">
        <v>1800</v>
      </c>
      <c r="K467" s="344">
        <v>0</v>
      </c>
      <c r="L467" s="344">
        <v>6</v>
      </c>
      <c r="M467" s="344">
        <f t="shared" si="115"/>
        <v>300</v>
      </c>
      <c r="N467" s="345">
        <v>46083</v>
      </c>
      <c r="O467" s="345">
        <f>N467-4</f>
        <v>46079</v>
      </c>
      <c r="P467" s="346"/>
      <c r="Q467" s="390" t="s">
        <v>556</v>
      </c>
      <c r="R467" s="346"/>
      <c r="S467" s="346"/>
      <c r="T467" s="346"/>
      <c r="U467" s="354">
        <v>45965</v>
      </c>
      <c r="V467" s="354" t="s">
        <v>572</v>
      </c>
      <c r="W467" s="354" t="s">
        <v>2625</v>
      </c>
      <c r="X467" s="354"/>
      <c r="Y467" s="357"/>
      <c r="Z467" s="358" t="s">
        <v>2626</v>
      </c>
      <c r="AA467" s="346" t="s">
        <v>2442</v>
      </c>
      <c r="AB467" s="359">
        <v>2.6352</v>
      </c>
      <c r="AC467" s="359">
        <f t="shared" si="113"/>
        <v>4743.36</v>
      </c>
      <c r="AD467" s="344"/>
      <c r="AE467" s="360" t="s">
        <v>567</v>
      </c>
      <c r="AF467" s="360">
        <v>1</v>
      </c>
      <c r="AG467" s="360">
        <v>1800</v>
      </c>
      <c r="AH467" s="397">
        <f t="shared" si="111"/>
        <v>0</v>
      </c>
      <c r="AI467" s="360"/>
      <c r="AK467" s="369">
        <f>J467</f>
        <v>1800</v>
      </c>
      <c r="AL467" s="369"/>
      <c r="AM467" s="370"/>
      <c r="AO467" s="378">
        <f t="shared" si="114"/>
        <v>1800</v>
      </c>
      <c r="AP467" s="378"/>
      <c r="AQ467" s="379"/>
      <c r="AR467" s="380">
        <f t="shared" si="109"/>
        <v>1800</v>
      </c>
      <c r="AS467" s="380">
        <f>AS460+AR467</f>
        <v>495116</v>
      </c>
      <c r="AT467" s="380"/>
      <c r="AU467" s="380"/>
      <c r="AV467" s="380"/>
      <c r="AW467" s="380"/>
      <c r="AX467" s="380"/>
      <c r="AY467" s="343"/>
    </row>
    <row r="468" s="183" customFormat="1" ht="39" hidden="1" customHeight="1" spans="1:51">
      <c r="A468" s="331">
        <v>46013</v>
      </c>
      <c r="B468" s="332" t="s">
        <v>1029</v>
      </c>
      <c r="C468" s="333" t="s">
        <v>1896</v>
      </c>
      <c r="D468" s="334">
        <v>4500189525</v>
      </c>
      <c r="E468" s="335"/>
      <c r="F468" s="334" t="s">
        <v>2627</v>
      </c>
      <c r="G468" s="336"/>
      <c r="H468" s="336" t="s">
        <v>554</v>
      </c>
      <c r="I468" s="343" t="s">
        <v>555</v>
      </c>
      <c r="J468" s="344">
        <v>360</v>
      </c>
      <c r="K468" s="344">
        <v>0</v>
      </c>
      <c r="L468" s="344">
        <v>6</v>
      </c>
      <c r="M468" s="344">
        <f t="shared" si="115"/>
        <v>60</v>
      </c>
      <c r="N468" s="345">
        <v>46006</v>
      </c>
      <c r="O468" s="345">
        <v>46002</v>
      </c>
      <c r="P468" s="346" t="s">
        <v>2628</v>
      </c>
      <c r="Q468" s="390" t="s">
        <v>556</v>
      </c>
      <c r="S468" s="346"/>
      <c r="T468" s="346"/>
      <c r="U468" s="354"/>
      <c r="V468" s="354" t="s">
        <v>572</v>
      </c>
      <c r="W468" s="354" t="s">
        <v>2629</v>
      </c>
      <c r="X468" s="354"/>
      <c r="Y468" s="357"/>
      <c r="Z468" s="358" t="s">
        <v>2630</v>
      </c>
      <c r="AA468" s="346" t="s">
        <v>2631</v>
      </c>
      <c r="AB468" s="359">
        <v>2.7663</v>
      </c>
      <c r="AC468" s="359">
        <f t="shared" si="113"/>
        <v>995.868</v>
      </c>
      <c r="AD468" s="344"/>
      <c r="AE468" s="360" t="s">
        <v>567</v>
      </c>
      <c r="AF468" s="360">
        <v>1</v>
      </c>
      <c r="AG468" s="360"/>
      <c r="AH468" s="368">
        <f t="shared" si="111"/>
        <v>-360</v>
      </c>
      <c r="AI468" s="360"/>
      <c r="AK468" s="369">
        <f>J468</f>
        <v>360</v>
      </c>
      <c r="AL468" s="369"/>
      <c r="AM468" s="370"/>
      <c r="AO468" s="378">
        <f t="shared" si="114"/>
        <v>360</v>
      </c>
      <c r="AP468" s="378"/>
      <c r="AQ468" s="379"/>
      <c r="AR468" s="380">
        <f t="shared" si="109"/>
        <v>360</v>
      </c>
      <c r="AS468" s="380">
        <f>AS459+AR468</f>
        <v>491672</v>
      </c>
      <c r="AT468" s="380"/>
      <c r="AU468" s="380"/>
      <c r="AV468" s="380"/>
      <c r="AW468" s="380"/>
      <c r="AX468" s="380"/>
      <c r="AY468" s="343"/>
    </row>
    <row r="469" s="183" customFormat="1" ht="39" hidden="1" customHeight="1" spans="1:51">
      <c r="A469" s="398">
        <v>46013</v>
      </c>
      <c r="B469" s="399" t="s">
        <v>2632</v>
      </c>
      <c r="C469" s="400" t="s">
        <v>2633</v>
      </c>
      <c r="D469" s="401">
        <v>4500189510</v>
      </c>
      <c r="E469" s="335"/>
      <c r="F469" s="401" t="s">
        <v>2634</v>
      </c>
      <c r="G469" s="336"/>
      <c r="H469" s="336" t="s">
        <v>554</v>
      </c>
      <c r="I469" s="343" t="s">
        <v>555</v>
      </c>
      <c r="J469" s="344">
        <v>240</v>
      </c>
      <c r="K469" s="344">
        <v>0</v>
      </c>
      <c r="L469" s="344">
        <v>6</v>
      </c>
      <c r="M469" s="344">
        <f t="shared" si="115"/>
        <v>40</v>
      </c>
      <c r="N469" s="345">
        <v>46006</v>
      </c>
      <c r="O469" s="345">
        <v>46002</v>
      </c>
      <c r="P469" s="346" t="s">
        <v>2628</v>
      </c>
      <c r="Q469" s="390" t="s">
        <v>556</v>
      </c>
      <c r="S469" s="346"/>
      <c r="T469" s="346"/>
      <c r="U469" s="354"/>
      <c r="V469" s="354" t="s">
        <v>572</v>
      </c>
      <c r="W469" s="354" t="s">
        <v>2635</v>
      </c>
      <c r="X469" s="354"/>
      <c r="Y469" s="357"/>
      <c r="Z469" s="358" t="s">
        <v>2630</v>
      </c>
      <c r="AA469" s="424" t="s">
        <v>2636</v>
      </c>
      <c r="AB469" s="359">
        <v>2.7663</v>
      </c>
      <c r="AC469" s="359">
        <f t="shared" si="113"/>
        <v>663.912</v>
      </c>
      <c r="AD469" s="344"/>
      <c r="AE469" s="360" t="s">
        <v>567</v>
      </c>
      <c r="AF469" s="360">
        <v>1</v>
      </c>
      <c r="AG469" s="360"/>
      <c r="AH469" s="368">
        <f t="shared" si="111"/>
        <v>-240</v>
      </c>
      <c r="AI469" s="360"/>
      <c r="AK469" s="369">
        <f>J469</f>
        <v>240</v>
      </c>
      <c r="AL469" s="369"/>
      <c r="AM469" s="370"/>
      <c r="AO469" s="378">
        <f t="shared" si="114"/>
        <v>240</v>
      </c>
      <c r="AP469" s="378"/>
      <c r="AQ469" s="379"/>
      <c r="AR469" s="380">
        <f t="shared" si="109"/>
        <v>240</v>
      </c>
      <c r="AS469" s="380">
        <f>AS468+AR469</f>
        <v>491912</v>
      </c>
      <c r="AT469" s="380"/>
      <c r="AU469" s="380"/>
      <c r="AV469" s="380"/>
      <c r="AW469" s="380"/>
      <c r="AX469" s="380"/>
      <c r="AY469" s="343"/>
    </row>
    <row r="470" s="183" customFormat="1" ht="39" customHeight="1" spans="1:51">
      <c r="A470" s="331">
        <v>45988</v>
      </c>
      <c r="B470" s="332" t="s">
        <v>1478</v>
      </c>
      <c r="C470" s="333" t="s">
        <v>594</v>
      </c>
      <c r="D470" s="334">
        <v>4500187096</v>
      </c>
      <c r="E470" s="335" t="s">
        <v>2637</v>
      </c>
      <c r="F470" s="334" t="s">
        <v>2638</v>
      </c>
      <c r="G470" s="336" t="s">
        <v>1481</v>
      </c>
      <c r="H470" s="336" t="s">
        <v>761</v>
      </c>
      <c r="I470" s="343" t="s">
        <v>555</v>
      </c>
      <c r="J470" s="344">
        <v>1920</v>
      </c>
      <c r="K470" s="344">
        <v>0</v>
      </c>
      <c r="L470" s="344">
        <v>3</v>
      </c>
      <c r="M470" s="344">
        <f t="shared" ref="M466:M533" si="116">J470/L470</f>
        <v>640</v>
      </c>
      <c r="N470" s="345">
        <v>46016</v>
      </c>
      <c r="O470" s="345">
        <v>46013</v>
      </c>
      <c r="P470" s="346" t="s">
        <v>2639</v>
      </c>
      <c r="Q470" s="390" t="s">
        <v>556</v>
      </c>
      <c r="R470" s="346"/>
      <c r="S470" s="346"/>
      <c r="T470" s="346"/>
      <c r="U470" s="354" t="s">
        <v>2640</v>
      </c>
      <c r="V470" s="354" t="s">
        <v>572</v>
      </c>
      <c r="W470" s="354" t="s">
        <v>2477</v>
      </c>
      <c r="X470" s="354"/>
      <c r="Y470" s="357"/>
      <c r="Z470" s="358" t="s">
        <v>2641</v>
      </c>
      <c r="AA470" s="346" t="s">
        <v>2642</v>
      </c>
      <c r="AB470" s="359">
        <v>1.5385</v>
      </c>
      <c r="AC470" s="359">
        <f t="shared" ref="AC466:AC493" si="117">AB470*J470</f>
        <v>2953.92</v>
      </c>
      <c r="AD470" s="344"/>
      <c r="AE470" s="360" t="s">
        <v>567</v>
      </c>
      <c r="AF470" s="360">
        <v>1</v>
      </c>
      <c r="AG470" s="360">
        <v>1920</v>
      </c>
      <c r="AH470" s="368">
        <f t="shared" ref="AH470:AH494" si="118">AG470-J470</f>
        <v>0</v>
      </c>
      <c r="AI470" s="360" t="s">
        <v>2643</v>
      </c>
      <c r="AK470" s="369">
        <f t="shared" ref="AK466:AK482" si="119">J470</f>
        <v>1920</v>
      </c>
      <c r="AL470" s="369"/>
      <c r="AM470" s="370"/>
      <c r="AO470" s="378">
        <f t="shared" ref="AO466:AO486" si="120">J470</f>
        <v>1920</v>
      </c>
      <c r="AP470" s="378"/>
      <c r="AQ470" s="379"/>
      <c r="AR470" s="380">
        <f t="shared" ref="AR463:AR533" si="121">J470</f>
        <v>1920</v>
      </c>
      <c r="AS470" s="380">
        <f>AS466+AR470</f>
        <v>502150</v>
      </c>
      <c r="AT470" s="380"/>
      <c r="AU470" s="380"/>
      <c r="AV470" s="380"/>
      <c r="AW470" s="380"/>
      <c r="AX470" s="380"/>
      <c r="AY470" s="343"/>
    </row>
    <row r="471" s="183" customFormat="1" ht="39" customHeight="1" spans="1:51">
      <c r="A471" s="331">
        <v>45988</v>
      </c>
      <c r="B471" s="332" t="s">
        <v>1478</v>
      </c>
      <c r="C471" s="333" t="s">
        <v>594</v>
      </c>
      <c r="D471" s="334">
        <v>4500187096</v>
      </c>
      <c r="E471" s="335" t="s">
        <v>2644</v>
      </c>
      <c r="F471" s="334" t="s">
        <v>2645</v>
      </c>
      <c r="G471" s="336" t="s">
        <v>1481</v>
      </c>
      <c r="H471" s="336" t="s">
        <v>761</v>
      </c>
      <c r="I471" s="343" t="s">
        <v>555</v>
      </c>
      <c r="J471" s="344">
        <v>1920</v>
      </c>
      <c r="K471" s="344">
        <v>0</v>
      </c>
      <c r="L471" s="344">
        <v>3</v>
      </c>
      <c r="M471" s="344">
        <f t="shared" si="116"/>
        <v>640</v>
      </c>
      <c r="N471" s="345">
        <v>46016</v>
      </c>
      <c r="O471" s="345">
        <v>46013</v>
      </c>
      <c r="P471" s="346" t="s">
        <v>2639</v>
      </c>
      <c r="Q471" s="390" t="s">
        <v>556</v>
      </c>
      <c r="R471" s="346"/>
      <c r="S471" s="346"/>
      <c r="T471" s="346"/>
      <c r="U471" s="354" t="s">
        <v>2640</v>
      </c>
      <c r="V471" s="354" t="s">
        <v>572</v>
      </c>
      <c r="W471" s="354" t="s">
        <v>2477</v>
      </c>
      <c r="X471" s="354"/>
      <c r="Y471" s="357"/>
      <c r="Z471" s="358" t="s">
        <v>2641</v>
      </c>
      <c r="AA471" s="346" t="s">
        <v>2642</v>
      </c>
      <c r="AB471" s="359">
        <v>1.5385</v>
      </c>
      <c r="AC471" s="359">
        <f t="shared" si="117"/>
        <v>2953.92</v>
      </c>
      <c r="AD471" s="344"/>
      <c r="AE471" s="360" t="s">
        <v>567</v>
      </c>
      <c r="AF471" s="360">
        <v>1</v>
      </c>
      <c r="AG471" s="360">
        <v>1920</v>
      </c>
      <c r="AH471" s="368">
        <f t="shared" si="118"/>
        <v>0</v>
      </c>
      <c r="AI471" s="360" t="s">
        <v>2643</v>
      </c>
      <c r="AK471" s="369">
        <f t="shared" si="119"/>
        <v>1920</v>
      </c>
      <c r="AL471" s="369"/>
      <c r="AM471" s="370"/>
      <c r="AO471" s="378">
        <f t="shared" si="120"/>
        <v>1920</v>
      </c>
      <c r="AP471" s="378"/>
      <c r="AQ471" s="379"/>
      <c r="AR471" s="380">
        <f t="shared" si="121"/>
        <v>1920</v>
      </c>
      <c r="AS471" s="380">
        <f t="shared" ref="AS471:AS493" si="122">AS470+AR471</f>
        <v>504070</v>
      </c>
      <c r="AT471" s="380"/>
      <c r="AU471" s="380"/>
      <c r="AV471" s="380"/>
      <c r="AW471" s="380"/>
      <c r="AX471" s="380"/>
      <c r="AY471" s="343"/>
    </row>
    <row r="472" s="183" customFormat="1" ht="39" hidden="1" customHeight="1" spans="1:51">
      <c r="A472" s="331">
        <v>45980</v>
      </c>
      <c r="B472" s="332" t="s">
        <v>577</v>
      </c>
      <c r="C472" s="333" t="s">
        <v>578</v>
      </c>
      <c r="D472" s="334">
        <v>4500186126</v>
      </c>
      <c r="E472" s="335" t="s">
        <v>2646</v>
      </c>
      <c r="F472" s="334" t="s">
        <v>2647</v>
      </c>
      <c r="G472" s="336" t="s">
        <v>554</v>
      </c>
      <c r="H472" s="336" t="s">
        <v>554</v>
      </c>
      <c r="I472" s="343" t="s">
        <v>555</v>
      </c>
      <c r="J472" s="344">
        <v>2160</v>
      </c>
      <c r="K472" s="344">
        <v>0</v>
      </c>
      <c r="L472" s="344">
        <v>6</v>
      </c>
      <c r="M472" s="344">
        <f t="shared" si="116"/>
        <v>360</v>
      </c>
      <c r="N472" s="345">
        <v>46017</v>
      </c>
      <c r="O472" s="345">
        <v>46013</v>
      </c>
      <c r="P472" s="346"/>
      <c r="Q472" s="390" t="s">
        <v>556</v>
      </c>
      <c r="R472" s="346"/>
      <c r="S472" s="346"/>
      <c r="T472" s="346"/>
      <c r="U472" s="354">
        <v>45980</v>
      </c>
      <c r="V472" s="354" t="s">
        <v>572</v>
      </c>
      <c r="W472" s="354" t="s">
        <v>2648</v>
      </c>
      <c r="X472" s="354"/>
      <c r="Y472" s="357"/>
      <c r="Z472" s="358" t="s">
        <v>2649</v>
      </c>
      <c r="AA472" s="346" t="s">
        <v>582</v>
      </c>
      <c r="AB472" s="359">
        <v>2.6214</v>
      </c>
      <c r="AC472" s="359">
        <f t="shared" si="117"/>
        <v>5662.224</v>
      </c>
      <c r="AD472" s="344" t="s">
        <v>2650</v>
      </c>
      <c r="AE472" s="360" t="s">
        <v>567</v>
      </c>
      <c r="AF472" s="360">
        <v>1</v>
      </c>
      <c r="AG472" s="360">
        <v>2160</v>
      </c>
      <c r="AH472" s="368">
        <f t="shared" si="118"/>
        <v>0</v>
      </c>
      <c r="AI472" s="360" t="s">
        <v>2643</v>
      </c>
      <c r="AK472" s="369">
        <f t="shared" si="119"/>
        <v>2160</v>
      </c>
      <c r="AL472" s="369"/>
      <c r="AM472" s="370"/>
      <c r="AO472" s="378">
        <f t="shared" si="120"/>
        <v>2160</v>
      </c>
      <c r="AP472" s="378"/>
      <c r="AQ472" s="379"/>
      <c r="AR472" s="380">
        <f t="shared" si="121"/>
        <v>2160</v>
      </c>
      <c r="AS472" s="380">
        <f t="shared" si="122"/>
        <v>506230</v>
      </c>
      <c r="AT472" s="380"/>
      <c r="AU472" s="380"/>
      <c r="AV472" s="380"/>
      <c r="AW472" s="380"/>
      <c r="AX472" s="380"/>
      <c r="AY472" s="343"/>
    </row>
    <row r="473" s="183" customFormat="1" ht="39" hidden="1" customHeight="1" spans="1:51">
      <c r="A473" s="331">
        <v>45972</v>
      </c>
      <c r="B473" s="332" t="s">
        <v>943</v>
      </c>
      <c r="C473" s="333" t="s">
        <v>628</v>
      </c>
      <c r="D473" s="334">
        <v>4500185215</v>
      </c>
      <c r="E473" s="335" t="s">
        <v>2651</v>
      </c>
      <c r="F473" s="334" t="s">
        <v>2652</v>
      </c>
      <c r="G473" s="336" t="s">
        <v>554</v>
      </c>
      <c r="H473" s="336" t="s">
        <v>554</v>
      </c>
      <c r="I473" s="343" t="s">
        <v>555</v>
      </c>
      <c r="J473" s="344">
        <v>5400</v>
      </c>
      <c r="K473" s="344">
        <v>0</v>
      </c>
      <c r="L473" s="344">
        <v>6</v>
      </c>
      <c r="M473" s="344">
        <f t="shared" si="116"/>
        <v>900</v>
      </c>
      <c r="N473" s="345">
        <v>46017</v>
      </c>
      <c r="O473" s="345">
        <v>46013</v>
      </c>
      <c r="P473" s="346"/>
      <c r="Q473" s="390" t="s">
        <v>556</v>
      </c>
      <c r="R473" s="346"/>
      <c r="S473" s="346"/>
      <c r="T473" s="346"/>
      <c r="U473" s="354">
        <v>45972</v>
      </c>
      <c r="V473" s="354" t="s">
        <v>572</v>
      </c>
      <c r="W473" s="354" t="s">
        <v>2653</v>
      </c>
      <c r="X473" s="354"/>
      <c r="Y473" s="357"/>
      <c r="Z473" s="358" t="s">
        <v>2654</v>
      </c>
      <c r="AA473" s="346" t="s">
        <v>838</v>
      </c>
      <c r="AB473" s="359">
        <v>2.5732</v>
      </c>
      <c r="AC473" s="359">
        <f t="shared" si="117"/>
        <v>13895.28</v>
      </c>
      <c r="AD473" s="344"/>
      <c r="AE473" s="360" t="s">
        <v>567</v>
      </c>
      <c r="AF473" s="360">
        <v>1</v>
      </c>
      <c r="AG473" s="360">
        <f>2250+3150</f>
        <v>5400</v>
      </c>
      <c r="AH473" s="368">
        <f t="shared" si="118"/>
        <v>0</v>
      </c>
      <c r="AI473" s="360"/>
      <c r="AK473" s="369">
        <f t="shared" si="119"/>
        <v>5400</v>
      </c>
      <c r="AL473" s="369"/>
      <c r="AM473" s="370"/>
      <c r="AO473" s="378">
        <f t="shared" si="120"/>
        <v>5400</v>
      </c>
      <c r="AP473" s="378"/>
      <c r="AQ473" s="379"/>
      <c r="AR473" s="380">
        <f t="shared" si="121"/>
        <v>5400</v>
      </c>
      <c r="AS473" s="380">
        <f t="shared" si="122"/>
        <v>511630</v>
      </c>
      <c r="AT473" s="380"/>
      <c r="AU473" s="380"/>
      <c r="AV473" s="380"/>
      <c r="AW473" s="380"/>
      <c r="AX473" s="380"/>
      <c r="AY473" s="343"/>
    </row>
    <row r="474" s="183" customFormat="1" ht="39" hidden="1" customHeight="1" spans="1:51">
      <c r="A474" s="331">
        <v>45982</v>
      </c>
      <c r="B474" s="332" t="s">
        <v>1293</v>
      </c>
      <c r="C474" s="333" t="s">
        <v>2655</v>
      </c>
      <c r="D474" s="334">
        <v>4500186548</v>
      </c>
      <c r="E474" s="335" t="s">
        <v>2656</v>
      </c>
      <c r="F474" s="334" t="s">
        <v>2657</v>
      </c>
      <c r="G474" s="336" t="s">
        <v>554</v>
      </c>
      <c r="H474" s="336" t="s">
        <v>554</v>
      </c>
      <c r="I474" s="343" t="s">
        <v>555</v>
      </c>
      <c r="J474" s="344">
        <v>1200</v>
      </c>
      <c r="K474" s="344">
        <v>0</v>
      </c>
      <c r="L474" s="344">
        <v>6</v>
      </c>
      <c r="M474" s="344">
        <f t="shared" si="116"/>
        <v>200</v>
      </c>
      <c r="N474" s="345">
        <v>46017</v>
      </c>
      <c r="O474" s="345">
        <v>46013</v>
      </c>
      <c r="P474" s="346"/>
      <c r="Q474" s="390" t="s">
        <v>556</v>
      </c>
      <c r="R474" s="346"/>
      <c r="S474" s="346"/>
      <c r="T474" s="346"/>
      <c r="U474" s="354">
        <v>45989</v>
      </c>
      <c r="V474" s="354" t="s">
        <v>572</v>
      </c>
      <c r="W474" s="354" t="s">
        <v>2658</v>
      </c>
      <c r="X474" s="354"/>
      <c r="Y474" s="357"/>
      <c r="Z474" s="425" t="s">
        <v>2659</v>
      </c>
      <c r="AA474" s="346" t="s">
        <v>2660</v>
      </c>
      <c r="AB474" s="359">
        <v>2.6352</v>
      </c>
      <c r="AC474" s="359">
        <f t="shared" si="117"/>
        <v>3162.24</v>
      </c>
      <c r="AD474" s="344"/>
      <c r="AE474" s="360" t="s">
        <v>567</v>
      </c>
      <c r="AF474" s="360">
        <v>1</v>
      </c>
      <c r="AG474" s="360">
        <v>1200</v>
      </c>
      <c r="AH474" s="368">
        <f t="shared" si="118"/>
        <v>0</v>
      </c>
      <c r="AI474" s="360"/>
      <c r="AK474" s="369">
        <f t="shared" si="119"/>
        <v>1200</v>
      </c>
      <c r="AL474" s="369"/>
      <c r="AM474" s="370"/>
      <c r="AO474" s="378">
        <f t="shared" si="120"/>
        <v>1200</v>
      </c>
      <c r="AP474" s="378"/>
      <c r="AQ474" s="379"/>
      <c r="AR474" s="380">
        <f t="shared" si="121"/>
        <v>1200</v>
      </c>
      <c r="AS474" s="380">
        <f t="shared" si="122"/>
        <v>512830</v>
      </c>
      <c r="AT474" s="380"/>
      <c r="AU474" s="380"/>
      <c r="AV474" s="380"/>
      <c r="AW474" s="380"/>
      <c r="AX474" s="380"/>
      <c r="AY474" s="343"/>
    </row>
    <row r="475" s="183" customFormat="1" ht="39" hidden="1" customHeight="1" spans="1:51">
      <c r="A475" s="331">
        <v>45968</v>
      </c>
      <c r="B475" s="332" t="s">
        <v>2661</v>
      </c>
      <c r="C475" s="333" t="s">
        <v>628</v>
      </c>
      <c r="D475" s="334">
        <v>4500184889</v>
      </c>
      <c r="E475" s="335" t="s">
        <v>2662</v>
      </c>
      <c r="F475" s="334" t="s">
        <v>2663</v>
      </c>
      <c r="G475" s="336" t="s">
        <v>554</v>
      </c>
      <c r="H475" s="336" t="s">
        <v>554</v>
      </c>
      <c r="I475" s="343" t="s">
        <v>555</v>
      </c>
      <c r="J475" s="344">
        <v>504</v>
      </c>
      <c r="K475" s="344">
        <v>0</v>
      </c>
      <c r="L475" s="344">
        <v>6</v>
      </c>
      <c r="M475" s="344">
        <f t="shared" si="116"/>
        <v>84</v>
      </c>
      <c r="N475" s="345">
        <v>46021</v>
      </c>
      <c r="O475" s="345">
        <v>46017</v>
      </c>
      <c r="P475" s="346"/>
      <c r="Q475" s="390" t="s">
        <v>556</v>
      </c>
      <c r="R475" s="346"/>
      <c r="S475" s="346"/>
      <c r="T475" s="346"/>
      <c r="U475" s="354">
        <v>45989</v>
      </c>
      <c r="V475" s="354" t="s">
        <v>572</v>
      </c>
      <c r="W475" s="354" t="s">
        <v>572</v>
      </c>
      <c r="X475" s="354"/>
      <c r="Y475" s="357"/>
      <c r="Z475" s="358" t="s">
        <v>2664</v>
      </c>
      <c r="AA475" s="346" t="s">
        <v>2665</v>
      </c>
      <c r="AB475" s="359">
        <v>2.6717</v>
      </c>
      <c r="AC475" s="359">
        <f t="shared" si="117"/>
        <v>1346.5368</v>
      </c>
      <c r="AD475" s="344"/>
      <c r="AE475" s="360" t="s">
        <v>567</v>
      </c>
      <c r="AF475" s="360">
        <v>1</v>
      </c>
      <c r="AG475" s="360">
        <v>504</v>
      </c>
      <c r="AH475" s="368">
        <f t="shared" si="118"/>
        <v>0</v>
      </c>
      <c r="AI475" s="360"/>
      <c r="AK475" s="369">
        <f t="shared" si="119"/>
        <v>504</v>
      </c>
      <c r="AL475" s="369"/>
      <c r="AM475" s="370"/>
      <c r="AO475" s="378">
        <f t="shared" si="120"/>
        <v>504</v>
      </c>
      <c r="AP475" s="378"/>
      <c r="AQ475" s="379"/>
      <c r="AR475" s="380">
        <f t="shared" si="121"/>
        <v>504</v>
      </c>
      <c r="AS475" s="380">
        <f t="shared" si="122"/>
        <v>513334</v>
      </c>
      <c r="AT475" s="380"/>
      <c r="AU475" s="380"/>
      <c r="AV475" s="380"/>
      <c r="AW475" s="380"/>
      <c r="AX475" s="380"/>
      <c r="AY475" s="343"/>
    </row>
    <row r="476" s="183" customFormat="1" ht="39" customHeight="1" spans="1:51">
      <c r="A476" s="331">
        <v>45988</v>
      </c>
      <c r="B476" s="332" t="s">
        <v>1478</v>
      </c>
      <c r="C476" s="333" t="s">
        <v>594</v>
      </c>
      <c r="D476" s="334">
        <v>4500187137</v>
      </c>
      <c r="E476" s="335" t="s">
        <v>2666</v>
      </c>
      <c r="F476" s="334" t="s">
        <v>2667</v>
      </c>
      <c r="G476" s="336" t="s">
        <v>1481</v>
      </c>
      <c r="H476" s="336" t="s">
        <v>761</v>
      </c>
      <c r="I476" s="343" t="s">
        <v>555</v>
      </c>
      <c r="J476" s="344">
        <v>1152</v>
      </c>
      <c r="K476" s="344">
        <v>0</v>
      </c>
      <c r="L476" s="344">
        <v>3</v>
      </c>
      <c r="M476" s="344">
        <f t="shared" si="116"/>
        <v>384</v>
      </c>
      <c r="N476" s="345">
        <v>46022</v>
      </c>
      <c r="O476" s="345">
        <v>46018</v>
      </c>
      <c r="P476" s="346" t="s">
        <v>2668</v>
      </c>
      <c r="Q476" s="390" t="s">
        <v>556</v>
      </c>
      <c r="R476" s="346"/>
      <c r="S476" s="346"/>
      <c r="T476" s="346"/>
      <c r="U476" s="354" t="s">
        <v>2640</v>
      </c>
      <c r="V476" s="354" t="s">
        <v>572</v>
      </c>
      <c r="W476" s="354" t="s">
        <v>2477</v>
      </c>
      <c r="X476" s="354"/>
      <c r="Y476" s="357"/>
      <c r="Z476" s="358" t="s">
        <v>2669</v>
      </c>
      <c r="AA476" s="346" t="s">
        <v>2642</v>
      </c>
      <c r="AB476" s="359">
        <v>1.6015</v>
      </c>
      <c r="AC476" s="359">
        <f t="shared" si="117"/>
        <v>1844.928</v>
      </c>
      <c r="AD476" s="344"/>
      <c r="AE476" s="360" t="s">
        <v>567</v>
      </c>
      <c r="AF476" s="360">
        <v>1</v>
      </c>
      <c r="AG476" s="360">
        <f>1149+3</f>
        <v>1152</v>
      </c>
      <c r="AH476" s="368">
        <f t="shared" si="118"/>
        <v>0</v>
      </c>
      <c r="AI476" s="360" t="s">
        <v>2643</v>
      </c>
      <c r="AK476" s="369">
        <f t="shared" si="119"/>
        <v>1152</v>
      </c>
      <c r="AL476" s="369"/>
      <c r="AM476" s="370"/>
      <c r="AO476" s="378">
        <f t="shared" si="120"/>
        <v>1152</v>
      </c>
      <c r="AP476" s="378"/>
      <c r="AQ476" s="379"/>
      <c r="AR476" s="380">
        <f t="shared" si="121"/>
        <v>1152</v>
      </c>
      <c r="AS476" s="380">
        <f t="shared" si="122"/>
        <v>514486</v>
      </c>
      <c r="AT476" s="380"/>
      <c r="AU476" s="380"/>
      <c r="AV476" s="380"/>
      <c r="AW476" s="380"/>
      <c r="AX476" s="380"/>
      <c r="AY476" s="343"/>
    </row>
    <row r="477" s="183" customFormat="1" ht="39" customHeight="1" spans="1:51">
      <c r="A477" s="331">
        <v>45988</v>
      </c>
      <c r="B477" s="332" t="s">
        <v>1478</v>
      </c>
      <c r="C477" s="333" t="s">
        <v>594</v>
      </c>
      <c r="D477" s="334">
        <v>4500187136</v>
      </c>
      <c r="E477" s="335" t="s">
        <v>2670</v>
      </c>
      <c r="F477" s="334" t="s">
        <v>2671</v>
      </c>
      <c r="G477" s="336" t="s">
        <v>1481</v>
      </c>
      <c r="H477" s="336" t="s">
        <v>761</v>
      </c>
      <c r="I477" s="343" t="s">
        <v>555</v>
      </c>
      <c r="J477" s="344">
        <v>960</v>
      </c>
      <c r="K477" s="344">
        <v>0</v>
      </c>
      <c r="L477" s="344">
        <v>3</v>
      </c>
      <c r="M477" s="344">
        <f t="shared" si="116"/>
        <v>320</v>
      </c>
      <c r="N477" s="345">
        <v>46022</v>
      </c>
      <c r="O477" s="345">
        <v>46018</v>
      </c>
      <c r="P477" s="346" t="s">
        <v>2668</v>
      </c>
      <c r="Q477" s="390" t="s">
        <v>556</v>
      </c>
      <c r="R477" s="346"/>
      <c r="S477" s="346"/>
      <c r="T477" s="346"/>
      <c r="U477" s="354" t="s">
        <v>2640</v>
      </c>
      <c r="V477" s="354" t="s">
        <v>572</v>
      </c>
      <c r="W477" s="354" t="s">
        <v>2477</v>
      </c>
      <c r="X477" s="354"/>
      <c r="Y477" s="357"/>
      <c r="Z477" s="358" t="s">
        <v>2672</v>
      </c>
      <c r="AA477" s="346" t="s">
        <v>2642</v>
      </c>
      <c r="AB477" s="359">
        <v>1.6015</v>
      </c>
      <c r="AC477" s="359">
        <f t="shared" si="117"/>
        <v>1537.44</v>
      </c>
      <c r="AD477" s="344"/>
      <c r="AE477" s="360" t="s">
        <v>567</v>
      </c>
      <c r="AF477" s="360">
        <v>1</v>
      </c>
      <c r="AG477" s="360">
        <v>960</v>
      </c>
      <c r="AH477" s="368">
        <f t="shared" si="118"/>
        <v>0</v>
      </c>
      <c r="AI477" s="360" t="s">
        <v>2643</v>
      </c>
      <c r="AK477" s="369">
        <f t="shared" si="119"/>
        <v>960</v>
      </c>
      <c r="AL477" s="369"/>
      <c r="AM477" s="370"/>
      <c r="AO477" s="378">
        <f t="shared" si="120"/>
        <v>960</v>
      </c>
      <c r="AP477" s="378"/>
      <c r="AQ477" s="379"/>
      <c r="AR477" s="380">
        <f t="shared" si="121"/>
        <v>960</v>
      </c>
      <c r="AS477" s="380">
        <f t="shared" si="122"/>
        <v>515446</v>
      </c>
      <c r="AT477" s="380"/>
      <c r="AU477" s="380"/>
      <c r="AV477" s="380"/>
      <c r="AW477" s="380"/>
      <c r="AX477" s="380"/>
      <c r="AY477" s="343"/>
    </row>
    <row r="478" s="183" customFormat="1" ht="39" customHeight="1" spans="1:51">
      <c r="A478" s="331">
        <v>45988</v>
      </c>
      <c r="B478" s="332" t="s">
        <v>1478</v>
      </c>
      <c r="C478" s="333" t="s">
        <v>594</v>
      </c>
      <c r="D478" s="334">
        <v>4500187133</v>
      </c>
      <c r="E478" s="335" t="s">
        <v>2673</v>
      </c>
      <c r="F478" s="334" t="s">
        <v>2674</v>
      </c>
      <c r="G478" s="336" t="s">
        <v>1481</v>
      </c>
      <c r="H478" s="336" t="s">
        <v>761</v>
      </c>
      <c r="I478" s="343" t="s">
        <v>555</v>
      </c>
      <c r="J478" s="344">
        <v>1152</v>
      </c>
      <c r="K478" s="344">
        <v>0</v>
      </c>
      <c r="L478" s="344">
        <v>3</v>
      </c>
      <c r="M478" s="344">
        <f t="shared" si="116"/>
        <v>384</v>
      </c>
      <c r="N478" s="345">
        <v>46022</v>
      </c>
      <c r="O478" s="345">
        <v>46018</v>
      </c>
      <c r="P478" s="346" t="s">
        <v>2675</v>
      </c>
      <c r="Q478" s="390" t="s">
        <v>556</v>
      </c>
      <c r="R478" s="346"/>
      <c r="S478" s="346"/>
      <c r="T478" s="346"/>
      <c r="U478" s="354" t="s">
        <v>2640</v>
      </c>
      <c r="V478" s="354" t="s">
        <v>572</v>
      </c>
      <c r="W478" s="354" t="s">
        <v>2477</v>
      </c>
      <c r="X478" s="354"/>
      <c r="Y478" s="357"/>
      <c r="Z478" s="358" t="s">
        <v>2672</v>
      </c>
      <c r="AA478" s="346" t="s">
        <v>2642</v>
      </c>
      <c r="AB478" s="359">
        <v>1.6015</v>
      </c>
      <c r="AC478" s="359">
        <f t="shared" si="117"/>
        <v>1844.928</v>
      </c>
      <c r="AD478" s="344"/>
      <c r="AE478" s="360" t="s">
        <v>567</v>
      </c>
      <c r="AF478" s="360">
        <v>1</v>
      </c>
      <c r="AG478" s="360">
        <v>1152</v>
      </c>
      <c r="AH478" s="368">
        <f t="shared" si="118"/>
        <v>0</v>
      </c>
      <c r="AI478" s="360" t="s">
        <v>2643</v>
      </c>
      <c r="AK478" s="369">
        <f t="shared" si="119"/>
        <v>1152</v>
      </c>
      <c r="AL478" s="369"/>
      <c r="AM478" s="370"/>
      <c r="AO478" s="378">
        <f t="shared" si="120"/>
        <v>1152</v>
      </c>
      <c r="AP478" s="378"/>
      <c r="AQ478" s="379"/>
      <c r="AR478" s="380">
        <f t="shared" si="121"/>
        <v>1152</v>
      </c>
      <c r="AS478" s="380">
        <f t="shared" si="122"/>
        <v>516598</v>
      </c>
      <c r="AT478" s="380"/>
      <c r="AU478" s="380"/>
      <c r="AV478" s="380"/>
      <c r="AW478" s="380"/>
      <c r="AX478" s="380"/>
      <c r="AY478" s="343"/>
    </row>
    <row r="479" s="183" customFormat="1" ht="39" customHeight="1" spans="1:51">
      <c r="A479" s="331">
        <v>1</v>
      </c>
      <c r="B479" s="332" t="s">
        <v>1478</v>
      </c>
      <c r="C479" s="333" t="s">
        <v>594</v>
      </c>
      <c r="D479" s="334">
        <v>4500187131</v>
      </c>
      <c r="E479" s="335" t="s">
        <v>2676</v>
      </c>
      <c r="F479" s="334" t="s">
        <v>2677</v>
      </c>
      <c r="G479" s="336" t="s">
        <v>1481</v>
      </c>
      <c r="H479" s="336" t="s">
        <v>761</v>
      </c>
      <c r="I479" s="343" t="s">
        <v>555</v>
      </c>
      <c r="J479" s="344">
        <v>2688</v>
      </c>
      <c r="K479" s="344">
        <v>0</v>
      </c>
      <c r="L479" s="344">
        <v>3</v>
      </c>
      <c r="M479" s="344">
        <f t="shared" si="116"/>
        <v>896</v>
      </c>
      <c r="N479" s="345">
        <v>46022</v>
      </c>
      <c r="O479" s="345">
        <v>46018</v>
      </c>
      <c r="P479" s="346" t="s">
        <v>2668</v>
      </c>
      <c r="Q479" s="390" t="s">
        <v>556</v>
      </c>
      <c r="R479" s="346"/>
      <c r="S479" s="346"/>
      <c r="T479" s="346"/>
      <c r="U479" s="354" t="s">
        <v>2640</v>
      </c>
      <c r="V479" s="354" t="s">
        <v>572</v>
      </c>
      <c r="W479" s="354" t="s">
        <v>2477</v>
      </c>
      <c r="X479" s="354"/>
      <c r="Y479" s="357"/>
      <c r="Z479" s="358" t="s">
        <v>2672</v>
      </c>
      <c r="AA479" s="346" t="s">
        <v>2642</v>
      </c>
      <c r="AB479" s="359">
        <v>1.6015</v>
      </c>
      <c r="AC479" s="359">
        <f t="shared" si="117"/>
        <v>4304.832</v>
      </c>
      <c r="AD479" s="344"/>
      <c r="AE479" s="360" t="s">
        <v>567</v>
      </c>
      <c r="AF479" s="360">
        <v>1</v>
      </c>
      <c r="AG479" s="360">
        <f>2685+3</f>
        <v>2688</v>
      </c>
      <c r="AH479" s="368">
        <f t="shared" si="118"/>
        <v>0</v>
      </c>
      <c r="AI479" s="360" t="s">
        <v>2643</v>
      </c>
      <c r="AK479" s="369">
        <f t="shared" si="119"/>
        <v>2688</v>
      </c>
      <c r="AL479" s="369"/>
      <c r="AM479" s="370"/>
      <c r="AO479" s="378">
        <f t="shared" si="120"/>
        <v>2688</v>
      </c>
      <c r="AP479" s="378"/>
      <c r="AQ479" s="379"/>
      <c r="AR479" s="380">
        <f t="shared" si="121"/>
        <v>2688</v>
      </c>
      <c r="AS479" s="380">
        <f t="shared" si="122"/>
        <v>519286</v>
      </c>
      <c r="AT479" s="380"/>
      <c r="AU479" s="380"/>
      <c r="AV479" s="380"/>
      <c r="AW479" s="380"/>
      <c r="AX479" s="380"/>
      <c r="AY479" s="343"/>
    </row>
    <row r="480" s="183" customFormat="1" ht="39" customHeight="1" spans="1:51">
      <c r="A480" s="331">
        <v>45988</v>
      </c>
      <c r="B480" s="332" t="s">
        <v>1478</v>
      </c>
      <c r="C480" s="333" t="s">
        <v>594</v>
      </c>
      <c r="D480" s="334">
        <v>4500187129</v>
      </c>
      <c r="E480" s="335" t="s">
        <v>2678</v>
      </c>
      <c r="F480" s="334" t="s">
        <v>2679</v>
      </c>
      <c r="G480" s="336" t="s">
        <v>1481</v>
      </c>
      <c r="H480" s="336" t="s">
        <v>761</v>
      </c>
      <c r="I480" s="343" t="s">
        <v>555</v>
      </c>
      <c r="J480" s="344">
        <v>1152</v>
      </c>
      <c r="K480" s="344">
        <v>0</v>
      </c>
      <c r="L480" s="344">
        <v>3</v>
      </c>
      <c r="M480" s="344">
        <f t="shared" si="116"/>
        <v>384</v>
      </c>
      <c r="N480" s="345">
        <v>46022</v>
      </c>
      <c r="O480" s="345">
        <v>46018</v>
      </c>
      <c r="P480" s="346" t="s">
        <v>2668</v>
      </c>
      <c r="Q480" s="390" t="s">
        <v>556</v>
      </c>
      <c r="R480" s="346"/>
      <c r="S480" s="346"/>
      <c r="T480" s="346"/>
      <c r="U480" s="354" t="s">
        <v>2640</v>
      </c>
      <c r="V480" s="354" t="s">
        <v>572</v>
      </c>
      <c r="W480" s="354" t="s">
        <v>2477</v>
      </c>
      <c r="X480" s="354"/>
      <c r="Y480" s="357"/>
      <c r="Z480" s="358" t="s">
        <v>2672</v>
      </c>
      <c r="AA480" s="346" t="s">
        <v>2642</v>
      </c>
      <c r="AB480" s="359">
        <v>1.6015</v>
      </c>
      <c r="AC480" s="359">
        <f t="shared" si="117"/>
        <v>1844.928</v>
      </c>
      <c r="AD480" s="344"/>
      <c r="AE480" s="360" t="s">
        <v>567</v>
      </c>
      <c r="AF480" s="360">
        <v>1</v>
      </c>
      <c r="AG480" s="360">
        <v>1152</v>
      </c>
      <c r="AH480" s="368">
        <f t="shared" si="118"/>
        <v>0</v>
      </c>
      <c r="AI480" s="360" t="s">
        <v>2643</v>
      </c>
      <c r="AK480" s="369">
        <f t="shared" si="119"/>
        <v>1152</v>
      </c>
      <c r="AL480" s="369"/>
      <c r="AM480" s="370"/>
      <c r="AO480" s="378">
        <f t="shared" si="120"/>
        <v>1152</v>
      </c>
      <c r="AP480" s="378"/>
      <c r="AQ480" s="379"/>
      <c r="AR480" s="380">
        <f t="shared" si="121"/>
        <v>1152</v>
      </c>
      <c r="AS480" s="380">
        <f t="shared" si="122"/>
        <v>520438</v>
      </c>
      <c r="AT480" s="380"/>
      <c r="AU480" s="380"/>
      <c r="AV480" s="380"/>
      <c r="AW480" s="380"/>
      <c r="AX480" s="380"/>
      <c r="AY480" s="343"/>
    </row>
    <row r="481" s="183" customFormat="1" ht="39" hidden="1" customHeight="1" spans="1:51">
      <c r="A481" s="331">
        <v>45944</v>
      </c>
      <c r="B481" s="332" t="s">
        <v>2680</v>
      </c>
      <c r="C481" s="333" t="s">
        <v>594</v>
      </c>
      <c r="D481" s="334">
        <v>4500181546</v>
      </c>
      <c r="E481" s="335" t="s">
        <v>2681</v>
      </c>
      <c r="F481" s="334" t="s">
        <v>2682</v>
      </c>
      <c r="G481" s="336" t="s">
        <v>554</v>
      </c>
      <c r="H481" s="336" t="s">
        <v>554</v>
      </c>
      <c r="I481" s="343" t="s">
        <v>555</v>
      </c>
      <c r="J481" s="344">
        <v>1800</v>
      </c>
      <c r="K481" s="344">
        <v>0</v>
      </c>
      <c r="L481" s="344">
        <v>6</v>
      </c>
      <c r="M481" s="344">
        <f t="shared" si="116"/>
        <v>300</v>
      </c>
      <c r="N481" s="388">
        <v>46027</v>
      </c>
      <c r="O481" s="388">
        <v>46023</v>
      </c>
      <c r="P481" s="346"/>
      <c r="Q481" s="390" t="s">
        <v>556</v>
      </c>
      <c r="R481" s="346"/>
      <c r="S481" s="346"/>
      <c r="T481" s="346"/>
      <c r="U481" s="354">
        <v>45943</v>
      </c>
      <c r="V481" s="354" t="s">
        <v>572</v>
      </c>
      <c r="W481" s="354" t="s">
        <v>572</v>
      </c>
      <c r="X481" s="354"/>
      <c r="Y481" s="357"/>
      <c r="Z481" s="358" t="s">
        <v>2683</v>
      </c>
      <c r="AA481" s="346" t="s">
        <v>1352</v>
      </c>
      <c r="AB481" s="359">
        <v>1.5811</v>
      </c>
      <c r="AC481" s="359">
        <f t="shared" si="117"/>
        <v>2845.98</v>
      </c>
      <c r="AD481" s="344"/>
      <c r="AE481" s="360" t="s">
        <v>567</v>
      </c>
      <c r="AF481" s="360">
        <v>1</v>
      </c>
      <c r="AG481" s="360">
        <v>1800</v>
      </c>
      <c r="AH481" s="368">
        <f t="shared" si="118"/>
        <v>0</v>
      </c>
      <c r="AI481" s="360"/>
      <c r="AK481" s="369">
        <f t="shared" si="119"/>
        <v>1800</v>
      </c>
      <c r="AL481" s="369"/>
      <c r="AM481" s="370"/>
      <c r="AO481" s="378">
        <f t="shared" si="120"/>
        <v>1800</v>
      </c>
      <c r="AP481" s="378"/>
      <c r="AQ481" s="379"/>
      <c r="AR481" s="380">
        <f t="shared" si="121"/>
        <v>1800</v>
      </c>
      <c r="AS481" s="380">
        <f t="shared" si="122"/>
        <v>522238</v>
      </c>
      <c r="AT481" s="380"/>
      <c r="AU481" s="380"/>
      <c r="AV481" s="380"/>
      <c r="AW481" s="380"/>
      <c r="AX481" s="380"/>
      <c r="AY481" s="343"/>
    </row>
    <row r="482" s="183" customFormat="1" ht="39" hidden="1" customHeight="1" spans="1:51">
      <c r="A482" s="331">
        <v>45989</v>
      </c>
      <c r="B482" s="332" t="s">
        <v>177</v>
      </c>
      <c r="C482" s="333" t="s">
        <v>594</v>
      </c>
      <c r="D482" s="334">
        <v>4500187309</v>
      </c>
      <c r="E482" s="335" t="s">
        <v>2684</v>
      </c>
      <c r="F482" s="334" t="s">
        <v>2685</v>
      </c>
      <c r="G482" s="336" t="s">
        <v>554</v>
      </c>
      <c r="H482" s="336" t="s">
        <v>554</v>
      </c>
      <c r="I482" s="343" t="s">
        <v>555</v>
      </c>
      <c r="J482" s="344">
        <v>1002</v>
      </c>
      <c r="K482" s="344">
        <v>0</v>
      </c>
      <c r="L482" s="344">
        <v>6</v>
      </c>
      <c r="M482" s="344">
        <f t="shared" si="116"/>
        <v>167</v>
      </c>
      <c r="N482" s="345">
        <v>46027</v>
      </c>
      <c r="O482" s="345">
        <v>46023</v>
      </c>
      <c r="P482" s="346"/>
      <c r="Q482" s="390" t="s">
        <v>556</v>
      </c>
      <c r="R482" s="346"/>
      <c r="S482" s="346"/>
      <c r="T482" s="346"/>
      <c r="U482" s="354">
        <v>45994</v>
      </c>
      <c r="V482" s="354" t="s">
        <v>676</v>
      </c>
      <c r="W482" s="354" t="s">
        <v>2686</v>
      </c>
      <c r="X482" s="354"/>
      <c r="Y482" s="357"/>
      <c r="Z482" s="358" t="s">
        <v>1204</v>
      </c>
      <c r="AA482" s="346" t="s">
        <v>896</v>
      </c>
      <c r="AB482" s="359">
        <v>1.5244</v>
      </c>
      <c r="AC482" s="359">
        <f t="shared" si="117"/>
        <v>1527.4488</v>
      </c>
      <c r="AD482" s="344"/>
      <c r="AE482" s="360" t="s">
        <v>567</v>
      </c>
      <c r="AF482" s="360">
        <v>1</v>
      </c>
      <c r="AG482" s="360">
        <v>1002</v>
      </c>
      <c r="AH482" s="368">
        <f t="shared" si="118"/>
        <v>0</v>
      </c>
      <c r="AI482" s="360" t="s">
        <v>2643</v>
      </c>
      <c r="AK482" s="369">
        <f t="shared" si="119"/>
        <v>1002</v>
      </c>
      <c r="AL482" s="369"/>
      <c r="AM482" s="370"/>
      <c r="AO482" s="378">
        <f t="shared" si="120"/>
        <v>1002</v>
      </c>
      <c r="AP482" s="378"/>
      <c r="AQ482" s="379"/>
      <c r="AR482" s="380">
        <f t="shared" si="121"/>
        <v>1002</v>
      </c>
      <c r="AS482" s="380">
        <f t="shared" si="122"/>
        <v>523240</v>
      </c>
      <c r="AT482" s="380"/>
      <c r="AU482" s="380"/>
      <c r="AV482" s="380"/>
      <c r="AW482" s="380"/>
      <c r="AX482" s="380"/>
      <c r="AY482" s="343"/>
    </row>
    <row r="483" s="183" customFormat="1" ht="39" hidden="1" customHeight="1" spans="1:51">
      <c r="A483" s="331">
        <v>45994</v>
      </c>
      <c r="B483" s="332" t="s">
        <v>2687</v>
      </c>
      <c r="C483" s="333" t="s">
        <v>663</v>
      </c>
      <c r="D483" s="334">
        <v>4500187838</v>
      </c>
      <c r="E483" s="335"/>
      <c r="F483" s="334" t="s">
        <v>2688</v>
      </c>
      <c r="G483" s="336" t="s">
        <v>666</v>
      </c>
      <c r="H483" s="336" t="s">
        <v>554</v>
      </c>
      <c r="I483" s="343" t="s">
        <v>555</v>
      </c>
      <c r="J483" s="344">
        <v>360</v>
      </c>
      <c r="K483" s="344">
        <v>0</v>
      </c>
      <c r="L483" s="344">
        <v>6</v>
      </c>
      <c r="M483" s="344">
        <f t="shared" si="116"/>
        <v>60</v>
      </c>
      <c r="N483" s="345">
        <v>46027</v>
      </c>
      <c r="O483" s="345">
        <v>46023</v>
      </c>
      <c r="P483" s="346"/>
      <c r="Q483" s="390" t="s">
        <v>556</v>
      </c>
      <c r="R483" s="346"/>
      <c r="S483" s="346"/>
      <c r="T483" s="346"/>
      <c r="U483" s="354">
        <v>45994</v>
      </c>
      <c r="V483" s="354" t="s">
        <v>572</v>
      </c>
      <c r="W483" s="354" t="s">
        <v>2689</v>
      </c>
      <c r="X483" s="354"/>
      <c r="Y483" s="357"/>
      <c r="Z483" s="358" t="s">
        <v>2690</v>
      </c>
      <c r="AA483" s="346" t="s">
        <v>2691</v>
      </c>
      <c r="AB483" s="359">
        <v>2.7663</v>
      </c>
      <c r="AC483" s="359">
        <f t="shared" si="117"/>
        <v>995.868</v>
      </c>
      <c r="AD483" s="344"/>
      <c r="AE483" s="360" t="s">
        <v>567</v>
      </c>
      <c r="AF483" s="360">
        <v>1</v>
      </c>
      <c r="AG483" s="360">
        <v>360</v>
      </c>
      <c r="AH483" s="368">
        <f t="shared" si="118"/>
        <v>0</v>
      </c>
      <c r="AI483" s="360" t="s">
        <v>2692</v>
      </c>
      <c r="AK483" s="369"/>
      <c r="AL483" s="369">
        <f>J483</f>
        <v>360</v>
      </c>
      <c r="AM483" s="370"/>
      <c r="AO483" s="378">
        <f t="shared" si="120"/>
        <v>360</v>
      </c>
      <c r="AP483" s="378"/>
      <c r="AQ483" s="379"/>
      <c r="AR483" s="380">
        <f t="shared" si="121"/>
        <v>360</v>
      </c>
      <c r="AS483" s="380">
        <f t="shared" si="122"/>
        <v>523600</v>
      </c>
      <c r="AT483" s="380"/>
      <c r="AU483" s="380"/>
      <c r="AV483" s="380"/>
      <c r="AW483" s="380"/>
      <c r="AX483" s="380"/>
      <c r="AY483" s="343"/>
    </row>
    <row r="484" s="183" customFormat="1" ht="39" hidden="1" customHeight="1" spans="1:51">
      <c r="A484" s="331">
        <v>45996</v>
      </c>
      <c r="B484" s="332" t="s">
        <v>799</v>
      </c>
      <c r="C484" s="333" t="s">
        <v>628</v>
      </c>
      <c r="D484" s="334">
        <v>4500188153</v>
      </c>
      <c r="E484" s="335" t="s">
        <v>2693</v>
      </c>
      <c r="F484" s="334" t="s">
        <v>2694</v>
      </c>
      <c r="G484" s="336" t="s">
        <v>554</v>
      </c>
      <c r="H484" s="336" t="s">
        <v>554</v>
      </c>
      <c r="I484" s="343" t="s">
        <v>555</v>
      </c>
      <c r="J484" s="344">
        <v>2004</v>
      </c>
      <c r="K484" s="344">
        <v>0</v>
      </c>
      <c r="L484" s="344">
        <v>6</v>
      </c>
      <c r="M484" s="344">
        <f t="shared" si="116"/>
        <v>334</v>
      </c>
      <c r="N484" s="345">
        <v>46027</v>
      </c>
      <c r="O484" s="345">
        <v>46023</v>
      </c>
      <c r="P484" s="346"/>
      <c r="Q484" s="390" t="s">
        <v>556</v>
      </c>
      <c r="R484" s="346"/>
      <c r="S484" s="346"/>
      <c r="T484" s="346"/>
      <c r="U484" s="354">
        <v>45996</v>
      </c>
      <c r="V484" s="354" t="s">
        <v>572</v>
      </c>
      <c r="W484" s="354" t="s">
        <v>2402</v>
      </c>
      <c r="X484" s="354"/>
      <c r="Y484" s="357"/>
      <c r="Z484" s="358" t="s">
        <v>2695</v>
      </c>
      <c r="AA484" s="346" t="s">
        <v>660</v>
      </c>
      <c r="AB484" s="359">
        <v>2.6214</v>
      </c>
      <c r="AC484" s="359">
        <f t="shared" si="117"/>
        <v>5253.2856</v>
      </c>
      <c r="AD484" s="344"/>
      <c r="AE484" s="360" t="s">
        <v>567</v>
      </c>
      <c r="AF484" s="360">
        <v>1</v>
      </c>
      <c r="AG484" s="360">
        <v>2004</v>
      </c>
      <c r="AH484" s="368">
        <f t="shared" si="118"/>
        <v>0</v>
      </c>
      <c r="AI484" s="360" t="s">
        <v>2643</v>
      </c>
      <c r="AK484" s="369">
        <f>J484</f>
        <v>2004</v>
      </c>
      <c r="AL484" s="369"/>
      <c r="AM484" s="370"/>
      <c r="AO484" s="378">
        <f t="shared" si="120"/>
        <v>2004</v>
      </c>
      <c r="AP484" s="378"/>
      <c r="AQ484" s="379"/>
      <c r="AR484" s="380">
        <f t="shared" si="121"/>
        <v>2004</v>
      </c>
      <c r="AS484" s="380">
        <f t="shared" si="122"/>
        <v>525604</v>
      </c>
      <c r="AT484" s="380"/>
      <c r="AU484" s="380"/>
      <c r="AV484" s="380"/>
      <c r="AW484" s="380"/>
      <c r="AX484" s="380"/>
      <c r="AY484" s="343"/>
    </row>
    <row r="485" s="183" customFormat="1" ht="39" customHeight="1" spans="1:51">
      <c r="A485" s="331">
        <v>45999</v>
      </c>
      <c r="B485" s="332" t="s">
        <v>757</v>
      </c>
      <c r="C485" s="333" t="s">
        <v>758</v>
      </c>
      <c r="D485" s="334">
        <v>4500188348</v>
      </c>
      <c r="E485" s="335" t="s">
        <v>2696</v>
      </c>
      <c r="F485" s="334" t="s">
        <v>2697</v>
      </c>
      <c r="G485" s="336" t="s">
        <v>761</v>
      </c>
      <c r="H485" s="336" t="s">
        <v>761</v>
      </c>
      <c r="I485" s="343" t="s">
        <v>555</v>
      </c>
      <c r="J485" s="344">
        <v>1200</v>
      </c>
      <c r="K485" s="344">
        <v>0</v>
      </c>
      <c r="L485" s="344">
        <v>3</v>
      </c>
      <c r="M485" s="344">
        <f t="shared" si="116"/>
        <v>400</v>
      </c>
      <c r="N485" s="345">
        <v>46027</v>
      </c>
      <c r="O485" s="345">
        <v>46023</v>
      </c>
      <c r="P485" s="346" t="s">
        <v>2698</v>
      </c>
      <c r="Q485" s="390" t="s">
        <v>556</v>
      </c>
      <c r="R485" s="346"/>
      <c r="S485" s="346"/>
      <c r="T485" s="346"/>
      <c r="U485" s="354">
        <v>45999</v>
      </c>
      <c r="V485" s="354" t="s">
        <v>572</v>
      </c>
      <c r="W485" s="354" t="s">
        <v>2699</v>
      </c>
      <c r="X485" s="354"/>
      <c r="Y485" s="357"/>
      <c r="Z485" s="358" t="s">
        <v>2700</v>
      </c>
      <c r="AA485" s="346" t="s">
        <v>2617</v>
      </c>
      <c r="AB485" s="359">
        <v>2.6692</v>
      </c>
      <c r="AC485" s="359">
        <f t="shared" si="117"/>
        <v>3203.04</v>
      </c>
      <c r="AD485" s="344"/>
      <c r="AE485" s="360" t="s">
        <v>567</v>
      </c>
      <c r="AF485" s="360">
        <v>1</v>
      </c>
      <c r="AG485" s="360">
        <v>1200</v>
      </c>
      <c r="AH485" s="368">
        <f t="shared" si="118"/>
        <v>0</v>
      </c>
      <c r="AI485" s="360" t="s">
        <v>2643</v>
      </c>
      <c r="AK485" s="369"/>
      <c r="AL485" s="369">
        <f>J485</f>
        <v>1200</v>
      </c>
      <c r="AM485" s="370"/>
      <c r="AO485" s="378">
        <f t="shared" si="120"/>
        <v>1200</v>
      </c>
      <c r="AP485" s="378"/>
      <c r="AQ485" s="379"/>
      <c r="AR485" s="380">
        <f t="shared" si="121"/>
        <v>1200</v>
      </c>
      <c r="AS485" s="380">
        <f t="shared" si="122"/>
        <v>526804</v>
      </c>
      <c r="AT485" s="380"/>
      <c r="AU485" s="380"/>
      <c r="AV485" s="380"/>
      <c r="AW485" s="380"/>
      <c r="AX485" s="380"/>
      <c r="AY485" s="343"/>
    </row>
    <row r="486" s="183" customFormat="1" ht="39" hidden="1" customHeight="1" spans="1:51">
      <c r="A486" s="331">
        <v>45993</v>
      </c>
      <c r="B486" s="332" t="s">
        <v>1573</v>
      </c>
      <c r="C486" s="333" t="s">
        <v>1574</v>
      </c>
      <c r="D486" s="334">
        <v>4500187670</v>
      </c>
      <c r="E486" s="335"/>
      <c r="F486" s="334" t="s">
        <v>2701</v>
      </c>
      <c r="G486" s="336" t="s">
        <v>1576</v>
      </c>
      <c r="H486" s="336" t="s">
        <v>554</v>
      </c>
      <c r="I486" s="343" t="s">
        <v>555</v>
      </c>
      <c r="J486" s="344">
        <v>600</v>
      </c>
      <c r="K486" s="344">
        <v>0</v>
      </c>
      <c r="L486" s="344">
        <v>6</v>
      </c>
      <c r="M486" s="344">
        <f t="shared" si="116"/>
        <v>100</v>
      </c>
      <c r="N486" s="345">
        <v>46029</v>
      </c>
      <c r="O486" s="345">
        <v>46025</v>
      </c>
      <c r="P486" s="346"/>
      <c r="Q486" s="390" t="s">
        <v>556</v>
      </c>
      <c r="R486" s="346"/>
      <c r="S486" s="346"/>
      <c r="T486" s="346"/>
      <c r="U486" s="354">
        <v>45993</v>
      </c>
      <c r="V486" s="354" t="s">
        <v>572</v>
      </c>
      <c r="W486" s="354" t="s">
        <v>2702</v>
      </c>
      <c r="X486" s="354" t="s">
        <v>1579</v>
      </c>
      <c r="Y486" s="357"/>
      <c r="Z486" s="358" t="s">
        <v>2703</v>
      </c>
      <c r="AA486" s="346" t="s">
        <v>1581</v>
      </c>
      <c r="AB486" s="359">
        <v>2.7663</v>
      </c>
      <c r="AC486" s="359">
        <f t="shared" si="117"/>
        <v>1659.78</v>
      </c>
      <c r="AD486" s="344"/>
      <c r="AE486" s="360" t="s">
        <v>567</v>
      </c>
      <c r="AF486" s="360">
        <v>1</v>
      </c>
      <c r="AG486" s="360">
        <v>600</v>
      </c>
      <c r="AH486" s="368">
        <f t="shared" si="118"/>
        <v>0</v>
      </c>
      <c r="AI486" s="360" t="s">
        <v>2643</v>
      </c>
      <c r="AK486" s="369"/>
      <c r="AL486" s="369"/>
      <c r="AM486" s="370">
        <f>J486</f>
        <v>600</v>
      </c>
      <c r="AO486" s="378"/>
      <c r="AP486" s="378">
        <f>J486</f>
        <v>600</v>
      </c>
      <c r="AQ486" s="379"/>
      <c r="AR486" s="380">
        <f t="shared" si="121"/>
        <v>600</v>
      </c>
      <c r="AS486" s="380">
        <f t="shared" si="122"/>
        <v>527404</v>
      </c>
      <c r="AT486" s="380"/>
      <c r="AU486" s="380"/>
      <c r="AV486" s="380"/>
      <c r="AW486" s="380"/>
      <c r="AX486" s="380"/>
      <c r="AY486" s="343"/>
    </row>
    <row r="487" s="183" customFormat="1" ht="39" hidden="1" customHeight="1" spans="1:51">
      <c r="A487" s="331">
        <v>45968</v>
      </c>
      <c r="B487" s="332" t="s">
        <v>2704</v>
      </c>
      <c r="C487" s="333" t="s">
        <v>713</v>
      </c>
      <c r="D487" s="334">
        <v>4500183616</v>
      </c>
      <c r="E487" s="335" t="s">
        <v>2705</v>
      </c>
      <c r="F487" s="334" t="s">
        <v>2706</v>
      </c>
      <c r="G487" s="336" t="s">
        <v>666</v>
      </c>
      <c r="H487" s="336" t="s">
        <v>554</v>
      </c>
      <c r="I487" s="343" t="s">
        <v>555</v>
      </c>
      <c r="J487" s="344">
        <v>288</v>
      </c>
      <c r="K487" s="344">
        <v>0</v>
      </c>
      <c r="L487" s="344">
        <v>6</v>
      </c>
      <c r="M487" s="344">
        <f t="shared" si="116"/>
        <v>48</v>
      </c>
      <c r="N487" s="345">
        <v>46031</v>
      </c>
      <c r="O487" s="345">
        <v>46027</v>
      </c>
      <c r="P487" s="346"/>
      <c r="Q487" s="390" t="s">
        <v>556</v>
      </c>
      <c r="R487" s="346"/>
      <c r="S487" s="346"/>
      <c r="T487" s="346"/>
      <c r="U487" s="354">
        <v>45982</v>
      </c>
      <c r="V487" s="354" t="s">
        <v>572</v>
      </c>
      <c r="W487" s="354" t="s">
        <v>2296</v>
      </c>
      <c r="X487" s="354"/>
      <c r="Y487" s="357"/>
      <c r="Z487" s="358" t="s">
        <v>2707</v>
      </c>
      <c r="AA487" s="346" t="s">
        <v>832</v>
      </c>
      <c r="AB487" s="359">
        <v>2.7663</v>
      </c>
      <c r="AC487" s="359">
        <f t="shared" si="117"/>
        <v>796.6944</v>
      </c>
      <c r="AD487" s="344"/>
      <c r="AE487" s="360" t="s">
        <v>567</v>
      </c>
      <c r="AF487" s="360">
        <v>1</v>
      </c>
      <c r="AG487" s="360">
        <v>288</v>
      </c>
      <c r="AH487" s="368">
        <f t="shared" si="118"/>
        <v>0</v>
      </c>
      <c r="AI487" s="360" t="s">
        <v>2692</v>
      </c>
      <c r="AK487" s="369"/>
      <c r="AL487" s="369">
        <f>J487</f>
        <v>288</v>
      </c>
      <c r="AM487" s="370"/>
      <c r="AO487" s="378">
        <f t="shared" ref="AO487:AO493" si="123">J487</f>
        <v>288</v>
      </c>
      <c r="AP487" s="378"/>
      <c r="AQ487" s="379"/>
      <c r="AR487" s="380">
        <f t="shared" si="121"/>
        <v>288</v>
      </c>
      <c r="AS487" s="380">
        <f t="shared" si="122"/>
        <v>527692</v>
      </c>
      <c r="AT487" s="380"/>
      <c r="AU487" s="380"/>
      <c r="AV487" s="380"/>
      <c r="AW487" s="380"/>
      <c r="AX487" s="380"/>
      <c r="AY487" s="343"/>
    </row>
    <row r="488" s="183" customFormat="1" ht="39" hidden="1" customHeight="1" spans="1:51">
      <c r="A488" s="331">
        <v>45982</v>
      </c>
      <c r="B488" s="332" t="s">
        <v>1634</v>
      </c>
      <c r="C488" s="333" t="s">
        <v>758</v>
      </c>
      <c r="D488" s="334">
        <v>4500186530</v>
      </c>
      <c r="E488" s="335" t="s">
        <v>2708</v>
      </c>
      <c r="F488" s="334" t="s">
        <v>2709</v>
      </c>
      <c r="G488" s="336" t="s">
        <v>666</v>
      </c>
      <c r="H488" s="336" t="s">
        <v>554</v>
      </c>
      <c r="I488" s="343" t="s">
        <v>555</v>
      </c>
      <c r="J488" s="344">
        <v>6</v>
      </c>
      <c r="K488" s="344">
        <v>0</v>
      </c>
      <c r="L488" s="344">
        <v>6</v>
      </c>
      <c r="M488" s="344">
        <f t="shared" si="116"/>
        <v>1</v>
      </c>
      <c r="N488" s="345">
        <v>46031</v>
      </c>
      <c r="O488" s="345">
        <v>46027</v>
      </c>
      <c r="P488" s="346"/>
      <c r="Q488" s="390" t="s">
        <v>556</v>
      </c>
      <c r="R488" s="346"/>
      <c r="S488" s="346"/>
      <c r="T488" s="346"/>
      <c r="U488" s="354">
        <v>45982</v>
      </c>
      <c r="V488" s="354" t="s">
        <v>572</v>
      </c>
      <c r="W488" s="354" t="s">
        <v>2710</v>
      </c>
      <c r="X488" s="354"/>
      <c r="Y488" s="357"/>
      <c r="Z488" s="358" t="s">
        <v>2711</v>
      </c>
      <c r="AA488" s="346" t="s">
        <v>1638</v>
      </c>
      <c r="AB488" s="359">
        <v>2.967</v>
      </c>
      <c r="AC488" s="359">
        <f t="shared" si="117"/>
        <v>17.802</v>
      </c>
      <c r="AD488" s="344"/>
      <c r="AE488" s="360" t="s">
        <v>567</v>
      </c>
      <c r="AF488" s="360">
        <v>1</v>
      </c>
      <c r="AG488" s="360">
        <v>6</v>
      </c>
      <c r="AH488" s="368">
        <f t="shared" si="118"/>
        <v>0</v>
      </c>
      <c r="AI488" s="360" t="s">
        <v>2643</v>
      </c>
      <c r="AK488" s="369"/>
      <c r="AL488" s="369">
        <f>J488</f>
        <v>6</v>
      </c>
      <c r="AM488" s="370"/>
      <c r="AO488" s="378">
        <f t="shared" si="123"/>
        <v>6</v>
      </c>
      <c r="AP488" s="378"/>
      <c r="AQ488" s="379"/>
      <c r="AR488" s="380">
        <f t="shared" si="121"/>
        <v>6</v>
      </c>
      <c r="AS488" s="380">
        <f t="shared" si="122"/>
        <v>527698</v>
      </c>
      <c r="AT488" s="380"/>
      <c r="AU488" s="380"/>
      <c r="AV488" s="380"/>
      <c r="AW488" s="380"/>
      <c r="AX488" s="380"/>
      <c r="AY488" s="343"/>
    </row>
    <row r="489" s="183" customFormat="1" ht="39" customHeight="1" spans="1:51">
      <c r="A489" s="331">
        <v>45996</v>
      </c>
      <c r="B489" s="332" t="s">
        <v>1478</v>
      </c>
      <c r="C489" s="333" t="s">
        <v>594</v>
      </c>
      <c r="D489" s="334">
        <v>4500188134</v>
      </c>
      <c r="E489" s="335" t="s">
        <v>2712</v>
      </c>
      <c r="F489" s="334" t="s">
        <v>2713</v>
      </c>
      <c r="G489" s="336" t="s">
        <v>1481</v>
      </c>
      <c r="H489" s="336" t="s">
        <v>761</v>
      </c>
      <c r="I489" s="343" t="s">
        <v>555</v>
      </c>
      <c r="J489" s="344">
        <v>576</v>
      </c>
      <c r="K489" s="344">
        <v>0</v>
      </c>
      <c r="L489" s="344">
        <v>3</v>
      </c>
      <c r="M489" s="344">
        <f t="shared" si="116"/>
        <v>192</v>
      </c>
      <c r="N489" s="345">
        <v>46031</v>
      </c>
      <c r="O489" s="345">
        <v>46027</v>
      </c>
      <c r="P489" s="346" t="s">
        <v>2714</v>
      </c>
      <c r="Q489" s="390" t="s">
        <v>556</v>
      </c>
      <c r="R489" s="346"/>
      <c r="S489" s="346"/>
      <c r="T489" s="346"/>
      <c r="U489" s="354" t="s">
        <v>2715</v>
      </c>
      <c r="V489" s="354" t="s">
        <v>572</v>
      </c>
      <c r="W489" s="354" t="s">
        <v>2477</v>
      </c>
      <c r="X489" s="354"/>
      <c r="Y489" s="357"/>
      <c r="Z489" s="358" t="s">
        <v>2716</v>
      </c>
      <c r="AA489" s="346" t="s">
        <v>2642</v>
      </c>
      <c r="AB489" s="359">
        <v>1.5012</v>
      </c>
      <c r="AC489" s="359">
        <f t="shared" si="117"/>
        <v>864.6912</v>
      </c>
      <c r="AD489" s="344"/>
      <c r="AE489" s="360" t="s">
        <v>567</v>
      </c>
      <c r="AF489" s="360">
        <v>1</v>
      </c>
      <c r="AG489" s="360">
        <v>576</v>
      </c>
      <c r="AH489" s="368">
        <f t="shared" si="118"/>
        <v>0</v>
      </c>
      <c r="AI489" s="360" t="s">
        <v>2643</v>
      </c>
      <c r="AK489" s="369">
        <f t="shared" ref="AK489:AK505" si="124">J489</f>
        <v>576</v>
      </c>
      <c r="AL489" s="369"/>
      <c r="AM489" s="370"/>
      <c r="AO489" s="378">
        <f t="shared" si="123"/>
        <v>576</v>
      </c>
      <c r="AP489" s="378"/>
      <c r="AQ489" s="379"/>
      <c r="AR489" s="380">
        <f t="shared" si="121"/>
        <v>576</v>
      </c>
      <c r="AS489" s="380">
        <f t="shared" si="122"/>
        <v>528274</v>
      </c>
      <c r="AT489" s="380"/>
      <c r="AU489" s="380"/>
      <c r="AV489" s="380"/>
      <c r="AW489" s="380"/>
      <c r="AX489" s="380"/>
      <c r="AY489" s="343"/>
    </row>
    <row r="490" s="183" customFormat="1" ht="39" customHeight="1" spans="1:51">
      <c r="A490" s="331">
        <v>45996</v>
      </c>
      <c r="B490" s="332" t="s">
        <v>1478</v>
      </c>
      <c r="C490" s="333" t="s">
        <v>594</v>
      </c>
      <c r="D490" s="334">
        <v>4500188134</v>
      </c>
      <c r="E490" s="335" t="s">
        <v>2717</v>
      </c>
      <c r="F490" s="334" t="s">
        <v>2718</v>
      </c>
      <c r="G490" s="336" t="s">
        <v>1481</v>
      </c>
      <c r="H490" s="336" t="s">
        <v>761</v>
      </c>
      <c r="I490" s="343" t="s">
        <v>555</v>
      </c>
      <c r="J490" s="344">
        <v>576</v>
      </c>
      <c r="K490" s="344">
        <v>0</v>
      </c>
      <c r="L490" s="344">
        <v>3</v>
      </c>
      <c r="M490" s="344">
        <f t="shared" si="116"/>
        <v>192</v>
      </c>
      <c r="N490" s="345">
        <v>46031</v>
      </c>
      <c r="O490" s="345">
        <v>46027</v>
      </c>
      <c r="P490" s="346" t="s">
        <v>2714</v>
      </c>
      <c r="Q490" s="390" t="s">
        <v>556</v>
      </c>
      <c r="R490" s="346"/>
      <c r="S490" s="346"/>
      <c r="T490" s="346"/>
      <c r="U490" s="354" t="s">
        <v>2715</v>
      </c>
      <c r="V490" s="354" t="s">
        <v>572</v>
      </c>
      <c r="W490" s="354" t="s">
        <v>2477</v>
      </c>
      <c r="X490" s="354"/>
      <c r="Y490" s="357"/>
      <c r="Z490" s="358" t="s">
        <v>2716</v>
      </c>
      <c r="AA490" s="346" t="s">
        <v>2642</v>
      </c>
      <c r="AB490" s="359">
        <v>1.5012</v>
      </c>
      <c r="AC490" s="359">
        <f t="shared" si="117"/>
        <v>864.6912</v>
      </c>
      <c r="AD490" s="344"/>
      <c r="AE490" s="360" t="s">
        <v>567</v>
      </c>
      <c r="AF490" s="360">
        <v>1</v>
      </c>
      <c r="AG490" s="360">
        <v>576</v>
      </c>
      <c r="AH490" s="368">
        <f t="shared" si="118"/>
        <v>0</v>
      </c>
      <c r="AI490" s="360" t="s">
        <v>2643</v>
      </c>
      <c r="AK490" s="369">
        <f t="shared" si="124"/>
        <v>576</v>
      </c>
      <c r="AL490" s="369"/>
      <c r="AM490" s="370"/>
      <c r="AO490" s="378">
        <f t="shared" si="123"/>
        <v>576</v>
      </c>
      <c r="AP490" s="378"/>
      <c r="AQ490" s="379"/>
      <c r="AR490" s="380">
        <f t="shared" si="121"/>
        <v>576</v>
      </c>
      <c r="AS490" s="380">
        <f t="shared" si="122"/>
        <v>528850</v>
      </c>
      <c r="AT490" s="380"/>
      <c r="AU490" s="380"/>
      <c r="AV490" s="380"/>
      <c r="AW490" s="380"/>
      <c r="AX490" s="380"/>
      <c r="AY490" s="343"/>
    </row>
    <row r="491" s="183" customFormat="1" ht="39" customHeight="1" spans="1:51">
      <c r="A491" s="331">
        <v>45996</v>
      </c>
      <c r="B491" s="332" t="s">
        <v>1478</v>
      </c>
      <c r="C491" s="333" t="s">
        <v>594</v>
      </c>
      <c r="D491" s="334">
        <v>4500188134</v>
      </c>
      <c r="E491" s="335" t="s">
        <v>2719</v>
      </c>
      <c r="F491" s="334" t="s">
        <v>2720</v>
      </c>
      <c r="G491" s="336" t="s">
        <v>1481</v>
      </c>
      <c r="H491" s="336" t="s">
        <v>761</v>
      </c>
      <c r="I491" s="343" t="s">
        <v>555</v>
      </c>
      <c r="J491" s="344">
        <v>1536</v>
      </c>
      <c r="K491" s="344">
        <v>0</v>
      </c>
      <c r="L491" s="344">
        <v>3</v>
      </c>
      <c r="M491" s="344">
        <f t="shared" si="116"/>
        <v>512</v>
      </c>
      <c r="N491" s="345">
        <v>46031</v>
      </c>
      <c r="O491" s="345">
        <v>46027</v>
      </c>
      <c r="P491" s="346" t="s">
        <v>2714</v>
      </c>
      <c r="Q491" s="390" t="s">
        <v>556</v>
      </c>
      <c r="R491" s="346"/>
      <c r="S491" s="346"/>
      <c r="T491" s="346"/>
      <c r="U491" s="354" t="s">
        <v>2715</v>
      </c>
      <c r="V491" s="354" t="s">
        <v>572</v>
      </c>
      <c r="W491" s="354" t="s">
        <v>2477</v>
      </c>
      <c r="X491" s="354"/>
      <c r="Y491" s="357"/>
      <c r="Z491" s="358" t="s">
        <v>2716</v>
      </c>
      <c r="AA491" s="346" t="s">
        <v>2642</v>
      </c>
      <c r="AB491" s="359">
        <v>1.5012</v>
      </c>
      <c r="AC491" s="359">
        <f t="shared" si="117"/>
        <v>2305.8432</v>
      </c>
      <c r="AD491" s="344"/>
      <c r="AE491" s="360" t="s">
        <v>567</v>
      </c>
      <c r="AF491" s="360">
        <v>1</v>
      </c>
      <c r="AG491" s="360">
        <v>1536</v>
      </c>
      <c r="AH491" s="368">
        <f t="shared" si="118"/>
        <v>0</v>
      </c>
      <c r="AI491" s="360" t="s">
        <v>2643</v>
      </c>
      <c r="AK491" s="369">
        <f t="shared" si="124"/>
        <v>1536</v>
      </c>
      <c r="AL491" s="369"/>
      <c r="AM491" s="370"/>
      <c r="AO491" s="378">
        <f t="shared" si="123"/>
        <v>1536</v>
      </c>
      <c r="AP491" s="378"/>
      <c r="AQ491" s="379"/>
      <c r="AR491" s="380">
        <f t="shared" si="121"/>
        <v>1536</v>
      </c>
      <c r="AS491" s="380">
        <f t="shared" si="122"/>
        <v>530386</v>
      </c>
      <c r="AT491" s="380"/>
      <c r="AU491" s="380"/>
      <c r="AV491" s="380"/>
      <c r="AW491" s="380"/>
      <c r="AX491" s="380"/>
      <c r="AY491" s="343"/>
    </row>
    <row r="492" s="183" customFormat="1" ht="39" customHeight="1" spans="1:51">
      <c r="A492" s="331">
        <v>45996</v>
      </c>
      <c r="B492" s="332" t="s">
        <v>1478</v>
      </c>
      <c r="C492" s="333" t="s">
        <v>594</v>
      </c>
      <c r="D492" s="334">
        <v>4500188134</v>
      </c>
      <c r="E492" s="335" t="s">
        <v>2721</v>
      </c>
      <c r="F492" s="334" t="s">
        <v>2722</v>
      </c>
      <c r="G492" s="336" t="s">
        <v>1481</v>
      </c>
      <c r="H492" s="336" t="s">
        <v>761</v>
      </c>
      <c r="I492" s="343" t="s">
        <v>555</v>
      </c>
      <c r="J492" s="344">
        <v>1344</v>
      </c>
      <c r="K492" s="344">
        <v>0</v>
      </c>
      <c r="L492" s="344">
        <v>3</v>
      </c>
      <c r="M492" s="344">
        <f t="shared" si="116"/>
        <v>448</v>
      </c>
      <c r="N492" s="345">
        <v>46031</v>
      </c>
      <c r="O492" s="345">
        <v>46027</v>
      </c>
      <c r="P492" s="346" t="s">
        <v>2714</v>
      </c>
      <c r="Q492" s="390" t="s">
        <v>556</v>
      </c>
      <c r="R492" s="346"/>
      <c r="S492" s="346"/>
      <c r="T492" s="346"/>
      <c r="U492" s="354" t="s">
        <v>2715</v>
      </c>
      <c r="V492" s="354" t="s">
        <v>572</v>
      </c>
      <c r="W492" s="354" t="s">
        <v>2477</v>
      </c>
      <c r="X492" s="354"/>
      <c r="Y492" s="357"/>
      <c r="Z492" s="358" t="s">
        <v>2716</v>
      </c>
      <c r="AA492" s="346" t="s">
        <v>2642</v>
      </c>
      <c r="AB492" s="359">
        <v>1.5012</v>
      </c>
      <c r="AC492" s="359">
        <f t="shared" si="117"/>
        <v>2017.6128</v>
      </c>
      <c r="AD492" s="344"/>
      <c r="AE492" s="360" t="s">
        <v>567</v>
      </c>
      <c r="AF492" s="360">
        <v>1</v>
      </c>
      <c r="AG492" s="360">
        <v>1344</v>
      </c>
      <c r="AH492" s="368">
        <f t="shared" si="118"/>
        <v>0</v>
      </c>
      <c r="AI492" s="360" t="s">
        <v>2643</v>
      </c>
      <c r="AK492" s="369">
        <f t="shared" si="124"/>
        <v>1344</v>
      </c>
      <c r="AL492" s="369"/>
      <c r="AM492" s="370"/>
      <c r="AO492" s="378">
        <f t="shared" si="123"/>
        <v>1344</v>
      </c>
      <c r="AP492" s="378"/>
      <c r="AQ492" s="379"/>
      <c r="AR492" s="380">
        <f t="shared" si="121"/>
        <v>1344</v>
      </c>
      <c r="AS492" s="380">
        <f t="shared" si="122"/>
        <v>531730</v>
      </c>
      <c r="AT492" s="380"/>
      <c r="AU492" s="380"/>
      <c r="AV492" s="380"/>
      <c r="AW492" s="380"/>
      <c r="AX492" s="380"/>
      <c r="AY492" s="343"/>
    </row>
    <row r="493" s="183" customFormat="1" ht="39" customHeight="1" spans="1:51">
      <c r="A493" s="331">
        <v>45996</v>
      </c>
      <c r="B493" s="332" t="s">
        <v>1478</v>
      </c>
      <c r="C493" s="333" t="s">
        <v>594</v>
      </c>
      <c r="D493" s="334">
        <v>4500188134</v>
      </c>
      <c r="E493" s="335" t="s">
        <v>2723</v>
      </c>
      <c r="F493" s="334" t="s">
        <v>2724</v>
      </c>
      <c r="G493" s="336" t="s">
        <v>1481</v>
      </c>
      <c r="H493" s="336" t="s">
        <v>761</v>
      </c>
      <c r="I493" s="343" t="s">
        <v>555</v>
      </c>
      <c r="J493" s="344">
        <v>2304</v>
      </c>
      <c r="K493" s="344">
        <v>0</v>
      </c>
      <c r="L493" s="344">
        <v>3</v>
      </c>
      <c r="M493" s="344">
        <f t="shared" si="116"/>
        <v>768</v>
      </c>
      <c r="N493" s="345">
        <v>46031</v>
      </c>
      <c r="O493" s="345">
        <v>46027</v>
      </c>
      <c r="P493" s="346" t="s">
        <v>2714</v>
      </c>
      <c r="Q493" s="390" t="s">
        <v>556</v>
      </c>
      <c r="R493" s="346"/>
      <c r="S493" s="346"/>
      <c r="T493" s="346"/>
      <c r="U493" s="354" t="s">
        <v>2715</v>
      </c>
      <c r="V493" s="354" t="s">
        <v>572</v>
      </c>
      <c r="W493" s="354" t="s">
        <v>2477</v>
      </c>
      <c r="X493" s="354"/>
      <c r="Y493" s="357"/>
      <c r="Z493" s="358" t="s">
        <v>2716</v>
      </c>
      <c r="AA493" s="346" t="s">
        <v>2642</v>
      </c>
      <c r="AB493" s="359">
        <v>1.5643</v>
      </c>
      <c r="AC493" s="359">
        <f t="shared" si="117"/>
        <v>3604.1472</v>
      </c>
      <c r="AD493" s="344"/>
      <c r="AE493" s="360" t="s">
        <v>567</v>
      </c>
      <c r="AF493" s="360">
        <v>1</v>
      </c>
      <c r="AG493" s="360">
        <v>2304</v>
      </c>
      <c r="AH493" s="368">
        <f t="shared" si="118"/>
        <v>0</v>
      </c>
      <c r="AI493" s="360" t="s">
        <v>2643</v>
      </c>
      <c r="AK493" s="369">
        <f t="shared" si="124"/>
        <v>2304</v>
      </c>
      <c r="AL493" s="369"/>
      <c r="AM493" s="370"/>
      <c r="AO493" s="378">
        <f t="shared" si="123"/>
        <v>2304</v>
      </c>
      <c r="AP493" s="378"/>
      <c r="AQ493" s="379"/>
      <c r="AR493" s="380">
        <f t="shared" si="121"/>
        <v>2304</v>
      </c>
      <c r="AS493" s="380">
        <f t="shared" si="122"/>
        <v>534034</v>
      </c>
      <c r="AT493" s="380"/>
      <c r="AU493" s="380"/>
      <c r="AV493" s="380"/>
      <c r="AW493" s="380"/>
      <c r="AX493" s="380"/>
      <c r="AY493" s="343"/>
    </row>
    <row r="494" s="183" customFormat="1" ht="39" hidden="1" customHeight="1" spans="1:51">
      <c r="A494" s="331">
        <v>45992</v>
      </c>
      <c r="B494" s="332" t="s">
        <v>223</v>
      </c>
      <c r="C494" s="333" t="s">
        <v>628</v>
      </c>
      <c r="D494" s="334">
        <v>4500187528</v>
      </c>
      <c r="E494" s="335" t="s">
        <v>2725</v>
      </c>
      <c r="F494" s="334" t="s">
        <v>2726</v>
      </c>
      <c r="G494" s="336" t="s">
        <v>1308</v>
      </c>
      <c r="H494" s="336" t="s">
        <v>1308</v>
      </c>
      <c r="I494" s="343" t="s">
        <v>1309</v>
      </c>
      <c r="J494" s="344">
        <v>1536</v>
      </c>
      <c r="K494" s="344">
        <v>0</v>
      </c>
      <c r="L494" s="344">
        <v>192</v>
      </c>
      <c r="M494" s="344">
        <f t="shared" si="116"/>
        <v>8</v>
      </c>
      <c r="N494" s="345">
        <v>46034</v>
      </c>
      <c r="O494" s="345">
        <v>46030</v>
      </c>
      <c r="P494" s="346"/>
      <c r="Q494" s="390" t="s">
        <v>556</v>
      </c>
      <c r="R494" s="346"/>
      <c r="S494" s="346"/>
      <c r="T494" s="346"/>
      <c r="U494" s="354">
        <v>45992</v>
      </c>
      <c r="V494" s="354" t="s">
        <v>676</v>
      </c>
      <c r="W494" s="354" t="s">
        <v>2727</v>
      </c>
      <c r="X494" s="354"/>
      <c r="Y494" s="357"/>
      <c r="Z494" s="358" t="s">
        <v>2728</v>
      </c>
      <c r="AA494" s="346" t="s">
        <v>2442</v>
      </c>
      <c r="AB494" s="359">
        <v>46.6259</v>
      </c>
      <c r="AC494" s="359">
        <f>AB494*M494</f>
        <v>373.0072</v>
      </c>
      <c r="AD494" s="344"/>
      <c r="AE494" s="360" t="s">
        <v>567</v>
      </c>
      <c r="AF494" s="360">
        <v>1</v>
      </c>
      <c r="AG494" s="360">
        <v>1536</v>
      </c>
      <c r="AH494" s="368">
        <f t="shared" ref="AH494:AH523" si="125">AG494-J494</f>
        <v>0</v>
      </c>
      <c r="AI494" s="360"/>
      <c r="AK494" s="369">
        <f t="shared" si="124"/>
        <v>1536</v>
      </c>
      <c r="AL494" s="369"/>
      <c r="AM494" s="370"/>
      <c r="AO494" s="378">
        <f t="shared" ref="AO494:AO523" si="126">J494</f>
        <v>1536</v>
      </c>
      <c r="AP494" s="378"/>
      <c r="AQ494" s="379"/>
      <c r="AR494" s="380">
        <f t="shared" si="121"/>
        <v>1536</v>
      </c>
      <c r="AS494" s="380">
        <f t="shared" ref="AS494:AS506" si="127">AS493+AR494</f>
        <v>535570</v>
      </c>
      <c r="AT494" s="380"/>
      <c r="AU494" s="380"/>
      <c r="AV494" s="380"/>
      <c r="AW494" s="380"/>
      <c r="AX494" s="380"/>
      <c r="AY494" s="343"/>
    </row>
    <row r="495" s="183" customFormat="1" ht="39" hidden="1" customHeight="1" spans="1:51">
      <c r="A495" s="331">
        <v>45994</v>
      </c>
      <c r="B495" s="332" t="s">
        <v>423</v>
      </c>
      <c r="C495" s="333" t="s">
        <v>578</v>
      </c>
      <c r="D495" s="334">
        <v>4500187780</v>
      </c>
      <c r="E495" s="335"/>
      <c r="F495" s="334" t="s">
        <v>2729</v>
      </c>
      <c r="G495" s="336" t="s">
        <v>554</v>
      </c>
      <c r="H495" s="336" t="s">
        <v>554</v>
      </c>
      <c r="I495" s="343" t="s">
        <v>555</v>
      </c>
      <c r="J495" s="344">
        <v>354</v>
      </c>
      <c r="K495" s="344">
        <v>0</v>
      </c>
      <c r="L495" s="344">
        <v>6</v>
      </c>
      <c r="M495" s="344">
        <f t="shared" si="116"/>
        <v>59</v>
      </c>
      <c r="N495" s="345">
        <v>46034</v>
      </c>
      <c r="O495" s="345">
        <v>46030</v>
      </c>
      <c r="P495" s="346"/>
      <c r="Q495" s="390" t="s">
        <v>556</v>
      </c>
      <c r="R495" s="346"/>
      <c r="S495" s="346"/>
      <c r="T495" s="346"/>
      <c r="U495" s="354">
        <v>45994</v>
      </c>
      <c r="V495" s="354" t="s">
        <v>572</v>
      </c>
      <c r="W495" s="354" t="s">
        <v>2307</v>
      </c>
      <c r="X495" s="354"/>
      <c r="Y495" s="357"/>
      <c r="Z495" s="358" t="s">
        <v>2157</v>
      </c>
      <c r="AA495" s="346" t="s">
        <v>865</v>
      </c>
      <c r="AB495" s="359">
        <v>2.836</v>
      </c>
      <c r="AC495" s="359">
        <f t="shared" ref="AC495:AC523" si="128">AB495*J495</f>
        <v>1003.944</v>
      </c>
      <c r="AD495" s="344"/>
      <c r="AE495" s="360" t="s">
        <v>567</v>
      </c>
      <c r="AF495" s="360">
        <v>1</v>
      </c>
      <c r="AG495" s="360">
        <v>354</v>
      </c>
      <c r="AH495" s="368">
        <f t="shared" si="125"/>
        <v>0</v>
      </c>
      <c r="AI495" s="360" t="s">
        <v>2643</v>
      </c>
      <c r="AK495" s="369">
        <f t="shared" si="124"/>
        <v>354</v>
      </c>
      <c r="AL495" s="369"/>
      <c r="AM495" s="370"/>
      <c r="AO495" s="378">
        <f t="shared" si="126"/>
        <v>354</v>
      </c>
      <c r="AP495" s="378"/>
      <c r="AQ495" s="379"/>
      <c r="AR495" s="380">
        <f t="shared" si="121"/>
        <v>354</v>
      </c>
      <c r="AS495" s="380">
        <f t="shared" si="127"/>
        <v>535924</v>
      </c>
      <c r="AT495" s="380"/>
      <c r="AU495" s="380"/>
      <c r="AV495" s="380"/>
      <c r="AW495" s="380"/>
      <c r="AX495" s="380"/>
      <c r="AY495" s="343"/>
    </row>
    <row r="496" s="183" customFormat="1" ht="39" hidden="1" customHeight="1" spans="1:51">
      <c r="A496" s="331">
        <v>45994</v>
      </c>
      <c r="B496" s="332" t="s">
        <v>423</v>
      </c>
      <c r="C496" s="333" t="s">
        <v>578</v>
      </c>
      <c r="D496" s="334">
        <v>4500187780</v>
      </c>
      <c r="E496" s="335"/>
      <c r="F496" s="334" t="s">
        <v>2730</v>
      </c>
      <c r="G496" s="336" t="s">
        <v>554</v>
      </c>
      <c r="H496" s="336" t="s">
        <v>554</v>
      </c>
      <c r="I496" s="343" t="s">
        <v>555</v>
      </c>
      <c r="J496" s="344">
        <v>432</v>
      </c>
      <c r="K496" s="344">
        <v>0</v>
      </c>
      <c r="L496" s="344">
        <v>6</v>
      </c>
      <c r="M496" s="344">
        <f t="shared" si="116"/>
        <v>72</v>
      </c>
      <c r="N496" s="345">
        <v>46034</v>
      </c>
      <c r="O496" s="345">
        <v>46030</v>
      </c>
      <c r="P496" s="346"/>
      <c r="Q496" s="390" t="s">
        <v>556</v>
      </c>
      <c r="R496" s="346"/>
      <c r="S496" s="346"/>
      <c r="T496" s="346"/>
      <c r="U496" s="354">
        <v>45994</v>
      </c>
      <c r="V496" s="354" t="s">
        <v>572</v>
      </c>
      <c r="W496" s="354" t="s">
        <v>2307</v>
      </c>
      <c r="X496" s="354"/>
      <c r="Y496" s="357"/>
      <c r="Z496" s="358" t="s">
        <v>2157</v>
      </c>
      <c r="AA496" s="346" t="s">
        <v>865</v>
      </c>
      <c r="AB496" s="359">
        <v>2.836</v>
      </c>
      <c r="AC496" s="359">
        <f t="shared" si="128"/>
        <v>1225.152</v>
      </c>
      <c r="AD496" s="344"/>
      <c r="AE496" s="360" t="s">
        <v>567</v>
      </c>
      <c r="AF496" s="360">
        <v>1</v>
      </c>
      <c r="AG496" s="360">
        <v>432</v>
      </c>
      <c r="AH496" s="368">
        <f t="shared" si="125"/>
        <v>0</v>
      </c>
      <c r="AI496" s="360" t="s">
        <v>2643</v>
      </c>
      <c r="AK496" s="369">
        <f t="shared" si="124"/>
        <v>432</v>
      </c>
      <c r="AL496" s="369"/>
      <c r="AM496" s="370"/>
      <c r="AO496" s="378">
        <f t="shared" si="126"/>
        <v>432</v>
      </c>
      <c r="AP496" s="378"/>
      <c r="AQ496" s="379"/>
      <c r="AR496" s="380">
        <f t="shared" si="121"/>
        <v>432</v>
      </c>
      <c r="AS496" s="380">
        <f t="shared" si="127"/>
        <v>536356</v>
      </c>
      <c r="AT496" s="380"/>
      <c r="AU496" s="380"/>
      <c r="AV496" s="380"/>
      <c r="AW496" s="380"/>
      <c r="AX496" s="380"/>
      <c r="AY496" s="343"/>
    </row>
    <row r="497" s="183" customFormat="1" ht="39" hidden="1" customHeight="1" spans="1:51">
      <c r="A497" s="331">
        <v>45994</v>
      </c>
      <c r="B497" s="332" t="s">
        <v>423</v>
      </c>
      <c r="C497" s="333" t="s">
        <v>578</v>
      </c>
      <c r="D497" s="334">
        <v>4500187780</v>
      </c>
      <c r="E497" s="335"/>
      <c r="F497" s="334" t="s">
        <v>2731</v>
      </c>
      <c r="G497" s="336" t="s">
        <v>554</v>
      </c>
      <c r="H497" s="336" t="s">
        <v>554</v>
      </c>
      <c r="I497" s="343" t="s">
        <v>555</v>
      </c>
      <c r="J497" s="344">
        <v>714</v>
      </c>
      <c r="K497" s="344">
        <v>0</v>
      </c>
      <c r="L497" s="344">
        <v>6</v>
      </c>
      <c r="M497" s="344">
        <f t="shared" si="116"/>
        <v>119</v>
      </c>
      <c r="N497" s="345">
        <v>46034</v>
      </c>
      <c r="O497" s="345">
        <v>46030</v>
      </c>
      <c r="P497" s="346"/>
      <c r="Q497" s="390" t="s">
        <v>556</v>
      </c>
      <c r="R497" s="346"/>
      <c r="S497" s="346"/>
      <c r="T497" s="346"/>
      <c r="U497" s="354">
        <v>45994</v>
      </c>
      <c r="V497" s="354" t="s">
        <v>572</v>
      </c>
      <c r="W497" s="354" t="s">
        <v>2307</v>
      </c>
      <c r="X497" s="354"/>
      <c r="Y497" s="357"/>
      <c r="Z497" s="358" t="s">
        <v>2157</v>
      </c>
      <c r="AA497" s="346" t="s">
        <v>865</v>
      </c>
      <c r="AB497" s="359">
        <v>2.836</v>
      </c>
      <c r="AC497" s="359">
        <f t="shared" si="128"/>
        <v>2024.904</v>
      </c>
      <c r="AD497" s="344"/>
      <c r="AE497" s="360" t="s">
        <v>567</v>
      </c>
      <c r="AF497" s="360">
        <v>1</v>
      </c>
      <c r="AG497" s="360">
        <v>714</v>
      </c>
      <c r="AH497" s="368">
        <f t="shared" si="125"/>
        <v>0</v>
      </c>
      <c r="AI497" s="360" t="s">
        <v>2643</v>
      </c>
      <c r="AK497" s="369">
        <f t="shared" si="124"/>
        <v>714</v>
      </c>
      <c r="AL497" s="369"/>
      <c r="AM497" s="370"/>
      <c r="AO497" s="378">
        <f t="shared" si="126"/>
        <v>714</v>
      </c>
      <c r="AP497" s="378"/>
      <c r="AQ497" s="379"/>
      <c r="AR497" s="380">
        <f t="shared" si="121"/>
        <v>714</v>
      </c>
      <c r="AS497" s="380">
        <f t="shared" si="127"/>
        <v>537070</v>
      </c>
      <c r="AT497" s="380"/>
      <c r="AU497" s="380"/>
      <c r="AV497" s="380"/>
      <c r="AW497" s="380"/>
      <c r="AX497" s="380"/>
      <c r="AY497" s="343"/>
    </row>
    <row r="498" s="183" customFormat="1" ht="39" hidden="1" customHeight="1" spans="1:51">
      <c r="A498" s="331">
        <v>45996</v>
      </c>
      <c r="B498" s="332" t="s">
        <v>177</v>
      </c>
      <c r="C498" s="333" t="s">
        <v>594</v>
      </c>
      <c r="D498" s="334">
        <v>4500188185</v>
      </c>
      <c r="E498" s="335" t="s">
        <v>2732</v>
      </c>
      <c r="F498" s="334" t="s">
        <v>2733</v>
      </c>
      <c r="G498" s="336" t="s">
        <v>554</v>
      </c>
      <c r="H498" s="336" t="s">
        <v>554</v>
      </c>
      <c r="I498" s="343" t="s">
        <v>555</v>
      </c>
      <c r="J498" s="344">
        <v>420</v>
      </c>
      <c r="K498" s="344">
        <v>0</v>
      </c>
      <c r="L498" s="344">
        <v>6</v>
      </c>
      <c r="M498" s="344">
        <f t="shared" si="116"/>
        <v>70</v>
      </c>
      <c r="N498" s="345">
        <v>46036</v>
      </c>
      <c r="O498" s="345">
        <v>46032</v>
      </c>
      <c r="P498" s="346"/>
      <c r="Q498" s="390" t="s">
        <v>556</v>
      </c>
      <c r="R498" s="346"/>
      <c r="S498" s="346"/>
      <c r="T498" s="346"/>
      <c r="U498" s="354">
        <v>46001</v>
      </c>
      <c r="V498" s="354" t="s">
        <v>676</v>
      </c>
      <c r="W498" s="354" t="s">
        <v>2527</v>
      </c>
      <c r="X498" s="354"/>
      <c r="Y498" s="357"/>
      <c r="Z498" s="358" t="s">
        <v>1204</v>
      </c>
      <c r="AA498" s="346" t="s">
        <v>896</v>
      </c>
      <c r="AB498" s="359">
        <v>1.603</v>
      </c>
      <c r="AC498" s="359">
        <f t="shared" si="128"/>
        <v>673.26</v>
      </c>
      <c r="AD498" s="344"/>
      <c r="AE498" s="360" t="s">
        <v>567</v>
      </c>
      <c r="AF498" s="360">
        <v>1</v>
      </c>
      <c r="AG498" s="360">
        <v>420</v>
      </c>
      <c r="AH498" s="368">
        <f t="shared" si="125"/>
        <v>0</v>
      </c>
      <c r="AI498" s="360" t="s">
        <v>2643</v>
      </c>
      <c r="AK498" s="369">
        <f t="shared" si="124"/>
        <v>420</v>
      </c>
      <c r="AL498" s="369"/>
      <c r="AM498" s="370"/>
      <c r="AO498" s="378">
        <f t="shared" si="126"/>
        <v>420</v>
      </c>
      <c r="AP498" s="378"/>
      <c r="AQ498" s="379"/>
      <c r="AR498" s="380">
        <f t="shared" si="121"/>
        <v>420</v>
      </c>
      <c r="AS498" s="380">
        <f t="shared" si="127"/>
        <v>537490</v>
      </c>
      <c r="AT498" s="380"/>
      <c r="AU498" s="380"/>
      <c r="AV498" s="380"/>
      <c r="AW498" s="380"/>
      <c r="AX498" s="380"/>
      <c r="AY498" s="343"/>
    </row>
    <row r="499" s="183" customFormat="1" ht="39" hidden="1" customHeight="1" spans="1:51">
      <c r="A499" s="331">
        <v>45999</v>
      </c>
      <c r="B499" s="332" t="s">
        <v>362</v>
      </c>
      <c r="C499" s="333" t="s">
        <v>2162</v>
      </c>
      <c r="D499" s="334">
        <v>4500188394</v>
      </c>
      <c r="E499" s="335" t="s">
        <v>2734</v>
      </c>
      <c r="F499" s="334" t="s">
        <v>2735</v>
      </c>
      <c r="G499" s="336" t="s">
        <v>554</v>
      </c>
      <c r="H499" s="336" t="s">
        <v>554</v>
      </c>
      <c r="I499" s="343" t="s">
        <v>555</v>
      </c>
      <c r="J499" s="344">
        <v>2220</v>
      </c>
      <c r="K499" s="344">
        <v>0</v>
      </c>
      <c r="L499" s="344">
        <v>6</v>
      </c>
      <c r="M499" s="344">
        <f t="shared" si="116"/>
        <v>370</v>
      </c>
      <c r="N499" s="345">
        <v>46036</v>
      </c>
      <c r="O499" s="345">
        <v>46032</v>
      </c>
      <c r="P499" s="346"/>
      <c r="Q499" s="390" t="s">
        <v>556</v>
      </c>
      <c r="R499" s="346"/>
      <c r="S499" s="346"/>
      <c r="T499" s="346"/>
      <c r="U499" s="354" t="s">
        <v>2736</v>
      </c>
      <c r="V499" s="354" t="s">
        <v>572</v>
      </c>
      <c r="W499" s="354" t="s">
        <v>2737</v>
      </c>
      <c r="X499" s="354"/>
      <c r="Y499" s="357"/>
      <c r="Z499" s="358" t="s">
        <v>2738</v>
      </c>
      <c r="AA499" s="346" t="s">
        <v>1999</v>
      </c>
      <c r="AB499" s="359">
        <v>2.6214</v>
      </c>
      <c r="AC499" s="359">
        <f t="shared" si="128"/>
        <v>5819.508</v>
      </c>
      <c r="AD499" s="344"/>
      <c r="AE499" s="360" t="s">
        <v>567</v>
      </c>
      <c r="AF499" s="360">
        <v>1</v>
      </c>
      <c r="AG499" s="360">
        <v>2220</v>
      </c>
      <c r="AH499" s="368">
        <f t="shared" si="125"/>
        <v>0</v>
      </c>
      <c r="AI499" s="360" t="s">
        <v>2643</v>
      </c>
      <c r="AK499" s="369">
        <f t="shared" si="124"/>
        <v>2220</v>
      </c>
      <c r="AL499" s="369"/>
      <c r="AM499" s="370"/>
      <c r="AO499" s="378">
        <f t="shared" si="126"/>
        <v>2220</v>
      </c>
      <c r="AP499" s="378"/>
      <c r="AQ499" s="379"/>
      <c r="AR499" s="380">
        <f t="shared" si="121"/>
        <v>2220</v>
      </c>
      <c r="AS499" s="380">
        <f t="shared" si="127"/>
        <v>539710</v>
      </c>
      <c r="AT499" s="380"/>
      <c r="AU499" s="380"/>
      <c r="AV499" s="380"/>
      <c r="AW499" s="380"/>
      <c r="AX499" s="380"/>
      <c r="AY499" s="343"/>
    </row>
    <row r="500" s="183" customFormat="1" ht="39" hidden="1" customHeight="1" spans="1:51">
      <c r="A500" s="331">
        <v>45993</v>
      </c>
      <c r="B500" s="332" t="s">
        <v>745</v>
      </c>
      <c r="C500" s="333" t="s">
        <v>628</v>
      </c>
      <c r="D500" s="334">
        <v>4500187663</v>
      </c>
      <c r="E500" s="335" t="s">
        <v>2739</v>
      </c>
      <c r="F500" s="334" t="s">
        <v>2740</v>
      </c>
      <c r="G500" s="336" t="s">
        <v>554</v>
      </c>
      <c r="H500" s="336" t="s">
        <v>554</v>
      </c>
      <c r="I500" s="343" t="s">
        <v>555</v>
      </c>
      <c r="J500" s="344">
        <v>1260</v>
      </c>
      <c r="K500" s="344">
        <v>0</v>
      </c>
      <c r="L500" s="344">
        <v>6</v>
      </c>
      <c r="M500" s="344">
        <f t="shared" si="116"/>
        <v>210</v>
      </c>
      <c r="N500" s="345">
        <v>46038</v>
      </c>
      <c r="O500" s="345">
        <v>46034</v>
      </c>
      <c r="P500" s="346"/>
      <c r="Q500" s="390" t="s">
        <v>556</v>
      </c>
      <c r="R500" s="346"/>
      <c r="S500" s="346"/>
      <c r="T500" s="346"/>
      <c r="U500" s="354">
        <v>45993</v>
      </c>
      <c r="V500" s="354" t="s">
        <v>572</v>
      </c>
      <c r="W500" s="354" t="s">
        <v>2741</v>
      </c>
      <c r="X500" s="354"/>
      <c r="Y500" s="357"/>
      <c r="Z500" s="358" t="s">
        <v>2742</v>
      </c>
      <c r="AA500" s="346" t="s">
        <v>2442</v>
      </c>
      <c r="AB500" s="359">
        <v>2.6352</v>
      </c>
      <c r="AC500" s="359">
        <f t="shared" si="128"/>
        <v>3320.352</v>
      </c>
      <c r="AD500" s="344"/>
      <c r="AE500" s="360" t="s">
        <v>567</v>
      </c>
      <c r="AF500" s="360">
        <v>1</v>
      </c>
      <c r="AG500" s="360">
        <v>1260</v>
      </c>
      <c r="AH500" s="368">
        <f t="shared" si="125"/>
        <v>0</v>
      </c>
      <c r="AI500" s="360" t="s">
        <v>2643</v>
      </c>
      <c r="AK500" s="369">
        <f t="shared" si="124"/>
        <v>1260</v>
      </c>
      <c r="AL500" s="369"/>
      <c r="AM500" s="370"/>
      <c r="AO500" s="378">
        <f t="shared" si="126"/>
        <v>1260</v>
      </c>
      <c r="AP500" s="378"/>
      <c r="AQ500" s="379"/>
      <c r="AR500" s="380">
        <f t="shared" si="121"/>
        <v>1260</v>
      </c>
      <c r="AS500" s="380">
        <f t="shared" si="127"/>
        <v>540970</v>
      </c>
      <c r="AT500" s="380"/>
      <c r="AU500" s="380"/>
      <c r="AV500" s="380"/>
      <c r="AW500" s="380"/>
      <c r="AX500" s="380"/>
      <c r="AY500" s="343"/>
    </row>
    <row r="501" s="183" customFormat="1" ht="39" hidden="1" customHeight="1" spans="1:51">
      <c r="A501" s="331">
        <v>45996</v>
      </c>
      <c r="B501" s="332" t="s">
        <v>177</v>
      </c>
      <c r="C501" s="333" t="s">
        <v>594</v>
      </c>
      <c r="D501" s="334">
        <v>4500188184</v>
      </c>
      <c r="E501" s="335" t="s">
        <v>2743</v>
      </c>
      <c r="F501" s="334" t="s">
        <v>2744</v>
      </c>
      <c r="G501" s="336" t="s">
        <v>554</v>
      </c>
      <c r="H501" s="336" t="s">
        <v>554</v>
      </c>
      <c r="I501" s="343" t="s">
        <v>555</v>
      </c>
      <c r="J501" s="344">
        <v>1002</v>
      </c>
      <c r="K501" s="344">
        <v>0</v>
      </c>
      <c r="L501" s="344">
        <v>6</v>
      </c>
      <c r="M501" s="344">
        <f t="shared" si="116"/>
        <v>167</v>
      </c>
      <c r="N501" s="345">
        <v>46041</v>
      </c>
      <c r="O501" s="345">
        <v>46037</v>
      </c>
      <c r="P501" s="346"/>
      <c r="Q501" s="390" t="s">
        <v>556</v>
      </c>
      <c r="R501" s="346"/>
      <c r="S501" s="346"/>
      <c r="T501" s="346"/>
      <c r="U501" s="354">
        <v>46008</v>
      </c>
      <c r="V501" s="354" t="s">
        <v>676</v>
      </c>
      <c r="W501" s="354" t="s">
        <v>2527</v>
      </c>
      <c r="X501" s="354"/>
      <c r="Y501" s="357"/>
      <c r="Z501" s="358" t="s">
        <v>1204</v>
      </c>
      <c r="AA501" s="346" t="s">
        <v>896</v>
      </c>
      <c r="AB501" s="359">
        <v>1.5244</v>
      </c>
      <c r="AC501" s="359">
        <f t="shared" si="128"/>
        <v>1527.4488</v>
      </c>
      <c r="AD501" s="344"/>
      <c r="AE501" s="360" t="s">
        <v>567</v>
      </c>
      <c r="AF501" s="360">
        <v>1</v>
      </c>
      <c r="AG501" s="360">
        <v>1002</v>
      </c>
      <c r="AH501" s="368">
        <f t="shared" si="125"/>
        <v>0</v>
      </c>
      <c r="AI501" s="360" t="s">
        <v>2643</v>
      </c>
      <c r="AK501" s="369">
        <f t="shared" si="124"/>
        <v>1002</v>
      </c>
      <c r="AL501" s="369"/>
      <c r="AM501" s="370"/>
      <c r="AO501" s="378">
        <f t="shared" si="126"/>
        <v>1002</v>
      </c>
      <c r="AP501" s="378"/>
      <c r="AQ501" s="379"/>
      <c r="AR501" s="380">
        <f t="shared" si="121"/>
        <v>1002</v>
      </c>
      <c r="AS501" s="380">
        <f t="shared" si="127"/>
        <v>541972</v>
      </c>
      <c r="AT501" s="380"/>
      <c r="AU501" s="380"/>
      <c r="AV501" s="380"/>
      <c r="AW501" s="380"/>
      <c r="AX501" s="380"/>
      <c r="AY501" s="343"/>
    </row>
    <row r="502" s="183" customFormat="1" ht="39" hidden="1" customHeight="1" spans="1:51">
      <c r="A502" s="331">
        <v>45996</v>
      </c>
      <c r="B502" s="332" t="s">
        <v>745</v>
      </c>
      <c r="C502" s="333" t="s">
        <v>628</v>
      </c>
      <c r="D502" s="334">
        <v>4500188144</v>
      </c>
      <c r="E502" s="335" t="s">
        <v>2745</v>
      </c>
      <c r="F502" s="334" t="s">
        <v>2746</v>
      </c>
      <c r="G502" s="336" t="s">
        <v>554</v>
      </c>
      <c r="H502" s="336" t="s">
        <v>554</v>
      </c>
      <c r="I502" s="343" t="s">
        <v>555</v>
      </c>
      <c r="J502" s="344">
        <v>2010</v>
      </c>
      <c r="K502" s="344">
        <v>0</v>
      </c>
      <c r="L502" s="344">
        <v>6</v>
      </c>
      <c r="M502" s="344">
        <f t="shared" si="116"/>
        <v>335</v>
      </c>
      <c r="N502" s="345">
        <v>46042</v>
      </c>
      <c r="O502" s="345">
        <v>46038</v>
      </c>
      <c r="P502" s="346"/>
      <c r="Q502" s="390" t="s">
        <v>556</v>
      </c>
      <c r="R502" s="346"/>
      <c r="S502" s="346"/>
      <c r="T502" s="346"/>
      <c r="U502" s="354">
        <v>45996</v>
      </c>
      <c r="V502" s="354" t="s">
        <v>572</v>
      </c>
      <c r="W502" s="354" t="s">
        <v>2747</v>
      </c>
      <c r="X502" s="354"/>
      <c r="Y502" s="357"/>
      <c r="Z502" s="358" t="s">
        <v>2748</v>
      </c>
      <c r="AA502" s="346" t="s">
        <v>2442</v>
      </c>
      <c r="AB502" s="359">
        <v>2.6214</v>
      </c>
      <c r="AC502" s="359">
        <f t="shared" si="128"/>
        <v>5269.014</v>
      </c>
      <c r="AD502" s="344"/>
      <c r="AE502" s="360" t="s">
        <v>567</v>
      </c>
      <c r="AF502" s="360">
        <v>1</v>
      </c>
      <c r="AG502" s="360">
        <v>2010</v>
      </c>
      <c r="AH502" s="368">
        <f t="shared" si="125"/>
        <v>0</v>
      </c>
      <c r="AI502" s="360" t="s">
        <v>2643</v>
      </c>
      <c r="AK502" s="369">
        <f t="shared" si="124"/>
        <v>2010</v>
      </c>
      <c r="AL502" s="369"/>
      <c r="AM502" s="370"/>
      <c r="AO502" s="378">
        <f t="shared" si="126"/>
        <v>2010</v>
      </c>
      <c r="AP502" s="378"/>
      <c r="AQ502" s="379"/>
      <c r="AR502" s="380">
        <f t="shared" si="121"/>
        <v>2010</v>
      </c>
      <c r="AS502" s="380">
        <f t="shared" si="127"/>
        <v>543982</v>
      </c>
      <c r="AT502" s="380"/>
      <c r="AU502" s="380"/>
      <c r="AV502" s="380"/>
      <c r="AW502" s="380"/>
      <c r="AX502" s="380"/>
      <c r="AY502" s="343"/>
    </row>
    <row r="503" s="183" customFormat="1" ht="39" hidden="1" customHeight="1" spans="1:51">
      <c r="A503" s="331">
        <v>45996</v>
      </c>
      <c r="B503" s="332" t="s">
        <v>2749</v>
      </c>
      <c r="C503" s="333" t="s">
        <v>594</v>
      </c>
      <c r="D503" s="334">
        <v>4500188208</v>
      </c>
      <c r="E503" s="335" t="s">
        <v>2750</v>
      </c>
      <c r="F503" s="334" t="s">
        <v>2751</v>
      </c>
      <c r="G503" s="336" t="s">
        <v>554</v>
      </c>
      <c r="H503" s="336" t="s">
        <v>554</v>
      </c>
      <c r="I503" s="343" t="s">
        <v>555</v>
      </c>
      <c r="J503" s="344">
        <v>270</v>
      </c>
      <c r="K503" s="344">
        <v>0</v>
      </c>
      <c r="L503" s="344">
        <v>6</v>
      </c>
      <c r="M503" s="344">
        <f t="shared" si="116"/>
        <v>45</v>
      </c>
      <c r="N503" s="345">
        <v>46044</v>
      </c>
      <c r="O503" s="345">
        <v>46041</v>
      </c>
      <c r="P503" s="346"/>
      <c r="Q503" s="390" t="s">
        <v>556</v>
      </c>
      <c r="R503" s="346"/>
      <c r="S503" s="346"/>
      <c r="T503" s="346"/>
      <c r="U503" s="354">
        <v>46009</v>
      </c>
      <c r="V503" s="354" t="s">
        <v>572</v>
      </c>
      <c r="W503" s="354" t="s">
        <v>572</v>
      </c>
      <c r="X503" s="354"/>
      <c r="Y503" s="357"/>
      <c r="Z503" s="358" t="s">
        <v>2752</v>
      </c>
      <c r="AA503" s="346" t="s">
        <v>2106</v>
      </c>
      <c r="AB503" s="359">
        <v>1.6598</v>
      </c>
      <c r="AC503" s="359">
        <f t="shared" si="128"/>
        <v>448.146</v>
      </c>
      <c r="AD503" s="344"/>
      <c r="AE503" s="360" t="s">
        <v>567</v>
      </c>
      <c r="AF503" s="360">
        <v>1</v>
      </c>
      <c r="AG503" s="360">
        <v>270</v>
      </c>
      <c r="AH503" s="368">
        <f t="shared" si="125"/>
        <v>0</v>
      </c>
      <c r="AI503" s="360"/>
      <c r="AK503" s="369">
        <f t="shared" si="124"/>
        <v>270</v>
      </c>
      <c r="AL503" s="369"/>
      <c r="AM503" s="370"/>
      <c r="AO503" s="378">
        <f t="shared" si="126"/>
        <v>270</v>
      </c>
      <c r="AP503" s="378"/>
      <c r="AQ503" s="379"/>
      <c r="AR503" s="380">
        <f t="shared" si="121"/>
        <v>270</v>
      </c>
      <c r="AS503" s="380">
        <f t="shared" si="127"/>
        <v>544252</v>
      </c>
      <c r="AT503" s="380"/>
      <c r="AU503" s="380"/>
      <c r="AV503" s="380"/>
      <c r="AW503" s="380"/>
      <c r="AX503" s="380"/>
      <c r="AY503" s="343"/>
    </row>
    <row r="504" s="183" customFormat="1" ht="39" hidden="1" customHeight="1" spans="1:51">
      <c r="A504" s="331">
        <v>45995</v>
      </c>
      <c r="B504" s="332" t="s">
        <v>2749</v>
      </c>
      <c r="C504" s="333" t="s">
        <v>594</v>
      </c>
      <c r="D504" s="334">
        <v>4500187984</v>
      </c>
      <c r="E504" s="335" t="s">
        <v>2753</v>
      </c>
      <c r="F504" s="334" t="s">
        <v>2754</v>
      </c>
      <c r="G504" s="336" t="s">
        <v>554</v>
      </c>
      <c r="H504" s="336" t="s">
        <v>554</v>
      </c>
      <c r="I504" s="343" t="s">
        <v>555</v>
      </c>
      <c r="J504" s="344">
        <v>330</v>
      </c>
      <c r="K504" s="344">
        <v>0</v>
      </c>
      <c r="L504" s="344">
        <v>6</v>
      </c>
      <c r="M504" s="344">
        <f t="shared" si="116"/>
        <v>55</v>
      </c>
      <c r="N504" s="345">
        <v>46044</v>
      </c>
      <c r="O504" s="345">
        <v>46041</v>
      </c>
      <c r="P504" s="346"/>
      <c r="Q504" s="390" t="s">
        <v>556</v>
      </c>
      <c r="R504" s="346"/>
      <c r="S504" s="346"/>
      <c r="T504" s="346"/>
      <c r="U504" s="354">
        <v>46009</v>
      </c>
      <c r="V504" s="354" t="s">
        <v>572</v>
      </c>
      <c r="W504" s="354" t="s">
        <v>572</v>
      </c>
      <c r="X504" s="354"/>
      <c r="Y504" s="357"/>
      <c r="Z504" s="358" t="s">
        <v>2755</v>
      </c>
      <c r="AA504" s="346" t="s">
        <v>2106</v>
      </c>
      <c r="AB504" s="359">
        <v>1.603</v>
      </c>
      <c r="AC504" s="359">
        <f t="shared" si="128"/>
        <v>528.99</v>
      </c>
      <c r="AD504" s="344"/>
      <c r="AE504" s="360" t="s">
        <v>567</v>
      </c>
      <c r="AF504" s="360">
        <v>1</v>
      </c>
      <c r="AG504" s="360">
        <v>330</v>
      </c>
      <c r="AH504" s="368">
        <f t="shared" si="125"/>
        <v>0</v>
      </c>
      <c r="AI504" s="360"/>
      <c r="AK504" s="369">
        <f t="shared" si="124"/>
        <v>330</v>
      </c>
      <c r="AL504" s="369"/>
      <c r="AM504" s="370"/>
      <c r="AO504" s="378">
        <f t="shared" si="126"/>
        <v>330</v>
      </c>
      <c r="AP504" s="378"/>
      <c r="AQ504" s="379"/>
      <c r="AR504" s="380">
        <f t="shared" si="121"/>
        <v>330</v>
      </c>
      <c r="AS504" s="380">
        <f t="shared" si="127"/>
        <v>544582</v>
      </c>
      <c r="AT504" s="380"/>
      <c r="AU504" s="380"/>
      <c r="AV504" s="380"/>
      <c r="AW504" s="380"/>
      <c r="AX504" s="380"/>
      <c r="AY504" s="343"/>
    </row>
    <row r="505" s="183" customFormat="1" ht="39" hidden="1" customHeight="1" spans="1:51">
      <c r="A505" s="331">
        <v>45995</v>
      </c>
      <c r="B505" s="332" t="s">
        <v>607</v>
      </c>
      <c r="C505" s="333" t="s">
        <v>608</v>
      </c>
      <c r="D505" s="334">
        <v>4500187990</v>
      </c>
      <c r="E505" s="335" t="s">
        <v>2756</v>
      </c>
      <c r="F505" s="334" t="s">
        <v>2757</v>
      </c>
      <c r="G505" s="336" t="s">
        <v>554</v>
      </c>
      <c r="H505" s="336" t="s">
        <v>554</v>
      </c>
      <c r="I505" s="343" t="s">
        <v>555</v>
      </c>
      <c r="J505" s="344">
        <v>504</v>
      </c>
      <c r="K505" s="344">
        <v>0</v>
      </c>
      <c r="L505" s="344">
        <v>6</v>
      </c>
      <c r="M505" s="344">
        <f t="shared" si="116"/>
        <v>84</v>
      </c>
      <c r="N505" s="345">
        <v>46045</v>
      </c>
      <c r="O505" s="345">
        <v>46041</v>
      </c>
      <c r="P505" s="346"/>
      <c r="Q505" s="390" t="s">
        <v>556</v>
      </c>
      <c r="R505" s="346"/>
      <c r="S505" s="346"/>
      <c r="T505" s="346"/>
      <c r="U505" s="354">
        <v>45995</v>
      </c>
      <c r="V505" s="354" t="s">
        <v>572</v>
      </c>
      <c r="W505" s="354" t="s">
        <v>2758</v>
      </c>
      <c r="X505" s="354"/>
      <c r="Y505" s="357"/>
      <c r="Z505" s="358" t="s">
        <v>2759</v>
      </c>
      <c r="AA505" s="346" t="s">
        <v>575</v>
      </c>
      <c r="AB505" s="359">
        <v>2.7663</v>
      </c>
      <c r="AC505" s="359">
        <f t="shared" si="128"/>
        <v>1394.2152</v>
      </c>
      <c r="AD505" s="344"/>
      <c r="AE505" s="360" t="s">
        <v>567</v>
      </c>
      <c r="AF505" s="360">
        <v>1</v>
      </c>
      <c r="AG505" s="360">
        <v>504</v>
      </c>
      <c r="AH505" s="368">
        <f t="shared" si="125"/>
        <v>0</v>
      </c>
      <c r="AI505" s="360" t="s">
        <v>2643</v>
      </c>
      <c r="AK505" s="369">
        <f t="shared" si="124"/>
        <v>504</v>
      </c>
      <c r="AL505" s="369"/>
      <c r="AM505" s="370"/>
      <c r="AO505" s="378">
        <f t="shared" si="126"/>
        <v>504</v>
      </c>
      <c r="AP505" s="378"/>
      <c r="AQ505" s="379"/>
      <c r="AR505" s="380">
        <f t="shared" si="121"/>
        <v>504</v>
      </c>
      <c r="AS505" s="380">
        <f t="shared" si="127"/>
        <v>545086</v>
      </c>
      <c r="AT505" s="380"/>
      <c r="AU505" s="380"/>
      <c r="AV505" s="380"/>
      <c r="AW505" s="380"/>
      <c r="AX505" s="380"/>
      <c r="AY505" s="343"/>
    </row>
    <row r="506" s="185" customFormat="1" ht="39" hidden="1" customHeight="1" spans="1:51">
      <c r="A506" s="402">
        <v>45985</v>
      </c>
      <c r="B506" s="179" t="s">
        <v>457</v>
      </c>
      <c r="C506" s="403" t="s">
        <v>628</v>
      </c>
      <c r="D506" s="404">
        <v>4500186739</v>
      </c>
      <c r="E506" s="405" t="s">
        <v>2760</v>
      </c>
      <c r="F506" s="404" t="s">
        <v>2761</v>
      </c>
      <c r="G506" s="406" t="s">
        <v>666</v>
      </c>
      <c r="H506" s="406" t="s">
        <v>554</v>
      </c>
      <c r="I506" s="298" t="s">
        <v>555</v>
      </c>
      <c r="J506" s="177">
        <v>498</v>
      </c>
      <c r="K506" s="177">
        <v>0</v>
      </c>
      <c r="L506" s="177">
        <v>6</v>
      </c>
      <c r="M506" s="177">
        <f t="shared" si="116"/>
        <v>83</v>
      </c>
      <c r="N506" s="414">
        <v>46048</v>
      </c>
      <c r="O506" s="414">
        <v>46044</v>
      </c>
      <c r="P506" s="415"/>
      <c r="Q506" s="415"/>
      <c r="R506" s="415"/>
      <c r="S506" s="415"/>
      <c r="T506" s="415"/>
      <c r="U506" s="194" t="s">
        <v>2762</v>
      </c>
      <c r="V506" s="194" t="s">
        <v>676</v>
      </c>
      <c r="W506" s="194" t="s">
        <v>2763</v>
      </c>
      <c r="X506" s="194"/>
      <c r="Y506" s="426"/>
      <c r="Z506" s="427" t="s">
        <v>2764</v>
      </c>
      <c r="AA506" s="428" t="s">
        <v>2765</v>
      </c>
      <c r="AB506" s="429">
        <v>2.7663</v>
      </c>
      <c r="AC506" s="429">
        <f t="shared" si="128"/>
        <v>1377.6174</v>
      </c>
      <c r="AD506" s="177"/>
      <c r="AE506" s="430" t="s">
        <v>567</v>
      </c>
      <c r="AF506" s="430">
        <v>1</v>
      </c>
      <c r="AG506" s="430">
        <v>498</v>
      </c>
      <c r="AH506" s="439">
        <f t="shared" si="125"/>
        <v>0</v>
      </c>
      <c r="AI506" s="430" t="s">
        <v>2643</v>
      </c>
      <c r="AK506" s="202"/>
      <c r="AL506" s="202">
        <f>J506</f>
        <v>498</v>
      </c>
      <c r="AM506" s="211"/>
      <c r="AO506" s="444">
        <f t="shared" si="126"/>
        <v>498</v>
      </c>
      <c r="AP506" s="444"/>
      <c r="AQ506" s="445"/>
      <c r="AR506" s="199">
        <f t="shared" si="121"/>
        <v>498</v>
      </c>
      <c r="AS506" s="199">
        <f t="shared" si="127"/>
        <v>545584</v>
      </c>
      <c r="AT506" s="199"/>
      <c r="AU506" s="199"/>
      <c r="AV506" s="199"/>
      <c r="AW506" s="199"/>
      <c r="AX506" s="199"/>
      <c r="AY506" s="298"/>
    </row>
    <row r="507" s="185" customFormat="1" ht="39" hidden="1" customHeight="1" spans="1:51">
      <c r="A507" s="402">
        <v>46002</v>
      </c>
      <c r="B507" s="179" t="s">
        <v>177</v>
      </c>
      <c r="C507" s="403" t="s">
        <v>594</v>
      </c>
      <c r="D507" s="404">
        <v>4500188660</v>
      </c>
      <c r="E507" s="405" t="s">
        <v>2766</v>
      </c>
      <c r="F507" s="404" t="s">
        <v>2767</v>
      </c>
      <c r="G507" s="406" t="s">
        <v>554</v>
      </c>
      <c r="H507" s="406" t="s">
        <v>554</v>
      </c>
      <c r="I507" s="298" t="s">
        <v>555</v>
      </c>
      <c r="J507" s="177">
        <v>582</v>
      </c>
      <c r="K507" s="177">
        <v>0</v>
      </c>
      <c r="L507" s="177">
        <v>6</v>
      </c>
      <c r="M507" s="177">
        <f t="shared" si="116"/>
        <v>97</v>
      </c>
      <c r="N507" s="414">
        <v>46048</v>
      </c>
      <c r="O507" s="414">
        <v>46044</v>
      </c>
      <c r="P507" s="415"/>
      <c r="Q507" s="415"/>
      <c r="R507" s="415"/>
      <c r="S507" s="415"/>
      <c r="T507" s="415"/>
      <c r="U507" s="194">
        <v>46017</v>
      </c>
      <c r="V507" s="194" t="s">
        <v>676</v>
      </c>
      <c r="W507" s="194" t="s">
        <v>2686</v>
      </c>
      <c r="X507" s="194"/>
      <c r="Y507" s="426"/>
      <c r="Z507" s="431" t="s">
        <v>1204</v>
      </c>
      <c r="AA507" s="428" t="s">
        <v>896</v>
      </c>
      <c r="AB507" s="429">
        <v>1.603</v>
      </c>
      <c r="AC507" s="429">
        <f t="shared" si="128"/>
        <v>932.946</v>
      </c>
      <c r="AD507" s="177"/>
      <c r="AE507" s="430" t="s">
        <v>567</v>
      </c>
      <c r="AF507" s="430">
        <v>1</v>
      </c>
      <c r="AG507" s="430">
        <v>582</v>
      </c>
      <c r="AH507" s="439">
        <f t="shared" si="125"/>
        <v>0</v>
      </c>
      <c r="AI507" s="430"/>
      <c r="AK507" s="202">
        <f>J507</f>
        <v>582</v>
      </c>
      <c r="AL507" s="202"/>
      <c r="AM507" s="211"/>
      <c r="AO507" s="444">
        <f t="shared" si="126"/>
        <v>582</v>
      </c>
      <c r="AP507" s="444"/>
      <c r="AQ507" s="445"/>
      <c r="AR507" s="199">
        <f t="shared" si="121"/>
        <v>582</v>
      </c>
      <c r="AS507" s="199">
        <f t="shared" ref="AS507:AS544" si="129">AS506+AR507</f>
        <v>546166</v>
      </c>
      <c r="AT507" s="199"/>
      <c r="AU507" s="199"/>
      <c r="AV507" s="199"/>
      <c r="AW507" s="199"/>
      <c r="AX507" s="199"/>
      <c r="AY507" s="298"/>
    </row>
    <row r="508" s="185" customFormat="1" ht="39" hidden="1" customHeight="1" spans="1:51">
      <c r="A508" s="402">
        <v>45985</v>
      </c>
      <c r="B508" s="179" t="s">
        <v>2601</v>
      </c>
      <c r="C508" s="403" t="s">
        <v>594</v>
      </c>
      <c r="D508" s="404">
        <v>4500186601</v>
      </c>
      <c r="E508" s="405" t="s">
        <v>2768</v>
      </c>
      <c r="F508" s="404" t="s">
        <v>2769</v>
      </c>
      <c r="G508" s="406" t="s">
        <v>554</v>
      </c>
      <c r="H508" s="406" t="s">
        <v>554</v>
      </c>
      <c r="I508" s="298" t="s">
        <v>555</v>
      </c>
      <c r="J508" s="177">
        <v>1500</v>
      </c>
      <c r="K508" s="177">
        <v>0</v>
      </c>
      <c r="L508" s="177">
        <v>6</v>
      </c>
      <c r="M508" s="177">
        <f t="shared" si="116"/>
        <v>250</v>
      </c>
      <c r="N508" s="414">
        <v>46049</v>
      </c>
      <c r="O508" s="414">
        <v>46041</v>
      </c>
      <c r="P508" s="415"/>
      <c r="Q508" s="415"/>
      <c r="R508" s="415"/>
      <c r="S508" s="415"/>
      <c r="T508" s="415"/>
      <c r="U508" s="194">
        <v>45985</v>
      </c>
      <c r="V508" s="194" t="s">
        <v>572</v>
      </c>
      <c r="W508" s="194" t="s">
        <v>2604</v>
      </c>
      <c r="X508" s="194"/>
      <c r="Y508" s="426"/>
      <c r="Z508" s="431" t="s">
        <v>2605</v>
      </c>
      <c r="AA508" s="415" t="s">
        <v>2606</v>
      </c>
      <c r="AB508" s="429">
        <v>1.5244</v>
      </c>
      <c r="AC508" s="429">
        <f t="shared" si="128"/>
        <v>2286.6</v>
      </c>
      <c r="AD508" s="177"/>
      <c r="AE508" s="430" t="s">
        <v>567</v>
      </c>
      <c r="AF508" s="430">
        <v>1</v>
      </c>
      <c r="AG508" s="430">
        <v>1500</v>
      </c>
      <c r="AH508" s="439">
        <f t="shared" si="125"/>
        <v>0</v>
      </c>
      <c r="AI508" s="430" t="s">
        <v>2643</v>
      </c>
      <c r="AK508" s="202">
        <f>J508</f>
        <v>1500</v>
      </c>
      <c r="AL508" s="202"/>
      <c r="AM508" s="211"/>
      <c r="AO508" s="444">
        <f t="shared" si="126"/>
        <v>1500</v>
      </c>
      <c r="AP508" s="444"/>
      <c r="AQ508" s="445"/>
      <c r="AR508" s="199">
        <f t="shared" si="121"/>
        <v>1500</v>
      </c>
      <c r="AS508" s="199">
        <f t="shared" si="129"/>
        <v>547666</v>
      </c>
      <c r="AT508" s="199"/>
      <c r="AU508" s="199"/>
      <c r="AV508" s="199"/>
      <c r="AW508" s="199"/>
      <c r="AX508" s="199"/>
      <c r="AY508" s="298"/>
    </row>
    <row r="509" s="186" customFormat="1" ht="39" hidden="1" customHeight="1" spans="1:51">
      <c r="A509" s="407">
        <v>45999</v>
      </c>
      <c r="B509" s="408" t="s">
        <v>2210</v>
      </c>
      <c r="C509" s="409" t="s">
        <v>1425</v>
      </c>
      <c r="D509" s="410">
        <v>4500188248</v>
      </c>
      <c r="E509" s="411"/>
      <c r="F509" s="410" t="s">
        <v>2770</v>
      </c>
      <c r="G509" s="406" t="s">
        <v>666</v>
      </c>
      <c r="H509" s="412" t="s">
        <v>554</v>
      </c>
      <c r="I509" s="416" t="s">
        <v>555</v>
      </c>
      <c r="J509" s="417">
        <v>240</v>
      </c>
      <c r="K509" s="417">
        <v>0</v>
      </c>
      <c r="L509" s="417">
        <v>6</v>
      </c>
      <c r="M509" s="417">
        <f t="shared" si="116"/>
        <v>40</v>
      </c>
      <c r="N509" s="418">
        <v>46052</v>
      </c>
      <c r="O509" s="418">
        <v>46048</v>
      </c>
      <c r="P509" s="419"/>
      <c r="Q509" s="419"/>
      <c r="R509" s="419"/>
      <c r="S509" s="419"/>
      <c r="T509" s="419"/>
      <c r="U509" s="194">
        <v>46386</v>
      </c>
      <c r="V509" s="194" t="s">
        <v>572</v>
      </c>
      <c r="W509" s="194" t="s">
        <v>2771</v>
      </c>
      <c r="X509" s="422"/>
      <c r="Y509" s="432"/>
      <c r="Z509" s="433" t="s">
        <v>2772</v>
      </c>
      <c r="AA509" s="434" t="s">
        <v>1428</v>
      </c>
      <c r="AB509" s="435">
        <v>2.7663</v>
      </c>
      <c r="AC509" s="435">
        <f t="shared" si="128"/>
        <v>663.912</v>
      </c>
      <c r="AD509" s="417"/>
      <c r="AE509" s="436" t="s">
        <v>567</v>
      </c>
      <c r="AF509" s="436">
        <v>1</v>
      </c>
      <c r="AG509" s="436">
        <v>240</v>
      </c>
      <c r="AH509" s="440">
        <f t="shared" si="125"/>
        <v>0</v>
      </c>
      <c r="AI509" s="436" t="s">
        <v>2643</v>
      </c>
      <c r="AK509" s="441"/>
      <c r="AL509" s="202">
        <f>J509</f>
        <v>240</v>
      </c>
      <c r="AM509" s="442"/>
      <c r="AO509" s="444">
        <f t="shared" si="126"/>
        <v>240</v>
      </c>
      <c r="AP509" s="446"/>
      <c r="AQ509" s="447"/>
      <c r="AR509" s="199">
        <f t="shared" si="121"/>
        <v>240</v>
      </c>
      <c r="AS509" s="199">
        <f t="shared" si="129"/>
        <v>547906</v>
      </c>
      <c r="AT509" s="448"/>
      <c r="AU509" s="448"/>
      <c r="AV509" s="448"/>
      <c r="AW509" s="448"/>
      <c r="AX509" s="448"/>
      <c r="AY509" s="416"/>
    </row>
    <row r="510" s="185" customFormat="1" ht="39" hidden="1" customHeight="1" spans="1:51">
      <c r="A510" s="402">
        <v>45996</v>
      </c>
      <c r="B510" s="179" t="s">
        <v>2210</v>
      </c>
      <c r="C510" s="403" t="s">
        <v>1425</v>
      </c>
      <c r="D510" s="404">
        <v>4500188302</v>
      </c>
      <c r="E510" s="405"/>
      <c r="F510" s="404" t="s">
        <v>2773</v>
      </c>
      <c r="G510" s="406" t="s">
        <v>666</v>
      </c>
      <c r="H510" s="406" t="s">
        <v>554</v>
      </c>
      <c r="I510" s="298" t="s">
        <v>555</v>
      </c>
      <c r="J510" s="177">
        <v>240</v>
      </c>
      <c r="K510" s="177">
        <v>0</v>
      </c>
      <c r="L510" s="177">
        <v>6</v>
      </c>
      <c r="M510" s="177">
        <f t="shared" si="116"/>
        <v>40</v>
      </c>
      <c r="N510" s="420">
        <v>46052</v>
      </c>
      <c r="O510" s="420">
        <v>46048</v>
      </c>
      <c r="P510" s="415"/>
      <c r="Q510" s="415"/>
      <c r="R510" s="415"/>
      <c r="S510" s="415"/>
      <c r="T510" s="415"/>
      <c r="U510" s="194">
        <v>46386</v>
      </c>
      <c r="V510" s="194"/>
      <c r="W510" s="194"/>
      <c r="X510" s="194"/>
      <c r="Y510" s="426"/>
      <c r="Z510" s="437" t="s">
        <v>2774</v>
      </c>
      <c r="AA510" s="428" t="s">
        <v>1428</v>
      </c>
      <c r="AB510" s="429">
        <v>2.6717</v>
      </c>
      <c r="AC510" s="429">
        <f t="shared" si="128"/>
        <v>641.208</v>
      </c>
      <c r="AD510" s="177"/>
      <c r="AE510" s="430" t="s">
        <v>567</v>
      </c>
      <c r="AF510" s="430">
        <v>1</v>
      </c>
      <c r="AG510" s="430">
        <v>240</v>
      </c>
      <c r="AH510" s="439">
        <f t="shared" si="125"/>
        <v>0</v>
      </c>
      <c r="AI510" s="430" t="s">
        <v>2643</v>
      </c>
      <c r="AK510" s="202"/>
      <c r="AL510" s="202">
        <f>J510</f>
        <v>240</v>
      </c>
      <c r="AM510" s="442"/>
      <c r="AN510" s="186"/>
      <c r="AO510" s="444">
        <f t="shared" si="126"/>
        <v>240</v>
      </c>
      <c r="AP510" s="444"/>
      <c r="AQ510" s="445"/>
      <c r="AR510" s="199">
        <f t="shared" si="121"/>
        <v>240</v>
      </c>
      <c r="AS510" s="199">
        <f t="shared" si="129"/>
        <v>548146</v>
      </c>
      <c r="AT510" s="199"/>
      <c r="AU510" s="199"/>
      <c r="AV510" s="199"/>
      <c r="AW510" s="199"/>
      <c r="AX510" s="199"/>
      <c r="AY510" s="298"/>
    </row>
    <row r="511" s="185" customFormat="1" ht="39" hidden="1" customHeight="1" spans="1:51">
      <c r="A511" s="402">
        <v>46014</v>
      </c>
      <c r="B511" s="179" t="s">
        <v>2210</v>
      </c>
      <c r="C511" s="403" t="s">
        <v>1425</v>
      </c>
      <c r="D511" s="404">
        <v>4500188307</v>
      </c>
      <c r="E511" s="405"/>
      <c r="F511" s="404" t="s">
        <v>2775</v>
      </c>
      <c r="G511" s="406" t="s">
        <v>666</v>
      </c>
      <c r="H511" s="406" t="s">
        <v>554</v>
      </c>
      <c r="I511" s="298" t="s">
        <v>555</v>
      </c>
      <c r="J511" s="177">
        <v>120</v>
      </c>
      <c r="K511" s="177">
        <v>0</v>
      </c>
      <c r="L511" s="177">
        <v>6</v>
      </c>
      <c r="M511" s="177">
        <f t="shared" si="116"/>
        <v>20</v>
      </c>
      <c r="N511" s="421">
        <v>46052</v>
      </c>
      <c r="O511" s="421">
        <v>46048</v>
      </c>
      <c r="P511" s="415"/>
      <c r="Q511" s="415"/>
      <c r="R511" s="415"/>
      <c r="S511" s="415"/>
      <c r="T511" s="415"/>
      <c r="U511" s="194">
        <v>46386</v>
      </c>
      <c r="V511" s="194" t="s">
        <v>572</v>
      </c>
      <c r="W511" s="194" t="s">
        <v>2776</v>
      </c>
      <c r="X511" s="194"/>
      <c r="Y511" s="426"/>
      <c r="Z511" s="431" t="s">
        <v>2777</v>
      </c>
      <c r="AA511" s="428" t="s">
        <v>1428</v>
      </c>
      <c r="AB511" s="429">
        <v>2.7663</v>
      </c>
      <c r="AC511" s="429">
        <f t="shared" si="128"/>
        <v>331.956</v>
      </c>
      <c r="AD511" s="177"/>
      <c r="AE511" s="430" t="s">
        <v>567</v>
      </c>
      <c r="AF511" s="430">
        <v>1</v>
      </c>
      <c r="AG511" s="430">
        <v>120</v>
      </c>
      <c r="AH511" s="439">
        <f t="shared" si="125"/>
        <v>0</v>
      </c>
      <c r="AI511" s="430" t="s">
        <v>2643</v>
      </c>
      <c r="AK511" s="202"/>
      <c r="AL511" s="202">
        <f>J511</f>
        <v>120</v>
      </c>
      <c r="AM511" s="211"/>
      <c r="AO511" s="444">
        <f t="shared" si="126"/>
        <v>120</v>
      </c>
      <c r="AP511" s="444"/>
      <c r="AQ511" s="445"/>
      <c r="AR511" s="199">
        <f t="shared" si="121"/>
        <v>120</v>
      </c>
      <c r="AS511" s="199">
        <f t="shared" si="129"/>
        <v>548266</v>
      </c>
      <c r="AT511" s="199"/>
      <c r="AU511" s="199"/>
      <c r="AV511" s="199"/>
      <c r="AW511" s="199"/>
      <c r="AX511" s="199"/>
      <c r="AY511" s="298"/>
    </row>
    <row r="512" s="185" customFormat="1" ht="39" hidden="1" customHeight="1" spans="1:51">
      <c r="A512" s="402">
        <v>46016</v>
      </c>
      <c r="B512" s="179" t="s">
        <v>2778</v>
      </c>
      <c r="C512" s="403" t="s">
        <v>1420</v>
      </c>
      <c r="D512" s="413">
        <v>4500190045</v>
      </c>
      <c r="E512" s="405"/>
      <c r="F512" s="404" t="s">
        <v>2779</v>
      </c>
      <c r="G512" s="406" t="s">
        <v>666</v>
      </c>
      <c r="H512" s="406" t="s">
        <v>554</v>
      </c>
      <c r="I512" s="298" t="s">
        <v>555</v>
      </c>
      <c r="J512" s="177">
        <v>204</v>
      </c>
      <c r="K512" s="177">
        <v>0</v>
      </c>
      <c r="L512" s="177">
        <v>6</v>
      </c>
      <c r="M512" s="177">
        <f t="shared" si="116"/>
        <v>34</v>
      </c>
      <c r="N512" s="414">
        <v>46055</v>
      </c>
      <c r="O512" s="414">
        <f>N512-4</f>
        <v>46051</v>
      </c>
      <c r="P512" s="415"/>
      <c r="Q512" s="415"/>
      <c r="R512" s="415"/>
      <c r="S512" s="415"/>
      <c r="T512" s="415"/>
      <c r="U512" s="194">
        <v>46386</v>
      </c>
      <c r="V512" s="194" t="s">
        <v>572</v>
      </c>
      <c r="W512" s="194" t="s">
        <v>2780</v>
      </c>
      <c r="X512" s="194"/>
      <c r="Y512" s="426"/>
      <c r="Z512" s="431" t="s">
        <v>2781</v>
      </c>
      <c r="AA512" s="415" t="s">
        <v>701</v>
      </c>
      <c r="AB512" s="429">
        <v>2.6717</v>
      </c>
      <c r="AC512" s="429">
        <f t="shared" si="128"/>
        <v>545.0268</v>
      </c>
      <c r="AD512" s="177"/>
      <c r="AE512" s="430" t="s">
        <v>567</v>
      </c>
      <c r="AF512" s="430">
        <v>1</v>
      </c>
      <c r="AG512" s="430">
        <v>204</v>
      </c>
      <c r="AH512" s="439">
        <f t="shared" si="125"/>
        <v>0</v>
      </c>
      <c r="AI512" s="430" t="s">
        <v>2643</v>
      </c>
      <c r="AK512" s="202"/>
      <c r="AL512" s="202">
        <f>J512</f>
        <v>204</v>
      </c>
      <c r="AM512" s="211"/>
      <c r="AO512" s="444">
        <f t="shared" si="126"/>
        <v>204</v>
      </c>
      <c r="AP512" s="444"/>
      <c r="AQ512" s="445"/>
      <c r="AR512" s="199">
        <f t="shared" si="121"/>
        <v>204</v>
      </c>
      <c r="AS512" s="199">
        <f t="shared" si="129"/>
        <v>548470</v>
      </c>
      <c r="AT512" s="199"/>
      <c r="AU512" s="199"/>
      <c r="AV512" s="199"/>
      <c r="AW512" s="199"/>
      <c r="AX512" s="199"/>
      <c r="AY512" s="298"/>
    </row>
    <row r="513" s="185" customFormat="1" ht="39" hidden="1" customHeight="1" spans="1:51">
      <c r="A513" s="402">
        <v>46016</v>
      </c>
      <c r="B513" s="179" t="s">
        <v>1634</v>
      </c>
      <c r="C513" s="403" t="s">
        <v>758</v>
      </c>
      <c r="D513" s="413">
        <v>4500190061</v>
      </c>
      <c r="E513" s="405" t="s">
        <v>2782</v>
      </c>
      <c r="F513" s="404" t="s">
        <v>2783</v>
      </c>
      <c r="G513" s="406" t="s">
        <v>666</v>
      </c>
      <c r="H513" s="406" t="s">
        <v>554</v>
      </c>
      <c r="I513" s="298" t="s">
        <v>555</v>
      </c>
      <c r="J513" s="177">
        <v>6</v>
      </c>
      <c r="K513" s="177">
        <v>0</v>
      </c>
      <c r="L513" s="177">
        <v>6</v>
      </c>
      <c r="M513" s="177">
        <f t="shared" si="116"/>
        <v>1</v>
      </c>
      <c r="N513" s="414">
        <v>46059</v>
      </c>
      <c r="O513" s="414">
        <v>46055</v>
      </c>
      <c r="P513" s="415"/>
      <c r="Q513" s="415"/>
      <c r="R513" s="415"/>
      <c r="S513" s="415"/>
      <c r="T513" s="415"/>
      <c r="U513" s="194">
        <v>46016</v>
      </c>
      <c r="V513" s="194" t="s">
        <v>2784</v>
      </c>
      <c r="W513" s="194" t="s">
        <v>2785</v>
      </c>
      <c r="X513" s="194"/>
      <c r="Y513" s="426"/>
      <c r="Z513" s="431" t="s">
        <v>1850</v>
      </c>
      <c r="AA513" s="428" t="s">
        <v>1638</v>
      </c>
      <c r="AB513" s="429">
        <v>2.6717</v>
      </c>
      <c r="AC513" s="429">
        <f t="shared" si="128"/>
        <v>16.0302</v>
      </c>
      <c r="AD513" s="177"/>
      <c r="AE513" s="430" t="s">
        <v>567</v>
      </c>
      <c r="AF513" s="430">
        <v>1</v>
      </c>
      <c r="AG513" s="430">
        <v>6</v>
      </c>
      <c r="AH513" s="439">
        <f t="shared" si="125"/>
        <v>0</v>
      </c>
      <c r="AI513" s="430" t="s">
        <v>2643</v>
      </c>
      <c r="AK513" s="202"/>
      <c r="AL513" s="202">
        <f>J513</f>
        <v>6</v>
      </c>
      <c r="AM513" s="211"/>
      <c r="AO513" s="444">
        <f t="shared" si="126"/>
        <v>6</v>
      </c>
      <c r="AP513" s="444"/>
      <c r="AQ513" s="445"/>
      <c r="AR513" s="199">
        <f t="shared" si="121"/>
        <v>6</v>
      </c>
      <c r="AS513" s="199">
        <f t="shared" si="129"/>
        <v>548476</v>
      </c>
      <c r="AT513" s="199"/>
      <c r="AU513" s="199"/>
      <c r="AV513" s="199"/>
      <c r="AW513" s="199"/>
      <c r="AX513" s="199"/>
      <c r="AY513" s="298"/>
    </row>
    <row r="514" s="185" customFormat="1" ht="39" hidden="1" customHeight="1" spans="1:51">
      <c r="A514" s="402">
        <v>46015</v>
      </c>
      <c r="B514" s="179" t="s">
        <v>2318</v>
      </c>
      <c r="C514" s="403" t="s">
        <v>628</v>
      </c>
      <c r="D514" s="413">
        <v>4500189797</v>
      </c>
      <c r="E514" s="405" t="s">
        <v>2786</v>
      </c>
      <c r="F514" s="404" t="s">
        <v>2787</v>
      </c>
      <c r="G514" s="406" t="s">
        <v>554</v>
      </c>
      <c r="H514" s="406" t="s">
        <v>554</v>
      </c>
      <c r="I514" s="298" t="s">
        <v>555</v>
      </c>
      <c r="J514" s="492">
        <v>1410</v>
      </c>
      <c r="K514" s="177">
        <v>0</v>
      </c>
      <c r="L514" s="177">
        <v>6</v>
      </c>
      <c r="M514" s="177">
        <f t="shared" si="116"/>
        <v>235</v>
      </c>
      <c r="N514" s="414">
        <v>46078</v>
      </c>
      <c r="O514" s="414">
        <f>N514-4</f>
        <v>46074</v>
      </c>
      <c r="P514" s="415"/>
      <c r="Q514" s="415"/>
      <c r="R514" s="415"/>
      <c r="S514" s="415"/>
      <c r="T514" s="415"/>
      <c r="U514" s="194">
        <v>46029</v>
      </c>
      <c r="V514" s="194" t="s">
        <v>572</v>
      </c>
      <c r="W514" s="194" t="s">
        <v>2610</v>
      </c>
      <c r="X514" s="194"/>
      <c r="Y514" s="426"/>
      <c r="Z514" s="427" t="s">
        <v>2788</v>
      </c>
      <c r="AA514" s="428" t="s">
        <v>2323</v>
      </c>
      <c r="AB514" s="429">
        <v>2.6352</v>
      </c>
      <c r="AC514" s="429">
        <f t="shared" si="128"/>
        <v>3715.632</v>
      </c>
      <c r="AD514" s="177"/>
      <c r="AE514" s="430" t="s">
        <v>567</v>
      </c>
      <c r="AF514" s="430">
        <v>1</v>
      </c>
      <c r="AG514" s="430"/>
      <c r="AH514" s="439">
        <f t="shared" si="125"/>
        <v>-1410</v>
      </c>
      <c r="AI514" s="430" t="s">
        <v>2643</v>
      </c>
      <c r="AK514" s="202">
        <f>J514</f>
        <v>1410</v>
      </c>
      <c r="AL514" s="202"/>
      <c r="AM514" s="211"/>
      <c r="AO514" s="444">
        <f t="shared" si="126"/>
        <v>1410</v>
      </c>
      <c r="AP514" s="444"/>
      <c r="AQ514" s="445"/>
      <c r="AR514" s="199">
        <f t="shared" si="121"/>
        <v>1410</v>
      </c>
      <c r="AS514" s="199">
        <f t="shared" si="129"/>
        <v>549886</v>
      </c>
      <c r="AT514" s="199"/>
      <c r="AU514" s="199"/>
      <c r="AV514" s="199"/>
      <c r="AW514" s="199"/>
      <c r="AX514" s="199"/>
      <c r="AY514" s="298"/>
    </row>
    <row r="515" s="186" customFormat="1" ht="39" hidden="1" customHeight="1" spans="1:51">
      <c r="A515" s="407">
        <v>46009</v>
      </c>
      <c r="B515" s="408" t="s">
        <v>2022</v>
      </c>
      <c r="C515" s="409" t="s">
        <v>663</v>
      </c>
      <c r="D515" s="449">
        <v>4500189248</v>
      </c>
      <c r="E515" s="411" t="s">
        <v>2789</v>
      </c>
      <c r="F515" s="410" t="s">
        <v>2790</v>
      </c>
      <c r="G515" s="406" t="s">
        <v>666</v>
      </c>
      <c r="H515" s="412" t="s">
        <v>554</v>
      </c>
      <c r="I515" s="416" t="s">
        <v>555</v>
      </c>
      <c r="J515" s="417">
        <v>762</v>
      </c>
      <c r="K515" s="417">
        <v>0</v>
      </c>
      <c r="L515" s="417">
        <v>6</v>
      </c>
      <c r="M515" s="417">
        <f t="shared" si="116"/>
        <v>127</v>
      </c>
      <c r="N515" s="493">
        <v>46079</v>
      </c>
      <c r="O515" s="493">
        <v>46076</v>
      </c>
      <c r="P515" s="419"/>
      <c r="Q515" s="419"/>
      <c r="R515" s="419"/>
      <c r="S515" s="419"/>
      <c r="T515" s="419"/>
      <c r="U515" s="422" t="s">
        <v>2791</v>
      </c>
      <c r="V515" s="422" t="s">
        <v>2531</v>
      </c>
      <c r="W515" s="422" t="s">
        <v>677</v>
      </c>
      <c r="X515" s="422"/>
      <c r="Y515" s="432"/>
      <c r="Z515" s="433" t="s">
        <v>2792</v>
      </c>
      <c r="AA515" s="419" t="s">
        <v>927</v>
      </c>
      <c r="AB515" s="435">
        <v>2.7663</v>
      </c>
      <c r="AC515" s="435">
        <f t="shared" si="128"/>
        <v>2107.9206</v>
      </c>
      <c r="AD515" s="417"/>
      <c r="AE515" s="436" t="s">
        <v>567</v>
      </c>
      <c r="AF515" s="430">
        <v>1</v>
      </c>
      <c r="AG515" s="436">
        <v>762</v>
      </c>
      <c r="AH515" s="439">
        <f t="shared" si="125"/>
        <v>0</v>
      </c>
      <c r="AI515" s="436" t="s">
        <v>2643</v>
      </c>
      <c r="AK515" s="441"/>
      <c r="AL515" s="202">
        <f>J515</f>
        <v>762</v>
      </c>
      <c r="AM515" s="211"/>
      <c r="AN515" s="185"/>
      <c r="AO515" s="444">
        <f t="shared" si="126"/>
        <v>762</v>
      </c>
      <c r="AP515" s="446"/>
      <c r="AQ515" s="447"/>
      <c r="AR515" s="448">
        <f t="shared" si="121"/>
        <v>762</v>
      </c>
      <c r="AS515" s="199">
        <f t="shared" si="129"/>
        <v>550648</v>
      </c>
      <c r="AT515" s="448"/>
      <c r="AU515" s="448"/>
      <c r="AV515" s="448"/>
      <c r="AW515" s="448"/>
      <c r="AX515" s="448"/>
      <c r="AY515" s="416"/>
    </row>
    <row r="516" s="186" customFormat="1" ht="39" hidden="1" customHeight="1" spans="1:51">
      <c r="A516" s="407">
        <v>46009</v>
      </c>
      <c r="B516" s="408" t="s">
        <v>2022</v>
      </c>
      <c r="C516" s="409" t="s">
        <v>663</v>
      </c>
      <c r="D516" s="449">
        <v>4500189248</v>
      </c>
      <c r="E516" s="411" t="s">
        <v>2793</v>
      </c>
      <c r="F516" s="410" t="s">
        <v>2794</v>
      </c>
      <c r="G516" s="406" t="s">
        <v>666</v>
      </c>
      <c r="H516" s="412" t="s">
        <v>554</v>
      </c>
      <c r="I516" s="416" t="s">
        <v>555</v>
      </c>
      <c r="J516" s="417">
        <v>498</v>
      </c>
      <c r="K516" s="417">
        <v>0</v>
      </c>
      <c r="L516" s="417">
        <v>6</v>
      </c>
      <c r="M516" s="417">
        <f t="shared" si="116"/>
        <v>83</v>
      </c>
      <c r="N516" s="493">
        <v>46079</v>
      </c>
      <c r="O516" s="493">
        <v>46076</v>
      </c>
      <c r="P516" s="419"/>
      <c r="Q516" s="419"/>
      <c r="R516" s="419"/>
      <c r="S516" s="419"/>
      <c r="T516" s="419"/>
      <c r="U516" s="422" t="s">
        <v>2791</v>
      </c>
      <c r="V516" s="422" t="s">
        <v>2531</v>
      </c>
      <c r="W516" s="422" t="s">
        <v>677</v>
      </c>
      <c r="X516" s="422"/>
      <c r="Y516" s="432"/>
      <c r="Z516" s="433" t="s">
        <v>2792</v>
      </c>
      <c r="AA516" s="419" t="s">
        <v>927</v>
      </c>
      <c r="AB516" s="435">
        <v>2.7663</v>
      </c>
      <c r="AC516" s="435">
        <f t="shared" si="128"/>
        <v>1377.6174</v>
      </c>
      <c r="AD516" s="417"/>
      <c r="AE516" s="436" t="s">
        <v>567</v>
      </c>
      <c r="AF516" s="430">
        <v>1</v>
      </c>
      <c r="AG516" s="436">
        <v>498</v>
      </c>
      <c r="AH516" s="439">
        <f t="shared" si="125"/>
        <v>0</v>
      </c>
      <c r="AI516" s="436" t="s">
        <v>2643</v>
      </c>
      <c r="AK516" s="441"/>
      <c r="AL516" s="202">
        <f>J516</f>
        <v>498</v>
      </c>
      <c r="AM516" s="211"/>
      <c r="AN516" s="185"/>
      <c r="AO516" s="444">
        <f t="shared" si="126"/>
        <v>498</v>
      </c>
      <c r="AP516" s="446"/>
      <c r="AQ516" s="447"/>
      <c r="AR516" s="448">
        <f t="shared" si="121"/>
        <v>498</v>
      </c>
      <c r="AS516" s="199">
        <f t="shared" si="129"/>
        <v>551146</v>
      </c>
      <c r="AT516" s="448"/>
      <c r="AU516" s="448"/>
      <c r="AV516" s="448"/>
      <c r="AW516" s="448"/>
      <c r="AX516" s="448"/>
      <c r="AY516" s="416"/>
    </row>
    <row r="517" s="185" customFormat="1" ht="39" hidden="1" customHeight="1" spans="1:51">
      <c r="A517" s="402">
        <v>46016</v>
      </c>
      <c r="B517" s="179" t="s">
        <v>177</v>
      </c>
      <c r="C517" s="403" t="s">
        <v>594</v>
      </c>
      <c r="D517" s="404">
        <v>4500190000</v>
      </c>
      <c r="E517" s="405" t="s">
        <v>2795</v>
      </c>
      <c r="F517" s="404" t="s">
        <v>2796</v>
      </c>
      <c r="G517" s="406" t="s">
        <v>554</v>
      </c>
      <c r="H517" s="406" t="s">
        <v>554</v>
      </c>
      <c r="I517" s="298" t="s">
        <v>555</v>
      </c>
      <c r="J517" s="177">
        <v>420</v>
      </c>
      <c r="K517" s="177">
        <v>0</v>
      </c>
      <c r="L517" s="177">
        <v>6</v>
      </c>
      <c r="M517" s="177">
        <f t="shared" si="116"/>
        <v>70</v>
      </c>
      <c r="N517" s="414">
        <v>46079</v>
      </c>
      <c r="O517" s="414">
        <v>46076</v>
      </c>
      <c r="P517" s="415"/>
      <c r="Q517" s="415"/>
      <c r="R517" s="415"/>
      <c r="S517" s="415"/>
      <c r="T517" s="415"/>
      <c r="U517" s="422">
        <v>46029</v>
      </c>
      <c r="V517" s="194" t="s">
        <v>676</v>
      </c>
      <c r="W517" s="194" t="s">
        <v>2527</v>
      </c>
      <c r="X517" s="194"/>
      <c r="Y517" s="426"/>
      <c r="Z517" s="431" t="s">
        <v>1204</v>
      </c>
      <c r="AA517" s="415" t="s">
        <v>896</v>
      </c>
      <c r="AB517" s="429">
        <v>1.603</v>
      </c>
      <c r="AC517" s="429">
        <f t="shared" si="128"/>
        <v>673.26</v>
      </c>
      <c r="AD517" s="177"/>
      <c r="AE517" s="430" t="s">
        <v>567</v>
      </c>
      <c r="AF517" s="430">
        <v>1</v>
      </c>
      <c r="AG517" s="430">
        <v>420</v>
      </c>
      <c r="AH517" s="439">
        <f t="shared" si="125"/>
        <v>0</v>
      </c>
      <c r="AI517" s="430" t="s">
        <v>2643</v>
      </c>
      <c r="AK517" s="202">
        <f t="shared" ref="AK517:AK523" si="130">J517</f>
        <v>420</v>
      </c>
      <c r="AL517" s="202"/>
      <c r="AM517" s="211"/>
      <c r="AO517" s="444">
        <f t="shared" si="126"/>
        <v>420</v>
      </c>
      <c r="AP517" s="444"/>
      <c r="AQ517" s="445"/>
      <c r="AR517" s="199">
        <f t="shared" si="121"/>
        <v>420</v>
      </c>
      <c r="AS517" s="199">
        <f t="shared" si="129"/>
        <v>551566</v>
      </c>
      <c r="AT517" s="199"/>
      <c r="AU517" s="199"/>
      <c r="AV517" s="199"/>
      <c r="AW517" s="199"/>
      <c r="AX517" s="199"/>
      <c r="AY517" s="298"/>
    </row>
    <row r="518" s="185" customFormat="1" ht="39" hidden="1" customHeight="1" spans="1:51">
      <c r="A518" s="402">
        <v>46016</v>
      </c>
      <c r="B518" s="179" t="s">
        <v>177</v>
      </c>
      <c r="C518" s="403" t="s">
        <v>594</v>
      </c>
      <c r="D518" s="404">
        <v>4500189998</v>
      </c>
      <c r="E518" s="405" t="s">
        <v>2797</v>
      </c>
      <c r="F518" s="404" t="s">
        <v>2798</v>
      </c>
      <c r="G518" s="406" t="s">
        <v>554</v>
      </c>
      <c r="H518" s="406" t="s">
        <v>554</v>
      </c>
      <c r="I518" s="298" t="s">
        <v>555</v>
      </c>
      <c r="J518" s="177">
        <v>1746</v>
      </c>
      <c r="K518" s="177">
        <v>0</v>
      </c>
      <c r="L518" s="177">
        <v>6</v>
      </c>
      <c r="M518" s="177">
        <f t="shared" si="116"/>
        <v>291</v>
      </c>
      <c r="N518" s="414">
        <v>46079</v>
      </c>
      <c r="O518" s="414">
        <v>46076</v>
      </c>
      <c r="P518" s="415"/>
      <c r="Q518" s="415"/>
      <c r="R518" s="415"/>
      <c r="S518" s="415"/>
      <c r="T518" s="415"/>
      <c r="U518" s="422">
        <v>46029</v>
      </c>
      <c r="V518" s="194" t="s">
        <v>676</v>
      </c>
      <c r="W518" s="194" t="s">
        <v>2527</v>
      </c>
      <c r="X518" s="194"/>
      <c r="Y518" s="426"/>
      <c r="Z518" s="431" t="s">
        <v>1204</v>
      </c>
      <c r="AA518" s="415" t="s">
        <v>896</v>
      </c>
      <c r="AB518" s="429">
        <v>1.5244</v>
      </c>
      <c r="AC518" s="429">
        <f t="shared" si="128"/>
        <v>2661.6024</v>
      </c>
      <c r="AD518" s="177"/>
      <c r="AE518" s="430" t="s">
        <v>567</v>
      </c>
      <c r="AF518" s="430">
        <v>1</v>
      </c>
      <c r="AG518" s="430">
        <f>1722+24</f>
        <v>1746</v>
      </c>
      <c r="AH518" s="439">
        <f t="shared" si="125"/>
        <v>0</v>
      </c>
      <c r="AI518" s="430" t="s">
        <v>2643</v>
      </c>
      <c r="AK518" s="202">
        <f t="shared" si="130"/>
        <v>1746</v>
      </c>
      <c r="AL518" s="202"/>
      <c r="AM518" s="211"/>
      <c r="AO518" s="444">
        <f t="shared" si="126"/>
        <v>1746</v>
      </c>
      <c r="AP518" s="444"/>
      <c r="AQ518" s="445"/>
      <c r="AR518" s="199">
        <f t="shared" si="121"/>
        <v>1746</v>
      </c>
      <c r="AS518" s="199">
        <f t="shared" si="129"/>
        <v>553312</v>
      </c>
      <c r="AT518" s="199"/>
      <c r="AU518" s="199"/>
      <c r="AV518" s="199"/>
      <c r="AW518" s="199"/>
      <c r="AX518" s="199"/>
      <c r="AY518" s="298"/>
    </row>
    <row r="519" s="185" customFormat="1" ht="39" hidden="1" customHeight="1" spans="1:51">
      <c r="A519" s="450">
        <v>46016</v>
      </c>
      <c r="B519" s="451" t="s">
        <v>423</v>
      </c>
      <c r="C519" s="452" t="s">
        <v>578</v>
      </c>
      <c r="D519" s="453">
        <v>4500189819</v>
      </c>
      <c r="E519" s="405" t="s">
        <v>2799</v>
      </c>
      <c r="F519" s="453" t="s">
        <v>2800</v>
      </c>
      <c r="G519" s="406" t="s">
        <v>554</v>
      </c>
      <c r="H519" s="406" t="s">
        <v>554</v>
      </c>
      <c r="I519" s="298" t="s">
        <v>555</v>
      </c>
      <c r="J519" s="492">
        <v>174</v>
      </c>
      <c r="K519" s="177">
        <v>0</v>
      </c>
      <c r="L519" s="177">
        <v>6</v>
      </c>
      <c r="M519" s="177">
        <f t="shared" si="116"/>
        <v>29</v>
      </c>
      <c r="N519" s="494">
        <v>46083</v>
      </c>
      <c r="O519" s="494">
        <f>N519-4</f>
        <v>46079</v>
      </c>
      <c r="P519" s="415"/>
      <c r="Q519" s="415"/>
      <c r="R519" s="415"/>
      <c r="S519" s="415"/>
      <c r="T519" s="415"/>
      <c r="U519" s="194">
        <v>46016</v>
      </c>
      <c r="V519" s="194" t="s">
        <v>572</v>
      </c>
      <c r="W519" s="194" t="s">
        <v>2307</v>
      </c>
      <c r="X519" s="194"/>
      <c r="Y519" s="426"/>
      <c r="Z519" s="431" t="s">
        <v>2157</v>
      </c>
      <c r="AA519" s="523" t="s">
        <v>865</v>
      </c>
      <c r="AB519" s="429">
        <v>2.5269</v>
      </c>
      <c r="AC519" s="429">
        <f t="shared" si="128"/>
        <v>439.6806</v>
      </c>
      <c r="AD519" s="177"/>
      <c r="AE519" s="430" t="s">
        <v>567</v>
      </c>
      <c r="AF519" s="430">
        <v>1</v>
      </c>
      <c r="AG519" s="430">
        <v>174</v>
      </c>
      <c r="AH519" s="439">
        <f t="shared" si="125"/>
        <v>0</v>
      </c>
      <c r="AI519" s="430" t="s">
        <v>2643</v>
      </c>
      <c r="AK519" s="202">
        <f t="shared" si="130"/>
        <v>174</v>
      </c>
      <c r="AL519" s="202"/>
      <c r="AM519" s="211"/>
      <c r="AO519" s="444">
        <f t="shared" si="126"/>
        <v>174</v>
      </c>
      <c r="AP519" s="444"/>
      <c r="AQ519" s="445"/>
      <c r="AR519" s="199">
        <f t="shared" si="121"/>
        <v>174</v>
      </c>
      <c r="AS519" s="199">
        <f t="shared" si="129"/>
        <v>553486</v>
      </c>
      <c r="AT519" s="199"/>
      <c r="AU519" s="199"/>
      <c r="AV519" s="199"/>
      <c r="AW519" s="199"/>
      <c r="AX519" s="199"/>
      <c r="AY519" s="298"/>
    </row>
    <row r="520" s="185" customFormat="1" ht="39" hidden="1" customHeight="1" spans="1:51">
      <c r="A520" s="450">
        <v>46016</v>
      </c>
      <c r="B520" s="451" t="s">
        <v>423</v>
      </c>
      <c r="C520" s="452" t="s">
        <v>578</v>
      </c>
      <c r="D520" s="453">
        <v>4500189819</v>
      </c>
      <c r="E520" s="405" t="s">
        <v>2801</v>
      </c>
      <c r="F520" s="453" t="s">
        <v>2802</v>
      </c>
      <c r="G520" s="406" t="s">
        <v>554</v>
      </c>
      <c r="H520" s="406" t="s">
        <v>554</v>
      </c>
      <c r="I520" s="298" t="s">
        <v>555</v>
      </c>
      <c r="J520" s="492">
        <v>804</v>
      </c>
      <c r="K520" s="177">
        <v>0</v>
      </c>
      <c r="L520" s="177">
        <v>6</v>
      </c>
      <c r="M520" s="177">
        <f t="shared" si="116"/>
        <v>134</v>
      </c>
      <c r="N520" s="494">
        <v>46083</v>
      </c>
      <c r="O520" s="494">
        <f>N520-4</f>
        <v>46079</v>
      </c>
      <c r="P520" s="415"/>
      <c r="Q520" s="415"/>
      <c r="R520" s="415"/>
      <c r="S520" s="415"/>
      <c r="T520" s="415"/>
      <c r="U520" s="194">
        <v>46016</v>
      </c>
      <c r="V520" s="194" t="s">
        <v>572</v>
      </c>
      <c r="W520" s="194" t="s">
        <v>2307</v>
      </c>
      <c r="X520" s="194"/>
      <c r="Y520" s="426"/>
      <c r="Z520" s="431" t="s">
        <v>2157</v>
      </c>
      <c r="AA520" s="523" t="s">
        <v>865</v>
      </c>
      <c r="AB520" s="429">
        <v>2.8222</v>
      </c>
      <c r="AC520" s="429">
        <f t="shared" si="128"/>
        <v>2269.0488</v>
      </c>
      <c r="AD520" s="177"/>
      <c r="AE520" s="430" t="s">
        <v>567</v>
      </c>
      <c r="AF520" s="430">
        <v>1</v>
      </c>
      <c r="AG520" s="430">
        <v>804</v>
      </c>
      <c r="AH520" s="439">
        <f t="shared" si="125"/>
        <v>0</v>
      </c>
      <c r="AI520" s="430" t="s">
        <v>2643</v>
      </c>
      <c r="AK520" s="202">
        <f t="shared" si="130"/>
        <v>804</v>
      </c>
      <c r="AL520" s="202"/>
      <c r="AM520" s="211"/>
      <c r="AO520" s="444">
        <f t="shared" si="126"/>
        <v>804</v>
      </c>
      <c r="AP520" s="444"/>
      <c r="AQ520" s="445"/>
      <c r="AR520" s="199">
        <f t="shared" si="121"/>
        <v>804</v>
      </c>
      <c r="AS520" s="199">
        <f t="shared" si="129"/>
        <v>554290</v>
      </c>
      <c r="AT520" s="199"/>
      <c r="AU520" s="199"/>
      <c r="AV520" s="199"/>
      <c r="AW520" s="199"/>
      <c r="AX520" s="199"/>
      <c r="AY520" s="298"/>
    </row>
    <row r="521" s="185" customFormat="1" ht="39" hidden="1" customHeight="1" spans="1:51">
      <c r="A521" s="450">
        <v>46016</v>
      </c>
      <c r="B521" s="451" t="s">
        <v>423</v>
      </c>
      <c r="C521" s="452" t="s">
        <v>578</v>
      </c>
      <c r="D521" s="453">
        <v>4500189819</v>
      </c>
      <c r="E521" s="405" t="s">
        <v>2803</v>
      </c>
      <c r="F521" s="453" t="s">
        <v>2804</v>
      </c>
      <c r="G521" s="406" t="s">
        <v>554</v>
      </c>
      <c r="H521" s="406" t="s">
        <v>554</v>
      </c>
      <c r="I521" s="298" t="s">
        <v>555</v>
      </c>
      <c r="J521" s="492">
        <v>534</v>
      </c>
      <c r="K521" s="177">
        <v>0</v>
      </c>
      <c r="L521" s="177">
        <v>6</v>
      </c>
      <c r="M521" s="177">
        <f t="shared" si="116"/>
        <v>89</v>
      </c>
      <c r="N521" s="494">
        <v>46083</v>
      </c>
      <c r="O521" s="494">
        <f>N521-4</f>
        <v>46079</v>
      </c>
      <c r="P521" s="415"/>
      <c r="Q521" s="415"/>
      <c r="R521" s="415"/>
      <c r="S521" s="415"/>
      <c r="T521" s="415"/>
      <c r="U521" s="194">
        <v>46016</v>
      </c>
      <c r="V521" s="194" t="s">
        <v>572</v>
      </c>
      <c r="W521" s="194" t="s">
        <v>2307</v>
      </c>
      <c r="X521" s="194"/>
      <c r="Y521" s="426"/>
      <c r="Z521" s="431" t="s">
        <v>2157</v>
      </c>
      <c r="AA521" s="523" t="s">
        <v>865</v>
      </c>
      <c r="AB521" s="429">
        <v>2.8222</v>
      </c>
      <c r="AC521" s="429">
        <f t="shared" si="128"/>
        <v>1507.0548</v>
      </c>
      <c r="AD521" s="177"/>
      <c r="AE521" s="430" t="s">
        <v>567</v>
      </c>
      <c r="AF521" s="430">
        <v>1</v>
      </c>
      <c r="AG521" s="430">
        <v>534</v>
      </c>
      <c r="AH521" s="439">
        <f t="shared" si="125"/>
        <v>0</v>
      </c>
      <c r="AI521" s="430" t="s">
        <v>2643</v>
      </c>
      <c r="AK521" s="202">
        <f t="shared" si="130"/>
        <v>534</v>
      </c>
      <c r="AL521" s="202"/>
      <c r="AM521" s="211"/>
      <c r="AO521" s="444">
        <f t="shared" si="126"/>
        <v>534</v>
      </c>
      <c r="AP521" s="444"/>
      <c r="AQ521" s="445"/>
      <c r="AR521" s="199">
        <f t="shared" si="121"/>
        <v>534</v>
      </c>
      <c r="AS521" s="199">
        <f t="shared" si="129"/>
        <v>554824</v>
      </c>
      <c r="AT521" s="199"/>
      <c r="AU521" s="199"/>
      <c r="AV521" s="199"/>
      <c r="AW521" s="199"/>
      <c r="AX521" s="199"/>
      <c r="AY521" s="298"/>
    </row>
    <row r="522" s="185" customFormat="1" ht="39" hidden="1" customHeight="1" spans="1:51">
      <c r="A522" s="450">
        <v>46016</v>
      </c>
      <c r="B522" s="451" t="s">
        <v>423</v>
      </c>
      <c r="C522" s="452" t="s">
        <v>578</v>
      </c>
      <c r="D522" s="453">
        <v>4500189819</v>
      </c>
      <c r="E522" s="405" t="s">
        <v>2805</v>
      </c>
      <c r="F522" s="453" t="s">
        <v>2806</v>
      </c>
      <c r="G522" s="406" t="s">
        <v>554</v>
      </c>
      <c r="H522" s="406" t="s">
        <v>554</v>
      </c>
      <c r="I522" s="298" t="s">
        <v>555</v>
      </c>
      <c r="J522" s="492">
        <v>498</v>
      </c>
      <c r="K522" s="177">
        <v>0</v>
      </c>
      <c r="L522" s="177">
        <v>6</v>
      </c>
      <c r="M522" s="177">
        <f t="shared" si="116"/>
        <v>83</v>
      </c>
      <c r="N522" s="494">
        <v>46083</v>
      </c>
      <c r="O522" s="494">
        <f>N522-4</f>
        <v>46079</v>
      </c>
      <c r="P522" s="415"/>
      <c r="Q522" s="415"/>
      <c r="R522" s="415"/>
      <c r="S522" s="415"/>
      <c r="T522" s="415"/>
      <c r="U522" s="194">
        <v>46016</v>
      </c>
      <c r="V522" s="194" t="s">
        <v>572</v>
      </c>
      <c r="W522" s="194" t="s">
        <v>2307</v>
      </c>
      <c r="X522" s="194"/>
      <c r="Y522" s="426"/>
      <c r="Z522" s="431" t="s">
        <v>2157</v>
      </c>
      <c r="AA522" s="523" t="s">
        <v>865</v>
      </c>
      <c r="AB522" s="429">
        <v>2.8222</v>
      </c>
      <c r="AC522" s="429">
        <f t="shared" si="128"/>
        <v>1405.4556</v>
      </c>
      <c r="AD522" s="177"/>
      <c r="AE522" s="430" t="s">
        <v>567</v>
      </c>
      <c r="AF522" s="430">
        <v>1</v>
      </c>
      <c r="AG522" s="430">
        <v>498</v>
      </c>
      <c r="AH522" s="439">
        <f t="shared" si="125"/>
        <v>0</v>
      </c>
      <c r="AI522" s="430" t="s">
        <v>2643</v>
      </c>
      <c r="AK522" s="202">
        <f t="shared" si="130"/>
        <v>498</v>
      </c>
      <c r="AL522" s="202"/>
      <c r="AM522" s="211"/>
      <c r="AO522" s="444">
        <f t="shared" si="126"/>
        <v>498</v>
      </c>
      <c r="AP522" s="444"/>
      <c r="AQ522" s="445"/>
      <c r="AR522" s="199">
        <f t="shared" si="121"/>
        <v>498</v>
      </c>
      <c r="AS522" s="199">
        <f t="shared" si="129"/>
        <v>555322</v>
      </c>
      <c r="AT522" s="199"/>
      <c r="AU522" s="199"/>
      <c r="AV522" s="199"/>
      <c r="AW522" s="199"/>
      <c r="AX522" s="199"/>
      <c r="AY522" s="298"/>
    </row>
    <row r="523" s="185" customFormat="1" ht="39" hidden="1" customHeight="1" spans="1:51">
      <c r="A523" s="450">
        <v>46035</v>
      </c>
      <c r="B523" s="454" t="s">
        <v>2101</v>
      </c>
      <c r="C523" s="455" t="s">
        <v>594</v>
      </c>
      <c r="D523" s="454">
        <v>4500191213</v>
      </c>
      <c r="E523" s="456">
        <v>33826</v>
      </c>
      <c r="F523" s="457" t="s">
        <v>2807</v>
      </c>
      <c r="G523" s="406" t="s">
        <v>554</v>
      </c>
      <c r="H523" s="406" t="s">
        <v>554</v>
      </c>
      <c r="I523" s="298" t="s">
        <v>555</v>
      </c>
      <c r="J523" s="492">
        <v>504</v>
      </c>
      <c r="K523" s="177">
        <v>0</v>
      </c>
      <c r="L523" s="177">
        <v>6</v>
      </c>
      <c r="M523" s="177">
        <f t="shared" si="116"/>
        <v>84</v>
      </c>
      <c r="N523" s="494">
        <v>46083</v>
      </c>
      <c r="O523" s="494">
        <f>N523-4</f>
        <v>46079</v>
      </c>
      <c r="P523" s="415"/>
      <c r="Q523" s="415"/>
      <c r="R523" s="415"/>
      <c r="S523" s="415"/>
      <c r="T523" s="415"/>
      <c r="U523" s="194" t="s">
        <v>2692</v>
      </c>
      <c r="V523" s="194" t="s">
        <v>572</v>
      </c>
      <c r="W523" s="194" t="s">
        <v>572</v>
      </c>
      <c r="X523" s="194"/>
      <c r="Y523" s="426"/>
      <c r="Z523" s="431" t="s">
        <v>2207</v>
      </c>
      <c r="AA523" s="523" t="s">
        <v>2208</v>
      </c>
      <c r="AB523" s="429">
        <v>1.603</v>
      </c>
      <c r="AC523" s="429">
        <f t="shared" si="128"/>
        <v>807.912</v>
      </c>
      <c r="AD523" s="177"/>
      <c r="AE523" s="430" t="s">
        <v>567</v>
      </c>
      <c r="AF523" s="430">
        <v>1</v>
      </c>
      <c r="AG523" s="430"/>
      <c r="AH523" s="439">
        <f t="shared" si="125"/>
        <v>-504</v>
      </c>
      <c r="AI523" s="430"/>
      <c r="AK523" s="202">
        <f t="shared" si="130"/>
        <v>504</v>
      </c>
      <c r="AL523" s="202"/>
      <c r="AM523" s="211"/>
      <c r="AO523" s="444">
        <f t="shared" si="126"/>
        <v>504</v>
      </c>
      <c r="AP523" s="444"/>
      <c r="AQ523" s="445"/>
      <c r="AR523" s="199">
        <f t="shared" si="121"/>
        <v>504</v>
      </c>
      <c r="AS523" s="199">
        <f t="shared" si="129"/>
        <v>555826</v>
      </c>
      <c r="AT523" s="199"/>
      <c r="AU523" s="199"/>
      <c r="AV523" s="199"/>
      <c r="AW523" s="199"/>
      <c r="AX523" s="199"/>
      <c r="AY523" s="298"/>
    </row>
    <row r="524" s="185" customFormat="1" ht="39" hidden="1" customHeight="1" spans="1:51">
      <c r="A524" s="450">
        <v>46031</v>
      </c>
      <c r="B524" s="451" t="s">
        <v>2808</v>
      </c>
      <c r="C524" s="403" t="s">
        <v>1183</v>
      </c>
      <c r="D524" s="453">
        <v>4500191102</v>
      </c>
      <c r="E524" s="405" t="s">
        <v>2809</v>
      </c>
      <c r="F524" s="453">
        <v>4500191102</v>
      </c>
      <c r="G524" s="406" t="s">
        <v>666</v>
      </c>
      <c r="H524" s="406" t="s">
        <v>596</v>
      </c>
      <c r="I524" s="298" t="s">
        <v>555</v>
      </c>
      <c r="J524" s="177">
        <v>78</v>
      </c>
      <c r="K524" s="177">
        <v>0</v>
      </c>
      <c r="L524" s="177">
        <v>6</v>
      </c>
      <c r="M524" s="177">
        <f t="shared" si="116"/>
        <v>13</v>
      </c>
      <c r="N524" s="494">
        <v>46087</v>
      </c>
      <c r="O524" s="494">
        <v>46083</v>
      </c>
      <c r="P524" s="415"/>
      <c r="Q524" s="415"/>
      <c r="R524" s="415"/>
      <c r="S524" s="415"/>
      <c r="T524" s="415"/>
      <c r="U524" s="194">
        <v>46034</v>
      </c>
      <c r="V524" s="194" t="s">
        <v>572</v>
      </c>
      <c r="W524" s="194" t="s">
        <v>572</v>
      </c>
      <c r="X524" s="194" t="s">
        <v>2810</v>
      </c>
      <c r="Y524" s="426" t="s">
        <v>2811</v>
      </c>
      <c r="Z524" s="431" t="s">
        <v>2812</v>
      </c>
      <c r="AA524" s="523" t="s">
        <v>2497</v>
      </c>
      <c r="AB524" s="429">
        <v>2.6717</v>
      </c>
      <c r="AC524" s="429">
        <f t="shared" ref="AC524:AC540" si="131">AB524*J524</f>
        <v>208.3926</v>
      </c>
      <c r="AD524" s="177"/>
      <c r="AE524" s="430" t="s">
        <v>567</v>
      </c>
      <c r="AF524" s="430">
        <v>1</v>
      </c>
      <c r="AG524" s="430"/>
      <c r="AH524" s="439">
        <f t="shared" ref="AH524:AH536" si="132">AG524-J524</f>
        <v>-78</v>
      </c>
      <c r="AI524" s="430"/>
      <c r="AK524" s="202"/>
      <c r="AL524" s="202">
        <f>J524</f>
        <v>78</v>
      </c>
      <c r="AM524" s="211"/>
      <c r="AO524" s="444"/>
      <c r="AP524" s="444">
        <f>J524</f>
        <v>78</v>
      </c>
      <c r="AQ524" s="445"/>
      <c r="AR524" s="199">
        <f t="shared" si="121"/>
        <v>78</v>
      </c>
      <c r="AS524" s="199">
        <f t="shared" si="129"/>
        <v>555904</v>
      </c>
      <c r="AT524" s="199"/>
      <c r="AU524" s="199"/>
      <c r="AV524" s="199"/>
      <c r="AW524" s="199"/>
      <c r="AX524" s="199"/>
      <c r="AY524" s="298"/>
    </row>
    <row r="525" s="185" customFormat="1" ht="39" hidden="1" customHeight="1" spans="1:51">
      <c r="A525" s="450">
        <v>46027</v>
      </c>
      <c r="B525" s="451" t="s">
        <v>177</v>
      </c>
      <c r="C525" s="403" t="s">
        <v>594</v>
      </c>
      <c r="D525" s="453">
        <v>4500190657</v>
      </c>
      <c r="E525" s="405" t="s">
        <v>2813</v>
      </c>
      <c r="F525" s="453" t="s">
        <v>2814</v>
      </c>
      <c r="G525" s="406" t="s">
        <v>554</v>
      </c>
      <c r="H525" s="406" t="s">
        <v>554</v>
      </c>
      <c r="I525" s="298" t="s">
        <v>555</v>
      </c>
      <c r="J525" s="492">
        <v>582</v>
      </c>
      <c r="K525" s="177">
        <v>0</v>
      </c>
      <c r="L525" s="177">
        <v>6</v>
      </c>
      <c r="M525" s="177">
        <f t="shared" si="116"/>
        <v>97</v>
      </c>
      <c r="N525" s="494">
        <v>46090</v>
      </c>
      <c r="O525" s="494">
        <v>46086</v>
      </c>
      <c r="P525" s="415"/>
      <c r="Q525" s="415"/>
      <c r="R525" s="415"/>
      <c r="S525" s="415"/>
      <c r="T525" s="415"/>
      <c r="U525" s="194" t="s">
        <v>2692</v>
      </c>
      <c r="V525" s="194" t="s">
        <v>676</v>
      </c>
      <c r="W525" s="194" t="s">
        <v>2815</v>
      </c>
      <c r="X525" s="194"/>
      <c r="Y525" s="426"/>
      <c r="Z525" s="431" t="s">
        <v>1204</v>
      </c>
      <c r="AA525" s="523" t="s">
        <v>896</v>
      </c>
      <c r="AB525" s="429">
        <v>1.603</v>
      </c>
      <c r="AC525" s="429">
        <f t="shared" si="131"/>
        <v>932.946</v>
      </c>
      <c r="AD525" s="177"/>
      <c r="AE525" s="430" t="s">
        <v>567</v>
      </c>
      <c r="AF525" s="430">
        <v>1</v>
      </c>
      <c r="AG525" s="430"/>
      <c r="AH525" s="439">
        <f t="shared" si="132"/>
        <v>-582</v>
      </c>
      <c r="AI525" s="430" t="s">
        <v>2643</v>
      </c>
      <c r="AK525" s="202">
        <f>J525</f>
        <v>582</v>
      </c>
      <c r="AL525" s="202"/>
      <c r="AM525" s="211"/>
      <c r="AO525" s="444">
        <f t="shared" ref="AO525:AO534" si="133">J525</f>
        <v>582</v>
      </c>
      <c r="AP525" s="444"/>
      <c r="AQ525" s="445"/>
      <c r="AR525" s="199">
        <f t="shared" si="121"/>
        <v>582</v>
      </c>
      <c r="AS525" s="199">
        <f t="shared" si="129"/>
        <v>556486</v>
      </c>
      <c r="AT525" s="199"/>
      <c r="AU525" s="199"/>
      <c r="AV525" s="199"/>
      <c r="AW525" s="199"/>
      <c r="AX525" s="199"/>
      <c r="AY525" s="298"/>
    </row>
    <row r="526" s="185" customFormat="1" ht="39" hidden="1" customHeight="1" spans="1:51">
      <c r="A526" s="450">
        <v>46042</v>
      </c>
      <c r="B526" s="454" t="s">
        <v>558</v>
      </c>
      <c r="C526" s="452" t="s">
        <v>559</v>
      </c>
      <c r="D526" s="454">
        <v>4500191817</v>
      </c>
      <c r="E526" s="458">
        <v>29370432</v>
      </c>
      <c r="F526" s="454" t="s">
        <v>2816</v>
      </c>
      <c r="G526" s="406" t="s">
        <v>554</v>
      </c>
      <c r="H526" s="406" t="s">
        <v>554</v>
      </c>
      <c r="I526" s="298" t="s">
        <v>555</v>
      </c>
      <c r="J526" s="492">
        <v>756</v>
      </c>
      <c r="K526" s="177">
        <v>0</v>
      </c>
      <c r="L526" s="177">
        <v>6</v>
      </c>
      <c r="M526" s="177">
        <f t="shared" si="116"/>
        <v>126</v>
      </c>
      <c r="N526" s="494">
        <v>46090</v>
      </c>
      <c r="O526" s="494">
        <v>46086</v>
      </c>
      <c r="P526" s="415"/>
      <c r="Q526" s="415"/>
      <c r="R526" s="415"/>
      <c r="S526" s="415"/>
      <c r="T526" s="415"/>
      <c r="U526" s="194">
        <v>46042</v>
      </c>
      <c r="V526" s="194" t="s">
        <v>572</v>
      </c>
      <c r="W526" s="194" t="s">
        <v>572</v>
      </c>
      <c r="X526" s="194"/>
      <c r="Y526" s="426"/>
      <c r="Z526" s="431" t="s">
        <v>2817</v>
      </c>
      <c r="AA526" s="523" t="s">
        <v>2180</v>
      </c>
      <c r="AB526" s="429">
        <v>2.7663</v>
      </c>
      <c r="AC526" s="429">
        <f t="shared" si="131"/>
        <v>2091.3228</v>
      </c>
      <c r="AD526" s="177"/>
      <c r="AE526" s="430" t="s">
        <v>567</v>
      </c>
      <c r="AF526" s="430">
        <v>1</v>
      </c>
      <c r="AG526" s="430"/>
      <c r="AH526" s="439">
        <f t="shared" si="132"/>
        <v>-756</v>
      </c>
      <c r="AI526" s="430"/>
      <c r="AK526" s="202">
        <f>J526</f>
        <v>756</v>
      </c>
      <c r="AL526" s="202"/>
      <c r="AM526" s="211"/>
      <c r="AO526" s="444">
        <f t="shared" si="133"/>
        <v>756</v>
      </c>
      <c r="AP526" s="444"/>
      <c r="AQ526" s="445"/>
      <c r="AR526" s="199">
        <f t="shared" si="121"/>
        <v>756</v>
      </c>
      <c r="AS526" s="199">
        <f t="shared" si="129"/>
        <v>557242</v>
      </c>
      <c r="AT526" s="199"/>
      <c r="AU526" s="199"/>
      <c r="AV526" s="199"/>
      <c r="AW526" s="199"/>
      <c r="AX526" s="199"/>
      <c r="AY526" s="298"/>
    </row>
    <row r="527" s="185" customFormat="1" ht="39" hidden="1" customHeight="1" spans="1:51">
      <c r="A527" s="450">
        <v>46042</v>
      </c>
      <c r="B527" s="454" t="s">
        <v>558</v>
      </c>
      <c r="C527" s="452" t="s">
        <v>559</v>
      </c>
      <c r="D527" s="454">
        <v>4500191817</v>
      </c>
      <c r="E527" s="458">
        <v>29370435</v>
      </c>
      <c r="F527" s="454" t="s">
        <v>2818</v>
      </c>
      <c r="G527" s="406" t="s">
        <v>554</v>
      </c>
      <c r="H527" s="406" t="s">
        <v>554</v>
      </c>
      <c r="I527" s="298" t="s">
        <v>555</v>
      </c>
      <c r="J527" s="492">
        <v>444</v>
      </c>
      <c r="K527" s="177">
        <v>0</v>
      </c>
      <c r="L527" s="177">
        <v>6</v>
      </c>
      <c r="M527" s="177">
        <f t="shared" si="116"/>
        <v>74</v>
      </c>
      <c r="N527" s="494">
        <v>46090</v>
      </c>
      <c r="O527" s="494">
        <v>46086</v>
      </c>
      <c r="P527" s="415"/>
      <c r="Q527" s="415"/>
      <c r="R527" s="415"/>
      <c r="S527" s="415"/>
      <c r="T527" s="415"/>
      <c r="U527" s="194">
        <v>46042</v>
      </c>
      <c r="V527" s="194" t="s">
        <v>572</v>
      </c>
      <c r="W527" s="194" t="s">
        <v>572</v>
      </c>
      <c r="X527" s="194"/>
      <c r="Y527" s="426"/>
      <c r="Z527" s="431" t="s">
        <v>2817</v>
      </c>
      <c r="AA527" s="523" t="s">
        <v>2180</v>
      </c>
      <c r="AB527" s="429">
        <v>2.7663</v>
      </c>
      <c r="AC527" s="429">
        <f t="shared" si="131"/>
        <v>1228.2372</v>
      </c>
      <c r="AD527" s="177"/>
      <c r="AE527" s="430" t="s">
        <v>567</v>
      </c>
      <c r="AF527" s="430">
        <v>1</v>
      </c>
      <c r="AG527" s="430"/>
      <c r="AH527" s="439">
        <f t="shared" si="132"/>
        <v>-444</v>
      </c>
      <c r="AI527" s="430"/>
      <c r="AK527" s="202">
        <f>J527</f>
        <v>444</v>
      </c>
      <c r="AL527" s="202"/>
      <c r="AM527" s="211"/>
      <c r="AO527" s="444">
        <f t="shared" si="133"/>
        <v>444</v>
      </c>
      <c r="AP527" s="444"/>
      <c r="AQ527" s="445"/>
      <c r="AR527" s="199">
        <f t="shared" si="121"/>
        <v>444</v>
      </c>
      <c r="AS527" s="199">
        <f t="shared" si="129"/>
        <v>557686</v>
      </c>
      <c r="AT527" s="199"/>
      <c r="AU527" s="199"/>
      <c r="AV527" s="199"/>
      <c r="AW527" s="199"/>
      <c r="AX527" s="199"/>
      <c r="AY527" s="298"/>
    </row>
    <row r="528" s="185" customFormat="1" ht="39" hidden="1" customHeight="1" spans="1:51">
      <c r="A528" s="459">
        <v>46045</v>
      </c>
      <c r="B528" s="460" t="s">
        <v>177</v>
      </c>
      <c r="C528" s="461" t="s">
        <v>594</v>
      </c>
      <c r="D528" s="404">
        <v>4500192147</v>
      </c>
      <c r="E528" s="428" t="s">
        <v>2819</v>
      </c>
      <c r="F528" s="404" t="s">
        <v>2820</v>
      </c>
      <c r="G528" s="406" t="s">
        <v>554</v>
      </c>
      <c r="H528" s="406" t="s">
        <v>554</v>
      </c>
      <c r="I528" s="298" t="s">
        <v>555</v>
      </c>
      <c r="J528" s="492">
        <v>12000</v>
      </c>
      <c r="K528" s="177">
        <v>0</v>
      </c>
      <c r="L528" s="177">
        <v>6</v>
      </c>
      <c r="M528" s="177">
        <f t="shared" si="116"/>
        <v>2000</v>
      </c>
      <c r="N528" s="414">
        <v>46091</v>
      </c>
      <c r="O528" s="495">
        <v>46087</v>
      </c>
      <c r="P528" s="415"/>
      <c r="Q528" s="415"/>
      <c r="R528" s="415"/>
      <c r="S528" s="415"/>
      <c r="T528" s="415"/>
      <c r="U528" s="194">
        <v>46045</v>
      </c>
      <c r="V528" s="194" t="s">
        <v>676</v>
      </c>
      <c r="W528" s="194" t="s">
        <v>2364</v>
      </c>
      <c r="X528" s="194"/>
      <c r="Y528" s="426"/>
      <c r="Z528" s="431" t="s">
        <v>2821</v>
      </c>
      <c r="AA528" s="523" t="s">
        <v>896</v>
      </c>
      <c r="AB528" s="429">
        <v>1.4748</v>
      </c>
      <c r="AC528" s="429">
        <f t="shared" si="131"/>
        <v>17697.6</v>
      </c>
      <c r="AD528" s="177"/>
      <c r="AE528" s="430" t="s">
        <v>567</v>
      </c>
      <c r="AF528" s="430">
        <v>1</v>
      </c>
      <c r="AG528" s="430"/>
      <c r="AH528" s="439">
        <f t="shared" si="132"/>
        <v>-12000</v>
      </c>
      <c r="AI528" s="430" t="s">
        <v>2643</v>
      </c>
      <c r="AK528" s="202">
        <f>J528</f>
        <v>12000</v>
      </c>
      <c r="AL528" s="202"/>
      <c r="AM528" s="211"/>
      <c r="AO528" s="444">
        <f t="shared" si="133"/>
        <v>12000</v>
      </c>
      <c r="AP528" s="444"/>
      <c r="AQ528" s="445"/>
      <c r="AR528" s="199">
        <f t="shared" si="121"/>
        <v>12000</v>
      </c>
      <c r="AS528" s="199">
        <f t="shared" si="129"/>
        <v>569686</v>
      </c>
      <c r="AT528" s="199"/>
      <c r="AU528" s="199"/>
      <c r="AV528" s="199"/>
      <c r="AW528" s="199"/>
      <c r="AX528" s="199"/>
      <c r="AY528" s="298"/>
    </row>
    <row r="529" s="187" customFormat="1" ht="39" customHeight="1" spans="1:51">
      <c r="A529" s="462">
        <v>46043</v>
      </c>
      <c r="B529" s="463" t="s">
        <v>757</v>
      </c>
      <c r="C529" s="464" t="s">
        <v>758</v>
      </c>
      <c r="D529" s="465">
        <v>4500191956</v>
      </c>
      <c r="E529" s="466" t="s">
        <v>2822</v>
      </c>
      <c r="F529" s="465" t="s">
        <v>2823</v>
      </c>
      <c r="G529" s="336" t="s">
        <v>1481</v>
      </c>
      <c r="H529" s="467" t="s">
        <v>761</v>
      </c>
      <c r="I529" s="496" t="s">
        <v>555</v>
      </c>
      <c r="J529" s="497">
        <v>1200</v>
      </c>
      <c r="K529" s="497">
        <v>0</v>
      </c>
      <c r="L529" s="497">
        <v>3</v>
      </c>
      <c r="M529" s="497">
        <f t="shared" si="116"/>
        <v>400</v>
      </c>
      <c r="N529" s="498">
        <v>46092</v>
      </c>
      <c r="O529" s="498">
        <v>46088</v>
      </c>
      <c r="P529" s="499"/>
      <c r="Q529" s="518"/>
      <c r="R529" s="499"/>
      <c r="S529" s="499"/>
      <c r="T529" s="499"/>
      <c r="U529" s="519">
        <v>46044</v>
      </c>
      <c r="V529" s="519" t="s">
        <v>572</v>
      </c>
      <c r="W529" s="519" t="s">
        <v>1112</v>
      </c>
      <c r="X529" s="519"/>
      <c r="Y529" s="524"/>
      <c r="Z529" s="525" t="s">
        <v>2824</v>
      </c>
      <c r="AA529" s="499" t="s">
        <v>2617</v>
      </c>
      <c r="AB529" s="526">
        <v>2.6692</v>
      </c>
      <c r="AC529" s="526">
        <f t="shared" si="131"/>
        <v>3203.04</v>
      </c>
      <c r="AD529" s="497"/>
      <c r="AE529" s="527" t="s">
        <v>567</v>
      </c>
      <c r="AF529" s="527">
        <v>1</v>
      </c>
      <c r="AG529" s="527"/>
      <c r="AH529" s="541">
        <f t="shared" si="132"/>
        <v>-1200</v>
      </c>
      <c r="AI529" s="527"/>
      <c r="AK529" s="542"/>
      <c r="AL529" s="542">
        <f>J529</f>
        <v>1200</v>
      </c>
      <c r="AM529" s="543"/>
      <c r="AO529" s="553">
        <f t="shared" si="133"/>
        <v>1200</v>
      </c>
      <c r="AP529" s="553"/>
      <c r="AQ529" s="554"/>
      <c r="AR529" s="555">
        <f t="shared" si="121"/>
        <v>1200</v>
      </c>
      <c r="AS529" s="199">
        <f t="shared" si="129"/>
        <v>570886</v>
      </c>
      <c r="AT529" s="555"/>
      <c r="AU529" s="555"/>
      <c r="AV529" s="555"/>
      <c r="AW529" s="555"/>
      <c r="AX529" s="555"/>
      <c r="AY529" s="496"/>
    </row>
    <row r="530" s="185" customFormat="1" ht="39" hidden="1" customHeight="1" spans="1:51">
      <c r="A530" s="450">
        <v>46034</v>
      </c>
      <c r="B530" s="454" t="s">
        <v>2825</v>
      </c>
      <c r="C530" s="455" t="s">
        <v>628</v>
      </c>
      <c r="D530" s="454">
        <v>4500190991</v>
      </c>
      <c r="E530" s="458" t="s">
        <v>2826</v>
      </c>
      <c r="F530" s="457" t="s">
        <v>2827</v>
      </c>
      <c r="G530" s="406" t="s">
        <v>554</v>
      </c>
      <c r="H530" s="406" t="s">
        <v>554</v>
      </c>
      <c r="I530" s="298" t="s">
        <v>555</v>
      </c>
      <c r="J530" s="492">
        <v>600</v>
      </c>
      <c r="K530" s="177">
        <v>0</v>
      </c>
      <c r="L530" s="177">
        <v>6</v>
      </c>
      <c r="M530" s="177">
        <f t="shared" si="116"/>
        <v>100</v>
      </c>
      <c r="N530" s="494">
        <v>46093</v>
      </c>
      <c r="O530" s="494">
        <v>46090</v>
      </c>
      <c r="P530" s="415"/>
      <c r="Q530" s="415"/>
      <c r="R530" s="415"/>
      <c r="S530" s="415"/>
      <c r="T530" s="415"/>
      <c r="U530" s="194">
        <v>46037</v>
      </c>
      <c r="V530" s="194" t="s">
        <v>572</v>
      </c>
      <c r="W530" s="194" t="s">
        <v>2828</v>
      </c>
      <c r="X530" s="194"/>
      <c r="Y530" s="426"/>
      <c r="Z530" s="431" t="s">
        <v>2829</v>
      </c>
      <c r="AA530" s="523" t="s">
        <v>838</v>
      </c>
      <c r="AB530" s="429">
        <v>2.7663</v>
      </c>
      <c r="AC530" s="429">
        <f t="shared" si="131"/>
        <v>1659.78</v>
      </c>
      <c r="AD530" s="177"/>
      <c r="AE530" s="430" t="s">
        <v>567</v>
      </c>
      <c r="AF530" s="430">
        <v>1</v>
      </c>
      <c r="AG530" s="430"/>
      <c r="AH530" s="439">
        <f t="shared" si="132"/>
        <v>-600</v>
      </c>
      <c r="AI530" s="430"/>
      <c r="AK530" s="202">
        <f>J530</f>
        <v>600</v>
      </c>
      <c r="AL530" s="202"/>
      <c r="AM530" s="211"/>
      <c r="AO530" s="444">
        <f t="shared" si="133"/>
        <v>600</v>
      </c>
      <c r="AP530" s="444"/>
      <c r="AQ530" s="445"/>
      <c r="AR530" s="199">
        <f t="shared" si="121"/>
        <v>600</v>
      </c>
      <c r="AS530" s="199">
        <f t="shared" si="129"/>
        <v>571486</v>
      </c>
      <c r="AT530" s="199"/>
      <c r="AU530" s="199"/>
      <c r="AV530" s="199"/>
      <c r="AW530" s="199"/>
      <c r="AX530" s="199"/>
      <c r="AY530" s="298"/>
    </row>
    <row r="531" s="185" customFormat="1" ht="39" hidden="1" customHeight="1" spans="1:51">
      <c r="A531" s="450">
        <v>46028</v>
      </c>
      <c r="B531" s="451" t="s">
        <v>2549</v>
      </c>
      <c r="C531" s="403" t="s">
        <v>1267</v>
      </c>
      <c r="D531" s="453">
        <v>4500190752</v>
      </c>
      <c r="E531" s="405" t="s">
        <v>2830</v>
      </c>
      <c r="F531" s="453" t="s">
        <v>2831</v>
      </c>
      <c r="G531" s="406" t="s">
        <v>554</v>
      </c>
      <c r="H531" s="406" t="s">
        <v>554</v>
      </c>
      <c r="I531" s="298" t="s">
        <v>555</v>
      </c>
      <c r="J531" s="492">
        <v>1200</v>
      </c>
      <c r="K531" s="177">
        <v>0</v>
      </c>
      <c r="L531" s="177">
        <v>6</v>
      </c>
      <c r="M531" s="177">
        <f t="shared" si="116"/>
        <v>200</v>
      </c>
      <c r="N531" s="500">
        <v>46094</v>
      </c>
      <c r="O531" s="500">
        <v>46090</v>
      </c>
      <c r="P531" s="415"/>
      <c r="Q531" s="415"/>
      <c r="R531" s="415"/>
      <c r="S531" s="415"/>
      <c r="T531" s="415"/>
      <c r="U531" s="194">
        <v>46029</v>
      </c>
      <c r="V531" s="194" t="s">
        <v>572</v>
      </c>
      <c r="W531" s="194" t="s">
        <v>572</v>
      </c>
      <c r="X531" s="194"/>
      <c r="Y531" s="426"/>
      <c r="Z531" s="431" t="s">
        <v>2832</v>
      </c>
      <c r="AA531" s="523" t="s">
        <v>1999</v>
      </c>
      <c r="AB531" s="429">
        <v>2.5407</v>
      </c>
      <c r="AC531" s="429">
        <f t="shared" si="131"/>
        <v>3048.84</v>
      </c>
      <c r="AD531" s="177"/>
      <c r="AE531" s="430" t="s">
        <v>567</v>
      </c>
      <c r="AF531" s="430">
        <v>1</v>
      </c>
      <c r="AG531" s="430"/>
      <c r="AH531" s="439">
        <f t="shared" si="132"/>
        <v>-1200</v>
      </c>
      <c r="AI531" s="430"/>
      <c r="AK531" s="202">
        <f>J531</f>
        <v>1200</v>
      </c>
      <c r="AL531" s="202"/>
      <c r="AM531" s="211"/>
      <c r="AO531" s="444">
        <f t="shared" si="133"/>
        <v>1200</v>
      </c>
      <c r="AP531" s="444"/>
      <c r="AQ531" s="445"/>
      <c r="AR531" s="199">
        <f t="shared" si="121"/>
        <v>1200</v>
      </c>
      <c r="AS531" s="199">
        <f t="shared" si="129"/>
        <v>572686</v>
      </c>
      <c r="AT531" s="199"/>
      <c r="AU531" s="199"/>
      <c r="AV531" s="199"/>
      <c r="AW531" s="199"/>
      <c r="AX531" s="199"/>
      <c r="AY531" s="298"/>
    </row>
    <row r="532" s="187" customFormat="1" ht="39" hidden="1" customHeight="1" spans="1:51">
      <c r="A532" s="468">
        <v>46042</v>
      </c>
      <c r="B532" s="469" t="s">
        <v>966</v>
      </c>
      <c r="C532" s="464" t="s">
        <v>594</v>
      </c>
      <c r="D532" s="470">
        <v>4500191839</v>
      </c>
      <c r="E532" s="471" t="s">
        <v>2833</v>
      </c>
      <c r="F532" s="470" t="s">
        <v>2834</v>
      </c>
      <c r="G532" s="336" t="s">
        <v>724</v>
      </c>
      <c r="H532" s="467" t="s">
        <v>724</v>
      </c>
      <c r="I532" s="496" t="s">
        <v>555</v>
      </c>
      <c r="J532" s="497">
        <v>288</v>
      </c>
      <c r="K532" s="497">
        <v>0</v>
      </c>
      <c r="L532" s="497">
        <v>4</v>
      </c>
      <c r="M532" s="497">
        <f t="shared" si="116"/>
        <v>72</v>
      </c>
      <c r="N532" s="501">
        <v>46098</v>
      </c>
      <c r="O532" s="501">
        <v>46094</v>
      </c>
      <c r="P532" s="499"/>
      <c r="Q532" s="499"/>
      <c r="R532" s="499"/>
      <c r="S532" s="499"/>
      <c r="T532" s="499"/>
      <c r="U532" s="519">
        <v>46042</v>
      </c>
      <c r="V532" s="519" t="s">
        <v>572</v>
      </c>
      <c r="W532" s="519" t="s">
        <v>572</v>
      </c>
      <c r="X532" s="519"/>
      <c r="Y532" s="524"/>
      <c r="Z532" s="525" t="s">
        <v>969</v>
      </c>
      <c r="AA532" s="528" t="s">
        <v>386</v>
      </c>
      <c r="AB532" s="526">
        <v>1.6706</v>
      </c>
      <c r="AC532" s="526">
        <f t="shared" si="131"/>
        <v>481.1328</v>
      </c>
      <c r="AD532" s="497"/>
      <c r="AE532" s="527" t="s">
        <v>567</v>
      </c>
      <c r="AF532" s="527">
        <v>1</v>
      </c>
      <c r="AG532" s="527"/>
      <c r="AH532" s="541">
        <f t="shared" si="132"/>
        <v>-288</v>
      </c>
      <c r="AI532" s="527"/>
      <c r="AK532" s="542">
        <f>J532</f>
        <v>288</v>
      </c>
      <c r="AL532" s="542"/>
      <c r="AM532" s="543"/>
      <c r="AO532" s="553">
        <f t="shared" si="133"/>
        <v>288</v>
      </c>
      <c r="AP532" s="553"/>
      <c r="AQ532" s="554"/>
      <c r="AR532" s="555">
        <f t="shared" si="121"/>
        <v>288</v>
      </c>
      <c r="AS532" s="199">
        <f t="shared" si="129"/>
        <v>572974</v>
      </c>
      <c r="AT532" s="555"/>
      <c r="AU532" s="555"/>
      <c r="AV532" s="555"/>
      <c r="AW532" s="555"/>
      <c r="AX532" s="555"/>
      <c r="AY532" s="496"/>
    </row>
    <row r="533" s="187" customFormat="1" ht="39" hidden="1" customHeight="1" spans="1:51">
      <c r="A533" s="468">
        <v>46042</v>
      </c>
      <c r="B533" s="469" t="s">
        <v>966</v>
      </c>
      <c r="C533" s="464" t="s">
        <v>594</v>
      </c>
      <c r="D533" s="470">
        <v>4500191839</v>
      </c>
      <c r="E533" s="471" t="s">
        <v>2833</v>
      </c>
      <c r="F533" s="470" t="s">
        <v>2835</v>
      </c>
      <c r="G533" s="336" t="s">
        <v>724</v>
      </c>
      <c r="H533" s="467" t="s">
        <v>724</v>
      </c>
      <c r="I533" s="496" t="s">
        <v>555</v>
      </c>
      <c r="J533" s="497">
        <v>900</v>
      </c>
      <c r="K533" s="497">
        <v>0</v>
      </c>
      <c r="L533" s="497">
        <v>4</v>
      </c>
      <c r="M533" s="497">
        <f t="shared" si="116"/>
        <v>225</v>
      </c>
      <c r="N533" s="501">
        <v>46098</v>
      </c>
      <c r="O533" s="501">
        <v>46094</v>
      </c>
      <c r="P533" s="499"/>
      <c r="Q533" s="499"/>
      <c r="R533" s="499"/>
      <c r="S533" s="499"/>
      <c r="T533" s="499"/>
      <c r="U533" s="519">
        <v>46042</v>
      </c>
      <c r="V533" s="519" t="s">
        <v>572</v>
      </c>
      <c r="W533" s="519" t="s">
        <v>572</v>
      </c>
      <c r="X533" s="519"/>
      <c r="Y533" s="524"/>
      <c r="Z533" s="525" t="s">
        <v>969</v>
      </c>
      <c r="AA533" s="528" t="s">
        <v>386</v>
      </c>
      <c r="AB533" s="526">
        <v>1.6706</v>
      </c>
      <c r="AC533" s="526">
        <f t="shared" si="131"/>
        <v>1503.54</v>
      </c>
      <c r="AD533" s="497"/>
      <c r="AE533" s="527" t="s">
        <v>567</v>
      </c>
      <c r="AF533" s="527">
        <v>1</v>
      </c>
      <c r="AG533" s="527"/>
      <c r="AH533" s="541">
        <f t="shared" si="132"/>
        <v>-900</v>
      </c>
      <c r="AI533" s="527"/>
      <c r="AK533" s="542">
        <f>J533</f>
        <v>900</v>
      </c>
      <c r="AL533" s="542"/>
      <c r="AM533" s="543"/>
      <c r="AO533" s="553">
        <f t="shared" si="133"/>
        <v>900</v>
      </c>
      <c r="AP533" s="553"/>
      <c r="AQ533" s="554"/>
      <c r="AR533" s="555">
        <f t="shared" si="121"/>
        <v>900</v>
      </c>
      <c r="AS533" s="199">
        <f t="shared" si="129"/>
        <v>573874</v>
      </c>
      <c r="AT533" s="555"/>
      <c r="AU533" s="555"/>
      <c r="AV533" s="555"/>
      <c r="AW533" s="555"/>
      <c r="AX533" s="555"/>
      <c r="AY533" s="496"/>
    </row>
    <row r="534" s="185" customFormat="1" ht="39" hidden="1" customHeight="1" spans="1:51">
      <c r="A534" s="450">
        <v>46037</v>
      </c>
      <c r="B534" s="451" t="s">
        <v>2836</v>
      </c>
      <c r="C534" s="403" t="s">
        <v>713</v>
      </c>
      <c r="D534" s="453">
        <v>4500191577</v>
      </c>
      <c r="E534" s="405"/>
      <c r="F534" s="453" t="s">
        <v>2837</v>
      </c>
      <c r="G534" s="406" t="s">
        <v>666</v>
      </c>
      <c r="H534" s="406" t="s">
        <v>554</v>
      </c>
      <c r="I534" s="298" t="s">
        <v>555</v>
      </c>
      <c r="J534" s="492">
        <v>240</v>
      </c>
      <c r="K534" s="177">
        <v>0</v>
      </c>
      <c r="L534" s="177">
        <v>6</v>
      </c>
      <c r="M534" s="177">
        <f t="shared" ref="M534:M545" si="134">J534/L534</f>
        <v>40</v>
      </c>
      <c r="N534" s="494">
        <v>46101</v>
      </c>
      <c r="O534" s="494">
        <v>46097</v>
      </c>
      <c r="P534" s="415"/>
      <c r="Q534" s="415"/>
      <c r="R534" s="415"/>
      <c r="S534" s="415"/>
      <c r="T534" s="415"/>
      <c r="U534" s="194" t="s">
        <v>2692</v>
      </c>
      <c r="V534" s="194" t="s">
        <v>572</v>
      </c>
      <c r="W534" s="194" t="s">
        <v>2692</v>
      </c>
      <c r="X534" s="194"/>
      <c r="Y534" s="426"/>
      <c r="Z534" s="431" t="s">
        <v>2838</v>
      </c>
      <c r="AA534" s="523" t="s">
        <v>832</v>
      </c>
      <c r="AB534" s="429">
        <v>2.7663</v>
      </c>
      <c r="AC534" s="429">
        <f t="shared" si="131"/>
        <v>663.912</v>
      </c>
      <c r="AD534" s="177"/>
      <c r="AE534" s="430" t="s">
        <v>567</v>
      </c>
      <c r="AF534" s="430">
        <v>1</v>
      </c>
      <c r="AG534" s="430"/>
      <c r="AH534" s="439">
        <f t="shared" si="132"/>
        <v>-240</v>
      </c>
      <c r="AI534" s="430" t="s">
        <v>2643</v>
      </c>
      <c r="AK534" s="202"/>
      <c r="AL534" s="202">
        <f>J534</f>
        <v>240</v>
      </c>
      <c r="AM534" s="211"/>
      <c r="AO534" s="444">
        <f t="shared" si="133"/>
        <v>240</v>
      </c>
      <c r="AP534" s="444"/>
      <c r="AQ534" s="445"/>
      <c r="AR534" s="199">
        <f t="shared" ref="AR534:AR545" si="135">J534</f>
        <v>240</v>
      </c>
      <c r="AS534" s="199">
        <f t="shared" si="129"/>
        <v>574114</v>
      </c>
      <c r="AT534" s="199"/>
      <c r="AU534" s="199"/>
      <c r="AV534" s="199"/>
      <c r="AW534" s="199"/>
      <c r="AX534" s="199"/>
      <c r="AY534" s="298"/>
    </row>
    <row r="535" s="185" customFormat="1" ht="39" customHeight="1" spans="1:51">
      <c r="A535" s="402">
        <v>46055</v>
      </c>
      <c r="B535" s="179" t="s">
        <v>757</v>
      </c>
      <c r="C535" s="403" t="s">
        <v>758</v>
      </c>
      <c r="D535" s="404">
        <v>4500192891</v>
      </c>
      <c r="E535" s="405" t="s">
        <v>2839</v>
      </c>
      <c r="F535" s="404" t="s">
        <v>2840</v>
      </c>
      <c r="G535" s="336" t="s">
        <v>1481</v>
      </c>
      <c r="H535" s="406" t="s">
        <v>761</v>
      </c>
      <c r="I535" s="298" t="s">
        <v>555</v>
      </c>
      <c r="J535" s="177">
        <v>750</v>
      </c>
      <c r="K535" s="177">
        <v>0</v>
      </c>
      <c r="L535" s="177">
        <v>3</v>
      </c>
      <c r="M535" s="177">
        <f t="shared" si="134"/>
        <v>250</v>
      </c>
      <c r="N535" s="414">
        <v>46104</v>
      </c>
      <c r="O535" s="414">
        <v>46100</v>
      </c>
      <c r="P535" s="415" t="s">
        <v>2841</v>
      </c>
      <c r="Q535" s="520"/>
      <c r="R535" s="415"/>
      <c r="S535" s="415"/>
      <c r="T535" s="415"/>
      <c r="U535" s="194">
        <v>46055</v>
      </c>
      <c r="V535" s="194" t="s">
        <v>572</v>
      </c>
      <c r="W535" s="194" t="s">
        <v>1303</v>
      </c>
      <c r="X535" s="194"/>
      <c r="Y535" s="426"/>
      <c r="Z535" s="431" t="s">
        <v>2842</v>
      </c>
      <c r="AA535" s="415" t="s">
        <v>2617</v>
      </c>
      <c r="AB535" s="429">
        <v>2.8002</v>
      </c>
      <c r="AC535" s="429">
        <f t="shared" si="131"/>
        <v>2100.15</v>
      </c>
      <c r="AD535" s="177"/>
      <c r="AE535" s="430" t="s">
        <v>567</v>
      </c>
      <c r="AF535" s="430">
        <v>1</v>
      </c>
      <c r="AG535" s="430"/>
      <c r="AH535" s="439"/>
      <c r="AI535" s="430"/>
      <c r="AK535" s="202"/>
      <c r="AL535" s="202">
        <f>J535</f>
        <v>750</v>
      </c>
      <c r="AM535" s="211"/>
      <c r="AO535" s="444">
        <f t="shared" ref="AO535:AO544" si="136">J535</f>
        <v>750</v>
      </c>
      <c r="AP535" s="444"/>
      <c r="AQ535" s="445"/>
      <c r="AR535" s="199">
        <f t="shared" si="135"/>
        <v>750</v>
      </c>
      <c r="AS535" s="199">
        <f t="shared" si="129"/>
        <v>574864</v>
      </c>
      <c r="AT535" s="199"/>
      <c r="AU535" s="199"/>
      <c r="AV535" s="199"/>
      <c r="AW535" s="199"/>
      <c r="AX535" s="199"/>
      <c r="AY535" s="298"/>
    </row>
    <row r="536" s="185" customFormat="1" ht="39" hidden="1" customHeight="1" spans="1:51">
      <c r="A536" s="450">
        <v>46056</v>
      </c>
      <c r="B536" s="451" t="s">
        <v>423</v>
      </c>
      <c r="C536" s="403" t="s">
        <v>578</v>
      </c>
      <c r="D536" s="453">
        <v>4500192991</v>
      </c>
      <c r="E536" s="405">
        <v>47908905</v>
      </c>
      <c r="F536" s="453" t="s">
        <v>2843</v>
      </c>
      <c r="G536" s="406" t="s">
        <v>554</v>
      </c>
      <c r="H536" s="406" t="s">
        <v>554</v>
      </c>
      <c r="I536" s="298" t="s">
        <v>555</v>
      </c>
      <c r="J536" s="492">
        <v>348</v>
      </c>
      <c r="K536" s="177">
        <v>0</v>
      </c>
      <c r="L536" s="177">
        <v>6</v>
      </c>
      <c r="M536" s="177">
        <f t="shared" si="134"/>
        <v>58</v>
      </c>
      <c r="N536" s="494">
        <v>46111</v>
      </c>
      <c r="O536" s="494">
        <v>46107</v>
      </c>
      <c r="P536" s="415"/>
      <c r="Q536" s="415"/>
      <c r="R536" s="415"/>
      <c r="S536" s="415"/>
      <c r="T536" s="415"/>
      <c r="U536" s="194">
        <v>46056</v>
      </c>
      <c r="V536" s="194" t="s">
        <v>572</v>
      </c>
      <c r="W536" s="194" t="s">
        <v>2692</v>
      </c>
      <c r="X536" s="194"/>
      <c r="Y536" s="426"/>
      <c r="Z536" s="431" t="s">
        <v>2844</v>
      </c>
      <c r="AA536" s="523" t="s">
        <v>865</v>
      </c>
      <c r="AB536" s="429">
        <v>2.5407</v>
      </c>
      <c r="AC536" s="429">
        <f t="shared" si="131"/>
        <v>884.1636</v>
      </c>
      <c r="AD536" s="177"/>
      <c r="AE536" s="430" t="s">
        <v>567</v>
      </c>
      <c r="AF536" s="430"/>
      <c r="AG536" s="430"/>
      <c r="AH536" s="439"/>
      <c r="AI536" s="430"/>
      <c r="AK536" s="202">
        <f>J536</f>
        <v>348</v>
      </c>
      <c r="AL536" s="202"/>
      <c r="AM536" s="211"/>
      <c r="AO536" s="444">
        <f t="shared" si="136"/>
        <v>348</v>
      </c>
      <c r="AP536" s="444"/>
      <c r="AQ536" s="445"/>
      <c r="AR536" s="199">
        <f t="shared" si="135"/>
        <v>348</v>
      </c>
      <c r="AS536" s="199">
        <f t="shared" si="129"/>
        <v>575212</v>
      </c>
      <c r="AT536" s="199"/>
      <c r="AU536" s="199"/>
      <c r="AV536" s="199"/>
      <c r="AW536" s="199"/>
      <c r="AX536" s="199"/>
      <c r="AY536" s="298"/>
    </row>
    <row r="537" s="185" customFormat="1" ht="39" hidden="1" customHeight="1" spans="1:51">
      <c r="A537" s="450">
        <v>46056</v>
      </c>
      <c r="B537" s="451" t="s">
        <v>423</v>
      </c>
      <c r="C537" s="403" t="s">
        <v>578</v>
      </c>
      <c r="D537" s="453">
        <v>4500192991</v>
      </c>
      <c r="E537" s="405">
        <v>47908955</v>
      </c>
      <c r="F537" s="453" t="s">
        <v>2845</v>
      </c>
      <c r="G537" s="406" t="s">
        <v>554</v>
      </c>
      <c r="H537" s="406" t="s">
        <v>554</v>
      </c>
      <c r="I537" s="298" t="s">
        <v>555</v>
      </c>
      <c r="J537" s="492">
        <v>486</v>
      </c>
      <c r="K537" s="177">
        <v>0</v>
      </c>
      <c r="L537" s="177">
        <v>6</v>
      </c>
      <c r="M537" s="177">
        <f t="shared" si="134"/>
        <v>81</v>
      </c>
      <c r="N537" s="494">
        <v>46111</v>
      </c>
      <c r="O537" s="494">
        <v>46107</v>
      </c>
      <c r="P537" s="415"/>
      <c r="Q537" s="415"/>
      <c r="R537" s="415"/>
      <c r="S537" s="415"/>
      <c r="T537" s="415"/>
      <c r="U537" s="194">
        <v>46056</v>
      </c>
      <c r="V537" s="194" t="s">
        <v>572</v>
      </c>
      <c r="W537" s="194" t="s">
        <v>2692</v>
      </c>
      <c r="X537" s="194"/>
      <c r="Y537" s="426"/>
      <c r="Z537" s="431" t="s">
        <v>2844</v>
      </c>
      <c r="AA537" s="523" t="s">
        <v>865</v>
      </c>
      <c r="AB537" s="429">
        <v>2.5407</v>
      </c>
      <c r="AC537" s="429">
        <f t="shared" si="131"/>
        <v>1234.7802</v>
      </c>
      <c r="AD537" s="177"/>
      <c r="AE537" s="430" t="s">
        <v>567</v>
      </c>
      <c r="AF537" s="430"/>
      <c r="AG537" s="430"/>
      <c r="AH537" s="439"/>
      <c r="AI537" s="430"/>
      <c r="AK537" s="202">
        <f t="shared" ref="AK537:AK544" si="137">J537</f>
        <v>486</v>
      </c>
      <c r="AL537" s="202"/>
      <c r="AM537" s="211"/>
      <c r="AO537" s="444">
        <f t="shared" si="136"/>
        <v>486</v>
      </c>
      <c r="AP537" s="444"/>
      <c r="AQ537" s="445"/>
      <c r="AR537" s="199">
        <f t="shared" si="135"/>
        <v>486</v>
      </c>
      <c r="AS537" s="199">
        <f t="shared" si="129"/>
        <v>575698</v>
      </c>
      <c r="AT537" s="199"/>
      <c r="AU537" s="199"/>
      <c r="AV537" s="199"/>
      <c r="AW537" s="199"/>
      <c r="AX537" s="199"/>
      <c r="AY537" s="298"/>
    </row>
    <row r="538" s="185" customFormat="1" ht="39" hidden="1" customHeight="1" spans="1:51">
      <c r="A538" s="450">
        <v>46056</v>
      </c>
      <c r="B538" s="451" t="s">
        <v>423</v>
      </c>
      <c r="C538" s="403" t="s">
        <v>578</v>
      </c>
      <c r="D538" s="453">
        <v>4500192991</v>
      </c>
      <c r="E538" s="405">
        <v>47909096</v>
      </c>
      <c r="F538" s="453" t="s">
        <v>2846</v>
      </c>
      <c r="G538" s="406" t="s">
        <v>554</v>
      </c>
      <c r="H538" s="406" t="s">
        <v>554</v>
      </c>
      <c r="I538" s="298" t="s">
        <v>555</v>
      </c>
      <c r="J538" s="492">
        <v>264</v>
      </c>
      <c r="K538" s="177">
        <v>0</v>
      </c>
      <c r="L538" s="177">
        <v>6</v>
      </c>
      <c r="M538" s="177">
        <f t="shared" si="134"/>
        <v>44</v>
      </c>
      <c r="N538" s="494">
        <v>46111</v>
      </c>
      <c r="O538" s="494">
        <v>46107</v>
      </c>
      <c r="P538" s="415"/>
      <c r="Q538" s="415"/>
      <c r="R538" s="415"/>
      <c r="S538" s="415"/>
      <c r="T538" s="415"/>
      <c r="U538" s="194">
        <v>46056</v>
      </c>
      <c r="V538" s="194" t="s">
        <v>572</v>
      </c>
      <c r="W538" s="194" t="s">
        <v>2692</v>
      </c>
      <c r="X538" s="194"/>
      <c r="Y538" s="426"/>
      <c r="Z538" s="431" t="s">
        <v>2844</v>
      </c>
      <c r="AA538" s="523" t="s">
        <v>865</v>
      </c>
      <c r="AB538" s="429">
        <v>2.5407</v>
      </c>
      <c r="AC538" s="429">
        <f t="shared" si="131"/>
        <v>670.7448</v>
      </c>
      <c r="AD538" s="177"/>
      <c r="AE538" s="430" t="s">
        <v>567</v>
      </c>
      <c r="AF538" s="430"/>
      <c r="AG538" s="430"/>
      <c r="AH538" s="439"/>
      <c r="AI538" s="430"/>
      <c r="AK538" s="202">
        <f t="shared" si="137"/>
        <v>264</v>
      </c>
      <c r="AL538" s="202"/>
      <c r="AM538" s="211"/>
      <c r="AO538" s="444">
        <f t="shared" si="136"/>
        <v>264</v>
      </c>
      <c r="AP538" s="444"/>
      <c r="AQ538" s="445"/>
      <c r="AR538" s="199">
        <f t="shared" si="135"/>
        <v>264</v>
      </c>
      <c r="AS538" s="199">
        <f t="shared" si="129"/>
        <v>575962</v>
      </c>
      <c r="AT538" s="199"/>
      <c r="AU538" s="199"/>
      <c r="AV538" s="199"/>
      <c r="AW538" s="199"/>
      <c r="AX538" s="199"/>
      <c r="AY538" s="298"/>
    </row>
    <row r="539" s="185" customFormat="1" ht="39" hidden="1" customHeight="1" spans="1:51">
      <c r="A539" s="450">
        <v>46056</v>
      </c>
      <c r="B539" s="451" t="s">
        <v>423</v>
      </c>
      <c r="C539" s="403" t="s">
        <v>578</v>
      </c>
      <c r="D539" s="453">
        <v>4500192991</v>
      </c>
      <c r="E539" s="405">
        <v>47909100</v>
      </c>
      <c r="F539" s="453" t="s">
        <v>2847</v>
      </c>
      <c r="G539" s="406" t="s">
        <v>554</v>
      </c>
      <c r="H539" s="406" t="s">
        <v>554</v>
      </c>
      <c r="I539" s="298" t="s">
        <v>555</v>
      </c>
      <c r="J539" s="492">
        <v>492</v>
      </c>
      <c r="K539" s="177">
        <v>0</v>
      </c>
      <c r="L539" s="177">
        <v>6</v>
      </c>
      <c r="M539" s="177">
        <f t="shared" si="134"/>
        <v>82</v>
      </c>
      <c r="N539" s="494">
        <v>46111</v>
      </c>
      <c r="O539" s="494">
        <v>46107</v>
      </c>
      <c r="P539" s="415"/>
      <c r="Q539" s="415"/>
      <c r="R539" s="415"/>
      <c r="S539" s="415"/>
      <c r="T539" s="415"/>
      <c r="U539" s="194">
        <v>46056</v>
      </c>
      <c r="V539" s="194" t="s">
        <v>572</v>
      </c>
      <c r="W539" s="194" t="s">
        <v>2692</v>
      </c>
      <c r="X539" s="194"/>
      <c r="Y539" s="426"/>
      <c r="Z539" s="431" t="s">
        <v>2844</v>
      </c>
      <c r="AA539" s="523" t="s">
        <v>865</v>
      </c>
      <c r="AB539" s="429">
        <v>2.836</v>
      </c>
      <c r="AC539" s="429">
        <f t="shared" si="131"/>
        <v>1395.312</v>
      </c>
      <c r="AD539" s="177"/>
      <c r="AE539" s="430" t="s">
        <v>567</v>
      </c>
      <c r="AF539" s="430"/>
      <c r="AG539" s="430"/>
      <c r="AH539" s="439"/>
      <c r="AI539" s="430"/>
      <c r="AK539" s="202">
        <f t="shared" si="137"/>
        <v>492</v>
      </c>
      <c r="AL539" s="202"/>
      <c r="AM539" s="211"/>
      <c r="AO539" s="444">
        <f t="shared" si="136"/>
        <v>492</v>
      </c>
      <c r="AP539" s="444"/>
      <c r="AQ539" s="445"/>
      <c r="AR539" s="199">
        <f t="shared" si="135"/>
        <v>492</v>
      </c>
      <c r="AS539" s="199">
        <f t="shared" si="129"/>
        <v>576454</v>
      </c>
      <c r="AT539" s="199"/>
      <c r="AU539" s="199"/>
      <c r="AV539" s="199"/>
      <c r="AW539" s="199"/>
      <c r="AX539" s="199"/>
      <c r="AY539" s="298"/>
    </row>
    <row r="540" s="185" customFormat="1" ht="39" hidden="1" customHeight="1" spans="1:51">
      <c r="A540" s="402">
        <v>46058</v>
      </c>
      <c r="B540" s="179" t="s">
        <v>223</v>
      </c>
      <c r="C540" s="403" t="s">
        <v>628</v>
      </c>
      <c r="D540" s="404">
        <v>4500193135</v>
      </c>
      <c r="E540" s="405" t="s">
        <v>2848</v>
      </c>
      <c r="F540" s="404" t="s">
        <v>2849</v>
      </c>
      <c r="G540" s="336" t="s">
        <v>1308</v>
      </c>
      <c r="H540" s="406" t="s">
        <v>1308</v>
      </c>
      <c r="I540" s="298" t="s">
        <v>1309</v>
      </c>
      <c r="J540" s="177">
        <v>2112</v>
      </c>
      <c r="K540" s="177">
        <v>0</v>
      </c>
      <c r="L540" s="177">
        <v>192</v>
      </c>
      <c r="M540" s="177">
        <f t="shared" si="134"/>
        <v>11</v>
      </c>
      <c r="N540" s="414">
        <v>46111</v>
      </c>
      <c r="O540" s="414">
        <v>46107</v>
      </c>
      <c r="P540" s="415"/>
      <c r="Q540" s="520"/>
      <c r="R540" s="415"/>
      <c r="S540" s="415"/>
      <c r="T540" s="415"/>
      <c r="U540" s="194">
        <v>46058</v>
      </c>
      <c r="V540" s="194" t="s">
        <v>676</v>
      </c>
      <c r="W540" s="194" t="s">
        <v>2692</v>
      </c>
      <c r="X540" s="194"/>
      <c r="Y540" s="426"/>
      <c r="Z540" s="431" t="s">
        <v>2850</v>
      </c>
      <c r="AA540" s="415" t="s">
        <v>2372</v>
      </c>
      <c r="AB540" s="429">
        <v>46.6259</v>
      </c>
      <c r="AC540" s="429">
        <f>AB540*M540</f>
        <v>512.8849</v>
      </c>
      <c r="AD540" s="177"/>
      <c r="AE540" s="430" t="s">
        <v>567</v>
      </c>
      <c r="AF540" s="430"/>
      <c r="AG540" s="430"/>
      <c r="AH540" s="439"/>
      <c r="AI540" s="430"/>
      <c r="AK540" s="202">
        <f t="shared" si="137"/>
        <v>2112</v>
      </c>
      <c r="AL540" s="202"/>
      <c r="AM540" s="211"/>
      <c r="AO540" s="444">
        <f t="shared" si="136"/>
        <v>2112</v>
      </c>
      <c r="AP540" s="444"/>
      <c r="AQ540" s="445"/>
      <c r="AR540" s="199">
        <f t="shared" si="135"/>
        <v>2112</v>
      </c>
      <c r="AS540" s="199">
        <f t="shared" si="129"/>
        <v>578566</v>
      </c>
      <c r="AT540" s="199"/>
      <c r="AU540" s="199"/>
      <c r="AV540" s="199"/>
      <c r="AW540" s="199"/>
      <c r="AX540" s="199"/>
      <c r="AY540" s="298"/>
    </row>
    <row r="541" s="185" customFormat="1" ht="39" hidden="1" customHeight="1" spans="1:51">
      <c r="A541" s="450">
        <v>46058</v>
      </c>
      <c r="B541" s="451" t="s">
        <v>1603</v>
      </c>
      <c r="C541" s="403" t="s">
        <v>907</v>
      </c>
      <c r="D541" s="453">
        <v>4500193147</v>
      </c>
      <c r="E541" s="405" t="s">
        <v>2851</v>
      </c>
      <c r="F541" s="453" t="s">
        <v>2852</v>
      </c>
      <c r="G541" s="406" t="s">
        <v>554</v>
      </c>
      <c r="H541" s="406" t="s">
        <v>554</v>
      </c>
      <c r="I541" s="298" t="s">
        <v>555</v>
      </c>
      <c r="J541" s="492">
        <v>690</v>
      </c>
      <c r="K541" s="177">
        <v>0</v>
      </c>
      <c r="L541" s="177">
        <v>6</v>
      </c>
      <c r="M541" s="177">
        <f t="shared" si="134"/>
        <v>115</v>
      </c>
      <c r="N541" s="494">
        <v>46113</v>
      </c>
      <c r="O541" s="494">
        <v>46108</v>
      </c>
      <c r="P541" s="415"/>
      <c r="Q541" s="415"/>
      <c r="R541" s="415"/>
      <c r="S541" s="415"/>
      <c r="T541" s="415"/>
      <c r="U541" s="194" t="s">
        <v>2692</v>
      </c>
      <c r="V541" s="194" t="s">
        <v>676</v>
      </c>
      <c r="W541" s="194" t="s">
        <v>2692</v>
      </c>
      <c r="X541" s="194" t="s">
        <v>2853</v>
      </c>
      <c r="Y541" s="426"/>
      <c r="Z541" s="431" t="s">
        <v>2854</v>
      </c>
      <c r="AA541" s="523" t="s">
        <v>248</v>
      </c>
      <c r="AB541" s="429">
        <v>2.7663</v>
      </c>
      <c r="AC541" s="429">
        <f>AB541*J541</f>
        <v>1908.747</v>
      </c>
      <c r="AD541" s="177"/>
      <c r="AE541" s="430" t="s">
        <v>567</v>
      </c>
      <c r="AF541" s="430"/>
      <c r="AG541" s="430"/>
      <c r="AH541" s="439"/>
      <c r="AI541" s="430"/>
      <c r="AK541" s="202">
        <f t="shared" si="137"/>
        <v>690</v>
      </c>
      <c r="AL541" s="202"/>
      <c r="AM541" s="211"/>
      <c r="AO541" s="444">
        <f t="shared" si="136"/>
        <v>690</v>
      </c>
      <c r="AP541" s="444"/>
      <c r="AQ541" s="445"/>
      <c r="AR541" s="199">
        <f t="shared" si="135"/>
        <v>690</v>
      </c>
      <c r="AS541" s="199">
        <f t="shared" si="129"/>
        <v>579256</v>
      </c>
      <c r="AT541" s="199"/>
      <c r="AU541" s="199"/>
      <c r="AV541" s="199"/>
      <c r="AW541" s="199"/>
      <c r="AX541" s="199"/>
      <c r="AY541" s="298"/>
    </row>
    <row r="542" s="185" customFormat="1" ht="39" hidden="1" customHeight="1" spans="1:51">
      <c r="A542" s="450">
        <v>46058</v>
      </c>
      <c r="B542" s="451" t="s">
        <v>1603</v>
      </c>
      <c r="C542" s="403" t="s">
        <v>907</v>
      </c>
      <c r="D542" s="453">
        <v>4500193213</v>
      </c>
      <c r="E542" s="405" t="s">
        <v>2851</v>
      </c>
      <c r="F542" s="453" t="s">
        <v>2855</v>
      </c>
      <c r="G542" s="406" t="s">
        <v>554</v>
      </c>
      <c r="H542" s="406" t="s">
        <v>554</v>
      </c>
      <c r="I542" s="298" t="s">
        <v>555</v>
      </c>
      <c r="J542" s="492">
        <v>258</v>
      </c>
      <c r="K542" s="177">
        <v>0</v>
      </c>
      <c r="L542" s="177">
        <v>6</v>
      </c>
      <c r="M542" s="177">
        <f t="shared" si="134"/>
        <v>43</v>
      </c>
      <c r="N542" s="494">
        <v>46113</v>
      </c>
      <c r="O542" s="494">
        <v>46108</v>
      </c>
      <c r="P542" s="415"/>
      <c r="Q542" s="415"/>
      <c r="R542" s="415"/>
      <c r="S542" s="415"/>
      <c r="T542" s="415"/>
      <c r="U542" s="194" t="s">
        <v>2692</v>
      </c>
      <c r="V542" s="194" t="s">
        <v>676</v>
      </c>
      <c r="W542" s="194" t="s">
        <v>2692</v>
      </c>
      <c r="X542" s="194" t="s">
        <v>2853</v>
      </c>
      <c r="Y542" s="426"/>
      <c r="Z542" s="431" t="s">
        <v>2856</v>
      </c>
      <c r="AA542" s="523" t="s">
        <v>2857</v>
      </c>
      <c r="AB542" s="429">
        <v>2.7663</v>
      </c>
      <c r="AC542" s="429">
        <f>AB542*J542</f>
        <v>713.7054</v>
      </c>
      <c r="AD542" s="177"/>
      <c r="AE542" s="430" t="s">
        <v>567</v>
      </c>
      <c r="AF542" s="430"/>
      <c r="AG542" s="430"/>
      <c r="AH542" s="439"/>
      <c r="AI542" s="430"/>
      <c r="AK542" s="202">
        <f t="shared" si="137"/>
        <v>258</v>
      </c>
      <c r="AL542" s="202"/>
      <c r="AM542" s="211"/>
      <c r="AO542" s="444">
        <f t="shared" si="136"/>
        <v>258</v>
      </c>
      <c r="AP542" s="444"/>
      <c r="AQ542" s="445"/>
      <c r="AR542" s="199">
        <f t="shared" si="135"/>
        <v>258</v>
      </c>
      <c r="AS542" s="199">
        <f t="shared" si="129"/>
        <v>579514</v>
      </c>
      <c r="AT542" s="199"/>
      <c r="AU542" s="199"/>
      <c r="AV542" s="199"/>
      <c r="AW542" s="199"/>
      <c r="AX542" s="199"/>
      <c r="AY542" s="298"/>
    </row>
    <row r="543" s="188" customFormat="1" ht="39" hidden="1" customHeight="1" spans="1:51">
      <c r="A543" s="472">
        <v>46059</v>
      </c>
      <c r="B543" s="473" t="s">
        <v>2636</v>
      </c>
      <c r="C543" s="474" t="s">
        <v>1896</v>
      </c>
      <c r="D543" s="475">
        <v>4500193347</v>
      </c>
      <c r="E543" s="476"/>
      <c r="F543" s="475" t="s">
        <v>2858</v>
      </c>
      <c r="G543" s="477"/>
      <c r="H543" s="477" t="s">
        <v>554</v>
      </c>
      <c r="I543" s="502" t="s">
        <v>555</v>
      </c>
      <c r="J543" s="503">
        <v>360</v>
      </c>
      <c r="K543" s="504">
        <v>0</v>
      </c>
      <c r="L543" s="504">
        <v>6</v>
      </c>
      <c r="M543" s="504">
        <f t="shared" si="134"/>
        <v>60</v>
      </c>
      <c r="N543" s="505">
        <v>46113</v>
      </c>
      <c r="O543" s="505">
        <v>46108</v>
      </c>
      <c r="P543" s="506"/>
      <c r="Q543" s="506"/>
      <c r="R543" s="506"/>
      <c r="S543" s="506"/>
      <c r="T543" s="506"/>
      <c r="U543" s="521"/>
      <c r="V543" s="521"/>
      <c r="W543" s="521"/>
      <c r="X543" s="521"/>
      <c r="Y543" s="529"/>
      <c r="Z543" s="427" t="s">
        <v>2859</v>
      </c>
      <c r="AA543" s="530" t="s">
        <v>2636</v>
      </c>
      <c r="AB543" s="531">
        <v>2.7663</v>
      </c>
      <c r="AC543" s="531">
        <f>AB543*J543</f>
        <v>995.868</v>
      </c>
      <c r="AD543" s="504"/>
      <c r="AE543" s="532"/>
      <c r="AF543" s="532"/>
      <c r="AG543" s="532"/>
      <c r="AH543" s="544"/>
      <c r="AI543" s="532"/>
      <c r="AK543" s="545"/>
      <c r="AL543" s="545"/>
      <c r="AM543" s="546"/>
      <c r="AO543" s="556"/>
      <c r="AP543" s="556"/>
      <c r="AQ543" s="557"/>
      <c r="AR543" s="558">
        <f t="shared" si="135"/>
        <v>360</v>
      </c>
      <c r="AS543" s="558">
        <f t="shared" si="129"/>
        <v>579874</v>
      </c>
      <c r="AT543" s="558"/>
      <c r="AU543" s="558"/>
      <c r="AV543" s="558"/>
      <c r="AW543" s="558"/>
      <c r="AX543" s="558"/>
      <c r="AY543" s="502"/>
    </row>
    <row r="544" s="185" customFormat="1" ht="39" hidden="1" customHeight="1" spans="1:51">
      <c r="A544" s="450">
        <v>46058</v>
      </c>
      <c r="B544" s="451" t="s">
        <v>2860</v>
      </c>
      <c r="C544" s="403" t="s">
        <v>907</v>
      </c>
      <c r="D544" s="453">
        <v>4500193172</v>
      </c>
      <c r="E544" s="405"/>
      <c r="F544" s="453" t="s">
        <v>2861</v>
      </c>
      <c r="G544" s="406" t="s">
        <v>554</v>
      </c>
      <c r="H544" s="406" t="s">
        <v>554</v>
      </c>
      <c r="I544" s="298" t="s">
        <v>555</v>
      </c>
      <c r="J544" s="492">
        <v>612</v>
      </c>
      <c r="K544" s="177">
        <v>0</v>
      </c>
      <c r="L544" s="177">
        <v>6</v>
      </c>
      <c r="M544" s="177">
        <f t="shared" si="134"/>
        <v>102</v>
      </c>
      <c r="N544" s="494">
        <v>46115</v>
      </c>
      <c r="O544" s="494">
        <v>46111</v>
      </c>
      <c r="P544" s="415"/>
      <c r="Q544" s="415"/>
      <c r="R544" s="415"/>
      <c r="S544" s="415"/>
      <c r="T544" s="415"/>
      <c r="U544" s="194" t="s">
        <v>2692</v>
      </c>
      <c r="V544" s="194" t="s">
        <v>572</v>
      </c>
      <c r="W544" s="194" t="s">
        <v>2692</v>
      </c>
      <c r="X544" s="194" t="s">
        <v>2853</v>
      </c>
      <c r="Y544" s="426"/>
      <c r="Z544" s="431" t="s">
        <v>2862</v>
      </c>
      <c r="AA544" s="523" t="s">
        <v>248</v>
      </c>
      <c r="AB544" s="429">
        <v>2.7663</v>
      </c>
      <c r="AC544" s="429">
        <f>AB544*J544</f>
        <v>1692.9756</v>
      </c>
      <c r="AD544" s="177"/>
      <c r="AE544" s="430" t="s">
        <v>567</v>
      </c>
      <c r="AF544" s="430"/>
      <c r="AG544" s="430"/>
      <c r="AH544" s="439"/>
      <c r="AI544" s="430"/>
      <c r="AK544" s="202">
        <f>J544</f>
        <v>612</v>
      </c>
      <c r="AL544" s="202"/>
      <c r="AM544" s="211"/>
      <c r="AO544" s="444">
        <f>J544</f>
        <v>612</v>
      </c>
      <c r="AP544" s="444"/>
      <c r="AQ544" s="445"/>
      <c r="AR544" s="199">
        <f t="shared" si="135"/>
        <v>612</v>
      </c>
      <c r="AS544" s="199">
        <f>AS542+AR544</f>
        <v>580126</v>
      </c>
      <c r="AT544" s="199"/>
      <c r="AU544" s="199"/>
      <c r="AV544" s="199"/>
      <c r="AW544" s="199"/>
      <c r="AX544" s="199"/>
      <c r="AY544" s="298"/>
    </row>
    <row r="545" s="188" customFormat="1" ht="39" customHeight="1" spans="1:51">
      <c r="A545" s="478">
        <v>46078</v>
      </c>
      <c r="B545" s="479" t="s">
        <v>757</v>
      </c>
      <c r="C545" s="474" t="s">
        <v>758</v>
      </c>
      <c r="D545" s="480">
        <v>4500194092</v>
      </c>
      <c r="E545" s="476" t="s">
        <v>2863</v>
      </c>
      <c r="F545" s="480" t="s">
        <v>2864</v>
      </c>
      <c r="G545" s="477"/>
      <c r="H545" s="477" t="s">
        <v>761</v>
      </c>
      <c r="I545" s="507" t="s">
        <v>555</v>
      </c>
      <c r="J545" s="508">
        <v>1200</v>
      </c>
      <c r="K545" s="509">
        <v>0</v>
      </c>
      <c r="L545" s="509">
        <v>3</v>
      </c>
      <c r="M545" s="509">
        <f>J545/L545</f>
        <v>400</v>
      </c>
      <c r="N545" s="510">
        <v>46115</v>
      </c>
      <c r="O545" s="511">
        <v>46111</v>
      </c>
      <c r="P545" s="506"/>
      <c r="Q545" s="506"/>
      <c r="R545" s="506"/>
      <c r="S545" s="506"/>
      <c r="T545" s="506"/>
      <c r="U545" s="521"/>
      <c r="V545" s="521"/>
      <c r="W545" s="521"/>
      <c r="X545" s="521"/>
      <c r="Y545" s="529"/>
      <c r="Z545" s="427" t="s">
        <v>1518</v>
      </c>
      <c r="AA545" s="533" t="s">
        <v>2617</v>
      </c>
      <c r="AB545" s="534">
        <v>2.6692</v>
      </c>
      <c r="AC545" s="534">
        <f>AB545*J545</f>
        <v>3203.04</v>
      </c>
      <c r="AD545" s="504"/>
      <c r="AE545" s="532"/>
      <c r="AF545" s="532"/>
      <c r="AG545" s="532"/>
      <c r="AH545" s="544"/>
      <c r="AI545" s="532"/>
      <c r="AK545" s="545"/>
      <c r="AL545" s="545"/>
      <c r="AM545" s="546"/>
      <c r="AO545" s="556"/>
      <c r="AP545" s="556"/>
      <c r="AQ545" s="557"/>
      <c r="AR545" s="559">
        <f>J545</f>
        <v>1200</v>
      </c>
      <c r="AS545" s="559">
        <f>AS544+AR545</f>
        <v>581326</v>
      </c>
      <c r="AT545" s="558"/>
      <c r="AU545" s="558"/>
      <c r="AV545" s="558"/>
      <c r="AW545" s="558"/>
      <c r="AX545" s="558"/>
      <c r="AY545" s="502"/>
    </row>
    <row r="546" s="185" customFormat="1" ht="39" hidden="1" customHeight="1" spans="1:51">
      <c r="A546" s="402">
        <v>45995</v>
      </c>
      <c r="B546" s="179" t="s">
        <v>2601</v>
      </c>
      <c r="C546" s="403" t="s">
        <v>594</v>
      </c>
      <c r="D546" s="404">
        <v>4500187154</v>
      </c>
      <c r="E546" s="405" t="s">
        <v>2865</v>
      </c>
      <c r="F546" s="404" t="s">
        <v>2866</v>
      </c>
      <c r="G546" s="406" t="s">
        <v>554</v>
      </c>
      <c r="H546" s="406" t="s">
        <v>554</v>
      </c>
      <c r="I546" s="298" t="s">
        <v>555</v>
      </c>
      <c r="J546" s="177">
        <v>1500</v>
      </c>
      <c r="K546" s="177">
        <v>0</v>
      </c>
      <c r="L546" s="177">
        <v>6</v>
      </c>
      <c r="M546" s="177">
        <f>J546/L546</f>
        <v>250</v>
      </c>
      <c r="N546" s="414">
        <v>46119</v>
      </c>
      <c r="O546" s="414">
        <v>46115</v>
      </c>
      <c r="P546" s="415"/>
      <c r="Q546" s="415"/>
      <c r="R546" s="415"/>
      <c r="S546" s="415"/>
      <c r="T546" s="415"/>
      <c r="U546" s="194">
        <v>45995</v>
      </c>
      <c r="V546" s="194" t="s">
        <v>572</v>
      </c>
      <c r="W546" s="194" t="s">
        <v>2867</v>
      </c>
      <c r="X546" s="194"/>
      <c r="Y546" s="426"/>
      <c r="Z546" s="431" t="s">
        <v>2605</v>
      </c>
      <c r="AA546" s="415" t="s">
        <v>2606</v>
      </c>
      <c r="AB546" s="429">
        <v>1.5244</v>
      </c>
      <c r="AC546" s="429">
        <f>AB546*J546</f>
        <v>2286.6</v>
      </c>
      <c r="AD546" s="177"/>
      <c r="AE546" s="430" t="s">
        <v>567</v>
      </c>
      <c r="AF546" s="430"/>
      <c r="AG546" s="430"/>
      <c r="AH546" s="439">
        <f>AG546-J546</f>
        <v>-1500</v>
      </c>
      <c r="AI546" s="430"/>
      <c r="AK546" s="202">
        <f>J546</f>
        <v>1500</v>
      </c>
      <c r="AL546" s="202"/>
      <c r="AM546" s="211"/>
      <c r="AO546" s="444">
        <f>J546</f>
        <v>1500</v>
      </c>
      <c r="AP546" s="444"/>
      <c r="AQ546" s="445"/>
      <c r="AR546" s="199">
        <f>J546</f>
        <v>1500</v>
      </c>
      <c r="AS546" s="199">
        <f>AS544+AR546</f>
        <v>581626</v>
      </c>
      <c r="AT546" s="199"/>
      <c r="AU546" s="199"/>
      <c r="AV546" s="199"/>
      <c r="AW546" s="199"/>
      <c r="AX546" s="199"/>
      <c r="AY546" s="298"/>
    </row>
    <row r="547" s="188" customFormat="1" ht="39" hidden="1" customHeight="1" spans="1:51">
      <c r="A547" s="472">
        <v>46066</v>
      </c>
      <c r="B547" s="473" t="s">
        <v>2868</v>
      </c>
      <c r="C547" s="474" t="s">
        <v>594</v>
      </c>
      <c r="D547" s="475">
        <v>4500193969</v>
      </c>
      <c r="E547" s="476" t="s">
        <v>2869</v>
      </c>
      <c r="F547" s="475" t="s">
        <v>2870</v>
      </c>
      <c r="G547" s="477"/>
      <c r="H547" s="477" t="s">
        <v>724</v>
      </c>
      <c r="I547" s="502" t="s">
        <v>555</v>
      </c>
      <c r="J547" s="504">
        <v>672</v>
      </c>
      <c r="K547" s="504">
        <v>0</v>
      </c>
      <c r="L547" s="504">
        <v>4</v>
      </c>
      <c r="M547" s="504">
        <f>J547/L547</f>
        <v>168</v>
      </c>
      <c r="N547" s="505">
        <v>46132</v>
      </c>
      <c r="O547" s="505">
        <v>46128</v>
      </c>
      <c r="P547" s="506"/>
      <c r="Q547" s="506"/>
      <c r="R547" s="506"/>
      <c r="S547" s="506"/>
      <c r="T547" s="506"/>
      <c r="U547" s="521"/>
      <c r="V547" s="521"/>
      <c r="W547" s="521"/>
      <c r="X547" s="521"/>
      <c r="Y547" s="529"/>
      <c r="Z547" s="427" t="s">
        <v>2871</v>
      </c>
      <c r="AA547" s="530" t="s">
        <v>726</v>
      </c>
      <c r="AB547" s="531">
        <v>1.6706</v>
      </c>
      <c r="AC547" s="531">
        <f>AB547*J547</f>
        <v>1122.6432</v>
      </c>
      <c r="AD547" s="504"/>
      <c r="AE547" s="532"/>
      <c r="AF547" s="532"/>
      <c r="AG547" s="532"/>
      <c r="AH547" s="544"/>
      <c r="AI547" s="532"/>
      <c r="AK547" s="545"/>
      <c r="AL547" s="545"/>
      <c r="AM547" s="546"/>
      <c r="AO547" s="556"/>
      <c r="AP547" s="556"/>
      <c r="AQ547" s="557"/>
      <c r="AR547" s="558">
        <f>J547</f>
        <v>672</v>
      </c>
      <c r="AS547" s="558">
        <f>AS546+AR547</f>
        <v>582298</v>
      </c>
      <c r="AT547" s="558"/>
      <c r="AU547" s="558"/>
      <c r="AV547" s="558"/>
      <c r="AW547" s="558"/>
      <c r="AX547" s="558"/>
      <c r="AY547" s="502"/>
    </row>
    <row r="548" s="188" customFormat="1" ht="39" hidden="1" customHeight="1" spans="1:51">
      <c r="A548" s="478">
        <v>46078</v>
      </c>
      <c r="B548" s="479" t="s">
        <v>1603</v>
      </c>
      <c r="C548" s="474" t="s">
        <v>907</v>
      </c>
      <c r="D548" s="480">
        <v>4500193619</v>
      </c>
      <c r="E548" s="476" t="s">
        <v>2851</v>
      </c>
      <c r="F548" s="480" t="s">
        <v>2872</v>
      </c>
      <c r="G548" s="477"/>
      <c r="H548" s="477" t="s">
        <v>554</v>
      </c>
      <c r="I548" s="507" t="s">
        <v>555</v>
      </c>
      <c r="J548" s="509">
        <v>774</v>
      </c>
      <c r="K548" s="509">
        <v>0</v>
      </c>
      <c r="L548" s="509">
        <v>6</v>
      </c>
      <c r="M548" s="509">
        <f>J548/L548</f>
        <v>129</v>
      </c>
      <c r="N548" s="510">
        <v>46140</v>
      </c>
      <c r="O548" s="510">
        <v>46136</v>
      </c>
      <c r="P548" s="506"/>
      <c r="Q548" s="506"/>
      <c r="R548" s="506"/>
      <c r="S548" s="506"/>
      <c r="T548" s="506"/>
      <c r="U548" s="521"/>
      <c r="V548" s="521"/>
      <c r="W548" s="521"/>
      <c r="X548" s="521"/>
      <c r="Y548" s="529"/>
      <c r="Z548" s="427" t="s">
        <v>2873</v>
      </c>
      <c r="AA548" s="533" t="s">
        <v>2857</v>
      </c>
      <c r="AB548" s="534">
        <v>2.7663</v>
      </c>
      <c r="AC548" s="534">
        <f>AB548*J548</f>
        <v>2141.1162</v>
      </c>
      <c r="AD548" s="504"/>
      <c r="AE548" s="532"/>
      <c r="AF548" s="532"/>
      <c r="AG548" s="532"/>
      <c r="AH548" s="544"/>
      <c r="AI548" s="532"/>
      <c r="AK548" s="545"/>
      <c r="AL548" s="545"/>
      <c r="AM548" s="546"/>
      <c r="AO548" s="556"/>
      <c r="AP548" s="556"/>
      <c r="AQ548" s="557"/>
      <c r="AR548" s="559">
        <f>J548</f>
        <v>774</v>
      </c>
      <c r="AS548" s="559">
        <f>AS547+AR548</f>
        <v>583072</v>
      </c>
      <c r="AT548" s="558"/>
      <c r="AU548" s="558"/>
      <c r="AV548" s="558"/>
      <c r="AW548" s="558"/>
      <c r="AX548" s="558"/>
      <c r="AY548" s="502"/>
    </row>
    <row r="549" s="185" customFormat="1" ht="39" hidden="1" customHeight="1" spans="1:51">
      <c r="A549" s="402"/>
      <c r="B549" s="179"/>
      <c r="C549" s="403"/>
      <c r="D549" s="404"/>
      <c r="E549" s="405"/>
      <c r="F549" s="404"/>
      <c r="G549" s="406"/>
      <c r="H549" s="406"/>
      <c r="I549" s="298"/>
      <c r="J549" s="177"/>
      <c r="K549" s="177"/>
      <c r="L549" s="177"/>
      <c r="M549" s="177"/>
      <c r="N549" s="414"/>
      <c r="O549" s="414"/>
      <c r="P549" s="415"/>
      <c r="Q549" s="415"/>
      <c r="R549" s="415"/>
      <c r="S549" s="415"/>
      <c r="T549" s="415"/>
      <c r="U549" s="194"/>
      <c r="V549" s="194"/>
      <c r="W549" s="194"/>
      <c r="X549" s="194"/>
      <c r="Y549" s="426"/>
      <c r="Z549" s="431"/>
      <c r="AA549" s="415"/>
      <c r="AB549" s="429"/>
      <c r="AC549" s="429"/>
      <c r="AD549" s="177"/>
      <c r="AE549" s="430"/>
      <c r="AF549" s="430"/>
      <c r="AG549" s="430"/>
      <c r="AH549" s="108"/>
      <c r="AI549" s="430"/>
      <c r="AK549" s="202"/>
      <c r="AL549" s="202"/>
      <c r="AM549" s="211"/>
      <c r="AO549" s="444"/>
      <c r="AP549" s="444"/>
      <c r="AQ549" s="445"/>
      <c r="AR549" s="199"/>
      <c r="AS549" s="199"/>
      <c r="AT549" s="199"/>
      <c r="AU549" s="199"/>
      <c r="AV549" s="199"/>
      <c r="AW549" s="199"/>
      <c r="AX549" s="199"/>
      <c r="AY549" s="298"/>
    </row>
    <row r="550" s="185" customFormat="1" ht="39" hidden="1" customHeight="1" spans="1:51">
      <c r="A550" s="402"/>
      <c r="B550" s="179"/>
      <c r="C550" s="403"/>
      <c r="D550" s="404"/>
      <c r="E550" s="405"/>
      <c r="F550" s="404"/>
      <c r="G550" s="406"/>
      <c r="H550" s="406" t="s">
        <v>2874</v>
      </c>
      <c r="I550" s="298"/>
      <c r="J550" s="177"/>
      <c r="K550" s="177"/>
      <c r="L550" s="177"/>
      <c r="M550" s="177"/>
      <c r="N550" s="414" t="s">
        <v>2875</v>
      </c>
      <c r="O550" s="414"/>
      <c r="P550" s="415"/>
      <c r="Q550" s="415"/>
      <c r="R550" s="415"/>
      <c r="S550" s="415"/>
      <c r="T550" s="415"/>
      <c r="U550" s="194"/>
      <c r="V550" s="194"/>
      <c r="W550" s="194"/>
      <c r="X550" s="194"/>
      <c r="Y550" s="426"/>
      <c r="Z550" s="431"/>
      <c r="AA550" s="415"/>
      <c r="AB550" s="429"/>
      <c r="AC550" s="429"/>
      <c r="AD550" s="177"/>
      <c r="AE550" s="430"/>
      <c r="AF550" s="430"/>
      <c r="AG550" s="430"/>
      <c r="AH550" s="108"/>
      <c r="AI550" s="430"/>
      <c r="AK550" s="202"/>
      <c r="AL550" s="202"/>
      <c r="AM550" s="211"/>
      <c r="AO550" s="444"/>
      <c r="AP550" s="444"/>
      <c r="AQ550" s="445"/>
      <c r="AR550" s="199"/>
      <c r="AS550" s="199"/>
      <c r="AT550" s="199"/>
      <c r="AU550" s="199"/>
      <c r="AV550" s="199"/>
      <c r="AW550" s="199"/>
      <c r="AX550" s="199"/>
      <c r="AY550" s="298"/>
    </row>
    <row r="551" s="181" customFormat="1" ht="39" hidden="1" customHeight="1" spans="1:51">
      <c r="A551" s="223"/>
      <c r="B551" s="224"/>
      <c r="C551" s="225"/>
      <c r="D551" s="226"/>
      <c r="E551" s="227" t="s">
        <v>2876</v>
      </c>
      <c r="F551" s="231"/>
      <c r="G551" s="228"/>
      <c r="H551" s="228"/>
      <c r="I551" s="241"/>
      <c r="J551" s="242"/>
      <c r="K551" s="242"/>
      <c r="L551" s="242"/>
      <c r="M551" s="512"/>
      <c r="N551" s="243" t="s">
        <v>2875</v>
      </c>
      <c r="O551" s="243"/>
      <c r="P551" s="244"/>
      <c r="Q551" s="244"/>
      <c r="R551" s="244"/>
      <c r="S551" s="244"/>
      <c r="T551" s="244"/>
      <c r="U551" s="250"/>
      <c r="V551" s="250"/>
      <c r="W551" s="250"/>
      <c r="X551" s="250"/>
      <c r="Y551" s="264"/>
      <c r="Z551" s="229"/>
      <c r="AA551" s="244"/>
      <c r="AB551" s="265"/>
      <c r="AC551" s="265"/>
      <c r="AD551" s="242"/>
      <c r="AE551" s="266"/>
      <c r="AF551" s="266"/>
      <c r="AG551" s="279"/>
      <c r="AH551" s="262">
        <f>AG551-J551</f>
        <v>0</v>
      </c>
      <c r="AI551" s="266"/>
      <c r="AJ551" s="282"/>
      <c r="AK551" s="282"/>
      <c r="AL551" s="282"/>
      <c r="AM551" s="283"/>
      <c r="AN551" s="294"/>
      <c r="AO551" s="294"/>
      <c r="AP551" s="294"/>
      <c r="AQ551" s="295"/>
      <c r="AR551" s="296"/>
      <c r="AS551" s="296"/>
      <c r="AT551" s="296"/>
      <c r="AU551" s="296"/>
      <c r="AV551" s="296"/>
      <c r="AW551" s="296"/>
      <c r="AX551" s="296"/>
      <c r="AY551" s="241"/>
    </row>
    <row r="552" s="180" customFormat="1" ht="39" customHeight="1" spans="1:51">
      <c r="A552" s="213"/>
      <c r="B552" s="481"/>
      <c r="C552" s="215"/>
      <c r="D552" s="216"/>
      <c r="E552" s="217"/>
      <c r="F552" s="218"/>
      <c r="G552" s="219"/>
      <c r="H552" s="219"/>
      <c r="I552" s="222"/>
      <c r="J552" s="221"/>
      <c r="K552" s="221"/>
      <c r="L552" s="221"/>
      <c r="M552" s="221"/>
      <c r="N552" s="238"/>
      <c r="O552" s="238"/>
      <c r="P552" s="239"/>
      <c r="Q552" s="244"/>
      <c r="R552" s="239"/>
      <c r="S552" s="239"/>
      <c r="T552" s="239"/>
      <c r="U552" s="248"/>
      <c r="V552" s="248"/>
      <c r="W552" s="248"/>
      <c r="X552" s="248"/>
      <c r="Y552" s="249"/>
      <c r="Z552" s="220"/>
      <c r="AA552" s="239"/>
      <c r="AB552" s="259"/>
      <c r="AC552" s="259"/>
      <c r="AD552" s="221"/>
      <c r="AE552" s="240"/>
      <c r="AF552" s="240"/>
      <c r="AG552" s="279"/>
      <c r="AH552" s="279"/>
      <c r="AI552" s="240"/>
      <c r="AJ552" s="261"/>
      <c r="AK552" s="261"/>
      <c r="AL552" s="261"/>
      <c r="AM552" s="280"/>
      <c r="AN552" s="281"/>
      <c r="AO552" s="281"/>
      <c r="AP552" s="281"/>
      <c r="AQ552" s="291"/>
      <c r="AR552" s="292"/>
      <c r="AS552" s="292"/>
      <c r="AT552" s="292"/>
      <c r="AU552" s="292"/>
      <c r="AV552" s="292"/>
      <c r="AW552" s="292"/>
      <c r="AX552" s="292"/>
      <c r="AY552" s="222"/>
    </row>
    <row r="553" s="189" customFormat="1" ht="39" customHeight="1" spans="1:51">
      <c r="A553" s="482"/>
      <c r="B553" s="483"/>
      <c r="C553" s="484"/>
      <c r="D553" s="485"/>
      <c r="E553" s="486"/>
      <c r="F553" s="487"/>
      <c r="G553" s="488"/>
      <c r="H553" s="488"/>
      <c r="I553" s="513"/>
      <c r="J553" s="514"/>
      <c r="K553" s="514"/>
      <c r="L553" s="514"/>
      <c r="M553" s="514"/>
      <c r="N553" s="515"/>
      <c r="O553" s="515"/>
      <c r="P553" s="516"/>
      <c r="Q553" s="244"/>
      <c r="R553" s="516"/>
      <c r="S553" s="516"/>
      <c r="T553" s="516"/>
      <c r="U553" s="516"/>
      <c r="V553" s="515"/>
      <c r="W553" s="522"/>
      <c r="X553" s="522"/>
      <c r="Y553" s="535"/>
      <c r="Z553" s="536"/>
      <c r="AA553" s="516"/>
      <c r="AB553" s="537"/>
      <c r="AC553" s="537"/>
      <c r="AD553" s="514"/>
      <c r="AE553" s="538"/>
      <c r="AF553" s="538"/>
      <c r="AG553" s="279"/>
      <c r="AH553" s="279"/>
      <c r="AI553" s="538"/>
      <c r="AJ553" s="263">
        <f>SUM(AJ4:AJ552)</f>
        <v>40830</v>
      </c>
      <c r="AK553" s="263">
        <f>SUM(AK4:AK552)</f>
        <v>392705</v>
      </c>
      <c r="AL553" s="263">
        <f>SUM(AL4:AL552)</f>
        <v>124377</v>
      </c>
      <c r="AM553" s="547">
        <f>SUM(AM8:AM552)</f>
        <v>23112</v>
      </c>
      <c r="AN553" s="548">
        <f>SUM(AN4:AN552)</f>
        <v>29998</v>
      </c>
      <c r="AO553" s="548">
        <f>SUM(AO31:AO552)</f>
        <v>508096</v>
      </c>
      <c r="AP553" s="548">
        <f>SUBTOTAL(9,AP3:AP552)</f>
        <v>0</v>
      </c>
      <c r="AQ553" s="560">
        <f>SUM(AQ4:AQ552)</f>
        <v>0</v>
      </c>
      <c r="AR553" s="561"/>
      <c r="AS553" s="561"/>
      <c r="AT553" s="561"/>
      <c r="AU553" s="561"/>
      <c r="AV553" s="561"/>
      <c r="AW553" s="561"/>
      <c r="AX553" s="561"/>
      <c r="AY553" s="513"/>
    </row>
    <row r="554" s="189" customFormat="1" ht="39" customHeight="1" spans="1:51">
      <c r="A554" s="482"/>
      <c r="B554" s="483"/>
      <c r="C554" s="484"/>
      <c r="D554" s="485"/>
      <c r="E554" s="486"/>
      <c r="F554" s="487"/>
      <c r="G554" s="488"/>
      <c r="H554" s="488"/>
      <c r="I554" s="513"/>
      <c r="J554" s="514">
        <f>SUM(J4:J553)</f>
        <v>584632</v>
      </c>
      <c r="K554" s="514"/>
      <c r="L554" s="514"/>
      <c r="M554" s="514"/>
      <c r="N554" s="515"/>
      <c r="O554" s="515"/>
      <c r="P554" s="516"/>
      <c r="Q554" s="244"/>
      <c r="R554" s="516"/>
      <c r="S554" s="516"/>
      <c r="T554" s="516"/>
      <c r="U554" s="516"/>
      <c r="V554" s="515"/>
      <c r="W554" s="522"/>
      <c r="X554" s="522"/>
      <c r="Y554" s="535"/>
      <c r="Z554" s="536"/>
      <c r="AA554" s="516"/>
      <c r="AB554" s="537"/>
      <c r="AC554" s="537"/>
      <c r="AD554" s="514"/>
      <c r="AE554" s="538"/>
      <c r="AF554" s="538"/>
      <c r="AG554" s="279"/>
      <c r="AH554" s="279"/>
      <c r="AI554" s="538"/>
      <c r="AJ554" s="263"/>
      <c r="AK554" s="263"/>
      <c r="AL554" s="263"/>
      <c r="AM554" s="547"/>
      <c r="AN554" s="548"/>
      <c r="AO554" s="548"/>
      <c r="AP554" s="548"/>
      <c r="AQ554" s="560"/>
      <c r="AR554" s="561"/>
      <c r="AS554" s="561"/>
      <c r="AT554" s="561"/>
      <c r="AU554" s="561"/>
      <c r="AV554" s="561"/>
      <c r="AW554" s="561"/>
      <c r="AX554" s="561"/>
      <c r="AY554" s="513"/>
    </row>
    <row r="555" s="190" customFormat="1" ht="14.25" spans="1:34">
      <c r="A555" s="489"/>
      <c r="AG555" s="549"/>
      <c r="AH555" s="549"/>
    </row>
    <row r="556" s="190" customFormat="1" ht="14.25" spans="1:34">
      <c r="A556" s="489"/>
      <c r="AG556" s="549"/>
      <c r="AH556" s="549"/>
    </row>
    <row r="557" s="190" customFormat="1" ht="14.25" spans="1:44">
      <c r="A557" s="489"/>
      <c r="Z557" s="539"/>
      <c r="AG557" s="549"/>
      <c r="AH557" s="549"/>
      <c r="AR557" s="190">
        <f>SUBTOTAL(9,AR4:AR556)</f>
        <v>109073</v>
      </c>
    </row>
    <row r="558" s="190" customFormat="1" ht="14.25" spans="1:34">
      <c r="A558" s="489"/>
      <c r="AG558" s="549"/>
      <c r="AH558" s="549"/>
    </row>
    <row r="559" s="190" customFormat="1" ht="14.25" spans="1:34">
      <c r="A559" s="489"/>
      <c r="AG559" s="549"/>
      <c r="AH559" s="549"/>
    </row>
    <row r="560" s="190" customFormat="1" ht="14.25" spans="1:34">
      <c r="A560" s="489"/>
      <c r="AG560" s="549"/>
      <c r="AH560" s="549"/>
    </row>
    <row r="561" s="190" customFormat="1" ht="14.25" spans="1:34">
      <c r="A561" s="489"/>
      <c r="AG561" s="549"/>
      <c r="AH561" s="549"/>
    </row>
    <row r="562" s="190" customFormat="1" ht="14.25" spans="1:34">
      <c r="A562" s="489"/>
      <c r="AG562" s="549"/>
      <c r="AH562" s="549"/>
    </row>
    <row r="563" s="190" customFormat="1" ht="14.25" spans="1:34">
      <c r="A563" s="489"/>
      <c r="AG563" s="549"/>
      <c r="AH563" s="549"/>
    </row>
    <row r="564" s="190" customFormat="1" ht="14.25" spans="1:34">
      <c r="A564" s="489"/>
      <c r="AG564" s="549"/>
      <c r="AH564" s="549"/>
    </row>
    <row r="565" s="190" customFormat="1" ht="14.25" spans="1:34">
      <c r="A565" s="489"/>
      <c r="AG565" s="549"/>
      <c r="AH565" s="549"/>
    </row>
    <row r="566" s="190" customFormat="1" ht="14.25" spans="1:34">
      <c r="A566" s="489"/>
      <c r="AG566" s="549"/>
      <c r="AH566" s="549"/>
    </row>
    <row r="567" s="190" customFormat="1" ht="14.25" spans="1:34">
      <c r="A567" s="489"/>
      <c r="AG567" s="549"/>
      <c r="AH567" s="549"/>
    </row>
    <row r="568" s="190" customFormat="1" ht="14.25" spans="1:34">
      <c r="A568" s="489"/>
      <c r="AG568" s="549"/>
      <c r="AH568" s="549"/>
    </row>
    <row r="569" ht="30" customHeight="1" spans="1:38">
      <c r="A569" s="490"/>
      <c r="N569" s="429"/>
      <c r="P569" s="517"/>
      <c r="Q569" s="193"/>
      <c r="U569" s="517"/>
      <c r="V569" s="517"/>
      <c r="Y569" s="517"/>
      <c r="Z569" s="540"/>
      <c r="AC569" s="193"/>
      <c r="AD569" s="193"/>
      <c r="AE569" s="193"/>
      <c r="AF569" s="193"/>
      <c r="AG569" s="550"/>
      <c r="AH569" s="550"/>
      <c r="AI569" s="193"/>
      <c r="AJ569" s="551"/>
      <c r="AK569" s="551"/>
      <c r="AL569" s="552"/>
    </row>
    <row r="570" ht="30" customHeight="1" spans="1:38">
      <c r="A570" s="490"/>
      <c r="G570" s="491"/>
      <c r="H570" s="491"/>
      <c r="N570" s="429"/>
      <c r="P570" s="517"/>
      <c r="Q570" s="193" t="s">
        <v>2876</v>
      </c>
      <c r="U570" s="517"/>
      <c r="V570" s="517"/>
      <c r="Y570" s="517"/>
      <c r="Z570" s="517"/>
      <c r="AC570" s="193"/>
      <c r="AD570" s="193"/>
      <c r="AE570" s="193"/>
      <c r="AF570" s="193"/>
      <c r="AG570" s="550"/>
      <c r="AH570" s="550"/>
      <c r="AI570" s="193"/>
      <c r="AJ570" s="551"/>
      <c r="AK570" s="551"/>
      <c r="AL570" s="552"/>
    </row>
    <row r="571" ht="26.25" customHeight="1" spans="1:38">
      <c r="A571" s="490"/>
      <c r="N571" s="429"/>
      <c r="P571" s="517"/>
      <c r="Q571" s="193"/>
      <c r="U571" s="517"/>
      <c r="V571" s="517"/>
      <c r="Y571" s="517"/>
      <c r="Z571" s="517"/>
      <c r="AC571" s="193"/>
      <c r="AD571" s="193"/>
      <c r="AE571" s="193"/>
      <c r="AF571" s="193"/>
      <c r="AG571" s="550"/>
      <c r="AH571" s="550"/>
      <c r="AI571" s="193"/>
      <c r="AJ571" s="551"/>
      <c r="AK571" s="551"/>
      <c r="AL571" s="552"/>
    </row>
    <row r="572" ht="26.25" customHeight="1" spans="1:38">
      <c r="A572" s="490"/>
      <c r="H572" s="491"/>
      <c r="I572" s="491"/>
      <c r="J572" s="491"/>
      <c r="N572" s="429"/>
      <c r="P572" s="517"/>
      <c r="Q572" s="193"/>
      <c r="U572" s="517"/>
      <c r="V572" s="517"/>
      <c r="Y572" s="517"/>
      <c r="Z572" s="517"/>
      <c r="AC572" s="193"/>
      <c r="AD572" s="193"/>
      <c r="AE572" s="193"/>
      <c r="AF572" s="193"/>
      <c r="AG572" s="550"/>
      <c r="AH572" s="550"/>
      <c r="AI572" s="193"/>
      <c r="AJ572" s="551"/>
      <c r="AK572" s="551"/>
      <c r="AL572" s="552"/>
    </row>
    <row r="573" ht="26.25" customHeight="1" spans="1:38">
      <c r="A573" s="490"/>
      <c r="H573" s="491"/>
      <c r="I573" s="491"/>
      <c r="N573" s="429"/>
      <c r="P573" s="517"/>
      <c r="Q573" s="193"/>
      <c r="U573" s="517"/>
      <c r="V573" s="517"/>
      <c r="Y573" s="517"/>
      <c r="Z573" s="517"/>
      <c r="AC573" s="193"/>
      <c r="AD573" s="193"/>
      <c r="AE573" s="193"/>
      <c r="AF573" s="193"/>
      <c r="AG573" s="550"/>
      <c r="AH573" s="550"/>
      <c r="AI573" s="193"/>
      <c r="AJ573" s="551"/>
      <c r="AK573" s="551"/>
      <c r="AL573" s="552"/>
    </row>
    <row r="574" ht="26.25" customHeight="1" spans="1:38">
      <c r="A574" s="490"/>
      <c r="N574" s="429"/>
      <c r="P574" s="517"/>
      <c r="Q574" s="193"/>
      <c r="U574" s="517"/>
      <c r="V574" s="517"/>
      <c r="Y574" s="517"/>
      <c r="Z574" s="517"/>
      <c r="AC574" s="193"/>
      <c r="AD574" s="193"/>
      <c r="AE574" s="193"/>
      <c r="AF574" s="193"/>
      <c r="AG574" s="550"/>
      <c r="AH574" s="550"/>
      <c r="AI574" s="193"/>
      <c r="AJ574" s="551"/>
      <c r="AK574" s="551"/>
      <c r="AL574" s="552"/>
    </row>
    <row r="575" ht="26.25" customHeight="1" spans="1:38">
      <c r="A575" s="490"/>
      <c r="H575" s="491"/>
      <c r="I575" s="491"/>
      <c r="N575" s="429"/>
      <c r="P575" s="517"/>
      <c r="Q575" s="193"/>
      <c r="U575" s="517"/>
      <c r="V575" s="517"/>
      <c r="Y575" s="517"/>
      <c r="Z575" s="517"/>
      <c r="AC575" s="193"/>
      <c r="AD575" s="193"/>
      <c r="AE575" s="193"/>
      <c r="AF575" s="193"/>
      <c r="AG575" s="550"/>
      <c r="AH575" s="550"/>
      <c r="AI575" s="193"/>
      <c r="AJ575" s="551"/>
      <c r="AK575" s="551"/>
      <c r="AL575" s="552"/>
    </row>
    <row r="576" ht="26.25" customHeight="1" spans="1:38">
      <c r="A576" s="490"/>
      <c r="I576" s="491"/>
      <c r="J576" s="491"/>
      <c r="N576" s="429"/>
      <c r="P576" s="517"/>
      <c r="Q576" s="193"/>
      <c r="U576" s="517"/>
      <c r="V576" s="517"/>
      <c r="Y576" s="517"/>
      <c r="Z576" s="517"/>
      <c r="AC576" s="193"/>
      <c r="AD576" s="193"/>
      <c r="AE576" s="193"/>
      <c r="AF576" s="193"/>
      <c r="AG576" s="550"/>
      <c r="AH576" s="550"/>
      <c r="AI576" s="193"/>
      <c r="AJ576" s="551"/>
      <c r="AK576" s="551"/>
      <c r="AL576" s="552"/>
    </row>
    <row r="577" ht="26.25" customHeight="1" spans="1:38">
      <c r="A577" s="490"/>
      <c r="N577" s="429"/>
      <c r="P577" s="517"/>
      <c r="Q577" s="193"/>
      <c r="U577" s="517"/>
      <c r="V577" s="517"/>
      <c r="Y577" s="517"/>
      <c r="Z577" s="517"/>
      <c r="AC577" s="193"/>
      <c r="AD577" s="193"/>
      <c r="AE577" s="193"/>
      <c r="AF577" s="193"/>
      <c r="AG577" s="550"/>
      <c r="AH577" s="550"/>
      <c r="AI577" s="193"/>
      <c r="AJ577" s="551"/>
      <c r="AK577" s="551"/>
      <c r="AL577" s="552"/>
    </row>
    <row r="578" ht="26.25" customHeight="1" spans="1:38">
      <c r="A578" s="490"/>
      <c r="N578" s="429"/>
      <c r="P578" s="517"/>
      <c r="Q578" s="193"/>
      <c r="U578" s="517"/>
      <c r="V578" s="517"/>
      <c r="Y578" s="517"/>
      <c r="Z578" s="517"/>
      <c r="AC578" s="193"/>
      <c r="AD578" s="193"/>
      <c r="AE578" s="193"/>
      <c r="AF578" s="193"/>
      <c r="AG578" s="550"/>
      <c r="AH578" s="550"/>
      <c r="AI578" s="193"/>
      <c r="AJ578" s="551"/>
      <c r="AK578" s="551"/>
      <c r="AL578" s="552"/>
    </row>
    <row r="579" ht="26.25" customHeight="1" spans="1:38">
      <c r="A579" s="490"/>
      <c r="N579" s="429"/>
      <c r="P579" s="517"/>
      <c r="Q579" s="193"/>
      <c r="U579" s="517"/>
      <c r="V579" s="517"/>
      <c r="Y579" s="517"/>
      <c r="Z579" s="517"/>
      <c r="AC579" s="193"/>
      <c r="AD579" s="193"/>
      <c r="AE579" s="193"/>
      <c r="AF579" s="193"/>
      <c r="AG579" s="550"/>
      <c r="AH579" s="550"/>
      <c r="AI579" s="193"/>
      <c r="AJ579" s="551"/>
      <c r="AK579" s="551"/>
      <c r="AL579" s="552"/>
    </row>
    <row r="580" ht="26.25" customHeight="1" spans="1:38">
      <c r="A580" s="490"/>
      <c r="N580" s="429"/>
      <c r="P580" s="517"/>
      <c r="Q580" s="193"/>
      <c r="U580" s="517"/>
      <c r="V580" s="517"/>
      <c r="Y580" s="517"/>
      <c r="Z580" s="517"/>
      <c r="AC580" s="193"/>
      <c r="AD580" s="193"/>
      <c r="AE580" s="193"/>
      <c r="AF580" s="193"/>
      <c r="AG580" s="550"/>
      <c r="AH580" s="550"/>
      <c r="AI580" s="193"/>
      <c r="AJ580" s="551"/>
      <c r="AK580" s="551"/>
      <c r="AL580" s="552"/>
    </row>
    <row r="581" ht="26.25" customHeight="1" spans="1:38">
      <c r="A581" s="490"/>
      <c r="N581" s="429"/>
      <c r="P581" s="517"/>
      <c r="Q581" s="193"/>
      <c r="U581" s="517"/>
      <c r="V581" s="517"/>
      <c r="Y581" s="517"/>
      <c r="Z581" s="517"/>
      <c r="AC581" s="193"/>
      <c r="AD581" s="193"/>
      <c r="AE581" s="193"/>
      <c r="AF581" s="193"/>
      <c r="AG581" s="550"/>
      <c r="AH581" s="550"/>
      <c r="AI581" s="193"/>
      <c r="AJ581" s="551"/>
      <c r="AK581" s="551"/>
      <c r="AL581" s="552"/>
    </row>
    <row r="582" ht="26.25" customHeight="1" spans="1:38">
      <c r="A582" s="490"/>
      <c r="N582" s="429"/>
      <c r="P582" s="517"/>
      <c r="Q582" s="193"/>
      <c r="U582" s="517"/>
      <c r="V582" s="517"/>
      <c r="Y582" s="517"/>
      <c r="Z582" s="517"/>
      <c r="AC582" s="193"/>
      <c r="AD582" s="193"/>
      <c r="AE582" s="193"/>
      <c r="AF582" s="193"/>
      <c r="AG582" s="550"/>
      <c r="AH582" s="550"/>
      <c r="AI582" s="193"/>
      <c r="AJ582" s="551"/>
      <c r="AK582" s="551"/>
      <c r="AL582" s="552"/>
    </row>
    <row r="583" ht="26.25" customHeight="1" spans="1:38">
      <c r="A583" s="490"/>
      <c r="N583" s="429"/>
      <c r="P583" s="517"/>
      <c r="Q583" s="193"/>
      <c r="U583" s="517"/>
      <c r="V583" s="517"/>
      <c r="Y583" s="517"/>
      <c r="Z583" s="517"/>
      <c r="AC583" s="193"/>
      <c r="AD583" s="193"/>
      <c r="AE583" s="193"/>
      <c r="AF583" s="193"/>
      <c r="AG583" s="550"/>
      <c r="AH583" s="550"/>
      <c r="AI583" s="193"/>
      <c r="AJ583" s="551"/>
      <c r="AK583" s="551"/>
      <c r="AL583" s="552"/>
    </row>
    <row r="584" ht="26.25" customHeight="1" spans="1:38">
      <c r="A584" s="490"/>
      <c r="N584" s="429"/>
      <c r="P584" s="517"/>
      <c r="Q584" s="193"/>
      <c r="U584" s="517"/>
      <c r="V584" s="517"/>
      <c r="Y584" s="517"/>
      <c r="Z584" s="517"/>
      <c r="AC584" s="193"/>
      <c r="AD584" s="193"/>
      <c r="AE584" s="193"/>
      <c r="AF584" s="193"/>
      <c r="AG584" s="550"/>
      <c r="AH584" s="550"/>
      <c r="AI584" s="193"/>
      <c r="AJ584" s="551"/>
      <c r="AK584" s="551"/>
      <c r="AL584" s="552"/>
    </row>
    <row r="585" ht="26.25" customHeight="1" spans="1:38">
      <c r="A585" s="490"/>
      <c r="N585" s="429"/>
      <c r="P585" s="517"/>
      <c r="Q585" s="193"/>
      <c r="U585" s="517"/>
      <c r="V585" s="517"/>
      <c r="Y585" s="517"/>
      <c r="Z585" s="517"/>
      <c r="AC585" s="193"/>
      <c r="AD585" s="193"/>
      <c r="AE585" s="193"/>
      <c r="AF585" s="193"/>
      <c r="AG585" s="550"/>
      <c r="AH585" s="550"/>
      <c r="AI585" s="193"/>
      <c r="AJ585" s="551"/>
      <c r="AK585" s="551"/>
      <c r="AL585" s="552"/>
    </row>
    <row r="586" ht="26.25" customHeight="1" spans="1:38">
      <c r="A586" s="490"/>
      <c r="N586" s="429"/>
      <c r="P586" s="517"/>
      <c r="Q586" s="193"/>
      <c r="U586" s="517"/>
      <c r="V586" s="517"/>
      <c r="Y586" s="517"/>
      <c r="Z586" s="517"/>
      <c r="AC586" s="193"/>
      <c r="AD586" s="193"/>
      <c r="AE586" s="193"/>
      <c r="AF586" s="193"/>
      <c r="AG586" s="550"/>
      <c r="AH586" s="550"/>
      <c r="AI586" s="193"/>
      <c r="AJ586" s="551"/>
      <c r="AK586" s="551"/>
      <c r="AL586" s="552"/>
    </row>
    <row r="587" ht="26.25" customHeight="1" spans="1:38">
      <c r="A587" s="490"/>
      <c r="N587" s="429"/>
      <c r="P587" s="517"/>
      <c r="Q587" s="193"/>
      <c r="U587" s="517"/>
      <c r="V587" s="517"/>
      <c r="Y587" s="517"/>
      <c r="Z587" s="517"/>
      <c r="AC587" s="193"/>
      <c r="AD587" s="193"/>
      <c r="AE587" s="193"/>
      <c r="AF587" s="193"/>
      <c r="AG587" s="550"/>
      <c r="AH587" s="550"/>
      <c r="AI587" s="193"/>
      <c r="AJ587" s="551"/>
      <c r="AK587" s="551"/>
      <c r="AL587" s="552"/>
    </row>
    <row r="588" ht="26.25" customHeight="1" spans="1:38">
      <c r="A588" s="490"/>
      <c r="N588" s="429"/>
      <c r="P588" s="517"/>
      <c r="Q588" s="193"/>
      <c r="U588" s="517"/>
      <c r="V588" s="517"/>
      <c r="Y588" s="517"/>
      <c r="Z588" s="517"/>
      <c r="AC588" s="193"/>
      <c r="AD588" s="193"/>
      <c r="AE588" s="193"/>
      <c r="AF588" s="193"/>
      <c r="AG588" s="550"/>
      <c r="AH588" s="550"/>
      <c r="AI588" s="193"/>
      <c r="AJ588" s="551"/>
      <c r="AK588" s="551"/>
      <c r="AL588" s="552"/>
    </row>
    <row r="589" ht="26.25" customHeight="1" spans="1:38">
      <c r="A589" s="490"/>
      <c r="N589" s="429"/>
      <c r="P589" s="517"/>
      <c r="Q589" s="193"/>
      <c r="U589" s="517"/>
      <c r="V589" s="517"/>
      <c r="Y589" s="517"/>
      <c r="Z589" s="517"/>
      <c r="AC589" s="193"/>
      <c r="AD589" s="193"/>
      <c r="AE589" s="193"/>
      <c r="AF589" s="193"/>
      <c r="AG589" s="550"/>
      <c r="AH589" s="550"/>
      <c r="AI589" s="193"/>
      <c r="AJ589" s="551"/>
      <c r="AK589" s="551"/>
      <c r="AL589" s="552"/>
    </row>
    <row r="590" ht="26.25" customHeight="1" spans="1:38">
      <c r="A590" s="490"/>
      <c r="N590" s="429"/>
      <c r="P590" s="517"/>
      <c r="Q590" s="193"/>
      <c r="U590" s="517"/>
      <c r="V590" s="517"/>
      <c r="Y590" s="517"/>
      <c r="Z590" s="517"/>
      <c r="AC590" s="193"/>
      <c r="AD590" s="193"/>
      <c r="AE590" s="193"/>
      <c r="AF590" s="193"/>
      <c r="AG590" s="550"/>
      <c r="AH590" s="550"/>
      <c r="AI590" s="193"/>
      <c r="AJ590" s="551"/>
      <c r="AK590" s="551"/>
      <c r="AL590" s="552"/>
    </row>
    <row r="591" ht="26.25" customHeight="1" spans="1:38">
      <c r="A591" s="490"/>
      <c r="N591" s="429"/>
      <c r="P591" s="517"/>
      <c r="Q591" s="193"/>
      <c r="U591" s="517"/>
      <c r="V591" s="517"/>
      <c r="Y591" s="517"/>
      <c r="Z591" s="517"/>
      <c r="AC591" s="193"/>
      <c r="AD591" s="193"/>
      <c r="AE591" s="193"/>
      <c r="AF591" s="193"/>
      <c r="AG591" s="550"/>
      <c r="AH591" s="550"/>
      <c r="AI591" s="193"/>
      <c r="AJ591" s="551"/>
      <c r="AK591" s="551"/>
      <c r="AL591" s="552"/>
    </row>
    <row r="592" ht="26.25" customHeight="1" spans="1:38">
      <c r="A592" s="490"/>
      <c r="N592" s="429"/>
      <c r="P592" s="517"/>
      <c r="Q592" s="193"/>
      <c r="U592" s="517"/>
      <c r="V592" s="517"/>
      <c r="Y592" s="517"/>
      <c r="Z592" s="517"/>
      <c r="AC592" s="193"/>
      <c r="AD592" s="193"/>
      <c r="AE592" s="193"/>
      <c r="AF592" s="193"/>
      <c r="AG592" s="550"/>
      <c r="AH592" s="550"/>
      <c r="AI592" s="193"/>
      <c r="AJ592" s="551"/>
      <c r="AK592" s="551"/>
      <c r="AL592" s="552"/>
    </row>
    <row r="593" ht="26.25" customHeight="1" spans="1:38">
      <c r="A593" s="490"/>
      <c r="N593" s="429"/>
      <c r="P593" s="517"/>
      <c r="Q593" s="193"/>
      <c r="U593" s="517"/>
      <c r="V593" s="517"/>
      <c r="Y593" s="517"/>
      <c r="Z593" s="517"/>
      <c r="AC593" s="193"/>
      <c r="AD593" s="193"/>
      <c r="AE593" s="193"/>
      <c r="AF593" s="193"/>
      <c r="AG593" s="550"/>
      <c r="AH593" s="550"/>
      <c r="AI593" s="193"/>
      <c r="AJ593" s="551"/>
      <c r="AK593" s="551"/>
      <c r="AL593" s="552"/>
    </row>
    <row r="594" ht="26.25" customHeight="1" spans="1:38">
      <c r="A594" s="490"/>
      <c r="N594" s="429"/>
      <c r="P594" s="517"/>
      <c r="Q594" s="193"/>
      <c r="U594" s="517"/>
      <c r="V594" s="517"/>
      <c r="Y594" s="517"/>
      <c r="Z594" s="517"/>
      <c r="AC594" s="193"/>
      <c r="AD594" s="193"/>
      <c r="AE594" s="193"/>
      <c r="AF594" s="193"/>
      <c r="AG594" s="550"/>
      <c r="AH594" s="550"/>
      <c r="AI594" s="193"/>
      <c r="AJ594" s="551"/>
      <c r="AK594" s="551"/>
      <c r="AL594" s="552"/>
    </row>
    <row r="595" ht="26.25" customHeight="1" spans="1:38">
      <c r="A595" s="490"/>
      <c r="N595" s="429"/>
      <c r="P595" s="517"/>
      <c r="Q595" s="193"/>
      <c r="U595" s="517"/>
      <c r="V595" s="517"/>
      <c r="Y595" s="517"/>
      <c r="Z595" s="517"/>
      <c r="AC595" s="193"/>
      <c r="AD595" s="193"/>
      <c r="AE595" s="193"/>
      <c r="AF595" s="193"/>
      <c r="AG595" s="550"/>
      <c r="AH595" s="550"/>
      <c r="AI595" s="193"/>
      <c r="AJ595" s="551"/>
      <c r="AK595" s="551"/>
      <c r="AL595" s="552"/>
    </row>
    <row r="596" ht="26.25" customHeight="1" spans="1:38">
      <c r="A596" s="490"/>
      <c r="N596" s="429"/>
      <c r="P596" s="517"/>
      <c r="Q596" s="193"/>
      <c r="U596" s="517"/>
      <c r="V596" s="517"/>
      <c r="Y596" s="517"/>
      <c r="Z596" s="517"/>
      <c r="AC596" s="193"/>
      <c r="AD596" s="193"/>
      <c r="AE596" s="193"/>
      <c r="AF596" s="193"/>
      <c r="AG596" s="550"/>
      <c r="AH596" s="550"/>
      <c r="AI596" s="193"/>
      <c r="AJ596" s="551"/>
      <c r="AK596" s="551"/>
      <c r="AL596" s="552"/>
    </row>
    <row r="597" ht="26.25" customHeight="1" spans="1:38">
      <c r="A597" s="490"/>
      <c r="N597" s="429"/>
      <c r="P597" s="517"/>
      <c r="Q597" s="193"/>
      <c r="U597" s="517"/>
      <c r="V597" s="517"/>
      <c r="Y597" s="517"/>
      <c r="Z597" s="517"/>
      <c r="AC597" s="193"/>
      <c r="AD597" s="193"/>
      <c r="AE597" s="193"/>
      <c r="AF597" s="193"/>
      <c r="AG597" s="550"/>
      <c r="AH597" s="550"/>
      <c r="AI597" s="193"/>
      <c r="AJ597" s="551"/>
      <c r="AK597" s="551"/>
      <c r="AL597" s="552"/>
    </row>
    <row r="598" ht="26.25" customHeight="1" spans="1:38">
      <c r="A598" s="490"/>
      <c r="N598" s="429"/>
      <c r="P598" s="517"/>
      <c r="Q598" s="193"/>
      <c r="U598" s="517"/>
      <c r="V598" s="517"/>
      <c r="Y598" s="517"/>
      <c r="Z598" s="517"/>
      <c r="AC598" s="193"/>
      <c r="AD598" s="193"/>
      <c r="AE598" s="193"/>
      <c r="AF598" s="193"/>
      <c r="AG598" s="550"/>
      <c r="AH598" s="550"/>
      <c r="AI598" s="193"/>
      <c r="AJ598" s="551"/>
      <c r="AK598" s="551"/>
      <c r="AL598" s="552"/>
    </row>
    <row r="599" ht="26.25" customHeight="1" spans="1:38">
      <c r="A599" s="490"/>
      <c r="N599" s="429"/>
      <c r="P599" s="517"/>
      <c r="Q599" s="193"/>
      <c r="U599" s="517"/>
      <c r="V599" s="517"/>
      <c r="Y599" s="517"/>
      <c r="Z599" s="517"/>
      <c r="AC599" s="193"/>
      <c r="AD599" s="193"/>
      <c r="AE599" s="193"/>
      <c r="AF599" s="193"/>
      <c r="AG599" s="550"/>
      <c r="AH599" s="550"/>
      <c r="AI599" s="193"/>
      <c r="AJ599" s="551"/>
      <c r="AK599" s="551"/>
      <c r="AL599" s="552"/>
    </row>
    <row r="600" ht="26.25" customHeight="1" spans="1:38">
      <c r="A600" s="490"/>
      <c r="N600" s="429"/>
      <c r="P600" s="517"/>
      <c r="Q600" s="193"/>
      <c r="U600" s="517"/>
      <c r="V600" s="517"/>
      <c r="Y600" s="517"/>
      <c r="Z600" s="517"/>
      <c r="AC600" s="193"/>
      <c r="AD600" s="193"/>
      <c r="AE600" s="193"/>
      <c r="AF600" s="193"/>
      <c r="AG600" s="550"/>
      <c r="AH600" s="550"/>
      <c r="AI600" s="193"/>
      <c r="AJ600" s="551"/>
      <c r="AK600" s="551"/>
      <c r="AL600" s="552"/>
    </row>
    <row r="601" ht="26.25" customHeight="1" spans="1:38">
      <c r="A601" s="490"/>
      <c r="N601" s="429"/>
      <c r="P601" s="517"/>
      <c r="Q601" s="193"/>
      <c r="U601" s="517"/>
      <c r="V601" s="517"/>
      <c r="Y601" s="517"/>
      <c r="Z601" s="517"/>
      <c r="AC601" s="193"/>
      <c r="AD601" s="193"/>
      <c r="AE601" s="193"/>
      <c r="AF601" s="193"/>
      <c r="AG601" s="550"/>
      <c r="AH601" s="550"/>
      <c r="AI601" s="193"/>
      <c r="AJ601" s="551"/>
      <c r="AK601" s="551"/>
      <c r="AL601" s="552"/>
    </row>
    <row r="602" ht="26.25" customHeight="1" spans="1:38">
      <c r="A602" s="490"/>
      <c r="N602" s="429"/>
      <c r="P602" s="517"/>
      <c r="Q602" s="193"/>
      <c r="U602" s="517"/>
      <c r="V602" s="517"/>
      <c r="Y602" s="517"/>
      <c r="Z602" s="517"/>
      <c r="AC602" s="193"/>
      <c r="AD602" s="193"/>
      <c r="AE602" s="193"/>
      <c r="AF602" s="193"/>
      <c r="AG602" s="550"/>
      <c r="AH602" s="550"/>
      <c r="AI602" s="193"/>
      <c r="AJ602" s="551"/>
      <c r="AK602" s="551"/>
      <c r="AL602" s="552"/>
    </row>
    <row r="603" ht="26.25" customHeight="1" spans="1:38">
      <c r="A603" s="490"/>
      <c r="N603" s="429"/>
      <c r="P603" s="517"/>
      <c r="Q603" s="193"/>
      <c r="U603" s="517"/>
      <c r="V603" s="517"/>
      <c r="Y603" s="517"/>
      <c r="Z603" s="517"/>
      <c r="AC603" s="193"/>
      <c r="AD603" s="193"/>
      <c r="AE603" s="193"/>
      <c r="AF603" s="193"/>
      <c r="AG603" s="550"/>
      <c r="AH603" s="550"/>
      <c r="AI603" s="193"/>
      <c r="AJ603" s="551"/>
      <c r="AK603" s="551"/>
      <c r="AL603" s="552"/>
    </row>
    <row r="604" ht="26.25" customHeight="1" spans="1:38">
      <c r="A604" s="490"/>
      <c r="N604" s="429"/>
      <c r="P604" s="517"/>
      <c r="Q604" s="193"/>
      <c r="U604" s="517"/>
      <c r="V604" s="517"/>
      <c r="Y604" s="517"/>
      <c r="Z604" s="517"/>
      <c r="AC604" s="193"/>
      <c r="AD604" s="193"/>
      <c r="AE604" s="193"/>
      <c r="AF604" s="193"/>
      <c r="AG604" s="550"/>
      <c r="AH604" s="550"/>
      <c r="AI604" s="193"/>
      <c r="AJ604" s="551"/>
      <c r="AK604" s="551"/>
      <c r="AL604" s="552"/>
    </row>
    <row r="605" ht="26.25" customHeight="1" spans="1:38">
      <c r="A605" s="490"/>
      <c r="N605" s="429"/>
      <c r="P605" s="517"/>
      <c r="Q605" s="193"/>
      <c r="U605" s="517"/>
      <c r="V605" s="517"/>
      <c r="Y605" s="517"/>
      <c r="Z605" s="517"/>
      <c r="AC605" s="193"/>
      <c r="AD605" s="193"/>
      <c r="AE605" s="193"/>
      <c r="AF605" s="193"/>
      <c r="AG605" s="550"/>
      <c r="AH605" s="550"/>
      <c r="AI605" s="193"/>
      <c r="AJ605" s="551"/>
      <c r="AK605" s="551"/>
      <c r="AL605" s="552"/>
    </row>
    <row r="606" ht="26.25" customHeight="1" spans="1:38">
      <c r="A606" s="490"/>
      <c r="N606" s="429"/>
      <c r="P606" s="517"/>
      <c r="Q606" s="193"/>
      <c r="U606" s="517"/>
      <c r="V606" s="517"/>
      <c r="Y606" s="517"/>
      <c r="Z606" s="517"/>
      <c r="AC606" s="193"/>
      <c r="AD606" s="193"/>
      <c r="AE606" s="193"/>
      <c r="AF606" s="193"/>
      <c r="AG606" s="550"/>
      <c r="AH606" s="550"/>
      <c r="AI606" s="193"/>
      <c r="AJ606" s="551"/>
      <c r="AK606" s="551"/>
      <c r="AL606" s="552"/>
    </row>
    <row r="607" ht="26.25" customHeight="1" spans="1:38">
      <c r="A607" s="490"/>
      <c r="N607" s="429"/>
      <c r="P607" s="517"/>
      <c r="Q607" s="193"/>
      <c r="U607" s="517"/>
      <c r="V607" s="517"/>
      <c r="Y607" s="517"/>
      <c r="Z607" s="517"/>
      <c r="AC607" s="193"/>
      <c r="AD607" s="193"/>
      <c r="AE607" s="193"/>
      <c r="AF607" s="193"/>
      <c r="AG607" s="550"/>
      <c r="AH607" s="550"/>
      <c r="AI607" s="193"/>
      <c r="AJ607" s="551"/>
      <c r="AK607" s="551"/>
      <c r="AL607" s="552"/>
    </row>
    <row r="608" ht="26.25" customHeight="1" spans="1:38">
      <c r="A608" s="490"/>
      <c r="N608" s="429"/>
      <c r="P608" s="517"/>
      <c r="Q608" s="193"/>
      <c r="U608" s="517"/>
      <c r="V608" s="517"/>
      <c r="Y608" s="517"/>
      <c r="Z608" s="517"/>
      <c r="AC608" s="193"/>
      <c r="AD608" s="193"/>
      <c r="AE608" s="193"/>
      <c r="AF608" s="193"/>
      <c r="AG608" s="550"/>
      <c r="AH608" s="550"/>
      <c r="AI608" s="193"/>
      <c r="AJ608" s="551"/>
      <c r="AK608" s="551"/>
      <c r="AL608" s="552"/>
    </row>
    <row r="609" ht="26.25" customHeight="1" spans="1:38">
      <c r="A609" s="490"/>
      <c r="N609" s="429"/>
      <c r="P609" s="517"/>
      <c r="Q609" s="193"/>
      <c r="U609" s="517"/>
      <c r="V609" s="517"/>
      <c r="Y609" s="517"/>
      <c r="Z609" s="517"/>
      <c r="AC609" s="193"/>
      <c r="AD609" s="193"/>
      <c r="AE609" s="193"/>
      <c r="AF609" s="193"/>
      <c r="AG609" s="550"/>
      <c r="AH609" s="550"/>
      <c r="AI609" s="193"/>
      <c r="AJ609" s="551"/>
      <c r="AK609" s="551"/>
      <c r="AL609" s="552"/>
    </row>
    <row r="610" ht="26.25" customHeight="1" spans="1:38">
      <c r="A610" s="490"/>
      <c r="N610" s="429"/>
      <c r="P610" s="517"/>
      <c r="Q610" s="193"/>
      <c r="U610" s="517"/>
      <c r="V610" s="517"/>
      <c r="Y610" s="517"/>
      <c r="Z610" s="517"/>
      <c r="AC610" s="193"/>
      <c r="AD610" s="193"/>
      <c r="AE610" s="193"/>
      <c r="AF610" s="193"/>
      <c r="AG610" s="550"/>
      <c r="AH610" s="550"/>
      <c r="AI610" s="193"/>
      <c r="AJ610" s="551"/>
      <c r="AK610" s="551"/>
      <c r="AL610" s="552"/>
    </row>
    <row r="611" ht="26.25" customHeight="1" spans="1:38">
      <c r="A611" s="490"/>
      <c r="N611" s="429"/>
      <c r="P611" s="517"/>
      <c r="Q611" s="193"/>
      <c r="U611" s="517"/>
      <c r="V611" s="517"/>
      <c r="Y611" s="517"/>
      <c r="Z611" s="517"/>
      <c r="AC611" s="193"/>
      <c r="AD611" s="193"/>
      <c r="AE611" s="193"/>
      <c r="AF611" s="193"/>
      <c r="AG611" s="550"/>
      <c r="AH611" s="550"/>
      <c r="AI611" s="193"/>
      <c r="AJ611" s="551"/>
      <c r="AK611" s="551"/>
      <c r="AL611" s="552"/>
    </row>
    <row r="612" ht="26.25" customHeight="1" spans="1:38">
      <c r="A612" s="490"/>
      <c r="N612" s="429"/>
      <c r="P612" s="517"/>
      <c r="Q612" s="193"/>
      <c r="U612" s="517"/>
      <c r="V612" s="517"/>
      <c r="Y612" s="517"/>
      <c r="Z612" s="517"/>
      <c r="AC612" s="193"/>
      <c r="AD612" s="193"/>
      <c r="AE612" s="193"/>
      <c r="AF612" s="193"/>
      <c r="AG612" s="550"/>
      <c r="AH612" s="550"/>
      <c r="AI612" s="193"/>
      <c r="AJ612" s="551"/>
      <c r="AK612" s="551"/>
      <c r="AL612" s="552"/>
    </row>
    <row r="613" ht="26.25" customHeight="1" spans="1:38">
      <c r="A613" s="490"/>
      <c r="P613" s="517"/>
      <c r="Q613" s="193"/>
      <c r="U613" s="517"/>
      <c r="V613" s="517"/>
      <c r="Y613" s="517"/>
      <c r="Z613" s="517"/>
      <c r="AC613" s="193"/>
      <c r="AD613" s="193"/>
      <c r="AE613" s="193"/>
      <c r="AF613" s="193"/>
      <c r="AG613" s="550"/>
      <c r="AH613" s="550"/>
      <c r="AI613" s="193"/>
      <c r="AJ613" s="551"/>
      <c r="AK613" s="551"/>
      <c r="AL613" s="552"/>
    </row>
    <row r="614" ht="26.25" customHeight="1" spans="1:38">
      <c r="A614" s="490"/>
      <c r="P614" s="517"/>
      <c r="Q614" s="193"/>
      <c r="U614" s="517"/>
      <c r="V614" s="517"/>
      <c r="Y614" s="517"/>
      <c r="Z614" s="517"/>
      <c r="AC614" s="193"/>
      <c r="AD614" s="193"/>
      <c r="AE614" s="193"/>
      <c r="AF614" s="193"/>
      <c r="AG614" s="550"/>
      <c r="AH614" s="550"/>
      <c r="AI614" s="193"/>
      <c r="AJ614" s="551"/>
      <c r="AK614" s="551"/>
      <c r="AL614" s="552"/>
    </row>
    <row r="615" ht="26.25" customHeight="1" spans="1:38">
      <c r="A615" s="490"/>
      <c r="P615" s="517"/>
      <c r="Q615" s="193"/>
      <c r="U615" s="517"/>
      <c r="V615" s="517"/>
      <c r="Y615" s="517"/>
      <c r="Z615" s="517"/>
      <c r="AC615" s="193"/>
      <c r="AD615" s="193"/>
      <c r="AE615" s="193"/>
      <c r="AF615" s="193"/>
      <c r="AG615" s="550"/>
      <c r="AH615" s="550"/>
      <c r="AI615" s="193"/>
      <c r="AJ615" s="551"/>
      <c r="AK615" s="551"/>
      <c r="AL615" s="552"/>
    </row>
    <row r="616" ht="26.25" customHeight="1" spans="1:22">
      <c r="A616" s="490"/>
      <c r="P616" s="517"/>
      <c r="Q616" s="193"/>
      <c r="U616" s="517"/>
      <c r="V616" s="517"/>
    </row>
    <row r="617" ht="26.25" customHeight="1" spans="1:22">
      <c r="A617" s="490"/>
      <c r="P617" s="517"/>
      <c r="Q617" s="193"/>
      <c r="U617" s="517"/>
      <c r="V617" s="517"/>
    </row>
    <row r="618" ht="26.25" customHeight="1" spans="1:22">
      <c r="A618" s="490"/>
      <c r="P618" s="517"/>
      <c r="Q618" s="193"/>
      <c r="U618" s="517"/>
      <c r="V618" s="517"/>
    </row>
    <row r="619" ht="26.25" customHeight="1" spans="1:22">
      <c r="A619" s="490"/>
      <c r="P619" s="517"/>
      <c r="Q619" s="193"/>
      <c r="U619" s="517"/>
      <c r="V619" s="517"/>
    </row>
    <row r="620" ht="26.25" customHeight="1" spans="1:22">
      <c r="A620" s="490"/>
      <c r="P620" s="517"/>
      <c r="Q620" s="193"/>
      <c r="U620" s="517"/>
      <c r="V620" s="517"/>
    </row>
    <row r="621" ht="26.25" customHeight="1" spans="1:22">
      <c r="A621" s="490"/>
      <c r="P621" s="517"/>
      <c r="Q621" s="193"/>
      <c r="U621" s="517"/>
      <c r="V621" s="517"/>
    </row>
    <row r="622" ht="26.25" customHeight="1" spans="1:22">
      <c r="A622" s="490"/>
      <c r="P622" s="517"/>
      <c r="Q622" s="193"/>
      <c r="U622" s="517"/>
      <c r="V622" s="517"/>
    </row>
    <row r="623" ht="26.25" customHeight="1" spans="1:22">
      <c r="A623" s="490"/>
      <c r="P623" s="517"/>
      <c r="Q623" s="193"/>
      <c r="U623" s="517"/>
      <c r="V623" s="517"/>
    </row>
    <row r="624" ht="26.25" customHeight="1" spans="1:22">
      <c r="A624" s="490"/>
      <c r="P624" s="517"/>
      <c r="Q624" s="193"/>
      <c r="U624" s="517"/>
      <c r="V624" s="517"/>
    </row>
    <row r="625" ht="26.25" customHeight="1" spans="1:22">
      <c r="A625" s="490"/>
      <c r="P625" s="517"/>
      <c r="Q625" s="193"/>
      <c r="U625" s="517"/>
      <c r="V625" s="517"/>
    </row>
    <row r="626" ht="26.25" customHeight="1" spans="1:22">
      <c r="A626" s="490"/>
      <c r="P626" s="517"/>
      <c r="Q626" s="193"/>
      <c r="U626" s="517"/>
      <c r="V626" s="517"/>
    </row>
    <row r="627" ht="26.25" customHeight="1" spans="1:22">
      <c r="A627" s="490"/>
      <c r="P627" s="517"/>
      <c r="Q627" s="193"/>
      <c r="U627" s="517"/>
      <c r="V627" s="517"/>
    </row>
    <row r="628" ht="26.25" customHeight="1" spans="1:17">
      <c r="A628" s="490"/>
      <c r="P628" s="517"/>
      <c r="Q628" s="193"/>
    </row>
    <row r="629" ht="26.25" customHeight="1" spans="1:17">
      <c r="A629" s="490"/>
      <c r="P629" s="517"/>
      <c r="Q629" s="193"/>
    </row>
    <row r="630" ht="26.25" customHeight="1" spans="1:17">
      <c r="A630" s="490"/>
      <c r="P630" s="517"/>
      <c r="Q630" s="193"/>
    </row>
    <row r="631" ht="26.25" customHeight="1" spans="1:17">
      <c r="A631" s="490"/>
      <c r="P631" s="517"/>
      <c r="Q631" s="193"/>
    </row>
    <row r="632" ht="26.25" customHeight="1" spans="1:17">
      <c r="A632" s="490"/>
      <c r="P632" s="517"/>
      <c r="Q632" s="193"/>
    </row>
    <row r="633" ht="26.25" customHeight="1" spans="1:17">
      <c r="A633" s="490"/>
      <c r="P633" s="517"/>
      <c r="Q633" s="193"/>
    </row>
    <row r="634" ht="26.25" customHeight="1" spans="1:17">
      <c r="A634" s="490"/>
      <c r="P634" s="517"/>
      <c r="Q634" s="193"/>
    </row>
    <row r="635" ht="26.25" customHeight="1" spans="1:17">
      <c r="A635" s="490"/>
      <c r="P635" s="517"/>
      <c r="Q635" s="193"/>
    </row>
    <row r="636" ht="26.25" customHeight="1" spans="1:17">
      <c r="A636" s="490"/>
      <c r="P636" s="517"/>
      <c r="Q636" s="193"/>
    </row>
    <row r="637" ht="26.25" customHeight="1" spans="1:17">
      <c r="A637" s="490"/>
      <c r="P637" s="517"/>
      <c r="Q637" s="193"/>
    </row>
    <row r="638" ht="26.25" customHeight="1" spans="1:17">
      <c r="A638" s="490"/>
      <c r="P638" s="517"/>
      <c r="Q638" s="193"/>
    </row>
    <row r="639" ht="26.25" customHeight="1" spans="1:17">
      <c r="A639" s="490"/>
      <c r="P639" s="517"/>
      <c r="Q639" s="193"/>
    </row>
    <row r="640" ht="26.25" customHeight="1" spans="1:17">
      <c r="A640" s="490"/>
      <c r="P640" s="517"/>
      <c r="Q640" s="193"/>
    </row>
    <row r="641" ht="26.25" customHeight="1" spans="1:17">
      <c r="A641" s="490"/>
      <c r="P641" s="517"/>
      <c r="Q641" s="193"/>
    </row>
    <row r="642" ht="26.25" customHeight="1" spans="1:17">
      <c r="A642" s="490"/>
      <c r="P642" s="517"/>
      <c r="Q642" s="193"/>
    </row>
    <row r="643" ht="26.25" customHeight="1" spans="1:17">
      <c r="A643" s="490"/>
      <c r="P643" s="517"/>
      <c r="Q643" s="193"/>
    </row>
    <row r="644" ht="26.25" customHeight="1" spans="1:17">
      <c r="A644" s="490"/>
      <c r="P644" s="517"/>
      <c r="Q644" s="193"/>
    </row>
    <row r="645" ht="26.25" customHeight="1" spans="1:17">
      <c r="A645" s="490"/>
      <c r="P645" s="517"/>
      <c r="Q645" s="193"/>
    </row>
    <row r="646" ht="26.25" customHeight="1" spans="1:17">
      <c r="A646" s="490"/>
      <c r="P646" s="517"/>
      <c r="Q646" s="193"/>
    </row>
    <row r="647" ht="26.25" customHeight="1" spans="1:17">
      <c r="A647" s="490"/>
      <c r="P647" s="517"/>
      <c r="Q647" s="193"/>
    </row>
    <row r="648" ht="26.25" customHeight="1" spans="1:17">
      <c r="A648" s="490"/>
      <c r="P648" s="517"/>
      <c r="Q648" s="193"/>
    </row>
    <row r="649" ht="26.25" customHeight="1" spans="1:17">
      <c r="A649" s="490"/>
      <c r="P649" s="517"/>
      <c r="Q649" s="193"/>
    </row>
    <row r="650" ht="26.25" customHeight="1" spans="1:17">
      <c r="A650" s="490"/>
      <c r="P650" s="517"/>
      <c r="Q650" s="193"/>
    </row>
    <row r="651" ht="26.25" customHeight="1" spans="1:17">
      <c r="A651" s="490"/>
      <c r="P651" s="517"/>
      <c r="Q651" s="193"/>
    </row>
    <row r="652" ht="26.25" customHeight="1" spans="1:17">
      <c r="A652" s="490"/>
      <c r="P652" s="517"/>
      <c r="Q652" s="193"/>
    </row>
    <row r="653" ht="26.25" customHeight="1" spans="1:17">
      <c r="A653" s="490"/>
      <c r="P653" s="517"/>
      <c r="Q653" s="193"/>
    </row>
    <row r="654" ht="26.25" customHeight="1" spans="1:17">
      <c r="A654" s="490"/>
      <c r="P654" s="517"/>
      <c r="Q654" s="193"/>
    </row>
    <row r="655" ht="26.25" customHeight="1" spans="1:17">
      <c r="A655" s="490"/>
      <c r="P655" s="517"/>
      <c r="Q655" s="193"/>
    </row>
    <row r="656" ht="26.25" customHeight="1" spans="1:17">
      <c r="A656" s="490"/>
      <c r="P656" s="517"/>
      <c r="Q656" s="193"/>
    </row>
    <row r="657" ht="26.25" customHeight="1" spans="1:17">
      <c r="A657" s="490"/>
      <c r="P657" s="517"/>
      <c r="Q657" s="193"/>
    </row>
    <row r="658" ht="26.25" customHeight="1" spans="1:17">
      <c r="A658" s="490"/>
      <c r="P658" s="517"/>
      <c r="Q658" s="193"/>
    </row>
    <row r="659" ht="26.25" customHeight="1" spans="1:17">
      <c r="A659" s="490"/>
      <c r="P659" s="517"/>
      <c r="Q659" s="193"/>
    </row>
    <row r="660" ht="26.25" customHeight="1" spans="1:17">
      <c r="A660" s="490"/>
      <c r="P660" s="517"/>
      <c r="Q660" s="193"/>
    </row>
    <row r="661" ht="26.25" customHeight="1" spans="1:17">
      <c r="A661" s="490"/>
      <c r="P661" s="517"/>
      <c r="Q661" s="193"/>
    </row>
    <row r="662" ht="26.25" customHeight="1" spans="1:17">
      <c r="A662" s="490"/>
      <c r="P662" s="517"/>
      <c r="Q662" s="193"/>
    </row>
    <row r="663" ht="26.25" customHeight="1" spans="1:17">
      <c r="A663" s="490"/>
      <c r="P663" s="517"/>
      <c r="Q663" s="193"/>
    </row>
    <row r="664" ht="26.25" customHeight="1" spans="1:17">
      <c r="A664" s="490"/>
      <c r="P664" s="517"/>
      <c r="Q664" s="193"/>
    </row>
    <row r="665" ht="26.25" customHeight="1" spans="1:17">
      <c r="A665" s="490"/>
      <c r="P665" s="517"/>
      <c r="Q665" s="193"/>
    </row>
    <row r="666" ht="26.25" customHeight="1" spans="1:17">
      <c r="A666" s="490"/>
      <c r="P666" s="517"/>
      <c r="Q666" s="193"/>
    </row>
    <row r="667" ht="26.25" customHeight="1" spans="1:17">
      <c r="A667" s="490"/>
      <c r="P667" s="517"/>
      <c r="Q667" s="193"/>
    </row>
    <row r="668" ht="26.25" customHeight="1" spans="1:17">
      <c r="A668" s="490"/>
      <c r="P668" s="517"/>
      <c r="Q668" s="193"/>
    </row>
    <row r="669" ht="26.25" customHeight="1" spans="1:17">
      <c r="A669" s="490"/>
      <c r="P669" s="517"/>
      <c r="Q669" s="193"/>
    </row>
    <row r="670" ht="26.25" customHeight="1" spans="1:17">
      <c r="A670" s="490"/>
      <c r="P670" s="517"/>
      <c r="Q670" s="193"/>
    </row>
    <row r="671" ht="26.25" customHeight="1" spans="1:17">
      <c r="A671" s="490"/>
      <c r="P671" s="517"/>
      <c r="Q671" s="193"/>
    </row>
    <row r="672" ht="26.25" customHeight="1" spans="1:17">
      <c r="A672" s="490"/>
      <c r="P672" s="517"/>
      <c r="Q672" s="193"/>
    </row>
    <row r="673" ht="26.25" customHeight="1" spans="1:17">
      <c r="A673" s="490"/>
      <c r="P673" s="517"/>
      <c r="Q673" s="193"/>
    </row>
    <row r="674" ht="26.25" customHeight="1" spans="1:17">
      <c r="A674" s="490"/>
      <c r="P674" s="517"/>
      <c r="Q674" s="193"/>
    </row>
    <row r="675" ht="26.25" customHeight="1" spans="1:17">
      <c r="A675" s="490"/>
      <c r="P675" s="517"/>
      <c r="Q675" s="193"/>
    </row>
    <row r="676" ht="26.25" customHeight="1" spans="1:17">
      <c r="A676" s="490"/>
      <c r="P676" s="517"/>
      <c r="Q676" s="193"/>
    </row>
    <row r="677" ht="26.25" customHeight="1" spans="1:17">
      <c r="A677" s="490"/>
      <c r="P677" s="517"/>
      <c r="Q677" s="193"/>
    </row>
    <row r="678" ht="26.25" customHeight="1" spans="1:17">
      <c r="A678" s="490"/>
      <c r="P678" s="517"/>
      <c r="Q678" s="193"/>
    </row>
    <row r="679" ht="26.25" customHeight="1" spans="1:17">
      <c r="A679" s="490"/>
      <c r="P679" s="517"/>
      <c r="Q679" s="193"/>
    </row>
    <row r="680" ht="26.25" customHeight="1" spans="1:17">
      <c r="A680" s="490"/>
      <c r="P680" s="517"/>
      <c r="Q680" s="193"/>
    </row>
    <row r="681" ht="26.25" customHeight="1" spans="1:17">
      <c r="A681" s="490"/>
      <c r="P681" s="517"/>
      <c r="Q681" s="193"/>
    </row>
    <row r="682" ht="26.25" customHeight="1" spans="1:17">
      <c r="A682" s="490"/>
      <c r="P682" s="517"/>
      <c r="Q682" s="193"/>
    </row>
    <row r="683" ht="26.25" customHeight="1" spans="1:17">
      <c r="A683" s="490"/>
      <c r="P683" s="517"/>
      <c r="Q683" s="193"/>
    </row>
    <row r="684" ht="26.25" customHeight="1" spans="1:17">
      <c r="A684" s="490"/>
      <c r="P684" s="517"/>
      <c r="Q684" s="193"/>
    </row>
    <row r="685" ht="26.25" customHeight="1" spans="1:17">
      <c r="A685" s="490"/>
      <c r="P685" s="517"/>
      <c r="Q685" s="193"/>
    </row>
    <row r="686" ht="26.25" customHeight="1" spans="1:17">
      <c r="A686" s="490"/>
      <c r="P686" s="517"/>
      <c r="Q686" s="193"/>
    </row>
    <row r="687" ht="26.25" customHeight="1" spans="1:17">
      <c r="A687" s="490"/>
      <c r="P687" s="517"/>
      <c r="Q687" s="193"/>
    </row>
    <row r="688" ht="26.25" customHeight="1" spans="1:17">
      <c r="A688" s="490"/>
      <c r="P688" s="517"/>
      <c r="Q688" s="193"/>
    </row>
    <row r="689" ht="26.25" customHeight="1" spans="1:17">
      <c r="A689" s="490"/>
      <c r="P689" s="517"/>
      <c r="Q689" s="193"/>
    </row>
    <row r="690" ht="26.25" customHeight="1" spans="1:17">
      <c r="A690" s="490"/>
      <c r="P690" s="517"/>
      <c r="Q690" s="193"/>
    </row>
    <row r="691" ht="26.25" customHeight="1" spans="1:17">
      <c r="A691" s="490"/>
      <c r="P691" s="517"/>
      <c r="Q691" s="193"/>
    </row>
    <row r="692" ht="26.25" customHeight="1" spans="1:17">
      <c r="A692" s="490"/>
      <c r="P692" s="517"/>
      <c r="Q692" s="193"/>
    </row>
    <row r="693" ht="26.25" customHeight="1" spans="1:17">
      <c r="A693" s="490"/>
      <c r="P693" s="517"/>
      <c r="Q693" s="193"/>
    </row>
    <row r="694" ht="26.25" customHeight="1" spans="1:17">
      <c r="A694" s="490"/>
      <c r="P694" s="517"/>
      <c r="Q694" s="193"/>
    </row>
    <row r="695" ht="26.25" customHeight="1" spans="1:17">
      <c r="A695" s="490"/>
      <c r="P695" s="517"/>
      <c r="Q695" s="193"/>
    </row>
    <row r="696" ht="26.25" customHeight="1" spans="1:17">
      <c r="A696" s="490"/>
      <c r="P696" s="517"/>
      <c r="Q696" s="193"/>
    </row>
    <row r="697" ht="26.25" customHeight="1" spans="1:17">
      <c r="A697" s="490"/>
      <c r="P697" s="517"/>
      <c r="Q697" s="193"/>
    </row>
    <row r="698" ht="26.25" customHeight="1" spans="1:17">
      <c r="A698" s="490"/>
      <c r="P698" s="517"/>
      <c r="Q698" s="193"/>
    </row>
    <row r="699" ht="26.25" customHeight="1" spans="1:17">
      <c r="A699" s="490"/>
      <c r="P699" s="517"/>
      <c r="Q699" s="193"/>
    </row>
    <row r="700" ht="26.25" customHeight="1" spans="1:17">
      <c r="A700" s="490"/>
      <c r="P700" s="517"/>
      <c r="Q700" s="193"/>
    </row>
    <row r="701" ht="26.25" customHeight="1" spans="1:17">
      <c r="A701" s="490"/>
      <c r="P701" s="517"/>
      <c r="Q701" s="193"/>
    </row>
    <row r="702" ht="26.25" customHeight="1" spans="1:17">
      <c r="A702" s="490"/>
      <c r="P702" s="517"/>
      <c r="Q702" s="193"/>
    </row>
    <row r="703" ht="26.25" customHeight="1" spans="1:17">
      <c r="A703" s="490"/>
      <c r="P703" s="517"/>
      <c r="Q703" s="193"/>
    </row>
    <row r="704" ht="26.25" customHeight="1" spans="1:17">
      <c r="A704" s="490"/>
      <c r="P704" s="517"/>
      <c r="Q704" s="193"/>
    </row>
    <row r="705" ht="26.25" customHeight="1" spans="1:17">
      <c r="A705" s="490"/>
      <c r="P705" s="517"/>
      <c r="Q705" s="193"/>
    </row>
    <row r="706" ht="26.25" customHeight="1" spans="1:17">
      <c r="A706" s="490"/>
      <c r="P706" s="517"/>
      <c r="Q706" s="193"/>
    </row>
    <row r="707" ht="26.25" customHeight="1" spans="1:17">
      <c r="A707" s="490"/>
      <c r="P707" s="517"/>
      <c r="Q707" s="193"/>
    </row>
    <row r="708" ht="26.25" customHeight="1" spans="1:17">
      <c r="A708" s="490"/>
      <c r="P708" s="517"/>
      <c r="Q708" s="193"/>
    </row>
    <row r="709" ht="26.25" customHeight="1" spans="1:17">
      <c r="A709" s="490"/>
      <c r="P709" s="517"/>
      <c r="Q709" s="193"/>
    </row>
    <row r="710" ht="26.25" customHeight="1" spans="1:17">
      <c r="A710" s="490"/>
      <c r="P710" s="517"/>
      <c r="Q710" s="193"/>
    </row>
    <row r="711" ht="26.25" customHeight="1" spans="1:17">
      <c r="A711" s="490"/>
      <c r="P711" s="517"/>
      <c r="Q711" s="193"/>
    </row>
    <row r="712" ht="26.25" customHeight="1" spans="1:17">
      <c r="A712" s="490"/>
      <c r="P712" s="517"/>
      <c r="Q712" s="193"/>
    </row>
    <row r="713" ht="26.25" customHeight="1" spans="1:17">
      <c r="A713" s="490"/>
      <c r="P713" s="517"/>
      <c r="Q713" s="193"/>
    </row>
    <row r="714" ht="26.25" customHeight="1" spans="1:17">
      <c r="A714" s="490"/>
      <c r="P714" s="517"/>
      <c r="Q714" s="193"/>
    </row>
    <row r="715" ht="26.25" customHeight="1" spans="1:17">
      <c r="A715" s="490"/>
      <c r="P715" s="517"/>
      <c r="Q715" s="193"/>
    </row>
    <row r="716" ht="26.25" customHeight="1" spans="1:17">
      <c r="A716" s="490"/>
      <c r="P716" s="517"/>
      <c r="Q716" s="193"/>
    </row>
    <row r="717" ht="26.25" customHeight="1" spans="1:17">
      <c r="A717" s="490"/>
      <c r="P717" s="517"/>
      <c r="Q717" s="193"/>
    </row>
    <row r="718" ht="26.25" customHeight="1" spans="1:17">
      <c r="A718" s="490"/>
      <c r="P718" s="517"/>
      <c r="Q718" s="193"/>
    </row>
    <row r="719" ht="26.25" customHeight="1" spans="1:17">
      <c r="A719" s="490"/>
      <c r="P719" s="517"/>
      <c r="Q719" s="193"/>
    </row>
    <row r="720" ht="26.25" customHeight="1" spans="1:17">
      <c r="A720" s="490"/>
      <c r="P720" s="517"/>
      <c r="Q720" s="193"/>
    </row>
    <row r="721" ht="26.25" customHeight="1" spans="1:17">
      <c r="A721" s="490"/>
      <c r="P721" s="517"/>
      <c r="Q721" s="193"/>
    </row>
    <row r="722" ht="26.25" customHeight="1" spans="1:17">
      <c r="A722" s="490"/>
      <c r="P722" s="517"/>
      <c r="Q722" s="193"/>
    </row>
    <row r="723" ht="26.25" customHeight="1" spans="1:17">
      <c r="A723" s="490"/>
      <c r="P723" s="517"/>
      <c r="Q723" s="193"/>
    </row>
    <row r="724" ht="26.25" customHeight="1" spans="1:17">
      <c r="A724" s="490"/>
      <c r="P724" s="517"/>
      <c r="Q724" s="193"/>
    </row>
    <row r="725" ht="26.25" customHeight="1" spans="1:17">
      <c r="A725" s="490"/>
      <c r="P725" s="517"/>
      <c r="Q725" s="193"/>
    </row>
    <row r="726" ht="26.25" customHeight="1" spans="1:17">
      <c r="A726" s="490"/>
      <c r="P726" s="517"/>
      <c r="Q726" s="193"/>
    </row>
    <row r="727" ht="26.25" customHeight="1" spans="16:17">
      <c r="P727" s="517"/>
      <c r="Q727" s="193"/>
    </row>
    <row r="728" ht="26.25" customHeight="1" spans="16:17">
      <c r="P728" s="517"/>
      <c r="Q728" s="193"/>
    </row>
    <row r="729" ht="26.25" customHeight="1" spans="16:17">
      <c r="P729" s="517"/>
      <c r="Q729" s="193"/>
    </row>
    <row r="730" ht="26.25" customHeight="1" spans="16:17">
      <c r="P730" s="517"/>
      <c r="Q730" s="193"/>
    </row>
    <row r="731" ht="26.25" customHeight="1" spans="16:17">
      <c r="P731" s="517"/>
      <c r="Q731" s="193"/>
    </row>
    <row r="732" ht="26.25" customHeight="1" spans="16:17">
      <c r="P732" s="517"/>
      <c r="Q732" s="193"/>
    </row>
    <row r="733" ht="26.25" customHeight="1" spans="16:17">
      <c r="P733" s="517"/>
      <c r="Q733" s="193"/>
    </row>
    <row r="734" ht="26.25" customHeight="1" spans="16:17">
      <c r="P734" s="517"/>
      <c r="Q734" s="193"/>
    </row>
    <row r="735" ht="26.25" customHeight="1" spans="16:17">
      <c r="P735" s="517"/>
      <c r="Q735" s="193"/>
    </row>
    <row r="736" ht="26.25" customHeight="1" spans="16:17">
      <c r="P736" s="517"/>
      <c r="Q736" s="193"/>
    </row>
    <row r="737" ht="26.25" customHeight="1" spans="16:17">
      <c r="P737" s="517"/>
      <c r="Q737" s="193"/>
    </row>
    <row r="738" ht="26.25" customHeight="1" spans="16:17">
      <c r="P738" s="517"/>
      <c r="Q738" s="193"/>
    </row>
    <row r="739" ht="26.25" customHeight="1" spans="16:17">
      <c r="P739" s="517"/>
      <c r="Q739" s="193"/>
    </row>
    <row r="740" ht="26.25" customHeight="1" spans="16:17">
      <c r="P740" s="517"/>
      <c r="Q740" s="193"/>
    </row>
    <row r="741" ht="26.25" customHeight="1" spans="16:17">
      <c r="P741" s="517"/>
      <c r="Q741" s="193"/>
    </row>
    <row r="742" ht="26.25" customHeight="1" spans="16:17">
      <c r="P742" s="517"/>
      <c r="Q742" s="193"/>
    </row>
    <row r="743" ht="26.25" customHeight="1" spans="16:17">
      <c r="P743" s="517"/>
      <c r="Q743" s="193"/>
    </row>
    <row r="744" ht="26.25" customHeight="1" spans="16:17">
      <c r="P744" s="517"/>
      <c r="Q744" s="193"/>
    </row>
    <row r="745" ht="26.25" customHeight="1"/>
    <row r="746" ht="26.25" customHeight="1"/>
    <row r="747" ht="26.25" customHeight="1"/>
    <row r="748" ht="26.25" customHeight="1"/>
    <row r="749" ht="26.25" customHeight="1"/>
    <row r="750" ht="26.25" customHeight="1"/>
    <row r="751" ht="26.25" customHeight="1"/>
    <row r="752" ht="26.25" customHeight="1"/>
    <row r="753" ht="26.25" customHeight="1"/>
    <row r="754" ht="26.25" customHeight="1"/>
    <row r="755" ht="26.25" customHeight="1"/>
    <row r="756" ht="26.25" customHeight="1"/>
    <row r="757" ht="26.25" customHeight="1"/>
    <row r="758" ht="26.25" customHeight="1"/>
    <row r="759" ht="26.25" customHeight="1"/>
    <row r="760" ht="26.25" customHeight="1"/>
    <row r="761" ht="26.25" customHeight="1"/>
    <row r="762" ht="26.25" customHeight="1"/>
    <row r="763" ht="26.25" customHeight="1"/>
    <row r="764" ht="26.25" customHeight="1"/>
    <row r="765" ht="26.25" customHeight="1"/>
    <row r="766" ht="26.25" customHeight="1"/>
    <row r="767" ht="26.25" customHeight="1"/>
    <row r="768" ht="26.25" customHeight="1"/>
    <row r="769" ht="26.25" customHeight="1"/>
    <row r="770" ht="26.25" customHeight="1"/>
    <row r="771" ht="26.25" customHeight="1"/>
    <row r="772" ht="26.25" customHeight="1"/>
    <row r="773" ht="26.25" customHeight="1"/>
    <row r="774" ht="26.25" customHeight="1"/>
    <row r="775" ht="26.25" customHeight="1"/>
    <row r="776" ht="26.25" customHeight="1"/>
    <row r="777" ht="26.25" customHeight="1"/>
    <row r="778" ht="26.25" customHeight="1"/>
    <row r="779" ht="26.25" customHeight="1"/>
    <row r="780" ht="26.25" customHeight="1"/>
    <row r="781" ht="26.25" customHeight="1"/>
    <row r="782" ht="26.25" customHeight="1"/>
    <row r="783" ht="26.25" customHeight="1"/>
    <row r="784" ht="26.25" customHeight="1"/>
    <row r="785" ht="26.25" customHeight="1"/>
    <row r="786" ht="26.25" customHeight="1"/>
    <row r="787" ht="26.25" customHeight="1"/>
    <row r="788" ht="26.25" customHeight="1"/>
    <row r="789" ht="26.25" customHeight="1"/>
    <row r="790" ht="26.25" customHeight="1"/>
    <row r="791" ht="26.25" customHeight="1"/>
    <row r="792" ht="26.25" customHeight="1"/>
    <row r="793" ht="26.25" customHeight="1"/>
    <row r="794" ht="26.25" customHeight="1"/>
    <row r="795" ht="26.25" customHeight="1"/>
    <row r="796" ht="26.25" customHeight="1"/>
    <row r="797" ht="26.25" customHeight="1"/>
    <row r="798" ht="26.25" customHeight="1"/>
    <row r="799" ht="26.25" customHeight="1"/>
    <row r="800" ht="26.25" customHeight="1"/>
    <row r="801" ht="26.25" customHeight="1"/>
    <row r="802" ht="26.25" customHeight="1"/>
    <row r="803" ht="26.25" customHeight="1"/>
    <row r="804" ht="26.25" customHeight="1"/>
    <row r="805" ht="26.25" customHeight="1"/>
    <row r="806" ht="26.25" customHeight="1"/>
    <row r="807" ht="26.25" customHeight="1"/>
    <row r="808" ht="26.25" customHeight="1"/>
    <row r="809" ht="26.25" customHeight="1"/>
    <row r="810" ht="26.25" customHeight="1"/>
    <row r="811" ht="26.25" customHeight="1"/>
    <row r="812" ht="26.25" customHeight="1"/>
    <row r="813" ht="26.25" customHeight="1"/>
    <row r="814" ht="26.25" customHeight="1"/>
    <row r="815" ht="26.25" customHeight="1"/>
    <row r="816" ht="26.25" customHeight="1"/>
    <row r="817" ht="26.25" customHeight="1"/>
    <row r="818" ht="26.25" customHeight="1"/>
    <row r="819" ht="26.25" customHeight="1"/>
    <row r="820" ht="26.25" customHeight="1"/>
    <row r="821" ht="26.25" customHeight="1"/>
    <row r="822" ht="26.25" customHeight="1"/>
    <row r="823" ht="26.25" customHeight="1"/>
    <row r="824" ht="26.25" customHeight="1"/>
    <row r="825" ht="26.25" customHeight="1"/>
    <row r="826" ht="26.25" customHeight="1"/>
    <row r="827" ht="26.25" customHeight="1"/>
    <row r="828" ht="26.25" customHeight="1"/>
    <row r="829" ht="26.25" customHeight="1"/>
    <row r="830" ht="26.25" customHeight="1"/>
    <row r="831" ht="26.25" customHeight="1"/>
    <row r="832" ht="26.25" customHeight="1"/>
    <row r="833" ht="26.25" customHeight="1"/>
    <row r="834" ht="26.25" customHeight="1"/>
    <row r="835" ht="26.25" customHeight="1"/>
    <row r="836" ht="26.25" customHeight="1"/>
    <row r="837" ht="26.25" customHeight="1"/>
    <row r="838" ht="26.25" customHeight="1"/>
    <row r="839" ht="26.25" customHeight="1"/>
    <row r="840" ht="26.25" customHeight="1"/>
    <row r="841" ht="26.25" customHeight="1"/>
    <row r="842" ht="26.25" customHeight="1"/>
    <row r="843" ht="26.25" customHeight="1"/>
    <row r="844" ht="26.25" customHeight="1"/>
    <row r="845" ht="26.25" customHeight="1"/>
    <row r="846" ht="26.25" customHeight="1"/>
    <row r="847" ht="26.25" customHeight="1"/>
    <row r="848" ht="26.25" customHeight="1"/>
    <row r="849" ht="26.25" customHeight="1"/>
    <row r="850" ht="26.25" customHeight="1"/>
    <row r="851" ht="26.25" customHeight="1"/>
    <row r="852" ht="26.25" customHeight="1"/>
    <row r="853" ht="26.25" customHeight="1"/>
    <row r="854" ht="26.25" customHeight="1"/>
    <row r="855" ht="26.25" customHeight="1"/>
    <row r="856" ht="26.25" customHeight="1"/>
    <row r="857" ht="26.25" customHeight="1"/>
    <row r="858" ht="26.25" customHeight="1"/>
    <row r="859" ht="26.25" customHeight="1"/>
    <row r="860" ht="26.25" customHeight="1"/>
    <row r="861" ht="26.25" customHeight="1"/>
    <row r="862" ht="26.25" customHeight="1"/>
    <row r="863" ht="26.25" customHeight="1"/>
    <row r="864" ht="26.25" customHeight="1"/>
    <row r="865" ht="26.25" customHeight="1"/>
    <row r="866" ht="26.25" customHeight="1"/>
    <row r="867" ht="26.25" customHeight="1"/>
    <row r="868" ht="26.25" customHeight="1"/>
    <row r="869" ht="26.25" customHeight="1"/>
    <row r="870" ht="26.25" customHeight="1"/>
    <row r="871" ht="26.25" customHeight="1"/>
    <row r="872" ht="26.25" customHeight="1"/>
    <row r="873" ht="26.25" customHeight="1"/>
    <row r="874" ht="26.25" customHeight="1"/>
    <row r="875" ht="26.25" customHeight="1"/>
    <row r="876" ht="26.25" customHeight="1"/>
    <row r="877" ht="26.25" customHeight="1"/>
    <row r="878" ht="26.25" customHeight="1"/>
    <row r="879" ht="26.25" customHeight="1"/>
    <row r="880" ht="26.25" customHeight="1"/>
    <row r="881" ht="26.25" customHeight="1"/>
    <row r="882" ht="26.25" customHeight="1"/>
    <row r="883" ht="26.25" customHeight="1"/>
    <row r="884" ht="26.25" customHeight="1"/>
    <row r="885" ht="26.25" customHeight="1"/>
    <row r="886" ht="26.25" customHeight="1"/>
    <row r="887" ht="26.25" customHeight="1"/>
    <row r="888" ht="26.25" customHeight="1"/>
    <row r="889" ht="26.25" customHeight="1"/>
    <row r="890" ht="26.25" customHeight="1"/>
    <row r="891" ht="26.25" customHeight="1"/>
    <row r="892" ht="26.25" customHeight="1"/>
    <row r="893" ht="26.25" customHeight="1"/>
    <row r="894" ht="26.25" customHeight="1"/>
    <row r="895" ht="26.25" customHeight="1"/>
    <row r="896" ht="26.25" customHeight="1"/>
    <row r="897" ht="26.25" customHeight="1"/>
    <row r="898" ht="26.25" customHeight="1"/>
    <row r="899" ht="26.25" customHeight="1"/>
    <row r="900" ht="26.25" customHeight="1"/>
    <row r="901" ht="26.25" customHeight="1"/>
    <row r="902" ht="26.25" customHeight="1"/>
    <row r="903" ht="26.25" customHeight="1"/>
    <row r="904" ht="26.25" customHeight="1"/>
    <row r="905" ht="26.25" customHeight="1"/>
    <row r="906" ht="26.25" customHeight="1"/>
    <row r="907" ht="26.25" customHeight="1"/>
    <row r="908" ht="26.25" customHeight="1"/>
    <row r="909" ht="26.25" customHeight="1"/>
    <row r="910" ht="26.25" customHeight="1"/>
    <row r="911" ht="26.25" customHeight="1"/>
    <row r="912" ht="26.25" customHeight="1"/>
    <row r="913" ht="26.25" customHeight="1"/>
    <row r="914" ht="26.25" customHeight="1"/>
    <row r="915" ht="26.25" customHeight="1"/>
    <row r="916" ht="26.25" customHeight="1"/>
    <row r="917" ht="26.25" customHeight="1"/>
    <row r="918" ht="26.25" customHeight="1"/>
    <row r="919" ht="26.25" customHeight="1"/>
    <row r="920" ht="26.25" customHeight="1"/>
    <row r="921" ht="26.25" customHeight="1"/>
    <row r="922" ht="26.25" customHeight="1"/>
    <row r="923" ht="26.25" customHeight="1"/>
    <row r="924" ht="26.25" customHeight="1"/>
    <row r="925" ht="26.25" customHeight="1"/>
    <row r="926" ht="26.25" customHeight="1"/>
    <row r="927" ht="26.25" customHeight="1"/>
    <row r="928" ht="26.25" customHeight="1"/>
    <row r="929" ht="26.25" customHeight="1"/>
    <row r="930" ht="26.25" customHeight="1"/>
    <row r="931" ht="26.25" customHeight="1"/>
    <row r="932" ht="26.25" customHeight="1"/>
    <row r="933" ht="26.25" customHeight="1"/>
    <row r="934" ht="26.25" customHeight="1"/>
    <row r="935" ht="26.25" customHeight="1"/>
    <row r="936" ht="26.25" customHeight="1"/>
    <row r="937" ht="26.25" customHeight="1"/>
    <row r="938" ht="26.25" customHeight="1"/>
    <row r="939" ht="26.25" customHeight="1"/>
    <row r="940" ht="26.25" customHeight="1"/>
    <row r="941" ht="26.25" customHeight="1"/>
    <row r="942" ht="26.25" customHeight="1"/>
    <row r="943" ht="26.25" customHeight="1"/>
    <row r="944" ht="26.25" customHeight="1"/>
    <row r="945" ht="26.25" customHeight="1"/>
    <row r="946" ht="26.25" customHeight="1"/>
    <row r="947" ht="26.25" customHeight="1"/>
    <row r="948" ht="26.25" customHeight="1"/>
    <row r="949" ht="26.25" customHeight="1"/>
    <row r="950" ht="26.25" customHeight="1"/>
    <row r="951" ht="26.25" customHeight="1"/>
    <row r="952" ht="26.25" customHeight="1"/>
    <row r="953" ht="26.25" customHeight="1"/>
    <row r="954" ht="26.25" customHeight="1"/>
    <row r="955" ht="26.25" customHeight="1"/>
    <row r="956" ht="26.25" customHeight="1"/>
    <row r="957" ht="26.25" customHeight="1"/>
    <row r="958" ht="26.25" customHeight="1"/>
    <row r="959" ht="26.25" customHeight="1"/>
    <row r="960" ht="26.25" customHeight="1"/>
    <row r="961" ht="26.25" customHeight="1"/>
    <row r="962" ht="26.25" customHeight="1"/>
    <row r="963" ht="26.25" customHeight="1"/>
    <row r="964" ht="26.25" customHeight="1"/>
    <row r="965" ht="26.25" customHeight="1"/>
    <row r="966" ht="26.25" customHeight="1"/>
    <row r="967" ht="26.25" customHeight="1"/>
    <row r="968" ht="26.25" customHeight="1"/>
    <row r="969" ht="26.25" customHeight="1"/>
    <row r="970" ht="26.25" customHeight="1"/>
    <row r="971" ht="26.25" customHeight="1"/>
    <row r="972" ht="26.25" customHeight="1"/>
    <row r="973" ht="26.25" customHeight="1"/>
    <row r="974" ht="26.25" customHeight="1"/>
    <row r="975" ht="26.25" customHeight="1"/>
    <row r="976" ht="26.25" customHeight="1"/>
    <row r="977" ht="26.25" customHeight="1"/>
    <row r="978" ht="26.25" customHeight="1"/>
    <row r="979" ht="26.25" customHeight="1"/>
    <row r="980" ht="26.25" customHeight="1"/>
    <row r="981" ht="26.25" customHeight="1"/>
    <row r="982" ht="26.25" customHeight="1"/>
    <row r="983" ht="26.25" customHeight="1"/>
    <row r="984" ht="26.25" customHeight="1"/>
    <row r="985" ht="26.25" customHeight="1"/>
    <row r="986" ht="26.25" customHeight="1"/>
    <row r="987" ht="26.25" customHeight="1"/>
    <row r="988" ht="26.25" customHeight="1"/>
    <row r="989" ht="26.25" customHeight="1"/>
    <row r="990" ht="26.25" customHeight="1"/>
    <row r="991" ht="26.25" customHeight="1"/>
    <row r="992" ht="26.25" customHeight="1"/>
    <row r="993" ht="26.25" customHeight="1"/>
    <row r="994" ht="26.25" customHeight="1"/>
    <row r="995" ht="26.25" customHeight="1"/>
    <row r="996" ht="26.25" customHeight="1"/>
    <row r="997" ht="26.25" customHeight="1"/>
    <row r="998" ht="26.25" customHeight="1"/>
    <row r="999" ht="26.25" customHeight="1"/>
    <row r="1000" ht="26.25" customHeight="1"/>
    <row r="1001" ht="26.25" customHeight="1"/>
    <row r="1002" ht="26.25" customHeight="1"/>
    <row r="1003" ht="26.25" customHeight="1"/>
    <row r="1004" ht="26.25" customHeight="1"/>
    <row r="1005" ht="26.25" customHeight="1"/>
    <row r="1006" ht="26.25" customHeight="1"/>
    <row r="1007" ht="26.25" customHeight="1"/>
    <row r="1008" ht="26.25" customHeight="1"/>
    <row r="1009" ht="26.25" customHeight="1"/>
    <row r="1010" ht="26.25" customHeight="1"/>
    <row r="1011" ht="26.25" customHeight="1"/>
    <row r="1012" ht="26.25" customHeight="1"/>
    <row r="1013" ht="26.25" customHeight="1"/>
    <row r="1014" ht="26.25" customHeight="1"/>
    <row r="1015" ht="26.25" customHeight="1"/>
    <row r="1016" ht="26.25" customHeight="1"/>
    <row r="1017" ht="26.25" customHeight="1"/>
    <row r="1018" ht="26.25" customHeight="1"/>
    <row r="1019" ht="26.25" customHeight="1"/>
    <row r="1020" ht="26.25" customHeight="1"/>
    <row r="1021" ht="26.25" customHeight="1"/>
    <row r="1022" ht="26.25" customHeight="1"/>
    <row r="1023" ht="26.25" customHeight="1"/>
    <row r="1024" ht="26.25" customHeight="1"/>
    <row r="1025" ht="26.25" customHeight="1"/>
    <row r="1026" ht="26.25" customHeight="1"/>
    <row r="1027" ht="26.25" customHeight="1"/>
    <row r="1028" ht="26.25" customHeight="1"/>
    <row r="1029" ht="26.25" customHeight="1"/>
    <row r="1030" ht="26.25" customHeight="1"/>
    <row r="1031" ht="26.25" customHeight="1"/>
    <row r="1032" ht="26.25" customHeight="1"/>
    <row r="1033" ht="26.25" customHeight="1"/>
    <row r="1034" ht="26.25" customHeight="1"/>
    <row r="1035" ht="26.25" customHeight="1"/>
    <row r="1036" ht="26.25" customHeight="1"/>
    <row r="1037" ht="26.25" customHeight="1"/>
    <row r="1038" ht="26.25" customHeight="1"/>
    <row r="1039" ht="26.25" customHeight="1"/>
    <row r="1040" ht="26.25" customHeight="1"/>
    <row r="1041" ht="26.25" customHeight="1"/>
    <row r="1042" ht="26.25" customHeight="1"/>
    <row r="1043" ht="26.25" customHeight="1"/>
    <row r="1044" ht="26.25" customHeight="1"/>
    <row r="1045" ht="26.25" customHeight="1"/>
    <row r="1046" ht="26.25" customHeight="1"/>
    <row r="1047" ht="26.25" customHeight="1"/>
    <row r="1048" ht="26.25" customHeight="1"/>
    <row r="1049" ht="26.25" customHeight="1"/>
    <row r="1050" ht="26.25" customHeight="1"/>
    <row r="1051" ht="26.25" customHeight="1"/>
    <row r="1052" ht="26.25" customHeight="1"/>
    <row r="1053" ht="26.25" customHeight="1"/>
    <row r="1054" ht="26.25" customHeight="1"/>
    <row r="1055" ht="26.25" customHeight="1"/>
    <row r="1056" ht="26.25" customHeight="1"/>
    <row r="1057" ht="26.25" customHeight="1"/>
    <row r="1058" ht="26.25" customHeight="1"/>
    <row r="1059" ht="26.25" customHeight="1"/>
    <row r="1060" ht="26.25" customHeight="1"/>
    <row r="1061" ht="26.25" customHeight="1"/>
    <row r="1062" ht="26.25" customHeight="1"/>
    <row r="1063" ht="26.25" customHeight="1"/>
    <row r="1064" ht="26.25" customHeight="1"/>
    <row r="1065" ht="26.25" customHeight="1"/>
    <row r="1066" ht="26.25" customHeight="1"/>
    <row r="1067" ht="26.25" customHeight="1"/>
    <row r="1068" ht="26.25" customHeight="1"/>
    <row r="1069" ht="26.25" customHeight="1"/>
    <row r="1070" ht="26.25" customHeight="1"/>
    <row r="1071" ht="26.25" customHeight="1"/>
    <row r="1072" ht="26.25" customHeight="1"/>
    <row r="1073" ht="26.25" customHeight="1"/>
    <row r="1074" ht="26.25" customHeight="1"/>
    <row r="1075" ht="26.25" customHeight="1"/>
    <row r="1076" ht="26.25" customHeight="1"/>
    <row r="1077" ht="26.25" customHeight="1"/>
    <row r="1078" ht="26.25" customHeight="1"/>
    <row r="1079" ht="26.25" customHeight="1"/>
    <row r="1080" ht="26.25" customHeight="1"/>
    <row r="1081" ht="26.25" customHeight="1"/>
    <row r="1082" ht="26.25" customHeight="1"/>
    <row r="1083" ht="26.25" customHeight="1"/>
    <row r="1084" ht="26.25" customHeight="1"/>
    <row r="1085" ht="26.25" customHeight="1"/>
    <row r="1086" ht="26.25" customHeight="1"/>
    <row r="1087" ht="26.25" customHeight="1"/>
    <row r="1088" ht="26.25" customHeight="1"/>
    <row r="1089" ht="26.25" customHeight="1"/>
    <row r="1090" ht="26.25" customHeight="1"/>
    <row r="1091" ht="26.25" customHeight="1"/>
    <row r="1092" ht="26.25" customHeight="1"/>
    <row r="1093" ht="26.25" customHeight="1"/>
    <row r="1094" ht="26.25" customHeight="1"/>
    <row r="1095" ht="26.25" customHeight="1"/>
    <row r="1096" ht="26.25" customHeight="1"/>
    <row r="1097" ht="26.25" customHeight="1"/>
    <row r="1098" ht="26.25" customHeight="1"/>
    <row r="1099" ht="26.25" customHeight="1"/>
    <row r="1100" ht="26.25" customHeight="1"/>
    <row r="1101" ht="26.25" customHeight="1"/>
    <row r="1102" ht="26.25" customHeight="1"/>
    <row r="1103" ht="26.25" customHeight="1"/>
    <row r="1104" ht="26.25" customHeight="1"/>
    <row r="1105" ht="26.25" customHeight="1"/>
    <row r="1106" ht="26.25" customHeight="1"/>
    <row r="1107" ht="26.25" customHeight="1"/>
    <row r="1108" ht="26.25" customHeight="1"/>
    <row r="1109" ht="26.25" customHeight="1"/>
    <row r="1110" ht="26.25" customHeight="1"/>
    <row r="1111" ht="26.25" customHeight="1"/>
    <row r="1112" ht="26.25" customHeight="1"/>
    <row r="1113" ht="26.25" customHeight="1"/>
    <row r="1114" ht="26.25" customHeight="1"/>
    <row r="1115" ht="26.25" customHeight="1"/>
    <row r="1116" ht="26.25" customHeight="1"/>
    <row r="1117" ht="26.25" customHeight="1"/>
    <row r="1118" ht="26.25" customHeight="1"/>
    <row r="1119" ht="26.25" customHeight="1"/>
    <row r="1120" ht="26.25" customHeight="1"/>
    <row r="1121" ht="26.25" customHeight="1"/>
    <row r="1122" ht="26.25" customHeight="1"/>
    <row r="1123" ht="26.25" customHeight="1"/>
    <row r="1124" ht="26.25" customHeight="1"/>
    <row r="1125" ht="26.25" customHeight="1"/>
    <row r="1126" ht="26.25" customHeight="1"/>
    <row r="1127" ht="26.25" customHeight="1"/>
    <row r="1128" ht="26.25" customHeight="1"/>
    <row r="1129" ht="26.25" customHeight="1"/>
    <row r="1130" ht="26.25" customHeight="1"/>
    <row r="1131" ht="26.25" customHeight="1"/>
    <row r="1132" ht="26.25" customHeight="1"/>
    <row r="1133" ht="26.25" customHeight="1"/>
    <row r="1134" ht="26.25" customHeight="1"/>
    <row r="1135" ht="26.25" customHeight="1"/>
    <row r="1136" ht="26.25" customHeight="1"/>
    <row r="1137" ht="26.25" customHeight="1"/>
    <row r="1138" ht="26.25" customHeight="1"/>
    <row r="1139" ht="26.25" customHeight="1"/>
    <row r="1140" ht="26.25" customHeight="1"/>
    <row r="1141" ht="26.25" customHeight="1"/>
    <row r="1142" ht="26.25" customHeight="1"/>
    <row r="1143" ht="26.25" customHeight="1"/>
    <row r="1144" ht="26.25" customHeight="1"/>
    <row r="1145" ht="26.25" customHeight="1"/>
    <row r="1146" ht="26.25" customHeight="1"/>
    <row r="1147" ht="26.25" customHeight="1"/>
    <row r="1148" ht="26.25" customHeight="1"/>
    <row r="1149" ht="26.25" customHeight="1"/>
    <row r="1150" ht="26.25" customHeight="1"/>
    <row r="1151" ht="26.25" customHeight="1"/>
    <row r="1152" ht="26.25" customHeight="1"/>
    <row r="1153" ht="26.25" customHeight="1"/>
    <row r="1154" ht="26.25" customHeight="1"/>
    <row r="1155" ht="26.25" customHeight="1"/>
    <row r="1156" ht="26.25" customHeight="1"/>
    <row r="1157" ht="26.25" customHeight="1"/>
    <row r="1158" ht="26.25" customHeight="1"/>
    <row r="1159" ht="26.25" customHeight="1"/>
    <row r="1160" ht="26.25" customHeight="1"/>
    <row r="1161" ht="26.25" customHeight="1"/>
    <row r="1162" ht="26.25" customHeight="1"/>
    <row r="1163" ht="26.25" customHeight="1"/>
    <row r="1164" ht="26.25" customHeight="1"/>
    <row r="1165" ht="26.25" customHeight="1"/>
    <row r="1166" ht="26.25" customHeight="1"/>
    <row r="1167" ht="26.25" customHeight="1"/>
    <row r="1168" ht="26.25" customHeight="1"/>
    <row r="1169" ht="26.25" customHeight="1"/>
    <row r="1170" ht="26.25" customHeight="1"/>
    <row r="1171" ht="26.25" customHeight="1"/>
    <row r="1172" ht="26.25" customHeight="1"/>
    <row r="1173" ht="26.25" customHeight="1"/>
    <row r="1174" ht="26.25" customHeight="1"/>
    <row r="1175" ht="26.25" customHeight="1"/>
    <row r="1176" ht="26.25" customHeight="1"/>
    <row r="1177" ht="26.25" customHeight="1"/>
    <row r="1178" ht="26.25" customHeight="1"/>
    <row r="1179" ht="26.25" customHeight="1"/>
    <row r="1180" ht="26.25" customHeight="1"/>
    <row r="1181" ht="26.25" customHeight="1"/>
    <row r="1182" ht="26.25" customHeight="1"/>
    <row r="1183" ht="26.25" customHeight="1"/>
    <row r="1184" ht="26.25" customHeight="1"/>
    <row r="1185" ht="26.25" customHeight="1"/>
    <row r="1186" ht="26.25" customHeight="1"/>
    <row r="1187" ht="26.25" customHeight="1"/>
    <row r="1188" ht="26.25" customHeight="1"/>
    <row r="1189" ht="26.25" customHeight="1"/>
    <row r="1190" ht="26.25" customHeight="1"/>
    <row r="1191" ht="26.25" customHeight="1"/>
    <row r="1192" ht="26.25" customHeight="1"/>
    <row r="1193" ht="26.25" customHeight="1"/>
    <row r="1194" ht="26.25" customHeight="1"/>
    <row r="1195" ht="26.25" customHeight="1"/>
    <row r="1196" ht="26.25" customHeight="1"/>
    <row r="1197" ht="26.25" customHeight="1"/>
    <row r="1198" ht="26.25" customHeight="1"/>
    <row r="1199" ht="26.25" customHeight="1"/>
    <row r="1200" ht="26.25" customHeight="1"/>
    <row r="1201" ht="26.25" customHeight="1"/>
    <row r="1202" ht="26.25" customHeight="1"/>
    <row r="1203" ht="26.25" customHeight="1"/>
    <row r="1204" ht="26.25" customHeight="1"/>
    <row r="1205" ht="26.25" customHeight="1"/>
    <row r="1206" ht="26.25" customHeight="1"/>
    <row r="1207" ht="26.25" customHeight="1"/>
    <row r="1208" ht="26.25" customHeight="1"/>
    <row r="1209" ht="26.25" customHeight="1"/>
    <row r="1210" ht="26.25" customHeight="1"/>
    <row r="1211" ht="26.25" customHeight="1"/>
    <row r="1212" ht="26.25" customHeight="1"/>
    <row r="1213" ht="26.25" customHeight="1"/>
    <row r="1214" ht="26.25" customHeight="1"/>
    <row r="1215" ht="26.25" customHeight="1"/>
    <row r="1216" ht="26.25" customHeight="1"/>
    <row r="1217" ht="26.25" customHeight="1"/>
    <row r="1218" ht="26.25" customHeight="1"/>
    <row r="1219" ht="26.25" customHeight="1"/>
    <row r="1220" ht="26.25" customHeight="1"/>
    <row r="1221" ht="26.25" customHeight="1"/>
    <row r="1222" ht="26.25" customHeight="1"/>
    <row r="1223" ht="26.25" customHeight="1"/>
    <row r="1224" ht="26.25" customHeight="1"/>
    <row r="1225" ht="26.25" customHeight="1"/>
    <row r="1226" ht="26.25" customHeight="1"/>
    <row r="1227" ht="26.25" customHeight="1"/>
    <row r="1228" ht="26.25" customHeight="1"/>
    <row r="1229" ht="26.25" customHeight="1"/>
    <row r="1230" ht="26.25" customHeight="1"/>
    <row r="1231" ht="26.25" customHeight="1"/>
    <row r="1232" ht="26.25" customHeight="1"/>
    <row r="1233" ht="26.25" customHeight="1"/>
    <row r="1234" ht="26.25" customHeight="1"/>
    <row r="1235" ht="26.25" customHeight="1"/>
    <row r="1236" ht="26.25" customHeight="1"/>
    <row r="1237" ht="26.25" customHeight="1"/>
    <row r="1238" ht="26.25" customHeight="1"/>
    <row r="1239" ht="26.25" customHeight="1"/>
    <row r="1240" ht="26.25" customHeight="1"/>
    <row r="1241" ht="26.25" customHeight="1"/>
    <row r="1242" ht="26.25" customHeight="1"/>
    <row r="1243" ht="26.25" customHeight="1"/>
    <row r="1244" ht="26.25" customHeight="1"/>
    <row r="1245" ht="26.25" customHeight="1"/>
    <row r="1246" ht="26.25" customHeight="1"/>
    <row r="1247" ht="26.25" customHeight="1"/>
    <row r="1248" ht="26.25" customHeight="1"/>
    <row r="1249" ht="26.25" customHeight="1"/>
    <row r="1250" ht="26.25" customHeight="1"/>
    <row r="1251" ht="26.25" customHeight="1"/>
    <row r="1252" ht="26.25" customHeight="1"/>
    <row r="1253" ht="26.25" customHeight="1"/>
    <row r="1254" ht="26.25" customHeight="1"/>
    <row r="1255" ht="26.25" customHeight="1"/>
    <row r="1256" ht="26.25" customHeight="1"/>
    <row r="1257" ht="26.25" customHeight="1"/>
    <row r="1258" ht="26.25" customHeight="1"/>
    <row r="1259" ht="26.25" customHeight="1"/>
    <row r="1260" ht="26.25" customHeight="1"/>
    <row r="1261" ht="26.25" customHeight="1"/>
    <row r="1262" ht="26.25" customHeight="1"/>
    <row r="1263" ht="26.25" customHeight="1"/>
    <row r="1264" ht="26.25" customHeight="1"/>
    <row r="1265" ht="26.25" customHeight="1"/>
    <row r="1266" ht="26.25" customHeight="1"/>
    <row r="1267" ht="26.25" customHeight="1"/>
    <row r="1268" ht="26.25" customHeight="1"/>
    <row r="1269" ht="26.25" customHeight="1"/>
    <row r="1270" ht="26.25" customHeight="1"/>
    <row r="1271" ht="26.25" customHeight="1"/>
    <row r="1272" ht="26.25" customHeight="1"/>
    <row r="1273" ht="26.25" customHeight="1"/>
    <row r="1274" ht="26.25" customHeight="1"/>
    <row r="1275" ht="26.25" customHeight="1"/>
    <row r="1276" ht="26.25" customHeight="1"/>
    <row r="1277" ht="26.25" customHeight="1"/>
    <row r="1278" ht="26.25" customHeight="1"/>
    <row r="1279" ht="26.25" customHeight="1"/>
    <row r="1280" ht="26.25" customHeight="1"/>
    <row r="1281" ht="26.25" customHeight="1"/>
    <row r="1282" ht="26.25" customHeight="1"/>
    <row r="1283" ht="26.25" customHeight="1"/>
    <row r="1284" ht="26.25" customHeight="1"/>
    <row r="1285" ht="26.25" customHeight="1"/>
    <row r="1286" ht="26.25" customHeight="1"/>
    <row r="1287" ht="26.25" customHeight="1"/>
    <row r="1288" ht="26.25" customHeight="1"/>
    <row r="1289" ht="26.25" customHeight="1"/>
    <row r="1290" ht="26.25" customHeight="1"/>
    <row r="1291" ht="26.25" customHeight="1"/>
    <row r="1292" ht="26.25" customHeight="1"/>
    <row r="1293" ht="26.25" customHeight="1"/>
    <row r="1294" ht="26.25" customHeight="1"/>
    <row r="1295" ht="26.25" customHeight="1"/>
    <row r="1296" ht="26.25" customHeight="1"/>
    <row r="1297" ht="26.25" customHeight="1"/>
    <row r="1298" ht="26.25" customHeight="1"/>
    <row r="1299" ht="26.25" customHeight="1"/>
    <row r="1300" ht="26.25" customHeight="1"/>
    <row r="1301" ht="26.25" customHeight="1"/>
    <row r="1302" ht="26.25" customHeight="1"/>
    <row r="1303" ht="26.25" customHeight="1"/>
    <row r="1304" ht="26.25" customHeight="1"/>
    <row r="1305" ht="26.25" customHeight="1"/>
    <row r="1306" ht="26.25" customHeight="1"/>
    <row r="1307" ht="26.25" customHeight="1"/>
    <row r="1308" ht="26.25" customHeight="1"/>
    <row r="1309" ht="26.25" customHeight="1"/>
    <row r="1310" ht="26.25" customHeight="1"/>
    <row r="1311" ht="26.25" customHeight="1"/>
    <row r="1312" ht="26.25" customHeight="1"/>
    <row r="1313" ht="26.25" customHeight="1"/>
    <row r="1314" ht="26.25" customHeight="1"/>
    <row r="1315" ht="26.25" customHeight="1"/>
    <row r="1316" ht="26.25" customHeight="1"/>
    <row r="1317" ht="26.25" customHeight="1"/>
    <row r="1318" ht="26.25" customHeight="1"/>
    <row r="1319" ht="26.25" customHeight="1"/>
    <row r="1320" ht="26.25" customHeight="1"/>
    <row r="1321" ht="26.25" customHeight="1"/>
    <row r="1322" ht="26.25" customHeight="1"/>
    <row r="1323" ht="26.25" customHeight="1"/>
    <row r="1324" ht="26.25" customHeight="1"/>
    <row r="1325" ht="26.25" customHeight="1"/>
    <row r="1326" ht="26.25" customHeight="1"/>
    <row r="1327" ht="26.25" customHeight="1"/>
    <row r="1328" ht="26.25" customHeight="1"/>
    <row r="1329" ht="26.25" customHeight="1"/>
    <row r="1330" ht="26.25" customHeight="1"/>
    <row r="1331" ht="26.25" customHeight="1"/>
    <row r="1332" ht="26.25" customHeight="1"/>
    <row r="1333" ht="26.25" customHeight="1"/>
    <row r="1334" ht="26.25" customHeight="1"/>
    <row r="1335" ht="26.25" customHeight="1"/>
    <row r="1336" ht="26.25" customHeight="1"/>
    <row r="1337" ht="26.25" customHeight="1"/>
    <row r="1338" ht="26.25" customHeight="1"/>
    <row r="1339" ht="26.25" customHeight="1"/>
    <row r="1340" ht="26.25" customHeight="1"/>
    <row r="1341" ht="26.25" customHeight="1"/>
    <row r="1342" ht="26.25" customHeight="1"/>
    <row r="1343" ht="26.25" customHeight="1"/>
    <row r="1344" ht="26.25" customHeight="1"/>
    <row r="1345" ht="26.25" customHeight="1"/>
    <row r="1346" ht="26.25" customHeight="1"/>
    <row r="1347" ht="26.25" customHeight="1"/>
    <row r="1348" ht="26.25" customHeight="1"/>
    <row r="1349" ht="26.25" customHeight="1"/>
    <row r="1350" ht="26.25" customHeight="1"/>
    <row r="1351" ht="26.25" customHeight="1"/>
    <row r="1352" ht="26.25" customHeight="1"/>
    <row r="1353" ht="26.25" customHeight="1"/>
    <row r="1354" ht="26.25" customHeight="1"/>
    <row r="1355" ht="26.25" customHeight="1"/>
    <row r="1356" ht="26.25" customHeight="1"/>
    <row r="1357" ht="26.25" customHeight="1"/>
    <row r="1358" ht="26.25" customHeight="1"/>
    <row r="1359" ht="26.25" customHeight="1"/>
    <row r="1360" ht="26.25" customHeight="1"/>
    <row r="1361" ht="26.25" customHeight="1"/>
    <row r="1362" ht="26.25" customHeight="1"/>
    <row r="1363" ht="26.25" customHeight="1"/>
    <row r="1364" ht="26.25" customHeight="1"/>
    <row r="1365" ht="26.25" customHeight="1"/>
    <row r="1366" ht="26.25" customHeight="1"/>
    <row r="1367" ht="26.25" customHeight="1"/>
    <row r="1368" ht="26.25" customHeight="1"/>
    <row r="1369" ht="26.25" customHeight="1"/>
    <row r="1370" ht="26.25" customHeight="1"/>
    <row r="1371" ht="26.25" customHeight="1"/>
    <row r="1372" ht="26.25" customHeight="1"/>
    <row r="1373" ht="26.25" customHeight="1"/>
    <row r="1374" ht="26.25" customHeight="1"/>
    <row r="1375" ht="26.25" customHeight="1"/>
    <row r="1376" ht="26.25" customHeight="1"/>
    <row r="1377" ht="26.25" customHeight="1"/>
    <row r="1378" ht="26.25" customHeight="1"/>
    <row r="1379" ht="26.25" customHeight="1"/>
    <row r="1380" ht="26.25" customHeight="1"/>
    <row r="1381" ht="26.25" customHeight="1"/>
    <row r="1382" ht="26.25" customHeight="1"/>
    <row r="1383" ht="26.25" customHeight="1"/>
    <row r="1384" ht="26.25" customHeight="1"/>
    <row r="1385" ht="26.25" customHeight="1"/>
    <row r="1386" ht="26.25" customHeight="1"/>
    <row r="1387" ht="26.25" customHeight="1"/>
    <row r="1388" ht="26.25" customHeight="1"/>
    <row r="1389" ht="26.25" customHeight="1"/>
    <row r="1390" ht="26.25" customHeight="1"/>
    <row r="1391" ht="26.25" customHeight="1"/>
    <row r="1392" ht="26.25" customHeight="1"/>
    <row r="1393" ht="26.25" customHeight="1"/>
    <row r="1394" ht="26.25" customHeight="1"/>
    <row r="1395" ht="26.25" customHeight="1"/>
    <row r="1396" ht="26.25" customHeight="1"/>
    <row r="1397" ht="26.25" customHeight="1"/>
    <row r="1398" ht="26.25" customHeight="1"/>
    <row r="1399" ht="26.25" customHeight="1"/>
    <row r="1400" ht="26.25" customHeight="1"/>
    <row r="1401" ht="26.25" customHeight="1"/>
    <row r="1402" ht="26.25" customHeight="1"/>
    <row r="1403" ht="26.25" customHeight="1"/>
    <row r="1404" ht="26.25" customHeight="1"/>
    <row r="1405" ht="26.25" customHeight="1"/>
    <row r="1406" ht="26.25" customHeight="1"/>
    <row r="1407" ht="26.25" customHeight="1"/>
    <row r="1408" ht="26.25" customHeight="1"/>
    <row r="1409" ht="26.25" customHeight="1"/>
    <row r="1410" ht="26.25" customHeight="1"/>
    <row r="1411" ht="26.25" customHeight="1"/>
    <row r="1412" ht="26.25" customHeight="1"/>
    <row r="1413" ht="26.25" customHeight="1"/>
    <row r="1414" ht="26.25" customHeight="1"/>
    <row r="1415" ht="26.25" customHeight="1"/>
    <row r="1416" ht="26.25" customHeight="1"/>
    <row r="1417" ht="26.25" customHeight="1"/>
    <row r="1418" ht="26.25" customHeight="1"/>
    <row r="1419" ht="26.25" customHeight="1"/>
    <row r="1420" ht="26.25" customHeight="1"/>
    <row r="1421" ht="26.25" customHeight="1"/>
    <row r="1422" ht="26.25" customHeight="1"/>
    <row r="1423" ht="26.25" customHeight="1"/>
    <row r="1424" ht="26.25" customHeight="1"/>
    <row r="1425" ht="26.25" customHeight="1"/>
    <row r="1426" ht="26.25" customHeight="1"/>
    <row r="1427" ht="26.25" customHeight="1"/>
    <row r="1428" ht="26.25" customHeight="1"/>
    <row r="1429" ht="26.25" customHeight="1"/>
    <row r="1430" ht="26.25" customHeight="1"/>
    <row r="1431" ht="26.25" customHeight="1"/>
    <row r="1432" ht="26.25" customHeight="1"/>
    <row r="1433" ht="26.25" customHeight="1"/>
    <row r="1434" ht="26.25" customHeight="1"/>
    <row r="1435" ht="26.25" customHeight="1"/>
    <row r="1436" ht="26.25" customHeight="1"/>
    <row r="1437" ht="26.25" customHeight="1"/>
    <row r="1438" ht="26.25" customHeight="1"/>
    <row r="1439" ht="26.25" customHeight="1"/>
    <row r="1440" ht="26.25" customHeight="1"/>
    <row r="1441" ht="26.25" customHeight="1"/>
    <row r="1442" ht="26.25" customHeight="1"/>
    <row r="1443" ht="26.25" customHeight="1"/>
    <row r="1444" ht="26.25" customHeight="1"/>
    <row r="1445" ht="26.25" customHeight="1"/>
    <row r="1446" ht="26.25" customHeight="1"/>
    <row r="1447" ht="26.25" customHeight="1"/>
    <row r="1448" ht="26.25" customHeight="1"/>
    <row r="1449" ht="26.25" customHeight="1"/>
    <row r="1450" ht="26.25" customHeight="1"/>
    <row r="1451" ht="26.25" customHeight="1"/>
    <row r="1452" ht="26.25" customHeight="1"/>
    <row r="1453" ht="26.25" customHeight="1"/>
    <row r="1454" ht="26.25" customHeight="1"/>
    <row r="1455" ht="26.25" customHeight="1"/>
    <row r="1456" ht="26.25" customHeight="1"/>
    <row r="1457" ht="26.25" customHeight="1"/>
    <row r="1458" ht="26.25" customHeight="1"/>
    <row r="1459" ht="26.25" customHeight="1"/>
    <row r="1460" ht="26.25" customHeight="1"/>
    <row r="1461" ht="26.25" customHeight="1"/>
    <row r="1462" ht="26.25" customHeight="1"/>
    <row r="1463" ht="26.25" customHeight="1"/>
    <row r="1464" ht="26.25" customHeight="1"/>
    <row r="1465" ht="26.25" customHeight="1"/>
    <row r="1466" ht="26.25" customHeight="1"/>
    <row r="1467" ht="26.25" customHeight="1"/>
    <row r="1468" ht="26.25" customHeight="1"/>
    <row r="1469" ht="26.25" customHeight="1"/>
    <row r="1470" ht="26.25" customHeight="1"/>
    <row r="1471" ht="26.25" customHeight="1"/>
    <row r="1472" ht="26.25" customHeight="1"/>
    <row r="1473" ht="26.25" customHeight="1"/>
    <row r="1474" ht="26.25" customHeight="1"/>
    <row r="1475" ht="26.25" customHeight="1"/>
    <row r="1476" ht="26.25" customHeight="1"/>
    <row r="1477" ht="26.25" customHeight="1"/>
    <row r="1478" ht="26.25" customHeight="1"/>
    <row r="1479" ht="26.25" customHeight="1"/>
    <row r="1480" ht="26.25" customHeight="1"/>
    <row r="1481" ht="26.25" customHeight="1"/>
    <row r="1482" ht="26.25" customHeight="1"/>
    <row r="1483" ht="26.25" customHeight="1"/>
    <row r="1484" ht="26.25" customHeight="1"/>
    <row r="1485" ht="26.25" customHeight="1"/>
    <row r="1486" ht="26.25" customHeight="1"/>
    <row r="1487" ht="26.25" customHeight="1"/>
    <row r="1488" ht="26.25" customHeight="1"/>
    <row r="1489" ht="26.25" customHeight="1"/>
    <row r="1490" ht="26.25" customHeight="1"/>
    <row r="1491" ht="26.25" customHeight="1"/>
    <row r="1492" ht="26.25" customHeight="1"/>
    <row r="1493" ht="26.25" customHeight="1"/>
    <row r="1494" ht="26.25" customHeight="1"/>
    <row r="1495" ht="26.25" customHeight="1"/>
    <row r="1496" ht="26.25" customHeight="1"/>
    <row r="1497" ht="26.25" customHeight="1"/>
    <row r="1498" ht="26.25" customHeight="1"/>
    <row r="1499" ht="26.25" customHeight="1"/>
    <row r="1500" ht="26.25" customHeight="1"/>
    <row r="1501" ht="26.25" customHeight="1"/>
    <row r="1502" ht="26.25" customHeight="1"/>
    <row r="1503" ht="26.25" customHeight="1"/>
    <row r="1504" ht="26.25" customHeight="1"/>
    <row r="1505" ht="26.25" customHeight="1"/>
    <row r="1506" ht="26.25" customHeight="1"/>
    <row r="1507" ht="26.25" customHeight="1"/>
    <row r="1508" ht="26.25" customHeight="1"/>
    <row r="1509" ht="26.25" customHeight="1"/>
    <row r="1510" ht="26.25" customHeight="1"/>
    <row r="1511" ht="26.25" customHeight="1"/>
    <row r="1512" ht="26.25" customHeight="1"/>
    <row r="1513" ht="26.25" customHeight="1"/>
    <row r="1514" ht="26.25" customHeight="1"/>
    <row r="1515" ht="26.25" customHeight="1"/>
    <row r="1516" ht="26.25" customHeight="1"/>
    <row r="1517" ht="26.25" customHeight="1"/>
    <row r="1518" ht="26.25" customHeight="1"/>
    <row r="1519" ht="26.25" customHeight="1"/>
    <row r="1520" ht="26.25" customHeight="1"/>
    <row r="1521" ht="26.25" customHeight="1"/>
    <row r="1522" ht="26.25" customHeight="1"/>
    <row r="1523" ht="26.25" customHeight="1"/>
    <row r="1524" ht="26.25" customHeight="1"/>
    <row r="1525" ht="26.25" customHeight="1"/>
    <row r="1526" ht="26.25" customHeight="1"/>
    <row r="1527" ht="26.25" customHeight="1"/>
    <row r="1528" ht="26.25" customHeight="1"/>
    <row r="1529" ht="26.25" customHeight="1"/>
    <row r="1530" ht="26.25" customHeight="1"/>
    <row r="1531" ht="26.25" customHeight="1"/>
    <row r="1532" ht="26.25" customHeight="1"/>
    <row r="1533" ht="26.25" customHeight="1"/>
    <row r="1534" ht="26.25" customHeight="1"/>
    <row r="1535" ht="26.25" customHeight="1"/>
    <row r="1536" ht="26.25" customHeight="1"/>
    <row r="1537" ht="26.25" customHeight="1"/>
    <row r="1538" ht="26.25" customHeight="1"/>
    <row r="1539" ht="26.25" customHeight="1"/>
    <row r="1540" ht="26.25" customHeight="1"/>
    <row r="1541" ht="26.25" customHeight="1"/>
    <row r="1542" ht="26.25" customHeight="1"/>
    <row r="1543" ht="26.25" customHeight="1"/>
    <row r="1544" ht="26.25" customHeight="1"/>
    <row r="1545" ht="26.25" customHeight="1"/>
    <row r="1546" ht="26.25" customHeight="1"/>
    <row r="1547" ht="26.25" customHeight="1"/>
    <row r="1548" ht="26.25" customHeight="1"/>
    <row r="1549" ht="26.25" customHeight="1"/>
    <row r="1550" ht="26.25" customHeight="1"/>
    <row r="1551" ht="26.25" customHeight="1"/>
    <row r="1552" ht="26.25" customHeight="1"/>
    <row r="1553" ht="26.25" customHeight="1"/>
    <row r="1554" ht="26.25" customHeight="1"/>
    <row r="1555" ht="26.25" customHeight="1"/>
    <row r="1556" ht="26.25" customHeight="1"/>
    <row r="1557" ht="26.25" customHeight="1"/>
    <row r="1558" ht="26.25" customHeight="1"/>
    <row r="1559" ht="26.25" customHeight="1"/>
    <row r="1560" ht="26.25" customHeight="1"/>
    <row r="1561" ht="26.25" customHeight="1"/>
    <row r="1562" ht="26.25" customHeight="1"/>
    <row r="1563" ht="26.25" customHeight="1"/>
    <row r="1564" ht="26.25" customHeight="1"/>
    <row r="1565" ht="26.25" customHeight="1"/>
    <row r="1566" ht="26.25" customHeight="1"/>
    <row r="1567" ht="26.25" customHeight="1"/>
    <row r="1568" ht="26.25" customHeight="1"/>
    <row r="1569" ht="26.25" customHeight="1"/>
    <row r="1570" ht="26.25" customHeight="1"/>
    <row r="1571" ht="26.25" customHeight="1"/>
    <row r="1572" ht="26.25" customHeight="1"/>
    <row r="1573" ht="26.25" customHeight="1"/>
    <row r="1574" ht="26.25" customHeight="1"/>
    <row r="1575" ht="26.25" customHeight="1"/>
    <row r="1576" ht="26.25" customHeight="1"/>
    <row r="1577" ht="26.25" customHeight="1"/>
    <row r="1578" ht="26.25" customHeight="1"/>
    <row r="1579" ht="26.25" customHeight="1"/>
    <row r="1580" ht="26.25" customHeight="1"/>
    <row r="1581" ht="26.25" customHeight="1"/>
    <row r="1582" ht="26.25" customHeight="1"/>
    <row r="1583" ht="26.25" customHeight="1"/>
    <row r="1584" ht="26.25" customHeight="1"/>
    <row r="1585" ht="26.25" customHeight="1"/>
    <row r="1586" ht="26.25" customHeight="1"/>
    <row r="1587" ht="26.25" customHeight="1"/>
    <row r="1588" ht="26.25" customHeight="1"/>
    <row r="1589" ht="26.25" customHeight="1"/>
    <row r="1590" ht="26.25" customHeight="1"/>
    <row r="1591" ht="26.25" customHeight="1"/>
    <row r="1592" ht="26.25" customHeight="1"/>
    <row r="1593" ht="26.25" customHeight="1"/>
    <row r="1594" ht="26.25" customHeight="1"/>
    <row r="1595" ht="26.25" customHeight="1"/>
    <row r="1596" ht="26.25" customHeight="1"/>
    <row r="1597" ht="26.25" customHeight="1"/>
    <row r="1598" ht="26.25" customHeight="1"/>
    <row r="1599" ht="26.25" customHeight="1"/>
    <row r="1600" ht="26.25" customHeight="1"/>
    <row r="1601" ht="26.25" customHeight="1"/>
    <row r="1602" ht="26.25" customHeight="1"/>
    <row r="1603" ht="26.25" customHeight="1"/>
    <row r="1604" ht="26.25" customHeight="1"/>
    <row r="1605" ht="26.25" customHeight="1"/>
    <row r="1606" ht="26.25" customHeight="1"/>
    <row r="1607" ht="26.25" customHeight="1"/>
    <row r="1608" ht="26.25" customHeight="1"/>
    <row r="1609" ht="26.25" customHeight="1"/>
    <row r="1610" ht="26.25" customHeight="1"/>
    <row r="1611" ht="26.25" customHeight="1"/>
    <row r="1612" ht="26.25" customHeight="1"/>
    <row r="1613" ht="26.25" customHeight="1"/>
    <row r="1614" ht="26.25" customHeight="1"/>
    <row r="1615" ht="26.25" customHeight="1"/>
    <row r="1616" ht="26.25" customHeight="1"/>
    <row r="1617" ht="26.25" customHeight="1"/>
    <row r="1618" ht="26.25" customHeight="1"/>
    <row r="1619" ht="26.25" customHeight="1"/>
    <row r="1620" ht="26.25" customHeight="1"/>
    <row r="1621" ht="26.25" customHeight="1"/>
    <row r="1622" ht="26.25" customHeight="1"/>
    <row r="1623" ht="26.25" customHeight="1"/>
    <row r="1624" ht="26.25" customHeight="1"/>
    <row r="1625" ht="26.25" customHeight="1"/>
    <row r="1626" ht="26.25" customHeight="1"/>
    <row r="1627" ht="26.25" customHeight="1"/>
    <row r="1628" ht="26.25" customHeight="1"/>
    <row r="1629" ht="26.25" customHeight="1"/>
    <row r="1630" ht="26.25" customHeight="1"/>
    <row r="1631" ht="26.25" customHeight="1"/>
    <row r="1632" ht="26.25" customHeight="1"/>
    <row r="1633" ht="26.25" customHeight="1"/>
    <row r="1634" ht="26.25" customHeight="1"/>
    <row r="1635" ht="26.25" customHeight="1"/>
    <row r="1636" ht="26.25" customHeight="1"/>
    <row r="1637" ht="26.25" customHeight="1"/>
    <row r="1638" ht="26.25" customHeight="1"/>
    <row r="1639" ht="26.25" customHeight="1"/>
    <row r="1640" ht="26.25" customHeight="1"/>
    <row r="1641" ht="26.25" customHeight="1"/>
    <row r="1642" ht="26.25" customHeight="1"/>
    <row r="1643" ht="26.25" customHeight="1"/>
    <row r="1644" ht="26.25" customHeight="1"/>
    <row r="1645" ht="26.25" customHeight="1"/>
    <row r="1646" ht="26.25" customHeight="1"/>
    <row r="1647" ht="26.25" customHeight="1"/>
    <row r="1648" ht="26.25" customHeight="1"/>
    <row r="1649" ht="26.25" customHeight="1"/>
    <row r="1650" ht="26.25" customHeight="1"/>
    <row r="1651" ht="26.25" customHeight="1"/>
    <row r="1652" ht="26.25" customHeight="1"/>
    <row r="1653" ht="26.25" customHeight="1"/>
    <row r="1654" ht="26.25" customHeight="1"/>
    <row r="1655" ht="26.25" customHeight="1"/>
    <row r="1656" ht="26.25" customHeight="1"/>
    <row r="1657" ht="26.25" customHeight="1"/>
    <row r="1658" ht="26.25" customHeight="1"/>
    <row r="1659" ht="26.25" customHeight="1"/>
    <row r="1660" ht="26.25" customHeight="1"/>
    <row r="1661" ht="26.25" customHeight="1"/>
    <row r="1662" ht="26.25" customHeight="1"/>
    <row r="1663" ht="26.25" customHeight="1"/>
    <row r="1664" ht="26.25" customHeight="1"/>
    <row r="1665" ht="26.25" customHeight="1"/>
    <row r="1666" ht="26.25" customHeight="1"/>
    <row r="1667" ht="26.25" customHeight="1"/>
    <row r="1668" ht="26.25" customHeight="1"/>
    <row r="1669" ht="26.25" customHeight="1"/>
    <row r="1670" ht="26.25" customHeight="1"/>
    <row r="1671" ht="26.25" customHeight="1"/>
    <row r="1672" ht="26.25" customHeight="1"/>
    <row r="1673" ht="26.25" customHeight="1"/>
    <row r="1674" ht="26.25" customHeight="1"/>
    <row r="1675" ht="26.25" customHeight="1"/>
    <row r="1676" ht="26.25" customHeight="1"/>
    <row r="1677" ht="26.25" customHeight="1"/>
    <row r="1678" ht="26.25" customHeight="1"/>
    <row r="1679" ht="26.25" customHeight="1"/>
    <row r="1680" ht="26.25" customHeight="1"/>
    <row r="1681" ht="26.25" customHeight="1"/>
    <row r="1682" ht="26.25" customHeight="1"/>
    <row r="1683" ht="26.25" customHeight="1"/>
    <row r="1684" ht="26.25" customHeight="1"/>
    <row r="1685" ht="26.25" customHeight="1"/>
    <row r="1686" ht="26.25" customHeight="1"/>
    <row r="1687" ht="26.25" customHeight="1"/>
    <row r="1688" ht="26.25" customHeight="1"/>
    <row r="1689" ht="26.25" customHeight="1"/>
    <row r="1690" ht="26.25" customHeight="1"/>
    <row r="1691" ht="26.25" customHeight="1"/>
    <row r="1692" ht="26.25" customHeight="1"/>
    <row r="1693" ht="26.25" customHeight="1"/>
    <row r="1694" ht="26.25" customHeight="1"/>
    <row r="1695" ht="26.25" customHeight="1"/>
    <row r="1696" ht="26.25" customHeight="1"/>
    <row r="1697" ht="26.25" customHeight="1"/>
    <row r="1698" ht="26.25" customHeight="1"/>
    <row r="1699" ht="26.25" customHeight="1"/>
    <row r="1700" ht="26.25" customHeight="1"/>
    <row r="1701" ht="26.25" customHeight="1"/>
    <row r="1702" ht="26.25" customHeight="1"/>
    <row r="1703" ht="26.25" customHeight="1"/>
    <row r="1704" ht="26.25" customHeight="1"/>
    <row r="1705" ht="26.25" customHeight="1"/>
    <row r="1706" ht="26.25" customHeight="1"/>
    <row r="1707" ht="26.25" customHeight="1"/>
    <row r="1708" ht="26.25" customHeight="1"/>
    <row r="1709" ht="26.25" customHeight="1"/>
    <row r="1710" ht="26.25" customHeight="1"/>
    <row r="1711" ht="26.25" customHeight="1"/>
    <row r="1712" ht="26.25" customHeight="1"/>
    <row r="1713" ht="26.25" customHeight="1"/>
    <row r="1714" ht="26.25" customHeight="1"/>
    <row r="1715" ht="26.25" customHeight="1"/>
    <row r="1716" ht="26.25" customHeight="1"/>
    <row r="1717" ht="26.25" customHeight="1"/>
    <row r="1718" ht="26.25" customHeight="1"/>
    <row r="1719" ht="26.25" customHeight="1"/>
    <row r="1720" ht="26.25" customHeight="1"/>
    <row r="1721" ht="26.25" customHeight="1"/>
    <row r="1722" ht="26.25" customHeight="1"/>
    <row r="1723" ht="26.25" customHeight="1"/>
    <row r="1724" ht="26.25" customHeight="1"/>
    <row r="1725" ht="26.25" customHeight="1"/>
    <row r="1726" ht="26.25" customHeight="1"/>
    <row r="1727" ht="26.25" customHeight="1"/>
    <row r="1728" ht="26.25" customHeight="1"/>
    <row r="1729" ht="26.25" customHeight="1"/>
    <row r="1730" ht="26.25" customHeight="1"/>
    <row r="1731" ht="26.25" customHeight="1"/>
    <row r="1732" ht="26.25" customHeight="1"/>
    <row r="1733" ht="26.25" customHeight="1"/>
    <row r="1734" ht="26.25" customHeight="1"/>
    <row r="1735" ht="26.25" customHeight="1"/>
    <row r="1736" ht="26.25" customHeight="1"/>
    <row r="1737" ht="26.25" customHeight="1"/>
    <row r="1738" ht="26.25" customHeight="1"/>
    <row r="1739" ht="26.25" customHeight="1"/>
    <row r="1740" ht="26.25" customHeight="1"/>
    <row r="1741" ht="26.25" customHeight="1"/>
    <row r="1742" ht="26.25" customHeight="1"/>
    <row r="1743" ht="26.25" customHeight="1"/>
    <row r="1744" ht="26.25" customHeight="1"/>
    <row r="1745" ht="26.25" customHeight="1"/>
    <row r="1746" ht="26.25" customHeight="1"/>
    <row r="1747" ht="26.25" customHeight="1"/>
    <row r="1748" ht="26.25" customHeight="1"/>
    <row r="1749" ht="26.25" customHeight="1"/>
    <row r="1750" ht="26.25" customHeight="1"/>
    <row r="1751" ht="26.25" customHeight="1"/>
    <row r="1752" ht="26.25" customHeight="1"/>
    <row r="1753" ht="26.25" customHeight="1"/>
    <row r="1754" ht="26.25" customHeight="1"/>
    <row r="1755" ht="26.25" customHeight="1"/>
    <row r="1756" ht="26.25" customHeight="1"/>
    <row r="1757" ht="26.25" customHeight="1"/>
    <row r="1758" ht="26.25" customHeight="1"/>
    <row r="1759" ht="26.25" customHeight="1"/>
    <row r="1760" ht="26.25" customHeight="1"/>
    <row r="1761" ht="26.25" customHeight="1"/>
    <row r="1762" ht="26.25" customHeight="1"/>
    <row r="1763" ht="26.25" customHeight="1"/>
    <row r="1764" ht="26.25" customHeight="1"/>
    <row r="1765" ht="26.25" customHeight="1"/>
    <row r="1766" ht="26.25" customHeight="1"/>
    <row r="1767" ht="26.25" customHeight="1"/>
    <row r="1768" ht="26.25" customHeight="1"/>
    <row r="1769" ht="26.25" customHeight="1"/>
    <row r="1770" ht="26.25" customHeight="1"/>
    <row r="1771" ht="26.25" customHeight="1"/>
    <row r="1772" ht="26.25" customHeight="1"/>
    <row r="1773" ht="26.25" customHeight="1"/>
    <row r="1774" ht="26.25" customHeight="1"/>
    <row r="1775" ht="26.25" customHeight="1"/>
    <row r="1776" ht="26.25" customHeight="1"/>
    <row r="1777" ht="26.25" customHeight="1"/>
    <row r="1778" ht="26.25" customHeight="1"/>
    <row r="1779" ht="26.25" customHeight="1"/>
    <row r="1780" ht="26.25" customHeight="1"/>
    <row r="1781" ht="26.25" customHeight="1"/>
    <row r="1782" ht="26.25" customHeight="1"/>
    <row r="1783" ht="26.25" customHeight="1"/>
    <row r="1784" ht="26.25" customHeight="1"/>
    <row r="1785" ht="26.25" customHeight="1"/>
    <row r="1786" ht="26.25" customHeight="1"/>
    <row r="1787" ht="26.25" customHeight="1"/>
    <row r="1788" ht="26.25" customHeight="1"/>
    <row r="1789" ht="26.25" customHeight="1"/>
    <row r="1790" ht="26.25" customHeight="1"/>
    <row r="1791" ht="26.25" customHeight="1"/>
    <row r="1792" ht="26.25" customHeight="1"/>
    <row r="1793" ht="26.25" customHeight="1"/>
    <row r="1794" ht="26.25" customHeight="1"/>
    <row r="1795" ht="26.25" customHeight="1"/>
    <row r="1796" ht="26.25" customHeight="1"/>
    <row r="1797" ht="26.25" customHeight="1"/>
    <row r="1798" ht="26.25" customHeight="1"/>
    <row r="1799" ht="26.25" customHeight="1"/>
    <row r="1800" ht="26.25" customHeight="1"/>
    <row r="1801" ht="26.25" customHeight="1"/>
    <row r="1802" ht="26.25" customHeight="1"/>
    <row r="1803" ht="26.25" customHeight="1"/>
    <row r="1804" ht="26.25" customHeight="1"/>
    <row r="1805" ht="26.25" customHeight="1"/>
    <row r="1806" ht="26.25" customHeight="1"/>
    <row r="1807" ht="26.25" customHeight="1"/>
    <row r="1808" ht="26.25" customHeight="1"/>
    <row r="1809" ht="26.25" customHeight="1"/>
    <row r="1810" ht="26.25" customHeight="1"/>
    <row r="1811" ht="26.25" customHeight="1"/>
    <row r="1812" ht="26.25" customHeight="1"/>
    <row r="1813" ht="26.25" customHeight="1"/>
    <row r="1814" ht="26.25" customHeight="1"/>
    <row r="1815" ht="26.25" customHeight="1"/>
    <row r="1816" ht="26.25" customHeight="1"/>
    <row r="1817" ht="26.25" customHeight="1"/>
    <row r="1818" ht="26.25" customHeight="1"/>
    <row r="1819" ht="26.25" customHeight="1"/>
    <row r="1820" ht="26.25" customHeight="1"/>
    <row r="1821" ht="26.25" customHeight="1"/>
    <row r="1822" ht="26.25" customHeight="1"/>
    <row r="1823" ht="26.25" customHeight="1"/>
    <row r="1824" ht="26.25" customHeight="1"/>
    <row r="1825" ht="26.25" customHeight="1"/>
    <row r="1826" ht="26.25" customHeight="1"/>
    <row r="1827" ht="26.25" customHeight="1"/>
    <row r="1828" ht="26.25" customHeight="1"/>
    <row r="1829" ht="26.25" customHeight="1"/>
    <row r="1830" ht="26.25" customHeight="1"/>
    <row r="1831" ht="26.25" customHeight="1"/>
    <row r="1832" ht="26.25" customHeight="1"/>
    <row r="1833" ht="26.25" customHeight="1"/>
    <row r="1834" ht="26.25" customHeight="1"/>
    <row r="1835" ht="26.25" customHeight="1"/>
    <row r="1836" ht="26.25" customHeight="1"/>
    <row r="1837" ht="26.25" customHeight="1"/>
    <row r="1838" ht="26.25" customHeight="1"/>
    <row r="1839" ht="26.25" customHeight="1"/>
    <row r="1840" ht="26.25" customHeight="1"/>
    <row r="1841" ht="26.25" customHeight="1"/>
    <row r="1842" ht="26.25" customHeight="1"/>
    <row r="1843" ht="26.25" customHeight="1"/>
    <row r="1844" ht="26.25" customHeight="1"/>
    <row r="1845" ht="26.25" customHeight="1"/>
    <row r="1846" ht="26.25" customHeight="1"/>
    <row r="1847" ht="26.25" customHeight="1"/>
    <row r="1848" ht="26.25" customHeight="1"/>
    <row r="1849" ht="26.25" customHeight="1"/>
    <row r="1850" ht="26.25" customHeight="1"/>
    <row r="1851" ht="26.25" customHeight="1"/>
    <row r="1852" ht="26.25" customHeight="1"/>
    <row r="1853" ht="26.25" customHeight="1"/>
    <row r="1854" ht="26.25" customHeight="1"/>
    <row r="1855" ht="26.25" customHeight="1"/>
    <row r="1856" ht="26.25" customHeight="1"/>
    <row r="1857" ht="26.25" customHeight="1"/>
    <row r="1858" ht="26.25" customHeight="1"/>
    <row r="1859" ht="26.25" customHeight="1"/>
    <row r="1860" ht="26.25" customHeight="1"/>
    <row r="1861" ht="26.25" customHeight="1"/>
    <row r="1862" ht="26.25" customHeight="1"/>
    <row r="1863" ht="26.25" customHeight="1"/>
    <row r="1864" ht="26.25" customHeight="1"/>
    <row r="1865" ht="26.25" customHeight="1"/>
    <row r="1866" ht="26.25" customHeight="1"/>
    <row r="1867" ht="26.25" customHeight="1"/>
    <row r="1868" ht="26.25" customHeight="1"/>
    <row r="1869" ht="26.25" customHeight="1"/>
    <row r="1870" ht="26.25" customHeight="1"/>
    <row r="1871" ht="26.25" customHeight="1"/>
    <row r="1872" ht="26.25" customHeight="1"/>
    <row r="1873" ht="26.25" customHeight="1"/>
    <row r="1874" ht="26.25" customHeight="1"/>
    <row r="1875" ht="26.25" customHeight="1"/>
    <row r="1876" ht="26.25" customHeight="1"/>
    <row r="1877" ht="26.25" customHeight="1"/>
    <row r="1878" ht="26.25" customHeight="1"/>
    <row r="1879" ht="26.25" customHeight="1"/>
    <row r="1880" ht="26.25" customHeight="1"/>
    <row r="1881" ht="26.25" customHeight="1"/>
    <row r="1882" ht="26.25" customHeight="1"/>
    <row r="1883" ht="26.25" customHeight="1"/>
    <row r="1884" ht="26.25" customHeight="1"/>
    <row r="1885" ht="26.25" customHeight="1"/>
    <row r="1886" ht="26.25" customHeight="1"/>
    <row r="1887" ht="26.25" customHeight="1"/>
    <row r="1888" ht="26.25" customHeight="1"/>
    <row r="1889" ht="26.25" customHeight="1"/>
    <row r="1890" ht="26.25" customHeight="1"/>
    <row r="1891" ht="26.25" customHeight="1"/>
    <row r="1892" ht="26.25" customHeight="1"/>
    <row r="1893" ht="26.25" customHeight="1"/>
    <row r="1894" ht="26.25" customHeight="1"/>
    <row r="1895" ht="26.25" customHeight="1"/>
    <row r="1896" ht="26.25" customHeight="1"/>
    <row r="1897" ht="26.25" customHeight="1"/>
    <row r="1898" ht="26.25" customHeight="1"/>
    <row r="1899" ht="26.25" customHeight="1"/>
    <row r="1900" ht="26.25" customHeight="1"/>
    <row r="1901" ht="26.25" customHeight="1"/>
    <row r="1902" ht="26.25" customHeight="1"/>
    <row r="1903" ht="26.25" customHeight="1"/>
    <row r="1904" ht="26.25" customHeight="1"/>
    <row r="1905" ht="26.25" customHeight="1"/>
    <row r="1906" ht="26.25" customHeight="1"/>
    <row r="1907" ht="26.25" customHeight="1"/>
    <row r="1908" ht="26.25" customHeight="1"/>
    <row r="1909" ht="26.25" customHeight="1"/>
    <row r="1910" ht="26.25" customHeight="1"/>
    <row r="1911" ht="26.25" customHeight="1"/>
    <row r="1912" ht="26.25" customHeight="1"/>
    <row r="1913" ht="26.25" customHeight="1"/>
    <row r="1914" ht="26.25" customHeight="1"/>
    <row r="1915" ht="26.25" customHeight="1"/>
    <row r="1916" ht="26.25" customHeight="1"/>
    <row r="1917" ht="26.25" customHeight="1"/>
    <row r="1918" ht="26.25" customHeight="1"/>
    <row r="1919" ht="26.25" customHeight="1"/>
    <row r="1920" ht="26.25" customHeight="1"/>
    <row r="1921" ht="26.25" customHeight="1"/>
    <row r="1922" ht="26.25" customHeight="1"/>
    <row r="1923" ht="26.25" customHeight="1"/>
    <row r="1924" ht="26.25" customHeight="1"/>
    <row r="1925" ht="26.25" customHeight="1"/>
    <row r="1926" ht="26.25" customHeight="1"/>
    <row r="1927" ht="26.25" customHeight="1"/>
    <row r="1928" ht="26.25" customHeight="1"/>
    <row r="1929" ht="26.25" customHeight="1"/>
    <row r="1930" ht="26.25" customHeight="1"/>
    <row r="1931" ht="26.25" customHeight="1"/>
    <row r="1932" ht="26.25" customHeight="1"/>
    <row r="1933" ht="26.25" customHeight="1"/>
    <row r="1934" ht="26.25" customHeight="1"/>
    <row r="1935" ht="26.25" customHeight="1"/>
    <row r="1936" ht="26.25" customHeight="1"/>
    <row r="1937" ht="26.25" customHeight="1"/>
    <row r="1938" ht="26.25" customHeight="1"/>
    <row r="1939" ht="26.25" customHeight="1"/>
    <row r="1940" ht="26.25" customHeight="1"/>
    <row r="1941" ht="26.25" customHeight="1"/>
    <row r="1942" ht="26.25" customHeight="1"/>
    <row r="1943" ht="26.25" customHeight="1"/>
    <row r="1944" ht="26.25" customHeight="1"/>
    <row r="1945" ht="26.25" customHeight="1"/>
    <row r="1946" ht="26.25" customHeight="1"/>
    <row r="1947" ht="26.25" customHeight="1"/>
    <row r="1948" ht="26.25" customHeight="1"/>
    <row r="1949" ht="26.25" customHeight="1"/>
    <row r="1950" ht="26.25" customHeight="1"/>
    <row r="1951" ht="26.25" customHeight="1"/>
    <row r="1952" ht="26.25" customHeight="1"/>
    <row r="1953" ht="26.25" customHeight="1"/>
    <row r="1954" ht="26.25" customHeight="1"/>
    <row r="1955" ht="26.25" customHeight="1"/>
    <row r="1956" ht="26.25" customHeight="1"/>
    <row r="1957" ht="26.25" customHeight="1"/>
    <row r="1958" ht="26.25" customHeight="1"/>
    <row r="1959" ht="26.25" customHeight="1"/>
    <row r="1960" ht="26.25" customHeight="1"/>
    <row r="1961" ht="26.25" customHeight="1"/>
    <row r="1962" ht="26.25" customHeight="1"/>
    <row r="1963" ht="26.25" customHeight="1"/>
    <row r="1964" ht="26.25" customHeight="1"/>
    <row r="1965" ht="26.25" customHeight="1"/>
    <row r="1966" ht="26.25" customHeight="1"/>
    <row r="1967" ht="26.25" customHeight="1"/>
    <row r="1968" ht="26.25" customHeight="1"/>
    <row r="1969" ht="26.25" customHeight="1"/>
    <row r="1970" ht="26.25" customHeight="1"/>
    <row r="1971" ht="26.25" customHeight="1"/>
    <row r="1972" ht="26.25" customHeight="1"/>
    <row r="1973" ht="26.25" customHeight="1"/>
    <row r="1974" ht="26.25" customHeight="1"/>
    <row r="1975" ht="26.25" customHeight="1"/>
    <row r="1976" ht="26.25" customHeight="1"/>
    <row r="1977" ht="26.25" customHeight="1"/>
    <row r="1978" ht="26.25" customHeight="1"/>
    <row r="1979" ht="26.25" customHeight="1"/>
    <row r="1980" ht="26.25" customHeight="1"/>
    <row r="1981" ht="26.25" customHeight="1"/>
    <row r="1982" ht="26.25" customHeight="1"/>
    <row r="1983" ht="26.25" customHeight="1"/>
    <row r="1984" ht="26.25" customHeight="1"/>
    <row r="1985" ht="26.25" customHeight="1"/>
    <row r="1986" ht="26.25" customHeight="1"/>
    <row r="1987" ht="26.25" customHeight="1"/>
    <row r="1988" ht="26.25" customHeight="1"/>
    <row r="1989" ht="26.25" customHeight="1"/>
    <row r="1990" ht="26.25" customHeight="1"/>
    <row r="1991" ht="26.25" customHeight="1"/>
    <row r="1992" ht="26.25" customHeight="1"/>
    <row r="1993" ht="26.25" customHeight="1"/>
    <row r="1994" ht="26.25" customHeight="1"/>
    <row r="1995" ht="26.25" customHeight="1"/>
    <row r="1996" ht="26.25" customHeight="1"/>
    <row r="1997" ht="26.25" customHeight="1"/>
    <row r="1998" ht="26.25" customHeight="1"/>
    <row r="1999" ht="26.25" customHeight="1"/>
    <row r="2000" ht="26.25" customHeight="1"/>
    <row r="2001" ht="26.25" customHeight="1"/>
    <row r="2002" ht="26.25" customHeight="1"/>
    <row r="2003" ht="26.25" customHeight="1"/>
    <row r="2004" ht="26.25" customHeight="1"/>
    <row r="2005" ht="26.25" customHeight="1"/>
    <row r="2006" ht="26.25" customHeight="1"/>
    <row r="2007" ht="26.25" customHeight="1"/>
    <row r="2008" ht="26.25" customHeight="1"/>
    <row r="2009" ht="26.25" customHeight="1"/>
    <row r="2010" ht="26.25" customHeight="1"/>
    <row r="2011" ht="26.25" customHeight="1"/>
    <row r="2012" ht="26.25" customHeight="1"/>
    <row r="2013" ht="26.25" customHeight="1"/>
    <row r="2014" ht="26.25" customHeight="1"/>
    <row r="2015" ht="26.25" customHeight="1"/>
    <row r="2016" ht="26.25" customHeight="1"/>
    <row r="2017" ht="26.25" customHeight="1"/>
    <row r="2018" ht="26.25" customHeight="1"/>
    <row r="2019" ht="26.25" customHeight="1"/>
    <row r="2020" ht="26.25" customHeight="1"/>
    <row r="2021" ht="26.25" customHeight="1"/>
    <row r="2022" ht="26.25" customHeight="1"/>
    <row r="2023" ht="26.25" customHeight="1"/>
    <row r="2024" ht="26.25" customHeight="1"/>
    <row r="2025" ht="26.25" customHeight="1"/>
    <row r="2026" ht="26.25" customHeight="1"/>
    <row r="2027" ht="26.25" customHeight="1"/>
    <row r="2028" ht="26.25" customHeight="1"/>
    <row r="2029" ht="26.25" customHeight="1"/>
    <row r="2030" ht="26.25" customHeight="1"/>
    <row r="2031" ht="26.25" customHeight="1"/>
    <row r="2032" ht="26.25" customHeight="1"/>
    <row r="2033" ht="26.25" customHeight="1"/>
    <row r="2034" ht="26.25" customHeight="1"/>
    <row r="2035" ht="26.25" customHeight="1"/>
    <row r="2036" ht="26.25" customHeight="1"/>
    <row r="2037" ht="26.25" customHeight="1"/>
    <row r="2038" ht="26.25" customHeight="1"/>
    <row r="2039" ht="26.25" customHeight="1"/>
    <row r="2040" ht="26.25" customHeight="1"/>
    <row r="2041" ht="26.25" customHeight="1"/>
    <row r="2042" ht="26.25" customHeight="1"/>
    <row r="2043" ht="26.25" customHeight="1"/>
    <row r="2044" ht="26.25" customHeight="1"/>
    <row r="2045" ht="26.25" customHeight="1"/>
    <row r="2046" ht="26.25" customHeight="1"/>
    <row r="2047" ht="26.25" customHeight="1"/>
    <row r="2048" ht="26.25" customHeight="1"/>
    <row r="2049" ht="26.25" customHeight="1"/>
    <row r="2050" ht="26.25" customHeight="1"/>
    <row r="2051" ht="26.25" customHeight="1"/>
    <row r="2052" ht="26.25" customHeight="1"/>
    <row r="2053" ht="26.25" customHeight="1"/>
    <row r="2054" ht="26.25" customHeight="1"/>
    <row r="2055" ht="26.25" customHeight="1"/>
    <row r="2056" ht="26.25" customHeight="1"/>
    <row r="2057" ht="26.25" customHeight="1"/>
    <row r="2058" ht="26.25" customHeight="1"/>
    <row r="2059" ht="26.25" customHeight="1"/>
    <row r="2060" ht="26.25" customHeight="1"/>
    <row r="2061" ht="26.25" customHeight="1"/>
    <row r="2062" ht="26.25" customHeight="1"/>
    <row r="2063" ht="26.25" customHeight="1"/>
    <row r="2064" ht="26.25" customHeight="1"/>
    <row r="2065" ht="26.25" customHeight="1"/>
    <row r="2066" ht="26.25" customHeight="1"/>
    <row r="2067" ht="26.25" customHeight="1"/>
    <row r="2068" ht="26.25" customHeight="1"/>
    <row r="2069" ht="26.25" customHeight="1"/>
    <row r="2070" ht="26.25" customHeight="1"/>
    <row r="2071" ht="26.25" customHeight="1"/>
    <row r="2072" ht="26.25" customHeight="1"/>
    <row r="2073" ht="26.25" customHeight="1"/>
    <row r="2074" ht="26.25" customHeight="1"/>
    <row r="2075" ht="26.25" customHeight="1"/>
    <row r="2076" ht="26.25" customHeight="1"/>
    <row r="2077" ht="26.25" customHeight="1"/>
    <row r="2078" ht="26.25" customHeight="1"/>
    <row r="2079" ht="26.25" customHeight="1"/>
    <row r="2080" ht="26.25" customHeight="1"/>
    <row r="2081" ht="26.25" customHeight="1"/>
    <row r="2082" ht="26.25" customHeight="1"/>
    <row r="2083" ht="26.25" customHeight="1"/>
    <row r="2084" ht="26.25" customHeight="1"/>
    <row r="2085" ht="26.25" customHeight="1"/>
    <row r="2086" ht="26.25" customHeight="1"/>
    <row r="2087" ht="26.25" customHeight="1"/>
    <row r="2088" ht="26.25" customHeight="1"/>
    <row r="2089" ht="26.25" customHeight="1"/>
    <row r="2090" ht="26.25" customHeight="1"/>
    <row r="2091" ht="26.25" customHeight="1"/>
    <row r="2092" ht="26.25" customHeight="1"/>
    <row r="2093" ht="26.25" customHeight="1"/>
    <row r="2094" ht="26.25" customHeight="1"/>
    <row r="2095" ht="26.25" customHeight="1"/>
    <row r="2096" ht="26.25" customHeight="1"/>
    <row r="2097" ht="26.25" customHeight="1"/>
    <row r="2098" ht="26.25" customHeight="1"/>
    <row r="2099" ht="26.25" customHeight="1"/>
    <row r="2100" ht="26.25" customHeight="1"/>
    <row r="2101" ht="26.25" customHeight="1"/>
    <row r="2102" ht="26.25" customHeight="1"/>
    <row r="2103" ht="26.25" customHeight="1"/>
    <row r="2104" ht="26.25" customHeight="1"/>
    <row r="2105" ht="26.25" customHeight="1"/>
    <row r="2106" ht="26.25" customHeight="1"/>
    <row r="2107" ht="26.25" customHeight="1"/>
    <row r="2108" ht="26.25" customHeight="1"/>
    <row r="2109" ht="26.25" customHeight="1"/>
    <row r="2110" ht="26.25" customHeight="1"/>
    <row r="2111" ht="26.25" customHeight="1"/>
    <row r="2112" ht="26.25" customHeight="1"/>
    <row r="2113" ht="26.25" customHeight="1"/>
    <row r="2114" ht="26.25" customHeight="1"/>
    <row r="2115" ht="26.25" customHeight="1"/>
    <row r="2116" ht="26.25" customHeight="1"/>
    <row r="2117" ht="26.25" customHeight="1"/>
    <row r="2118" ht="26.25" customHeight="1"/>
    <row r="2119" ht="26.25" customHeight="1"/>
    <row r="2120" ht="26.25" customHeight="1"/>
    <row r="2121" ht="26.25" customHeight="1"/>
    <row r="2122" ht="26.25" customHeight="1"/>
    <row r="2123" ht="26.25" customHeight="1"/>
    <row r="2124" ht="26.25" customHeight="1"/>
    <row r="2125" ht="26.25" customHeight="1"/>
    <row r="2126" ht="26.25" customHeight="1"/>
    <row r="2127" ht="26.25" customHeight="1"/>
    <row r="2128" ht="26.25" customHeight="1"/>
    <row r="2129" ht="26.25" customHeight="1"/>
    <row r="2130" ht="26.25" customHeight="1"/>
    <row r="2131" ht="26.25" customHeight="1"/>
    <row r="2132" ht="26.25" customHeight="1"/>
    <row r="2133" ht="26.25" customHeight="1"/>
    <row r="2134" ht="26.25" customHeight="1"/>
    <row r="2135" ht="26.25" customHeight="1"/>
    <row r="2136" ht="26.25" customHeight="1"/>
    <row r="2137" ht="26.25" customHeight="1"/>
    <row r="2138" ht="26.25" customHeight="1"/>
    <row r="2139" ht="26.25" customHeight="1"/>
    <row r="2140" ht="26.25" customHeight="1"/>
    <row r="2141" ht="26.25" customHeight="1"/>
    <row r="2142" ht="26.25" customHeight="1"/>
    <row r="2143" ht="26.25" customHeight="1"/>
    <row r="2144" ht="26.25" customHeight="1"/>
    <row r="2145" ht="26.25" customHeight="1"/>
    <row r="2146" ht="26.25" customHeight="1"/>
    <row r="2147" ht="26.25" customHeight="1"/>
    <row r="2148" ht="26.25" customHeight="1"/>
    <row r="2149" ht="26.25" customHeight="1"/>
    <row r="2150" ht="26.25" customHeight="1"/>
    <row r="2151" ht="26.25" customHeight="1"/>
    <row r="2152" ht="26.25" customHeight="1"/>
    <row r="2153" ht="26.25" customHeight="1"/>
    <row r="2154" ht="26.25" customHeight="1"/>
    <row r="2155" ht="26.25" customHeight="1"/>
    <row r="2156" ht="26.25" customHeight="1"/>
    <row r="2157" ht="26.25" customHeight="1"/>
    <row r="2158" ht="26.25" customHeight="1"/>
    <row r="2159" ht="26.25" customHeight="1"/>
    <row r="2160" ht="26.25" customHeight="1"/>
    <row r="2161" ht="26.25" customHeight="1"/>
    <row r="2162" ht="26.25" customHeight="1"/>
    <row r="2163" ht="26.25" customHeight="1"/>
    <row r="2164" ht="26.25" customHeight="1"/>
    <row r="2165" ht="26.25" customHeight="1"/>
    <row r="2166" ht="26.25" customHeight="1"/>
    <row r="2167" ht="26.25" customHeight="1"/>
    <row r="2168" ht="26.25" customHeight="1"/>
    <row r="2169" ht="26.25" customHeight="1"/>
    <row r="2170" ht="26.25" customHeight="1"/>
    <row r="2171" ht="26.25" customHeight="1"/>
    <row r="2172" ht="26.25" customHeight="1"/>
    <row r="2173" ht="26.25" customHeight="1"/>
    <row r="2174" ht="26.25" customHeight="1"/>
    <row r="2175" ht="26.25" customHeight="1"/>
    <row r="2176" ht="26.25" customHeight="1"/>
    <row r="2177" ht="26.25" customHeight="1"/>
    <row r="2178" ht="26.25" customHeight="1"/>
    <row r="2179" ht="26.25" customHeight="1"/>
    <row r="2180" ht="26.25" customHeight="1"/>
    <row r="2181" ht="26.25" customHeight="1"/>
    <row r="2182" ht="26.25" customHeight="1"/>
    <row r="2183" ht="26.25" customHeight="1"/>
    <row r="2184" ht="26.25" customHeight="1"/>
    <row r="2185" ht="26.25" customHeight="1"/>
    <row r="2186" ht="26.25" customHeight="1"/>
    <row r="2187" ht="26.25" customHeight="1"/>
    <row r="2188" ht="26.25" customHeight="1"/>
    <row r="2189" ht="26.25" customHeight="1"/>
    <row r="2190" ht="26.25" customHeight="1"/>
    <row r="2191" ht="26.25" customHeight="1"/>
    <row r="2192" ht="26.25" customHeight="1"/>
    <row r="2193" ht="26.25" customHeight="1"/>
    <row r="2194" ht="26.25" customHeight="1"/>
    <row r="2195" ht="26.25" customHeight="1"/>
    <row r="2196" ht="26.25" customHeight="1"/>
    <row r="2197" ht="26.25" customHeight="1"/>
    <row r="2198" ht="26.25" customHeight="1"/>
    <row r="2199" ht="26.25" customHeight="1"/>
    <row r="2200" ht="26.25" customHeight="1"/>
    <row r="2201" ht="26.25" customHeight="1"/>
    <row r="2202" ht="26.25" customHeight="1"/>
    <row r="2203" ht="26.25" customHeight="1"/>
    <row r="2204" ht="26.25" customHeight="1"/>
    <row r="2205" ht="26.25" customHeight="1"/>
    <row r="2206" ht="26.25" customHeight="1"/>
    <row r="2207" ht="26.25" customHeight="1"/>
    <row r="2208" ht="26.25" customHeight="1"/>
    <row r="2209" ht="26.25" customHeight="1"/>
    <row r="2210" ht="26.25" customHeight="1"/>
    <row r="2211" ht="26.25" customHeight="1"/>
    <row r="2212" ht="26.25" customHeight="1"/>
    <row r="2213" ht="26.25" customHeight="1"/>
    <row r="2214" ht="26.25" customHeight="1"/>
    <row r="2215" ht="26.25" customHeight="1"/>
    <row r="2216" ht="26.25" customHeight="1"/>
    <row r="2217" ht="26.25" customHeight="1"/>
    <row r="2218" ht="26.25" customHeight="1"/>
    <row r="2219" ht="26.25" customHeight="1"/>
    <row r="2220" ht="26.25" customHeight="1"/>
    <row r="2221" ht="26.25" customHeight="1"/>
    <row r="2222" ht="26.25" customHeight="1"/>
    <row r="2223" ht="26.25" customHeight="1"/>
    <row r="2224" ht="26.25" customHeight="1"/>
    <row r="2225" ht="26.25" customHeight="1"/>
    <row r="2226" ht="26.25" customHeight="1"/>
    <row r="2227" ht="26.25" customHeight="1"/>
    <row r="2228" ht="26.25" customHeight="1"/>
    <row r="2229" ht="26.25" customHeight="1"/>
    <row r="2230" ht="26.25" customHeight="1"/>
    <row r="2231" ht="26.25" customHeight="1"/>
    <row r="2232" ht="26.25" customHeight="1"/>
    <row r="2233" ht="26.25" customHeight="1"/>
    <row r="2234" ht="26.25" customHeight="1"/>
    <row r="2235" ht="26.25" customHeight="1"/>
    <row r="2236" ht="26.25" customHeight="1"/>
    <row r="2237" ht="26.25" customHeight="1"/>
    <row r="2238" ht="26.25" customHeight="1"/>
    <row r="2239" ht="26.25" customHeight="1"/>
    <row r="2240" ht="26.25" customHeight="1"/>
    <row r="2241" ht="26.25" customHeight="1"/>
    <row r="2242" ht="26.25" customHeight="1"/>
    <row r="2243" ht="26.25" customHeight="1"/>
    <row r="2244" ht="26.25" customHeight="1"/>
    <row r="2245" ht="26.25" customHeight="1"/>
    <row r="2246" ht="26.25" customHeight="1"/>
    <row r="2247" ht="26.25" customHeight="1"/>
    <row r="2248" ht="26.25" customHeight="1"/>
    <row r="2249" ht="26.25" customHeight="1"/>
    <row r="2250" ht="26.25" customHeight="1"/>
    <row r="2251" ht="26.25" customHeight="1"/>
    <row r="2252" ht="26.25" customHeight="1"/>
    <row r="2253" ht="26.25" customHeight="1"/>
    <row r="2254" ht="26.25" customHeight="1"/>
    <row r="2255" ht="26.25" customHeight="1"/>
    <row r="2256" ht="26.25" customHeight="1"/>
    <row r="2257" ht="26.25" customHeight="1"/>
    <row r="2258" ht="26.25" customHeight="1"/>
    <row r="2259" ht="26.25" customHeight="1"/>
    <row r="2260" ht="26.25" customHeight="1"/>
    <row r="2261" ht="26.25" customHeight="1"/>
    <row r="2262" ht="26.25" customHeight="1"/>
    <row r="2263" ht="26.25" customHeight="1"/>
    <row r="2264" ht="26.25" customHeight="1"/>
    <row r="2265" ht="26.25" customHeight="1"/>
    <row r="2266" ht="26.25" customHeight="1"/>
    <row r="2267" ht="26.25" customHeight="1"/>
    <row r="2268" ht="26.25" customHeight="1"/>
    <row r="2269" ht="26.25" customHeight="1"/>
    <row r="2270" ht="26.25" customHeight="1"/>
    <row r="2271" ht="26.25" customHeight="1"/>
    <row r="2272" ht="26.25" customHeight="1"/>
    <row r="2273" ht="26.25" customHeight="1"/>
    <row r="2274" ht="26.25" customHeight="1"/>
    <row r="2275" ht="26.25" customHeight="1"/>
    <row r="2276" ht="26.25" customHeight="1"/>
    <row r="2277" ht="26.25" customHeight="1"/>
    <row r="2278" ht="26.25" customHeight="1"/>
    <row r="2279" ht="26.25" customHeight="1"/>
    <row r="2280" ht="26.25" customHeight="1"/>
    <row r="2281" ht="26.25" customHeight="1"/>
    <row r="2282" ht="26.25" customHeight="1"/>
    <row r="2283" ht="26.25" customHeight="1"/>
    <row r="2284" ht="26.25" customHeight="1"/>
    <row r="2285" ht="26.25" customHeight="1"/>
    <row r="2286" ht="26.25" customHeight="1"/>
    <row r="2287" ht="26.25" customHeight="1"/>
    <row r="2288" ht="26.25" customHeight="1"/>
    <row r="2289" ht="26.25" customHeight="1"/>
    <row r="2290" ht="26.25" customHeight="1"/>
    <row r="2291" ht="26.25" customHeight="1"/>
    <row r="2292" ht="26.25" customHeight="1"/>
    <row r="2293" ht="26.25" customHeight="1"/>
    <row r="2294" ht="26.25" customHeight="1"/>
    <row r="2295" ht="26.25" customHeight="1"/>
    <row r="2296" ht="26.25" customHeight="1"/>
    <row r="2297" ht="26.25" customHeight="1"/>
    <row r="2298" ht="26.25" customHeight="1"/>
    <row r="2299" ht="26.25" customHeight="1"/>
    <row r="2300" ht="26.25" customHeight="1"/>
    <row r="2301" ht="26.25" customHeight="1"/>
    <row r="2302" ht="26.25" customHeight="1"/>
    <row r="2303" ht="26.25" customHeight="1"/>
    <row r="2304" ht="26.25" customHeight="1"/>
    <row r="2305" ht="26.25" customHeight="1"/>
    <row r="2306" ht="26.25" customHeight="1"/>
    <row r="2307" ht="26.25" customHeight="1"/>
    <row r="2308" ht="26.25" customHeight="1"/>
    <row r="2309" ht="26.25" customHeight="1"/>
    <row r="2310" ht="26.25" customHeight="1"/>
    <row r="2311" ht="26.25" customHeight="1"/>
    <row r="2312" ht="26.25" customHeight="1"/>
    <row r="2313" ht="26.25" customHeight="1"/>
    <row r="2314" ht="26.25" customHeight="1"/>
    <row r="2315" ht="26.25" customHeight="1"/>
    <row r="2316" ht="26.25" customHeight="1"/>
    <row r="2317" ht="26.25" customHeight="1"/>
    <row r="2318" ht="26.25" customHeight="1"/>
    <row r="2319" ht="26.25" customHeight="1"/>
    <row r="2320" ht="26.25" customHeight="1"/>
    <row r="2321" ht="26.25" customHeight="1"/>
    <row r="2322" ht="26.25" customHeight="1"/>
    <row r="2323" ht="26.25" customHeight="1"/>
    <row r="2324" ht="26.25" customHeight="1"/>
    <row r="2325" ht="26.25" customHeight="1"/>
    <row r="2326" ht="26.25" customHeight="1"/>
    <row r="2327" ht="26.25" customHeight="1"/>
    <row r="2328" ht="26.25" customHeight="1"/>
    <row r="2329" ht="26.25" customHeight="1"/>
    <row r="2330" ht="26.25" customHeight="1"/>
    <row r="2331" ht="26.25" customHeight="1"/>
    <row r="2332" ht="26.25" customHeight="1"/>
    <row r="2333" ht="26.25" customHeight="1"/>
    <row r="2334" ht="26.25" customHeight="1"/>
    <row r="2335" ht="26.25" customHeight="1"/>
    <row r="2336" ht="26.25" customHeight="1"/>
    <row r="2337" ht="26.25" customHeight="1"/>
    <row r="2338" ht="26.25" customHeight="1"/>
    <row r="2339" ht="26.25" customHeight="1"/>
    <row r="2340" ht="26.25" customHeight="1"/>
    <row r="2341" ht="26.25" customHeight="1"/>
    <row r="2342" ht="26.25" customHeight="1"/>
    <row r="2343" ht="26.25" customHeight="1"/>
    <row r="2344" ht="26.25" customHeight="1"/>
    <row r="2345" ht="26.25" customHeight="1"/>
    <row r="2346" ht="26.25" customHeight="1"/>
    <row r="2347" ht="26.25" customHeight="1"/>
    <row r="2348" ht="26.25" customHeight="1"/>
    <row r="2349" ht="26.25" customHeight="1"/>
    <row r="2350" ht="26.25" customHeight="1"/>
    <row r="2351" ht="26.25" customHeight="1"/>
    <row r="2352" ht="26.25" customHeight="1"/>
    <row r="2353" ht="26.25" customHeight="1"/>
    <row r="2354" ht="26.25" customHeight="1"/>
    <row r="2355" ht="26.25" customHeight="1"/>
    <row r="2356" ht="26.25" customHeight="1"/>
    <row r="2357" ht="26.25" customHeight="1"/>
    <row r="2358" ht="26.25" customHeight="1"/>
    <row r="2359" ht="26.25" customHeight="1"/>
    <row r="2360" ht="26.25" customHeight="1"/>
    <row r="2361" ht="26.25" customHeight="1"/>
    <row r="2362" ht="26.25" customHeight="1"/>
    <row r="2363" ht="26.25" customHeight="1"/>
    <row r="2364" ht="26.25" customHeight="1"/>
    <row r="2365" ht="26.25" customHeight="1"/>
    <row r="2366" ht="26.25" customHeight="1"/>
    <row r="2367" ht="26.25" customHeight="1"/>
    <row r="2368" ht="26.25" customHeight="1"/>
    <row r="2369" ht="26.25" customHeight="1"/>
    <row r="2370" ht="26.25" customHeight="1"/>
    <row r="2371" ht="26.25" customHeight="1"/>
    <row r="2372" ht="26.25" customHeight="1"/>
    <row r="2373" ht="26.25" customHeight="1"/>
    <row r="2374" ht="26.25" customHeight="1"/>
    <row r="2375" ht="26.25" customHeight="1"/>
    <row r="2376" ht="26.25" customHeight="1"/>
    <row r="2377" ht="26.25" customHeight="1"/>
    <row r="2378" ht="26.25" customHeight="1"/>
    <row r="2379" ht="26.25" customHeight="1"/>
    <row r="2380" ht="26.25" customHeight="1"/>
    <row r="2381" ht="26.25" customHeight="1"/>
    <row r="2382" ht="26.25" customHeight="1"/>
    <row r="2383" ht="26.25" customHeight="1"/>
    <row r="2384" ht="26.25" customHeight="1"/>
    <row r="2385" ht="26.25" customHeight="1"/>
    <row r="2386" ht="26.25" customHeight="1"/>
    <row r="2387" ht="26.25" customHeight="1"/>
    <row r="2388" ht="26.25" customHeight="1"/>
    <row r="2389" ht="26.25" customHeight="1"/>
    <row r="2390" ht="26.25" customHeight="1"/>
    <row r="2391" ht="26.25" customHeight="1"/>
    <row r="2392" ht="26.25" customHeight="1"/>
    <row r="2393" ht="26.25" customHeight="1"/>
    <row r="2394" ht="26.25" customHeight="1"/>
    <row r="2395" ht="26.25" customHeight="1"/>
    <row r="2396" ht="26.25" customHeight="1"/>
    <row r="2397" ht="26.25" customHeight="1"/>
    <row r="2398" ht="26.25" customHeight="1"/>
    <row r="2399" ht="26.25" customHeight="1"/>
    <row r="2400" ht="26.25" customHeight="1"/>
    <row r="2401" ht="26.25" customHeight="1"/>
    <row r="2402" ht="26.25" customHeight="1"/>
    <row r="2403" ht="26.25" customHeight="1"/>
    <row r="2404" ht="26.25" customHeight="1"/>
    <row r="2405" ht="26.25" customHeight="1"/>
    <row r="2406" ht="26.25" customHeight="1"/>
    <row r="2407" ht="26.25" customHeight="1"/>
    <row r="2408" ht="26.25" customHeight="1"/>
    <row r="2409" ht="26.25" customHeight="1"/>
    <row r="2410" ht="26.25" customHeight="1"/>
    <row r="2411" ht="26.25" customHeight="1"/>
    <row r="2412" ht="26.25" customHeight="1"/>
    <row r="2413" ht="26.25" customHeight="1"/>
    <row r="2414" ht="26.25" customHeight="1"/>
    <row r="2415" ht="26.25" customHeight="1"/>
    <row r="2416" ht="26.25" customHeight="1"/>
    <row r="2417" ht="26.25" customHeight="1"/>
    <row r="2418" ht="26.25" customHeight="1"/>
    <row r="2419" ht="26.25" customHeight="1"/>
    <row r="2420" ht="26.25" customHeight="1"/>
    <row r="2421" ht="26.25" customHeight="1"/>
    <row r="2422" ht="26.25" customHeight="1"/>
    <row r="2423" ht="26.25" customHeight="1"/>
    <row r="2424" ht="26.25" customHeight="1"/>
    <row r="2425" ht="26.25" customHeight="1"/>
    <row r="2426" ht="26.25" customHeight="1"/>
    <row r="2427" ht="26.25" customHeight="1"/>
    <row r="2428" ht="26.25" customHeight="1"/>
    <row r="2429" ht="26.25" customHeight="1"/>
    <row r="2430" ht="26.25" customHeight="1"/>
    <row r="2431" ht="26.25" customHeight="1"/>
    <row r="2432" ht="26.25" customHeight="1"/>
    <row r="2433" ht="26.25" customHeight="1"/>
    <row r="2434" ht="26.25" customHeight="1"/>
    <row r="2435" ht="26.25" customHeight="1"/>
    <row r="2436" ht="26.25" customHeight="1"/>
    <row r="2437" ht="26.25" customHeight="1"/>
    <row r="2438" ht="26.25" customHeight="1"/>
    <row r="2439" ht="26.25" customHeight="1"/>
    <row r="2440" ht="26.25" customHeight="1"/>
    <row r="2441" ht="26.25" customHeight="1"/>
    <row r="2442" ht="26.25" customHeight="1"/>
    <row r="2443" ht="26.25" customHeight="1"/>
    <row r="2444" ht="26.25" customHeight="1"/>
    <row r="2445" ht="26.25" customHeight="1"/>
    <row r="2446" ht="26.25" customHeight="1"/>
    <row r="2447" ht="26.25" customHeight="1"/>
    <row r="2448" ht="26.25" customHeight="1"/>
    <row r="2449" ht="26.25" customHeight="1"/>
    <row r="2450" ht="26.25" customHeight="1"/>
    <row r="2451" ht="26.25" customHeight="1"/>
    <row r="2452" ht="26.25" customHeight="1"/>
    <row r="2453" ht="26.25" customHeight="1"/>
    <row r="2454" ht="26.25" customHeight="1"/>
    <row r="2455" ht="26.25" customHeight="1"/>
    <row r="2456" ht="26.25" customHeight="1"/>
    <row r="2457" ht="26.25" customHeight="1"/>
    <row r="2458" ht="26.25" customHeight="1"/>
    <row r="2459" ht="26.25" customHeight="1"/>
    <row r="2460" ht="26.25" customHeight="1"/>
    <row r="2461" ht="26.25" customHeight="1"/>
    <row r="2462" ht="26.25" customHeight="1"/>
    <row r="2463" ht="26.25" customHeight="1"/>
    <row r="2464" ht="26.25" customHeight="1"/>
    <row r="2465" ht="26.25" customHeight="1"/>
    <row r="2466" ht="26.25" customHeight="1"/>
    <row r="2467" ht="26.25" customHeight="1"/>
    <row r="2468" ht="26.25" customHeight="1"/>
    <row r="2469" ht="26.25" customHeight="1"/>
    <row r="2470" ht="26.25" customHeight="1"/>
    <row r="2471" ht="26.25" customHeight="1"/>
    <row r="2472" ht="26.25" customHeight="1"/>
    <row r="2473" ht="26.25" customHeight="1"/>
    <row r="2474" ht="26.25" customHeight="1"/>
    <row r="2475" ht="26.25" customHeight="1"/>
    <row r="2476" ht="26.25" customHeight="1"/>
    <row r="2477" ht="26.25" customHeight="1"/>
    <row r="2478" ht="26.25" customHeight="1"/>
    <row r="2479" ht="26.25" customHeight="1"/>
    <row r="2480" ht="26.25" customHeight="1"/>
    <row r="2481" ht="26.25" customHeight="1"/>
    <row r="2482" ht="26.25" customHeight="1"/>
    <row r="2483" ht="26.25" customHeight="1"/>
    <row r="2484" ht="26.25" customHeight="1"/>
    <row r="2485" ht="26.25" customHeight="1"/>
    <row r="2486" ht="26.25" customHeight="1"/>
    <row r="2487" ht="26.25" customHeight="1"/>
    <row r="2488" ht="26.25" customHeight="1"/>
    <row r="2489" ht="26.25" customHeight="1"/>
    <row r="2490" ht="26.25" customHeight="1"/>
    <row r="2491" ht="26.25" customHeight="1"/>
    <row r="2492" ht="26.25" customHeight="1"/>
    <row r="2493" ht="26.25" customHeight="1"/>
    <row r="2494" ht="26.25" customHeight="1"/>
    <row r="2495" ht="26.25" customHeight="1"/>
    <row r="2496" ht="26.25" customHeight="1"/>
    <row r="2497" ht="26.25" customHeight="1"/>
    <row r="2498" ht="26.25" customHeight="1"/>
    <row r="2499" ht="26.25" customHeight="1"/>
    <row r="2500" ht="26.25" customHeight="1"/>
    <row r="2501" ht="26.25" customHeight="1"/>
    <row r="2502" ht="26.25" customHeight="1"/>
    <row r="2503" ht="26.25" customHeight="1"/>
    <row r="2504" ht="26.25" customHeight="1"/>
    <row r="2505" ht="26.25" customHeight="1"/>
    <row r="2506" ht="26.25" customHeight="1"/>
    <row r="2507" ht="26.25" customHeight="1"/>
    <row r="2508" ht="26.25" customHeight="1"/>
    <row r="2509" ht="26.25" customHeight="1"/>
    <row r="2510" ht="26.25" customHeight="1"/>
    <row r="2511" ht="26.25" customHeight="1"/>
    <row r="2512" ht="26.25" customHeight="1"/>
    <row r="2513" ht="26.25" customHeight="1"/>
    <row r="2514" ht="26.25" customHeight="1"/>
    <row r="2515" ht="26.25" customHeight="1"/>
    <row r="2516" ht="26.25" customHeight="1"/>
    <row r="2517" ht="26.25" customHeight="1"/>
    <row r="2518" ht="26.25" customHeight="1"/>
    <row r="2519" ht="26.25" customHeight="1"/>
    <row r="2520" ht="26.25" customHeight="1"/>
    <row r="2521" ht="26.25" customHeight="1"/>
    <row r="2522" ht="26.25" customHeight="1"/>
    <row r="2523" ht="26.25" customHeight="1"/>
    <row r="2524" ht="26.25" customHeight="1"/>
    <row r="2525" ht="26.25" customHeight="1"/>
    <row r="2526" ht="26.25" customHeight="1"/>
    <row r="2527" ht="26.25" customHeight="1"/>
    <row r="2528" ht="26.25" customHeight="1"/>
    <row r="2529" ht="26.25" customHeight="1"/>
    <row r="2530" ht="26.25" customHeight="1"/>
    <row r="2531" ht="26.25" customHeight="1"/>
    <row r="2532" ht="26.25" customHeight="1"/>
    <row r="2533" ht="26.25" customHeight="1"/>
    <row r="2534" ht="26.25" customHeight="1"/>
    <row r="2535" ht="26.25" customHeight="1"/>
    <row r="2536" ht="26.25" customHeight="1"/>
    <row r="2537" ht="26.25" customHeight="1"/>
    <row r="2538" ht="26.25" customHeight="1"/>
    <row r="2539" ht="26.25" customHeight="1"/>
    <row r="2540" ht="26.25" customHeight="1"/>
    <row r="2541" ht="26.25" customHeight="1"/>
    <row r="2542" ht="26.25" customHeight="1"/>
    <row r="2543" ht="26.25" customHeight="1"/>
    <row r="2544" ht="26.25" customHeight="1"/>
    <row r="2545" ht="26.25" customHeight="1"/>
    <row r="2546" ht="26.25" customHeight="1"/>
    <row r="2547" ht="26.25" customHeight="1"/>
    <row r="2548" ht="26.25" customHeight="1"/>
    <row r="2549" ht="26.25" customHeight="1"/>
    <row r="2550" ht="26.25" customHeight="1"/>
    <row r="2551" ht="26.25" customHeight="1"/>
    <row r="2552" ht="26.25" customHeight="1"/>
    <row r="2553" ht="26.25" customHeight="1"/>
    <row r="2554" ht="26.25" customHeight="1"/>
    <row r="2555" ht="26.25" customHeight="1"/>
    <row r="2556" ht="26.25" customHeight="1"/>
    <row r="2557" ht="26.25" customHeight="1"/>
    <row r="2558" ht="26.25" customHeight="1"/>
    <row r="2559" ht="26.25" customHeight="1"/>
    <row r="2560" ht="26.25" customHeight="1"/>
    <row r="2561" ht="26.25" customHeight="1"/>
    <row r="2562" ht="26.25" customHeight="1"/>
    <row r="2563" ht="26.25" customHeight="1"/>
    <row r="2564" ht="26.25" customHeight="1"/>
    <row r="2565" ht="26.25" customHeight="1"/>
    <row r="2566" ht="26.25" customHeight="1"/>
    <row r="2567" ht="26.25" customHeight="1"/>
    <row r="2568" ht="26.25" customHeight="1"/>
    <row r="2569" ht="26.25" customHeight="1"/>
    <row r="2570" ht="26.25" customHeight="1"/>
    <row r="2571" ht="26.25" customHeight="1"/>
    <row r="2572" ht="26.25" customHeight="1"/>
    <row r="2573" ht="26.25" customHeight="1"/>
    <row r="2574" ht="26.25" customHeight="1"/>
    <row r="2575" ht="26.25" customHeight="1"/>
    <row r="2576" ht="26.25" customHeight="1"/>
    <row r="2577" ht="26.25" customHeight="1"/>
    <row r="2578" ht="26.25" customHeight="1"/>
    <row r="2579" ht="26.25" customHeight="1"/>
    <row r="2580" ht="26.25" customHeight="1"/>
    <row r="2581" ht="26.25" customHeight="1"/>
    <row r="2582" ht="26.25" customHeight="1"/>
    <row r="2583" ht="26.25" customHeight="1"/>
    <row r="2584" ht="26.25" customHeight="1"/>
    <row r="2585" ht="26.25" customHeight="1"/>
    <row r="2586" ht="26.25" customHeight="1"/>
    <row r="2587" ht="26.25" customHeight="1"/>
    <row r="2588" ht="26.25" customHeight="1"/>
    <row r="2589" ht="26.25" customHeight="1"/>
    <row r="2590" ht="26.25" customHeight="1"/>
    <row r="2591" ht="26.25" customHeight="1"/>
    <row r="2592" ht="26.25" customHeight="1"/>
    <row r="2593" ht="26.25" customHeight="1"/>
    <row r="2594" ht="26.25" customHeight="1"/>
    <row r="2595" ht="26.25" customHeight="1"/>
    <row r="2596" ht="26.25" customHeight="1"/>
    <row r="2597" ht="26.25" customHeight="1"/>
    <row r="2598" ht="26.25" customHeight="1"/>
    <row r="2599" ht="26.25" customHeight="1"/>
    <row r="2600" ht="26.25" customHeight="1"/>
    <row r="2601" ht="26.25" customHeight="1"/>
    <row r="2602" ht="26.25" customHeight="1"/>
    <row r="2603" ht="26.25" customHeight="1"/>
    <row r="2604" ht="26.25" customHeight="1"/>
    <row r="2605" ht="26.25" customHeight="1"/>
    <row r="2606" ht="26.25" customHeight="1"/>
    <row r="2607" ht="26.25" customHeight="1"/>
    <row r="2608" ht="26.25" customHeight="1"/>
    <row r="2609" ht="26.25" customHeight="1"/>
    <row r="2610" ht="26.25" customHeight="1"/>
    <row r="2611" ht="26.25" customHeight="1"/>
    <row r="2612" ht="26.25" customHeight="1"/>
    <row r="2613" ht="26.25" customHeight="1"/>
    <row r="2614" ht="26.25" customHeight="1"/>
    <row r="2615" ht="26.25" customHeight="1"/>
    <row r="2616" ht="26.25" customHeight="1"/>
    <row r="2617" ht="26.25" customHeight="1"/>
    <row r="2618" ht="26.25" customHeight="1"/>
    <row r="2619" ht="26.25" customHeight="1"/>
    <row r="2620" ht="26.25" customHeight="1"/>
    <row r="2621" ht="26.25" customHeight="1"/>
    <row r="2622" ht="26.25" customHeight="1"/>
    <row r="2623" ht="26.25" customHeight="1"/>
    <row r="2624" ht="26.25" customHeight="1"/>
    <row r="2625" ht="26.25" customHeight="1"/>
    <row r="2626" ht="26.25" customHeight="1"/>
    <row r="2627" ht="26.25" customHeight="1"/>
    <row r="2628" ht="26.25" customHeight="1"/>
    <row r="2629" ht="26.25" customHeight="1"/>
    <row r="2630" ht="26.25" customHeight="1"/>
    <row r="2631" ht="26.25" customHeight="1"/>
    <row r="2632" ht="26.25" customHeight="1"/>
    <row r="2633" ht="26.25" customHeight="1"/>
    <row r="2634" ht="26.25" customHeight="1"/>
    <row r="2635" ht="26.25" customHeight="1"/>
    <row r="2636" ht="26.25" customHeight="1"/>
    <row r="2637" ht="26.25" customHeight="1"/>
    <row r="2638" ht="26.25" customHeight="1"/>
    <row r="2639" ht="26.25" customHeight="1"/>
    <row r="2640" ht="26.25" customHeight="1"/>
    <row r="2641" ht="26.25" customHeight="1"/>
    <row r="2642" ht="26.25" customHeight="1"/>
    <row r="2643" ht="26.25" customHeight="1"/>
    <row r="2644" ht="26.25" customHeight="1"/>
    <row r="2645" ht="26.25" customHeight="1"/>
    <row r="2646" ht="26.25" customHeight="1"/>
    <row r="2647" ht="26.25" customHeight="1"/>
    <row r="2648" ht="26.25" customHeight="1"/>
    <row r="2649" ht="26.25" customHeight="1"/>
    <row r="2650" ht="26.25" customHeight="1"/>
    <row r="2651" ht="26.25" customHeight="1"/>
    <row r="2652" ht="26.25" customHeight="1"/>
    <row r="2653" ht="26.25" customHeight="1"/>
    <row r="2654" ht="26.25" customHeight="1"/>
    <row r="2655" ht="26.25" customHeight="1"/>
    <row r="2656" ht="26.25" customHeight="1"/>
    <row r="2657" ht="26.25" customHeight="1"/>
    <row r="2658" ht="26.25" customHeight="1"/>
    <row r="2659" ht="26.25" customHeight="1"/>
    <row r="2660" ht="26.25" customHeight="1"/>
    <row r="2661" ht="26.25" customHeight="1"/>
    <row r="2662" ht="26.25" customHeight="1"/>
    <row r="2663" ht="26.25" customHeight="1"/>
    <row r="2664" ht="26.25" customHeight="1"/>
    <row r="2665" ht="26.25" customHeight="1"/>
    <row r="2666" ht="26.25" customHeight="1"/>
    <row r="2667" ht="26.25" customHeight="1"/>
    <row r="2668" ht="26.25" customHeight="1"/>
    <row r="2669" ht="26.25" customHeight="1"/>
    <row r="2670" ht="26.25" customHeight="1"/>
    <row r="2671" ht="26.25" customHeight="1"/>
    <row r="2672" ht="26.25" customHeight="1"/>
    <row r="2673" ht="26.25" customHeight="1"/>
    <row r="2674" ht="26.25" customHeight="1"/>
    <row r="2675" ht="26.25" customHeight="1"/>
    <row r="2676" ht="26.25" customHeight="1"/>
    <row r="2677" ht="26.25" customHeight="1"/>
    <row r="2678" ht="26.25" customHeight="1"/>
    <row r="2679" ht="26.25" customHeight="1"/>
    <row r="2680" ht="26.25" customHeight="1"/>
    <row r="2681" ht="26.25" customHeight="1"/>
    <row r="2682" ht="26.25" customHeight="1"/>
    <row r="2683" ht="26.25" customHeight="1"/>
    <row r="2684" ht="26.25" customHeight="1"/>
    <row r="2685" ht="26.25" customHeight="1"/>
    <row r="2686" ht="26.25" customHeight="1"/>
    <row r="2687" ht="26.25" customHeight="1"/>
    <row r="2688" ht="26.25" customHeight="1"/>
    <row r="2689" ht="26.25" customHeight="1"/>
    <row r="2690" ht="26.25" customHeight="1"/>
    <row r="2691" ht="26.25" customHeight="1"/>
    <row r="2692" ht="26.25" customHeight="1"/>
    <row r="2693" ht="26.25" customHeight="1"/>
    <row r="2694" ht="26.25" customHeight="1"/>
    <row r="2695" ht="26.25" customHeight="1"/>
    <row r="2696" ht="26.25" customHeight="1"/>
    <row r="2697" ht="26.25" customHeight="1"/>
    <row r="2698" ht="26.25" customHeight="1"/>
    <row r="2699" ht="26.25" customHeight="1"/>
    <row r="2700" ht="26.25" customHeight="1"/>
    <row r="2701" ht="26.25" customHeight="1"/>
    <row r="2702" ht="26.25" customHeight="1"/>
    <row r="2703" ht="26.25" customHeight="1"/>
    <row r="2704" ht="26.25" customHeight="1"/>
    <row r="2705" ht="26.25" customHeight="1"/>
    <row r="2706" ht="26.25" customHeight="1"/>
    <row r="2707" ht="26.25" customHeight="1"/>
    <row r="2708" ht="26.25" customHeight="1"/>
    <row r="2709" ht="26.25" customHeight="1"/>
    <row r="2710" ht="26.25" customHeight="1"/>
    <row r="2711" ht="26.25" customHeight="1"/>
    <row r="2712" ht="26.25" customHeight="1"/>
    <row r="2713" ht="26.25" customHeight="1"/>
    <row r="2714" ht="26.25" customHeight="1"/>
    <row r="2715" ht="26.25" customHeight="1"/>
    <row r="2716" ht="26.25" customHeight="1"/>
    <row r="2717" ht="26.25" customHeight="1"/>
    <row r="2718" ht="26.25" customHeight="1"/>
    <row r="2719" ht="26.25" customHeight="1"/>
    <row r="2720" ht="26.25" customHeight="1"/>
    <row r="2721" ht="26.25" customHeight="1"/>
    <row r="2722" ht="26.25" customHeight="1"/>
    <row r="2723" ht="26.25" customHeight="1"/>
    <row r="2724" ht="26.25" customHeight="1"/>
    <row r="2725" ht="26.25" customHeight="1"/>
    <row r="2726" ht="26.25" customHeight="1"/>
    <row r="2727" ht="26.25" customHeight="1"/>
    <row r="2728" ht="26.25" customHeight="1"/>
    <row r="2729" ht="26.25" customHeight="1"/>
    <row r="2730" ht="26.25" customHeight="1"/>
    <row r="2731" ht="26.25" customHeight="1"/>
    <row r="2732" ht="26.25" customHeight="1"/>
    <row r="2733" ht="26.25" customHeight="1"/>
    <row r="2734" ht="26.25" customHeight="1"/>
    <row r="2735" ht="26.25" customHeight="1"/>
    <row r="2736" ht="26.25" customHeight="1"/>
    <row r="2737" ht="26.25" customHeight="1"/>
    <row r="2738" ht="26.25" customHeight="1"/>
    <row r="2739" ht="26.25" customHeight="1"/>
    <row r="2740" ht="26.25" customHeight="1"/>
    <row r="2741" ht="26.25" customHeight="1"/>
    <row r="2742" ht="26.25" customHeight="1"/>
    <row r="2743" ht="26.25" customHeight="1"/>
    <row r="2744" ht="26.25" customHeight="1"/>
    <row r="2745" ht="26.25" customHeight="1"/>
    <row r="2746" ht="26.25" customHeight="1"/>
    <row r="2747" ht="26.25" customHeight="1"/>
    <row r="2748" ht="26.25" customHeight="1"/>
    <row r="2749" ht="26.25" customHeight="1"/>
    <row r="2750" ht="26.25" customHeight="1"/>
    <row r="2751" ht="26.25" customHeight="1"/>
    <row r="2752" ht="26.25" customHeight="1"/>
    <row r="2753" ht="26.25" customHeight="1"/>
    <row r="2754" ht="26.25" customHeight="1"/>
    <row r="2755" ht="26.25" customHeight="1"/>
    <row r="2756" ht="26.25" customHeight="1"/>
    <row r="2757" ht="26.25" customHeight="1"/>
    <row r="2758" ht="26.25" customHeight="1"/>
    <row r="2759" ht="26.25" customHeight="1"/>
    <row r="2760" ht="26.25" customHeight="1"/>
    <row r="2761" ht="26.25" customHeight="1"/>
    <row r="2762" ht="26.25" customHeight="1"/>
    <row r="2763" ht="26.25" customHeight="1"/>
    <row r="2764" ht="26.25" customHeight="1"/>
    <row r="2765" ht="26.25" customHeight="1"/>
    <row r="2766" ht="26.25" customHeight="1"/>
    <row r="2767" ht="26.25" customHeight="1"/>
    <row r="2768" ht="26.25" customHeight="1"/>
    <row r="2769" ht="26.25" customHeight="1"/>
    <row r="2770" ht="26.25" customHeight="1"/>
    <row r="2771" ht="26.25" customHeight="1"/>
    <row r="2772" ht="26.25" customHeight="1"/>
    <row r="2773" ht="26.25" customHeight="1"/>
    <row r="2774" ht="26.25" customHeight="1"/>
    <row r="2775" ht="26.25" customHeight="1"/>
    <row r="2776" ht="26.25" customHeight="1"/>
    <row r="2777" ht="26.25" customHeight="1"/>
    <row r="2778" ht="26.25" customHeight="1"/>
    <row r="2779" ht="26.25" customHeight="1"/>
    <row r="2780" ht="26.25" customHeight="1"/>
    <row r="2781" ht="26.25" customHeight="1"/>
    <row r="2782" ht="26.25" customHeight="1"/>
    <row r="2783" ht="26.25" customHeight="1"/>
    <row r="2784" ht="26.25" customHeight="1"/>
    <row r="2785" ht="26.25" customHeight="1"/>
    <row r="2786" ht="26.25" customHeight="1"/>
    <row r="2787" ht="26.25" customHeight="1"/>
    <row r="2788" ht="26.25" customHeight="1"/>
    <row r="2789" ht="26.25" customHeight="1"/>
    <row r="2790" ht="26.25" customHeight="1"/>
    <row r="2791" ht="26.25" customHeight="1"/>
    <row r="2792" ht="26.25" customHeight="1"/>
    <row r="2793" ht="26.25" customHeight="1"/>
    <row r="2794" ht="26.25" customHeight="1"/>
    <row r="2795" ht="26.25" customHeight="1"/>
    <row r="2796" ht="26.25" customHeight="1"/>
    <row r="2797" ht="26.25" customHeight="1"/>
    <row r="2798" ht="26.25" customHeight="1"/>
    <row r="2799" ht="26.25" customHeight="1"/>
    <row r="2800" ht="26.25" customHeight="1"/>
    <row r="2801" ht="26.25" customHeight="1"/>
    <row r="2802" ht="26.25" customHeight="1"/>
    <row r="2803" ht="26.25" customHeight="1"/>
    <row r="2804" ht="26.25" customHeight="1"/>
    <row r="2805" ht="26.25" customHeight="1"/>
    <row r="2806" ht="26.25" customHeight="1"/>
    <row r="2807" ht="26.25" customHeight="1"/>
    <row r="2808" ht="26.25" customHeight="1"/>
    <row r="2809" ht="26.25" customHeight="1"/>
    <row r="2810" ht="26.25" customHeight="1"/>
    <row r="2811" ht="26.25" customHeight="1"/>
    <row r="2812" ht="26.25" customHeight="1"/>
    <row r="2813" ht="26.25" customHeight="1"/>
    <row r="2814" ht="26.25" customHeight="1"/>
    <row r="2815" ht="26.25" customHeight="1"/>
    <row r="2816" ht="26.25" customHeight="1"/>
    <row r="2817" ht="26.25" customHeight="1"/>
    <row r="2818" ht="26.25" customHeight="1"/>
    <row r="2819" ht="26.25" customHeight="1"/>
    <row r="2820" ht="26.25" customHeight="1"/>
    <row r="2821" ht="26.25" customHeight="1"/>
    <row r="2822" ht="26.25" customHeight="1"/>
    <row r="2823" ht="26.25" customHeight="1"/>
    <row r="2824" ht="26.25" customHeight="1"/>
    <row r="2825" ht="26.25" customHeight="1"/>
    <row r="2826" ht="26.25" customHeight="1"/>
    <row r="2827" ht="26.25" customHeight="1"/>
    <row r="2828" ht="26.25" customHeight="1"/>
    <row r="2829" ht="26.25" customHeight="1"/>
    <row r="2830" ht="26.25" customHeight="1"/>
    <row r="2831" ht="26.25" customHeight="1"/>
    <row r="2832" ht="26.25" customHeight="1"/>
    <row r="2833" ht="26.25" customHeight="1"/>
    <row r="2834" ht="26.25" customHeight="1"/>
    <row r="2835" ht="26.25" customHeight="1"/>
    <row r="2836" ht="26.25" customHeight="1"/>
    <row r="2837" ht="26.25" customHeight="1"/>
    <row r="2838" ht="26.25" customHeight="1"/>
    <row r="2839" ht="26.25" customHeight="1"/>
    <row r="2840" ht="26.25" customHeight="1"/>
    <row r="2841" ht="26.25" customHeight="1"/>
    <row r="2842" ht="26.25" customHeight="1"/>
    <row r="2843" ht="26.25" customHeight="1"/>
    <row r="2844" ht="26.25" customHeight="1"/>
    <row r="2845" ht="26.25" customHeight="1"/>
    <row r="2846" ht="26.25" customHeight="1"/>
    <row r="2847" ht="26.25" customHeight="1"/>
    <row r="2848" ht="26.25" customHeight="1"/>
    <row r="2849" ht="26.25" customHeight="1"/>
    <row r="2850" ht="26.25" customHeight="1"/>
    <row r="2851" ht="26.25" customHeight="1"/>
    <row r="2852" ht="26.25" customHeight="1"/>
    <row r="2853" ht="26.25" customHeight="1"/>
    <row r="2854" ht="26.25" customHeight="1"/>
    <row r="2855" ht="26.25" customHeight="1"/>
    <row r="2856" ht="26.25" customHeight="1"/>
    <row r="2857" ht="26.25" customHeight="1"/>
    <row r="2858" ht="26.25" customHeight="1"/>
    <row r="2859" ht="26.25" customHeight="1"/>
    <row r="2860" ht="26.25" customHeight="1"/>
    <row r="2861" ht="26.25" customHeight="1"/>
    <row r="2862" ht="26.25" customHeight="1"/>
    <row r="2863" ht="26.25" customHeight="1"/>
    <row r="2864" ht="26.25" customHeight="1"/>
    <row r="2865" ht="26.25" customHeight="1"/>
    <row r="2866" ht="26.25" customHeight="1"/>
    <row r="2867" ht="26.25" customHeight="1"/>
    <row r="2868" ht="26.25" customHeight="1"/>
    <row r="2869" ht="26.25" customHeight="1"/>
    <row r="2870" ht="26.25" customHeight="1"/>
    <row r="2871" ht="26.25" customHeight="1"/>
    <row r="2872" ht="26.25" customHeight="1"/>
    <row r="2873" ht="26.25" customHeight="1"/>
    <row r="2874" ht="26.25" customHeight="1"/>
    <row r="2875" ht="26.25" customHeight="1"/>
    <row r="2876" ht="26.25" customHeight="1"/>
    <row r="2877" ht="26.25" customHeight="1"/>
    <row r="2878" ht="26.25" customHeight="1"/>
    <row r="2879" ht="26.25" customHeight="1"/>
    <row r="2880" ht="26.25" customHeight="1"/>
    <row r="2881" ht="26.25" customHeight="1"/>
    <row r="2882" ht="26.25" customHeight="1"/>
    <row r="2883" ht="26.25" customHeight="1"/>
    <row r="2884" ht="26.25" customHeight="1"/>
    <row r="2885" ht="26.25" customHeight="1"/>
    <row r="2886" ht="26.25" customHeight="1"/>
    <row r="2887" ht="26.25" customHeight="1"/>
    <row r="2888" ht="26.25" customHeight="1"/>
    <row r="2889" ht="26.25" customHeight="1"/>
    <row r="2890" ht="26.25" customHeight="1"/>
    <row r="2891" ht="26.25" customHeight="1"/>
    <row r="2892" ht="26.25" customHeight="1"/>
    <row r="2893" ht="26.25" customHeight="1"/>
    <row r="2894" ht="26.25" customHeight="1"/>
    <row r="2895" ht="26.25" customHeight="1"/>
    <row r="2896" ht="26.25" customHeight="1"/>
    <row r="2897" ht="26.25" customHeight="1"/>
    <row r="2898" ht="26.25" customHeight="1"/>
    <row r="2899" ht="26.25" customHeight="1"/>
    <row r="2900" ht="26.25" customHeight="1"/>
    <row r="2901" ht="26.25" customHeight="1"/>
    <row r="2902" ht="26.25" customHeight="1"/>
    <row r="2903" ht="26.25" customHeight="1"/>
    <row r="2904" ht="26.25" customHeight="1"/>
    <row r="2905" ht="26.25" customHeight="1"/>
    <row r="2906" ht="26.25" customHeight="1"/>
    <row r="2907" ht="26.25" customHeight="1"/>
    <row r="2908" ht="26.25" customHeight="1"/>
    <row r="2909" ht="26.25" customHeight="1"/>
    <row r="2910" ht="26.25" customHeight="1"/>
    <row r="2911" ht="26.25" customHeight="1"/>
    <row r="2912" ht="26.25" customHeight="1"/>
    <row r="2913" ht="26.25" customHeight="1"/>
    <row r="2914" ht="26.25" customHeight="1"/>
    <row r="2915" ht="26.25" customHeight="1"/>
    <row r="2916" ht="26.25" customHeight="1"/>
    <row r="2917" ht="26.25" customHeight="1"/>
    <row r="2918" ht="26.25" customHeight="1"/>
    <row r="2919" ht="26.25" customHeight="1"/>
    <row r="2920" ht="26.25" customHeight="1"/>
    <row r="2921" ht="26.25" customHeight="1"/>
    <row r="2922" ht="26.25" customHeight="1"/>
    <row r="2923" ht="26.25" customHeight="1"/>
    <row r="2924" ht="26.25" customHeight="1"/>
    <row r="2925" ht="26.25" customHeight="1"/>
    <row r="2926" ht="26.25" customHeight="1"/>
    <row r="2927" ht="26.25" customHeight="1"/>
    <row r="2928" ht="26.25" customHeight="1"/>
    <row r="2929" ht="26.25" customHeight="1"/>
    <row r="2930" ht="26.25" customHeight="1"/>
    <row r="2931" ht="26.25" customHeight="1"/>
    <row r="2932" ht="26.25" customHeight="1"/>
    <row r="2933" ht="26.25" customHeight="1"/>
    <row r="2934" ht="26.25" customHeight="1"/>
    <row r="2935" ht="26.25" customHeight="1"/>
    <row r="2936" ht="26.25" customHeight="1"/>
    <row r="2937" ht="26.25" customHeight="1"/>
    <row r="2938" ht="26.25" customHeight="1"/>
    <row r="2939" ht="26.25" customHeight="1"/>
    <row r="2940" ht="26.25" customHeight="1"/>
    <row r="2941" ht="26.25" customHeight="1"/>
    <row r="2942" ht="26.25" customHeight="1"/>
    <row r="2943" ht="26.25" customHeight="1"/>
    <row r="2944" ht="26.25" customHeight="1"/>
    <row r="2945" ht="26.25" customHeight="1"/>
    <row r="2946" ht="26.25" customHeight="1"/>
    <row r="2947" ht="26.25" customHeight="1"/>
    <row r="2948" ht="26.25" customHeight="1"/>
    <row r="2949" ht="26.25" customHeight="1"/>
    <row r="2950" ht="26.25" customHeight="1"/>
    <row r="2951" ht="26.25" customHeight="1"/>
    <row r="2952" ht="26.25" customHeight="1"/>
    <row r="2953" ht="26.25" customHeight="1"/>
    <row r="2954" ht="26.25" customHeight="1"/>
    <row r="2955" ht="26.25" customHeight="1"/>
    <row r="2956" ht="26.25" customHeight="1"/>
    <row r="2957" ht="26.25" customHeight="1"/>
    <row r="2958" ht="26.25" customHeight="1"/>
    <row r="2959" ht="26.25" customHeight="1"/>
    <row r="2960" ht="26.25" customHeight="1"/>
    <row r="2961" ht="26.25" customHeight="1"/>
    <row r="2962" ht="26.25" customHeight="1"/>
    <row r="2963" ht="26.25" customHeight="1"/>
    <row r="2964" ht="26.25" customHeight="1"/>
    <row r="2965" ht="26.25" customHeight="1"/>
    <row r="2966" ht="26.25" customHeight="1"/>
    <row r="2967" ht="26.25" customHeight="1"/>
    <row r="2968" ht="26.25" customHeight="1"/>
    <row r="2969" ht="26.25" customHeight="1"/>
    <row r="2970" ht="26.25" customHeight="1"/>
    <row r="2971" ht="26.25" customHeight="1"/>
    <row r="2972" ht="26.25" customHeight="1"/>
    <row r="2973" ht="26.25" customHeight="1"/>
    <row r="2974" ht="26.25" customHeight="1"/>
    <row r="2975" ht="26.25" customHeight="1"/>
    <row r="2976" ht="26.25" customHeight="1"/>
    <row r="2977" ht="26.25" customHeight="1"/>
    <row r="2978" ht="26.25" customHeight="1"/>
    <row r="2979" ht="26.25" customHeight="1"/>
    <row r="2980" ht="26.25" customHeight="1"/>
    <row r="2981" ht="26.25" customHeight="1"/>
    <row r="2982" ht="26.25" customHeight="1"/>
    <row r="2983" ht="26.25" customHeight="1"/>
    <row r="2984" ht="26.25" customHeight="1"/>
    <row r="2985" ht="26.25" customHeight="1"/>
    <row r="2986" ht="26.25" customHeight="1"/>
    <row r="2987" ht="26.25" customHeight="1"/>
    <row r="2988" ht="26.25" customHeight="1"/>
    <row r="2989" ht="26.25" customHeight="1"/>
    <row r="2990" ht="26.25" customHeight="1"/>
    <row r="2991" ht="26.25" customHeight="1"/>
    <row r="2992" ht="26.25" customHeight="1"/>
    <row r="2993" ht="26.25" customHeight="1"/>
    <row r="2994" ht="26.25" customHeight="1"/>
    <row r="2995" ht="26.25" customHeight="1"/>
    <row r="2996" ht="26.25" customHeight="1"/>
    <row r="2997" ht="26.25" customHeight="1"/>
    <row r="2998" ht="26.25" customHeight="1"/>
    <row r="2999" ht="26.25" customHeight="1"/>
    <row r="3000" ht="26.25" customHeight="1"/>
    <row r="3001" ht="26.25" customHeight="1"/>
    <row r="3002" ht="26.25" customHeight="1"/>
    <row r="3003" ht="26.25" customHeight="1"/>
    <row r="3004" ht="26.25" customHeight="1"/>
    <row r="3005" ht="26.25" customHeight="1"/>
    <row r="3006" ht="26.25" customHeight="1"/>
    <row r="3007" ht="26.25" customHeight="1"/>
    <row r="3008" ht="26.25" customHeight="1"/>
    <row r="3009" ht="26.25" customHeight="1"/>
    <row r="3010" ht="26.25" customHeight="1"/>
    <row r="3011" ht="26.25" customHeight="1"/>
    <row r="3012" ht="26.25" customHeight="1"/>
    <row r="3013" ht="26.25" customHeight="1"/>
    <row r="3014" ht="26.25" customHeight="1"/>
    <row r="3015" ht="26.25" customHeight="1"/>
    <row r="3016" ht="26.25" customHeight="1"/>
    <row r="3017" ht="26.25" customHeight="1"/>
    <row r="3018" ht="26.25" customHeight="1"/>
    <row r="3019" ht="26.25" customHeight="1"/>
    <row r="3020" ht="26.25" customHeight="1"/>
    <row r="3021" ht="26.25" customHeight="1"/>
    <row r="3022" ht="26.25" customHeight="1"/>
    <row r="3023" ht="26.25" customHeight="1"/>
    <row r="3024" ht="26.25" customHeight="1"/>
    <row r="3025" ht="26.25" customHeight="1"/>
    <row r="3026" ht="26.25" customHeight="1"/>
    <row r="3027" ht="26.25" customHeight="1"/>
    <row r="3028" ht="26.25" customHeight="1"/>
    <row r="3029" ht="26.25" customHeight="1"/>
    <row r="3030" ht="26.25" customHeight="1"/>
    <row r="3031" ht="26.25" customHeight="1"/>
    <row r="3032" ht="26.25" customHeight="1"/>
    <row r="3033" ht="26.25" customHeight="1"/>
    <row r="3034" ht="26.25" customHeight="1"/>
    <row r="3035" ht="26.25" customHeight="1"/>
    <row r="3036" ht="26.25" customHeight="1"/>
    <row r="3037" ht="26.25" customHeight="1"/>
    <row r="3038" ht="26.25" customHeight="1"/>
    <row r="3039" ht="26.25" customHeight="1"/>
    <row r="3040" ht="26.25" customHeight="1"/>
    <row r="3041" ht="26.25" customHeight="1"/>
    <row r="3042" ht="26.25" customHeight="1"/>
    <row r="3043" ht="26.25" customHeight="1"/>
    <row r="3044" ht="26.25" customHeight="1"/>
    <row r="3045" ht="26.25" customHeight="1"/>
    <row r="3046" ht="26.25" customHeight="1"/>
    <row r="3047" ht="26.25" customHeight="1"/>
    <row r="3048" ht="26.25" customHeight="1"/>
    <row r="3049" ht="26.25" customHeight="1"/>
    <row r="3050" ht="26.25" customHeight="1"/>
    <row r="3051" ht="26.25" customHeight="1"/>
    <row r="3052" ht="26.25" customHeight="1"/>
    <row r="3053" ht="26.25" customHeight="1"/>
    <row r="3054" ht="26.25" customHeight="1"/>
    <row r="3055" ht="26.25" customHeight="1"/>
    <row r="3056" ht="26.25" customHeight="1"/>
    <row r="3057" ht="26.25" customHeight="1"/>
    <row r="3058" ht="26.25" customHeight="1"/>
    <row r="3059" ht="26.25" customHeight="1"/>
    <row r="3060" ht="26.25" customHeight="1"/>
    <row r="3061" ht="26.25" customHeight="1"/>
    <row r="3062" ht="26.25" customHeight="1"/>
    <row r="3063" ht="26.25" customHeight="1"/>
    <row r="3064" ht="26.25" customHeight="1"/>
    <row r="3065" ht="26.25" customHeight="1"/>
    <row r="3066" ht="26.25" customHeight="1"/>
    <row r="3067" ht="26.25" customHeight="1"/>
    <row r="3068" ht="26.25" customHeight="1"/>
    <row r="3069" ht="26.25" customHeight="1"/>
    <row r="3070" ht="26.25" customHeight="1"/>
    <row r="3071" ht="26.25" customHeight="1"/>
    <row r="3072" ht="26.25" customHeight="1"/>
    <row r="3073" ht="26.25" customHeight="1"/>
    <row r="3074" ht="26.25" customHeight="1"/>
    <row r="3075" ht="26.25" customHeight="1"/>
    <row r="3076" ht="26.25" customHeight="1"/>
    <row r="3077" ht="26.25" customHeight="1"/>
    <row r="3078" ht="26.25" customHeight="1"/>
    <row r="3079" ht="26.25" customHeight="1"/>
    <row r="3080" ht="26.25" customHeight="1"/>
    <row r="3081" ht="26.25" customHeight="1"/>
    <row r="3082" ht="26.25" customHeight="1"/>
    <row r="3083" ht="26.25" customHeight="1"/>
    <row r="3084" ht="26.25" customHeight="1"/>
    <row r="3085" ht="26.25" customHeight="1"/>
    <row r="3086" ht="26.25" customHeight="1"/>
    <row r="3087" ht="26.25" customHeight="1"/>
    <row r="3088" ht="26.25" customHeight="1"/>
    <row r="3089" ht="26.25" customHeight="1"/>
    <row r="3090" ht="26.25" customHeight="1"/>
    <row r="3091" ht="26.25" customHeight="1"/>
    <row r="3092" ht="26.25" customHeight="1"/>
    <row r="3093" ht="26.25" customHeight="1"/>
    <row r="3094" ht="26.25" customHeight="1"/>
    <row r="3095" ht="26.25" customHeight="1"/>
    <row r="3096" ht="26.25" customHeight="1"/>
    <row r="3097" ht="26.25" customHeight="1"/>
    <row r="3098" ht="26.25" customHeight="1"/>
    <row r="3099" ht="26.25" customHeight="1"/>
    <row r="3100" ht="26.25" customHeight="1"/>
    <row r="3101" ht="26.25" customHeight="1"/>
    <row r="3102" ht="26.25" customHeight="1"/>
    <row r="3103" ht="26.25" customHeight="1"/>
    <row r="3104" ht="26.25" customHeight="1"/>
    <row r="3105" ht="26.25" customHeight="1"/>
    <row r="3106" ht="26.25" customHeight="1"/>
    <row r="3107" ht="26.25" customHeight="1"/>
    <row r="3108" ht="26.25" customHeight="1"/>
    <row r="3109" ht="26.25" customHeight="1"/>
    <row r="3110" ht="26.25" customHeight="1"/>
    <row r="3111" ht="26.25" customHeight="1"/>
    <row r="3112" ht="26.25" customHeight="1"/>
    <row r="3113" ht="26.25" customHeight="1"/>
    <row r="3114" ht="26.25" customHeight="1"/>
    <row r="3115" ht="26.25" customHeight="1"/>
    <row r="3116" ht="26.25" customHeight="1"/>
    <row r="3117" ht="26.25" customHeight="1"/>
    <row r="3118" ht="26.25" customHeight="1"/>
    <row r="3119" ht="26.25" customHeight="1"/>
    <row r="3120" ht="26.25" customHeight="1"/>
    <row r="3121" ht="26.25" customHeight="1"/>
    <row r="3122" ht="26.25" customHeight="1"/>
    <row r="3123" ht="26.25" customHeight="1"/>
    <row r="3124" ht="26.25" customHeight="1"/>
    <row r="3125" ht="26.25" customHeight="1"/>
    <row r="3126" ht="26.25" customHeight="1"/>
    <row r="3127" ht="26.25" customHeight="1"/>
    <row r="3128" ht="26.25" customHeight="1"/>
    <row r="3129" ht="26.25" customHeight="1"/>
    <row r="3130" ht="26.25" customHeight="1"/>
    <row r="3131" ht="26.25" customHeight="1"/>
    <row r="3132" ht="26.25" customHeight="1"/>
    <row r="3133" ht="26.25" customHeight="1"/>
    <row r="3134" ht="26.25" customHeight="1"/>
    <row r="3135" ht="26.25" customHeight="1"/>
    <row r="3136" ht="26.25" customHeight="1"/>
    <row r="3137" ht="26.25" customHeight="1"/>
    <row r="3138" ht="26.25" customHeight="1"/>
    <row r="3139" ht="26.25" customHeight="1"/>
    <row r="3140" ht="26.25" customHeight="1"/>
    <row r="3141" ht="26.25" customHeight="1"/>
    <row r="3142" ht="26.25" customHeight="1"/>
    <row r="3143" ht="26.25" customHeight="1"/>
    <row r="3144" ht="26.25" customHeight="1"/>
    <row r="3145" ht="26.25" customHeight="1"/>
    <row r="3146" ht="26.25" customHeight="1"/>
    <row r="3147" ht="26.25" customHeight="1"/>
    <row r="3148" ht="26.25" customHeight="1"/>
    <row r="3149" ht="26.25" customHeight="1"/>
    <row r="3150" ht="26.25" customHeight="1"/>
    <row r="3151" ht="26.25" customHeight="1"/>
    <row r="3152" ht="26.25" customHeight="1"/>
    <row r="3153" ht="26.25" customHeight="1"/>
    <row r="3154" ht="26.25" customHeight="1"/>
    <row r="3155" ht="26.25" customHeight="1"/>
    <row r="3156" ht="26.25" customHeight="1"/>
    <row r="3157" ht="26.25" customHeight="1"/>
    <row r="3158" ht="26.25" customHeight="1"/>
    <row r="3159" ht="26.25" customHeight="1"/>
    <row r="3160" ht="26.25" customHeight="1"/>
    <row r="3161" ht="26.25" customHeight="1"/>
    <row r="3162" ht="26.25" customHeight="1"/>
    <row r="3163" ht="26.25" customHeight="1"/>
    <row r="3164" ht="26.25" customHeight="1"/>
    <row r="3165" ht="26.25" customHeight="1"/>
    <row r="3166" ht="26.25" customHeight="1"/>
    <row r="3167" ht="26.25" customHeight="1"/>
    <row r="3168" ht="26.25" customHeight="1"/>
    <row r="3169" ht="26.25" customHeight="1"/>
    <row r="3170" ht="26.25" customHeight="1"/>
    <row r="3171" ht="26.25" customHeight="1"/>
    <row r="3172" ht="26.25" customHeight="1"/>
    <row r="3173" ht="26.25" customHeight="1"/>
    <row r="3174" ht="26.25" customHeight="1"/>
    <row r="3175" ht="26.25" customHeight="1"/>
    <row r="3176" ht="26.25" customHeight="1"/>
    <row r="3177" ht="26.25" customHeight="1"/>
    <row r="3178" ht="26.25" customHeight="1"/>
    <row r="3179" ht="26.25" customHeight="1"/>
    <row r="3180" ht="26.25" customHeight="1"/>
    <row r="3181" ht="26.25" customHeight="1"/>
    <row r="3182" ht="26.25" customHeight="1"/>
    <row r="3183" ht="26.25" customHeight="1"/>
    <row r="3184" ht="26.25" customHeight="1"/>
    <row r="3185" ht="26.25" customHeight="1"/>
    <row r="3186" ht="26.25" customHeight="1"/>
    <row r="3187" ht="26.25" customHeight="1"/>
    <row r="3188" ht="26.25" customHeight="1"/>
    <row r="3189" ht="26.25" customHeight="1"/>
    <row r="3190" ht="26.25" customHeight="1"/>
    <row r="3191" ht="26.25" customHeight="1"/>
    <row r="3192" ht="26.25" customHeight="1"/>
    <row r="3193" ht="26.25" customHeight="1"/>
    <row r="3194" ht="26.25" customHeight="1"/>
    <row r="3195" ht="26.25" customHeight="1"/>
    <row r="3196" ht="26.25" customHeight="1"/>
    <row r="3197" ht="26.25" customHeight="1"/>
    <row r="3198" ht="26.25" customHeight="1"/>
    <row r="3199" ht="26.25" customHeight="1"/>
    <row r="3200" ht="26.25" customHeight="1"/>
    <row r="3201" ht="26.25" customHeight="1"/>
    <row r="3202" ht="26.25" customHeight="1"/>
    <row r="3203" ht="26.25" customHeight="1"/>
    <row r="3204" ht="26.25" customHeight="1"/>
    <row r="3205" ht="26.25" customHeight="1"/>
    <row r="3206" ht="26.25" customHeight="1"/>
    <row r="3207" ht="26.25" customHeight="1"/>
    <row r="3208" ht="26.25" customHeight="1"/>
    <row r="3209" ht="26.25" customHeight="1"/>
    <row r="3210" ht="26.25" customHeight="1"/>
    <row r="3211" ht="26.25" customHeight="1"/>
    <row r="3212" ht="26.25" customHeight="1"/>
    <row r="3213" ht="26.25" customHeight="1"/>
    <row r="3214" ht="26.25" customHeight="1"/>
    <row r="3215" ht="26.25" customHeight="1"/>
    <row r="3216" ht="26.25" customHeight="1"/>
    <row r="3217" ht="26.25" customHeight="1"/>
    <row r="3218" ht="26.25" customHeight="1"/>
    <row r="3219" ht="26.25" customHeight="1"/>
    <row r="3220" ht="26.25" customHeight="1"/>
    <row r="3221" ht="26.25" customHeight="1"/>
    <row r="3222" ht="26.25" customHeight="1"/>
    <row r="3223" ht="26.25" customHeight="1"/>
    <row r="3224" ht="26.25" customHeight="1"/>
    <row r="3225" ht="26.25" customHeight="1"/>
    <row r="3226" ht="26.25" customHeight="1"/>
    <row r="3227" ht="26.25" customHeight="1"/>
    <row r="3228" ht="26.25" customHeight="1"/>
    <row r="3229" ht="26.25" customHeight="1"/>
    <row r="3230" ht="26.25" customHeight="1"/>
    <row r="3231" ht="26.25" customHeight="1"/>
    <row r="3232" ht="26.25" customHeight="1"/>
    <row r="3233" ht="26.25" customHeight="1"/>
    <row r="3234" ht="26.25" customHeight="1"/>
    <row r="3235" ht="26.25" customHeight="1"/>
    <row r="3236" ht="26.25" customHeight="1"/>
    <row r="3237" ht="26.25" customHeight="1"/>
    <row r="3238" ht="26.25" customHeight="1"/>
    <row r="3239" ht="26.25" customHeight="1"/>
    <row r="3240" ht="26.25" customHeight="1"/>
    <row r="3241" ht="26.25" customHeight="1"/>
    <row r="3242" ht="26.25" customHeight="1"/>
    <row r="3243" ht="26.25" customHeight="1"/>
    <row r="3244" ht="26.25" customHeight="1"/>
    <row r="3245" ht="26.25" customHeight="1"/>
    <row r="3246" ht="26.25" customHeight="1"/>
    <row r="3247" ht="26.25" customHeight="1"/>
    <row r="3248" ht="26.25" customHeight="1"/>
    <row r="3249" ht="26.25" customHeight="1"/>
    <row r="3250" ht="26.25" customHeight="1"/>
    <row r="3251" ht="26.25" customHeight="1"/>
    <row r="3252" ht="26.25" customHeight="1"/>
    <row r="3253" ht="26.25" customHeight="1"/>
    <row r="3254" ht="26.25" customHeight="1"/>
    <row r="3255" ht="26.25" customHeight="1"/>
    <row r="3256" ht="26.25" customHeight="1"/>
    <row r="3257" ht="26.25" customHeight="1"/>
    <row r="3258" ht="26.25" customHeight="1"/>
    <row r="3259" ht="26.25" customHeight="1"/>
    <row r="3260" ht="26.25" customHeight="1"/>
    <row r="3261" ht="26.25" customHeight="1"/>
    <row r="3262" ht="26.25" customHeight="1"/>
    <row r="3263" ht="26.25" customHeight="1"/>
    <row r="3264" ht="26.25" customHeight="1"/>
    <row r="3265" ht="26.25" customHeight="1"/>
    <row r="3266" ht="26.25" customHeight="1"/>
    <row r="3267" ht="26.25" customHeight="1"/>
    <row r="3268" ht="26.25" customHeight="1"/>
    <row r="3269" ht="26.25" customHeight="1"/>
    <row r="3270" ht="26.25" customHeight="1"/>
    <row r="3271" ht="26.25" customHeight="1"/>
    <row r="3272" ht="26.25" customHeight="1"/>
    <row r="3273" ht="26.25" customHeight="1"/>
    <row r="3274" ht="26.25" customHeight="1"/>
    <row r="3275" ht="26.25" customHeight="1"/>
    <row r="3276" ht="26.25" customHeight="1"/>
    <row r="3277" ht="26.25" customHeight="1"/>
    <row r="3278" ht="26.25" customHeight="1"/>
    <row r="3279" ht="26.25" customHeight="1"/>
    <row r="3280" ht="26.25" customHeight="1"/>
    <row r="3281" ht="26.25" customHeight="1"/>
    <row r="3282" ht="26.25" customHeight="1"/>
    <row r="3283" ht="26.25" customHeight="1"/>
    <row r="3284" ht="26.25" customHeight="1"/>
    <row r="3285" ht="26.25" customHeight="1"/>
    <row r="3286" ht="26.25" customHeight="1"/>
    <row r="3287" ht="26.25" customHeight="1"/>
    <row r="3288" ht="26.25" customHeight="1"/>
    <row r="3289" ht="26.25" customHeight="1"/>
    <row r="3290" ht="26.25" customHeight="1"/>
    <row r="3291" ht="26.25" customHeight="1"/>
    <row r="3292" ht="26.25" customHeight="1"/>
    <row r="3293" ht="26.25" customHeight="1"/>
    <row r="3294" ht="26.25" customHeight="1"/>
    <row r="3295" ht="26.25" customHeight="1"/>
    <row r="3296" ht="26.25" customHeight="1"/>
    <row r="3297" ht="26.25" customHeight="1"/>
    <row r="3298" ht="26.25" customHeight="1"/>
    <row r="3299" ht="26.25" customHeight="1"/>
    <row r="3300" ht="26.25" customHeight="1"/>
    <row r="3301" ht="26.25" customHeight="1"/>
    <row r="3302" ht="26.25" customHeight="1"/>
    <row r="3303" ht="26.25" customHeight="1"/>
    <row r="3304" ht="26.25" customHeight="1"/>
    <row r="3305" ht="26.25" customHeight="1"/>
    <row r="3306" ht="26.25" customHeight="1"/>
    <row r="3307" ht="26.25" customHeight="1"/>
    <row r="3308" ht="26.25" customHeight="1"/>
    <row r="3309" ht="26.25" customHeight="1"/>
    <row r="3310" ht="26.25" customHeight="1"/>
    <row r="3311" ht="26.25" customHeight="1"/>
    <row r="3312" ht="26.25" customHeight="1"/>
    <row r="3313" ht="26.25" customHeight="1"/>
    <row r="3314" ht="26.25" customHeight="1"/>
    <row r="3315" ht="26.25" customHeight="1"/>
    <row r="3316" ht="26.25" customHeight="1"/>
    <row r="3317" ht="26.25" customHeight="1"/>
    <row r="3318" ht="26.25" customHeight="1"/>
    <row r="3319" ht="26.25" customHeight="1"/>
    <row r="3320" ht="26.25" customHeight="1"/>
    <row r="3321" ht="26.25" customHeight="1"/>
    <row r="3322" ht="26.25" customHeight="1"/>
    <row r="3323" ht="26.25" customHeight="1"/>
    <row r="3324" ht="26.25" customHeight="1"/>
    <row r="3325" ht="26.25" customHeight="1"/>
    <row r="3326" ht="26.25" customHeight="1"/>
    <row r="3327" ht="26.25" customHeight="1"/>
    <row r="3328" ht="26.25" customHeight="1"/>
    <row r="3329" ht="26.25" customHeight="1"/>
    <row r="3330" ht="26.25" customHeight="1"/>
    <row r="3331" ht="26.25" customHeight="1"/>
    <row r="3332" ht="26.25" customHeight="1"/>
    <row r="3333" ht="26.25" customHeight="1"/>
    <row r="3334" ht="26.25" customHeight="1"/>
    <row r="3335" ht="26.25" customHeight="1"/>
    <row r="3336" ht="26.25" customHeight="1"/>
    <row r="3337" ht="26.25" customHeight="1"/>
    <row r="3338" ht="26.25" customHeight="1"/>
    <row r="3339" ht="26.25" customHeight="1"/>
    <row r="3340" ht="26.25" customHeight="1"/>
    <row r="3341" ht="26.25" customHeight="1"/>
    <row r="3342" ht="26.25" customHeight="1"/>
    <row r="3343" ht="26.25" customHeight="1"/>
    <row r="3344" ht="26.25" customHeight="1"/>
    <row r="3345" ht="26.25" customHeight="1"/>
    <row r="3346" ht="26.25" customHeight="1"/>
    <row r="3347" ht="26.25" customHeight="1"/>
    <row r="3348" ht="26.25" customHeight="1"/>
    <row r="3349" ht="26.25" customHeight="1"/>
    <row r="3350" ht="26.25" customHeight="1"/>
    <row r="3351" ht="26.25" customHeight="1"/>
    <row r="3352" ht="26.25" customHeight="1"/>
    <row r="3353" ht="26.25" customHeight="1"/>
    <row r="3354" ht="26.25" customHeight="1"/>
    <row r="3355" ht="26.25" customHeight="1"/>
    <row r="3356" ht="26.25" customHeight="1"/>
    <row r="3357" ht="26.25" customHeight="1"/>
    <row r="3358" ht="26.25" customHeight="1"/>
    <row r="3359" ht="26.25" customHeight="1"/>
    <row r="3360" ht="26.25" customHeight="1"/>
    <row r="3361" ht="26.25" customHeight="1"/>
    <row r="3362" ht="26.25" customHeight="1"/>
    <row r="3363" ht="26.25" customHeight="1"/>
    <row r="3364" ht="26.25" customHeight="1"/>
    <row r="3365" ht="26.25" customHeight="1"/>
    <row r="3366" ht="26.25" customHeight="1"/>
    <row r="3367" ht="26.25" customHeight="1"/>
    <row r="3368" ht="26.25" customHeight="1"/>
    <row r="3369" ht="26.25" customHeight="1"/>
    <row r="3370" ht="26.25" customHeight="1"/>
    <row r="3371" ht="26.25" customHeight="1"/>
    <row r="3372" ht="26.25" customHeight="1"/>
    <row r="3373" ht="26.25" customHeight="1"/>
    <row r="3374" ht="26.25" customHeight="1"/>
    <row r="3375" ht="26.25" customHeight="1"/>
    <row r="3376" ht="26.25" customHeight="1"/>
    <row r="3377" ht="26.25" customHeight="1"/>
    <row r="3378" ht="26.25" customHeight="1"/>
    <row r="3379" ht="26.25" customHeight="1"/>
    <row r="3380" ht="26.25" customHeight="1"/>
    <row r="3381" ht="26.25" customHeight="1"/>
    <row r="3382" ht="26.25" customHeight="1"/>
    <row r="3383" ht="26.25" customHeight="1"/>
    <row r="3384" ht="26.25" customHeight="1"/>
    <row r="3385" ht="26.25" customHeight="1"/>
    <row r="3386" ht="26.25" customHeight="1"/>
    <row r="3387" ht="26.25" customHeight="1"/>
    <row r="3388" ht="26.25" customHeight="1"/>
    <row r="3389" ht="26.25" customHeight="1"/>
    <row r="3390" ht="26.25" customHeight="1"/>
    <row r="3391" ht="26.25" customHeight="1"/>
    <row r="3392" ht="26.25" customHeight="1"/>
    <row r="3393" ht="26.25" customHeight="1"/>
    <row r="3394" ht="26.25" customHeight="1"/>
    <row r="3395" ht="26.25" customHeight="1"/>
    <row r="3396" ht="26.25" customHeight="1"/>
    <row r="3397" ht="26.25" customHeight="1"/>
    <row r="3398" ht="26.25" customHeight="1"/>
    <row r="3399" ht="26.25" customHeight="1"/>
    <row r="3400" ht="26.25" customHeight="1"/>
    <row r="3401" ht="26.25" customHeight="1"/>
    <row r="3402" ht="26.25" customHeight="1"/>
    <row r="3403" ht="26.25" customHeight="1"/>
    <row r="3404" ht="26.25" customHeight="1"/>
    <row r="3405" ht="26.25" customHeight="1"/>
    <row r="3406" ht="26.25" customHeight="1"/>
    <row r="3407" ht="26.25" customHeight="1"/>
    <row r="3408" ht="26.25" customHeight="1"/>
    <row r="3409" ht="26.25" customHeight="1"/>
    <row r="3410" ht="26.25" customHeight="1"/>
    <row r="3411" ht="26.25" customHeight="1"/>
    <row r="3412" ht="26.25" customHeight="1"/>
    <row r="3413" ht="26.25" customHeight="1"/>
    <row r="3414" ht="26.25" customHeight="1"/>
    <row r="3415" ht="26.25" customHeight="1"/>
    <row r="3416" ht="26.25" customHeight="1"/>
    <row r="3417" ht="26.25" customHeight="1"/>
    <row r="3418" ht="26.25" customHeight="1"/>
    <row r="3419" ht="26.25" customHeight="1"/>
    <row r="3420" ht="26.25" customHeight="1"/>
    <row r="3421" ht="26.25" customHeight="1"/>
    <row r="3422" ht="26.25" customHeight="1"/>
    <row r="3423" ht="26.25" customHeight="1"/>
    <row r="3424" ht="26.25" customHeight="1"/>
    <row r="3425" ht="26.25" customHeight="1"/>
    <row r="3426" ht="26.25" customHeight="1"/>
    <row r="3427" ht="26.25" customHeight="1"/>
    <row r="3428" ht="26.25" customHeight="1"/>
    <row r="3429" ht="26.25" customHeight="1"/>
    <row r="3430" ht="26.25" customHeight="1"/>
    <row r="3431" ht="26.25" customHeight="1"/>
    <row r="3432" ht="26.25" customHeight="1"/>
    <row r="3433" ht="26.25" customHeight="1"/>
    <row r="3434" ht="26.25" customHeight="1"/>
    <row r="3435" ht="26.25" customHeight="1"/>
    <row r="3436" ht="26.25" customHeight="1"/>
    <row r="3437" ht="26.25" customHeight="1"/>
    <row r="3438" ht="26.25" customHeight="1"/>
    <row r="3439" ht="26.25" customHeight="1"/>
    <row r="3440" ht="26.25" customHeight="1"/>
    <row r="3441" ht="26.25" customHeight="1"/>
    <row r="3442" ht="26.25" customHeight="1"/>
    <row r="3443" ht="26.25" customHeight="1"/>
    <row r="3444" ht="26.25" customHeight="1"/>
    <row r="3445" ht="26.25" customHeight="1"/>
    <row r="3446" ht="26.25" customHeight="1"/>
    <row r="3447" ht="26.25" customHeight="1"/>
    <row r="3448" ht="26.25" customHeight="1"/>
    <row r="3449" ht="26.25" customHeight="1"/>
    <row r="3450" ht="26.25" customHeight="1"/>
    <row r="3451" ht="26.25" customHeight="1"/>
    <row r="3452" ht="26.25" customHeight="1"/>
    <row r="3453" ht="26.25" customHeight="1"/>
    <row r="3454" ht="26.25" customHeight="1"/>
    <row r="3455" ht="26.25" customHeight="1"/>
    <row r="3456" ht="26.25" customHeight="1"/>
    <row r="3457" ht="26.25" customHeight="1"/>
    <row r="3458" ht="26.25" customHeight="1"/>
    <row r="3459" ht="26.25" customHeight="1"/>
    <row r="3460" ht="26.25" customHeight="1"/>
    <row r="3461" ht="26.25" customHeight="1"/>
    <row r="3462" ht="26.25" customHeight="1"/>
    <row r="3463" ht="26.25" customHeight="1"/>
    <row r="3464" ht="26.25" customHeight="1"/>
    <row r="3465" ht="26.25" customHeight="1"/>
    <row r="3466" ht="26.25" customHeight="1"/>
    <row r="3467" ht="26.25" customHeight="1"/>
    <row r="3468" ht="26.25" customHeight="1"/>
    <row r="3469" ht="26.25" customHeight="1"/>
    <row r="3470" ht="26.25" customHeight="1"/>
    <row r="3471" ht="26.25" customHeight="1"/>
    <row r="3472" ht="26.25" customHeight="1"/>
    <row r="3473" ht="26.25" customHeight="1"/>
    <row r="3474" ht="26.25" customHeight="1"/>
    <row r="3475" ht="26.25" customHeight="1"/>
    <row r="3476" ht="26.25" customHeight="1"/>
    <row r="3477" ht="26.25" customHeight="1"/>
    <row r="3478" ht="26.25" customHeight="1"/>
    <row r="3479" ht="26.25" customHeight="1"/>
    <row r="3480" ht="26.25" customHeight="1"/>
    <row r="3481" ht="26.25" customHeight="1"/>
    <row r="3482" ht="26.25" customHeight="1"/>
    <row r="3483" ht="26.25" customHeight="1"/>
    <row r="3484" ht="26.25" customHeight="1"/>
    <row r="3485" ht="26.25" customHeight="1"/>
    <row r="3486" ht="26.25" customHeight="1"/>
    <row r="3487" ht="26.25" customHeight="1"/>
    <row r="3488" ht="26.25" customHeight="1"/>
    <row r="3489" ht="26.25" customHeight="1"/>
    <row r="3490" ht="26.25" customHeight="1"/>
    <row r="3491" ht="26.25" customHeight="1"/>
    <row r="3492" ht="26.25" customHeight="1"/>
    <row r="3493" ht="26.25" customHeight="1"/>
    <row r="3494" ht="26.25" customHeight="1"/>
    <row r="3495" ht="26.25" customHeight="1"/>
    <row r="3496" ht="26.25" customHeight="1"/>
    <row r="3497" ht="26.25" customHeight="1"/>
    <row r="3498" ht="26.25" customHeight="1"/>
    <row r="3499" ht="26.25" customHeight="1"/>
    <row r="3500" ht="26.25" customHeight="1"/>
    <row r="3501" ht="26.25" customHeight="1"/>
    <row r="3502" ht="26.25" customHeight="1"/>
    <row r="3503" ht="26.25" customHeight="1"/>
    <row r="3504" ht="26.25" customHeight="1"/>
    <row r="3505" ht="26.25" customHeight="1"/>
    <row r="3506" ht="26.25" customHeight="1"/>
    <row r="3507" ht="26.25" customHeight="1"/>
    <row r="3508" ht="26.25" customHeight="1"/>
    <row r="3509" ht="26.25" customHeight="1"/>
    <row r="3510" ht="26.25" customHeight="1"/>
    <row r="3511" ht="26.25" customHeight="1"/>
    <row r="3512" ht="26.25" customHeight="1"/>
    <row r="3513" ht="26.25" customHeight="1"/>
    <row r="3514" ht="26.25" customHeight="1"/>
    <row r="3515" ht="26.25" customHeight="1"/>
    <row r="3516" ht="26.25" customHeight="1"/>
    <row r="3517" ht="26.25" customHeight="1"/>
    <row r="3518" ht="26.25" customHeight="1"/>
    <row r="3519" ht="26.25" customHeight="1"/>
    <row r="3520" ht="26.25" customHeight="1"/>
    <row r="3521" ht="26.25" customHeight="1"/>
    <row r="3522" ht="26.25" customHeight="1"/>
    <row r="3523" ht="26.25" customHeight="1"/>
    <row r="3524" ht="26.25" customHeight="1"/>
    <row r="3525" ht="26.25" customHeight="1"/>
    <row r="3526" ht="26.25" customHeight="1"/>
    <row r="3527" ht="26.25" customHeight="1"/>
    <row r="3528" ht="26.25" customHeight="1"/>
    <row r="3529" ht="26.25" customHeight="1"/>
    <row r="3530" ht="26.25" customHeight="1"/>
    <row r="3531" ht="26.25" customHeight="1"/>
    <row r="3532" ht="26.25" customHeight="1"/>
    <row r="3533" ht="26.25" customHeight="1"/>
    <row r="3534" ht="26.25" customHeight="1"/>
    <row r="3535" ht="26.25" customHeight="1"/>
    <row r="3536" ht="26.25" customHeight="1"/>
    <row r="3537" ht="26.25" customHeight="1"/>
    <row r="3538" ht="26.25" customHeight="1"/>
    <row r="3539" ht="26.25" customHeight="1"/>
    <row r="3540" ht="26.25" customHeight="1"/>
    <row r="3541" ht="26.25" customHeight="1"/>
    <row r="3542" ht="26.25" customHeight="1"/>
    <row r="3543" ht="26.25" customHeight="1"/>
    <row r="3544" ht="26.25" customHeight="1"/>
    <row r="3545" ht="26.25" customHeight="1"/>
    <row r="3546" ht="26.25" customHeight="1"/>
    <row r="3547" ht="26.25" customHeight="1"/>
    <row r="3548" ht="26.25" customHeight="1"/>
    <row r="3549" ht="26.25" customHeight="1"/>
    <row r="3550" ht="26.25" customHeight="1"/>
    <row r="3551" ht="26.25" customHeight="1"/>
    <row r="3552" ht="26.25" customHeight="1"/>
    <row r="3553" ht="26.25" customHeight="1"/>
    <row r="3554" ht="26.25" customHeight="1"/>
    <row r="3555" ht="26.25" customHeight="1"/>
    <row r="3556" ht="26.25" customHeight="1"/>
    <row r="3557" ht="26.25" customHeight="1"/>
    <row r="3558" ht="26.25" customHeight="1"/>
    <row r="3559" ht="26.25" customHeight="1"/>
    <row r="3560" ht="26.25" customHeight="1"/>
    <row r="3561" ht="26.25" customHeight="1"/>
    <row r="3562" ht="26.25" customHeight="1"/>
    <row r="3563" ht="26.25" customHeight="1"/>
    <row r="3564" ht="26.25" customHeight="1"/>
    <row r="3565" ht="26.25" customHeight="1"/>
    <row r="3566" ht="26.25" customHeight="1"/>
    <row r="3567" ht="26.25" customHeight="1"/>
    <row r="3568" ht="26.25" customHeight="1"/>
    <row r="3569" ht="26.25" customHeight="1"/>
    <row r="3570" ht="26.25" customHeight="1"/>
    <row r="3571" ht="26.25" customHeight="1"/>
    <row r="3572" ht="26.25" customHeight="1"/>
    <row r="3573" ht="26.25" customHeight="1"/>
    <row r="3574" ht="26.25" customHeight="1"/>
    <row r="3575" ht="26.25" customHeight="1"/>
    <row r="3576" ht="26.25" customHeight="1"/>
    <row r="3577" ht="26.25" customHeight="1"/>
    <row r="3578" ht="26.25" customHeight="1"/>
    <row r="3579" ht="26.25" customHeight="1"/>
    <row r="3580" ht="26.25" customHeight="1"/>
    <row r="3581" ht="26.25" customHeight="1"/>
    <row r="3582" ht="26.25" customHeight="1"/>
    <row r="3583" ht="26.25" customHeight="1"/>
    <row r="3584" ht="26.25" customHeight="1"/>
    <row r="3585" ht="26.25" customHeight="1"/>
    <row r="3586" ht="26.25" customHeight="1"/>
    <row r="3587" ht="26.25" customHeight="1"/>
    <row r="3588" ht="26.25" customHeight="1"/>
    <row r="3589" ht="26.25" customHeight="1"/>
    <row r="3590" ht="26.25" customHeight="1"/>
    <row r="3591" ht="26.25" customHeight="1"/>
    <row r="3592" ht="26.25" customHeight="1"/>
    <row r="3593" ht="26.25" customHeight="1"/>
    <row r="3594" ht="26.25" customHeight="1"/>
    <row r="3595" ht="26.25" customHeight="1"/>
    <row r="3596" ht="26.25" customHeight="1"/>
    <row r="3597" ht="26.25" customHeight="1"/>
    <row r="3598" ht="26.25" customHeight="1"/>
    <row r="3599" ht="26.25" customHeight="1"/>
    <row r="3600" ht="26.25" customHeight="1"/>
    <row r="3601" ht="26.25" customHeight="1"/>
    <row r="3602" ht="26.25" customHeight="1"/>
    <row r="3603" ht="26.25" customHeight="1"/>
    <row r="3604" ht="26.25" customHeight="1"/>
    <row r="3605" ht="26.25" customHeight="1"/>
    <row r="3606" ht="26.25" customHeight="1"/>
    <row r="3607" ht="26.25" customHeight="1"/>
    <row r="3608" ht="26.25" customHeight="1"/>
    <row r="3609" ht="26.25" customHeight="1"/>
    <row r="3610" ht="26.25" customHeight="1"/>
    <row r="3611" ht="26.25" customHeight="1"/>
    <row r="3612" ht="26.25" customHeight="1"/>
    <row r="3613" ht="26.25" customHeight="1"/>
    <row r="3614" ht="26.25" customHeight="1"/>
    <row r="3615" ht="26.25" customHeight="1"/>
    <row r="3616" ht="26.25" customHeight="1"/>
    <row r="3617" ht="26.25" customHeight="1"/>
    <row r="3618" ht="26.25" customHeight="1"/>
    <row r="3619" ht="26.25" customHeight="1"/>
    <row r="3620" ht="26.25" customHeight="1"/>
    <row r="3621" ht="26.25" customHeight="1"/>
    <row r="3622" ht="26.25" customHeight="1"/>
    <row r="3623" ht="26.25" customHeight="1"/>
    <row r="3624" ht="26.25" customHeight="1"/>
    <row r="3625" ht="26.25" customHeight="1"/>
    <row r="3626" ht="26.25" customHeight="1"/>
    <row r="3627" ht="26.25" customHeight="1"/>
    <row r="3628" ht="26.25" customHeight="1"/>
    <row r="3629" ht="26.25" customHeight="1"/>
    <row r="3630" ht="26.25" customHeight="1"/>
    <row r="3631" ht="26.25" customHeight="1"/>
    <row r="3632" ht="26.25" customHeight="1"/>
    <row r="3633" ht="26.25" customHeight="1"/>
    <row r="3634" ht="26.25" customHeight="1"/>
    <row r="3635" ht="26.25" customHeight="1"/>
    <row r="3636" ht="26.25" customHeight="1"/>
    <row r="3637" ht="26.25" customHeight="1"/>
    <row r="3638" ht="26.25" customHeight="1"/>
    <row r="3639" ht="26.25" customHeight="1"/>
    <row r="3640" ht="26.25" customHeight="1"/>
    <row r="3641" ht="26.25" customHeight="1"/>
    <row r="3642" ht="26.25" customHeight="1"/>
    <row r="3643" ht="26.25" customHeight="1"/>
    <row r="3644" ht="26.25" customHeight="1"/>
    <row r="3645" ht="26.25" customHeight="1"/>
    <row r="3646" ht="26.25" customHeight="1"/>
    <row r="3647" ht="26.25" customHeight="1"/>
    <row r="3648" ht="26.25" customHeight="1"/>
    <row r="3649" ht="26.25" customHeight="1"/>
    <row r="3650" ht="26.25" customHeight="1"/>
    <row r="3651" ht="26.25" customHeight="1"/>
    <row r="3652" ht="26.25" customHeight="1"/>
    <row r="3653" ht="26.25" customHeight="1"/>
    <row r="3654" ht="26.25" customHeight="1"/>
    <row r="3655" ht="26.25" customHeight="1"/>
    <row r="3656" ht="26.25" customHeight="1"/>
    <row r="3657" ht="26.25" customHeight="1"/>
    <row r="3658" ht="26.25" customHeight="1"/>
    <row r="3659" ht="26.25" customHeight="1"/>
    <row r="3660" ht="26.25" customHeight="1"/>
    <row r="3661" ht="26.25" customHeight="1"/>
    <row r="3662" ht="26.25" customHeight="1"/>
    <row r="3663" ht="26.25" customHeight="1"/>
    <row r="3664" ht="26.25" customHeight="1"/>
    <row r="3665" ht="26.25" customHeight="1"/>
    <row r="3666" ht="26.25" customHeight="1"/>
    <row r="3667" ht="26.25" customHeight="1"/>
    <row r="3668" ht="26.25" customHeight="1"/>
    <row r="3669" ht="26.25" customHeight="1"/>
    <row r="3670" ht="26.25" customHeight="1"/>
    <row r="3671" ht="26.25" customHeight="1"/>
    <row r="3672" ht="26.25" customHeight="1"/>
    <row r="3673" ht="26.25" customHeight="1"/>
    <row r="3674" ht="26.25" customHeight="1"/>
    <row r="3675" ht="26.25" customHeight="1"/>
    <row r="3676" ht="26.25" customHeight="1"/>
    <row r="3677" ht="26.25" customHeight="1"/>
    <row r="3678" ht="26.25" customHeight="1"/>
    <row r="3679" ht="26.25" customHeight="1"/>
    <row r="3680" ht="26.25" customHeight="1"/>
    <row r="3681" ht="26.25" customHeight="1"/>
    <row r="3682" ht="26.25" customHeight="1"/>
    <row r="3683" ht="26.25" customHeight="1"/>
    <row r="3684" ht="26.25" customHeight="1"/>
    <row r="3685" ht="26.25" customHeight="1"/>
    <row r="3686" ht="26.25" customHeight="1"/>
    <row r="3687" ht="26.25" customHeight="1"/>
    <row r="3688" ht="26.25" customHeight="1"/>
    <row r="3689" ht="26.25" customHeight="1"/>
    <row r="3690" ht="26.25" customHeight="1"/>
    <row r="3691" ht="26.25" customHeight="1"/>
    <row r="3692" ht="26.25" customHeight="1"/>
    <row r="3693" ht="26.25" customHeight="1"/>
    <row r="3694" ht="26.25" customHeight="1"/>
    <row r="3695" ht="26.25" customHeight="1"/>
    <row r="3696" ht="26.25" customHeight="1"/>
    <row r="3697" ht="26.25" customHeight="1"/>
    <row r="3698" ht="26.25" customHeight="1"/>
    <row r="3699" ht="26.25" customHeight="1"/>
    <row r="3700" ht="26.25" customHeight="1"/>
    <row r="3701" ht="26.25" customHeight="1"/>
    <row r="3702" ht="26.25" customHeight="1"/>
    <row r="3703" ht="26.25" customHeight="1"/>
    <row r="3704" ht="26.25" customHeight="1"/>
    <row r="3705" ht="26.25" customHeight="1"/>
    <row r="3706" ht="26.25" customHeight="1"/>
    <row r="3707" ht="26.25" customHeight="1"/>
    <row r="3708" ht="26.25" customHeight="1"/>
    <row r="3709" ht="26.25" customHeight="1"/>
    <row r="3710" ht="26.25" customHeight="1"/>
    <row r="3711" ht="26.25" customHeight="1"/>
    <row r="3712" ht="26.25" customHeight="1"/>
    <row r="3713" ht="26.25" customHeight="1"/>
    <row r="3714" ht="26.25" customHeight="1"/>
    <row r="3715" ht="26.25" customHeight="1"/>
    <row r="3716" ht="26.25" customHeight="1"/>
    <row r="3717" ht="26.25" customHeight="1"/>
    <row r="3718" ht="26.25" customHeight="1"/>
    <row r="3719" ht="26.25" customHeight="1"/>
    <row r="3720" ht="26.25" customHeight="1"/>
    <row r="3721" ht="26.25" customHeight="1"/>
    <row r="3722" ht="26.25" customHeight="1"/>
    <row r="3723" ht="26.25" customHeight="1"/>
    <row r="3724" ht="26.25" customHeight="1"/>
    <row r="3725" ht="26.25" customHeight="1"/>
    <row r="3726" ht="26.25" customHeight="1"/>
    <row r="3727" ht="26.25" customHeight="1"/>
    <row r="3728" ht="26.25" customHeight="1"/>
    <row r="3729" ht="26.25" customHeight="1"/>
    <row r="3730" ht="26.25" customHeight="1"/>
    <row r="3731" ht="26.25" customHeight="1"/>
    <row r="3732" ht="26.25" customHeight="1"/>
    <row r="3733" ht="26.25" customHeight="1"/>
    <row r="3734" ht="26.25" customHeight="1"/>
    <row r="3735" ht="26.25" customHeight="1"/>
    <row r="3736" ht="26.25" customHeight="1"/>
    <row r="3737" ht="26.25" customHeight="1"/>
    <row r="3738" ht="26.25" customHeight="1"/>
    <row r="3739" ht="26.25" customHeight="1"/>
    <row r="3740" ht="26.25" customHeight="1"/>
    <row r="3741" ht="26.25" customHeight="1"/>
    <row r="3742" ht="26.25" customHeight="1"/>
    <row r="3743" ht="26.25" customHeight="1"/>
    <row r="3744" ht="26.25" customHeight="1"/>
    <row r="3745" ht="26.25" customHeight="1"/>
    <row r="3746" ht="26.25" customHeight="1"/>
    <row r="3747" ht="26.25" customHeight="1"/>
    <row r="3748" ht="26.25" customHeight="1"/>
    <row r="3749" ht="26.25" customHeight="1"/>
    <row r="3750" ht="26.25" customHeight="1"/>
    <row r="3751" ht="26.25" customHeight="1"/>
    <row r="3752" ht="26.25" customHeight="1"/>
    <row r="3753" ht="26.25" customHeight="1"/>
    <row r="3754" ht="26.25" customHeight="1"/>
    <row r="3755" ht="26.25" customHeight="1"/>
    <row r="3756" ht="26.25" customHeight="1"/>
    <row r="3757" ht="26.25" customHeight="1"/>
    <row r="3758" ht="26.25" customHeight="1"/>
    <row r="3759" ht="26.25" customHeight="1"/>
    <row r="3760" ht="26.25" customHeight="1"/>
    <row r="3761" ht="26.25" customHeight="1"/>
    <row r="3762" ht="26.25" customHeight="1"/>
    <row r="3763" ht="26.25" customHeight="1"/>
    <row r="3764" ht="26.25" customHeight="1"/>
    <row r="3765" ht="26.25" customHeight="1"/>
    <row r="3766" ht="26.25" customHeight="1"/>
    <row r="3767" ht="26.25" customHeight="1"/>
    <row r="3768" ht="26.25" customHeight="1"/>
    <row r="3769" ht="26.25" customHeight="1"/>
    <row r="3770" ht="26.25" customHeight="1"/>
    <row r="3771" ht="26.25" customHeight="1"/>
    <row r="3772" ht="26.25" customHeight="1"/>
    <row r="3773" ht="26.25" customHeight="1"/>
    <row r="3774" ht="26.25" customHeight="1"/>
    <row r="3775" ht="26.25" customHeight="1"/>
    <row r="3776" ht="26.25" customHeight="1"/>
    <row r="3777" ht="26.25" customHeight="1"/>
    <row r="3778" ht="26.25" customHeight="1"/>
    <row r="3779" ht="26.25" customHeight="1"/>
    <row r="3780" ht="26.25" customHeight="1"/>
    <row r="3781" ht="26.25" customHeight="1"/>
    <row r="3782" ht="26.25" customHeight="1"/>
    <row r="3783" ht="26.25" customHeight="1"/>
    <row r="3784" ht="26.25" customHeight="1"/>
    <row r="3785" ht="26.25" customHeight="1"/>
    <row r="3786" ht="26.25" customHeight="1"/>
    <row r="3787" ht="26.25" customHeight="1"/>
    <row r="3788" ht="26.25" customHeight="1"/>
    <row r="3789" ht="26.25" customHeight="1"/>
    <row r="3790" ht="26.25" customHeight="1"/>
    <row r="3791" ht="26.25" customHeight="1"/>
    <row r="3792" ht="26.25" customHeight="1"/>
    <row r="3793" ht="26.25" customHeight="1"/>
    <row r="3794" ht="26.25" customHeight="1"/>
    <row r="3795" ht="26.25" customHeight="1"/>
    <row r="3796" ht="26.25" customHeight="1"/>
    <row r="3797" ht="26.25" customHeight="1"/>
    <row r="3798" ht="26.25" customHeight="1"/>
    <row r="3799" ht="26.25" customHeight="1"/>
    <row r="3800" ht="26.25" customHeight="1"/>
    <row r="3801" ht="26.25" customHeight="1"/>
    <row r="3802" ht="26.25" customHeight="1"/>
    <row r="3803" ht="26.25" customHeight="1"/>
    <row r="3804" ht="26.25" customHeight="1"/>
    <row r="3805" ht="26.25" customHeight="1"/>
    <row r="3806" ht="26.25" customHeight="1"/>
    <row r="3807" ht="26.25" customHeight="1"/>
    <row r="3808" ht="26.25" customHeight="1"/>
    <row r="3809" ht="26.25" customHeight="1"/>
    <row r="3810" ht="26.25" customHeight="1"/>
    <row r="3811" ht="26.25" customHeight="1"/>
    <row r="3812" ht="26.25" customHeight="1"/>
    <row r="3813" ht="26.25" customHeight="1"/>
    <row r="3814" ht="26.25" customHeight="1"/>
    <row r="3815" ht="26.25" customHeight="1"/>
    <row r="3816" ht="26.25" customHeight="1"/>
    <row r="3817" ht="26.25" customHeight="1"/>
    <row r="3818" ht="26.25" customHeight="1"/>
    <row r="3819" ht="26.25" customHeight="1"/>
    <row r="3820" ht="26.25" customHeight="1"/>
    <row r="3821" ht="26.25" customHeight="1"/>
    <row r="3822" ht="26.25" customHeight="1"/>
    <row r="3823" ht="26.25" customHeight="1"/>
    <row r="3824" ht="26.25" customHeight="1"/>
    <row r="3825" ht="26.25" customHeight="1"/>
    <row r="3826" ht="26.25" customHeight="1"/>
    <row r="3827" ht="26.25" customHeight="1"/>
    <row r="3828" ht="26.25" customHeight="1"/>
    <row r="3829" ht="26.25" customHeight="1"/>
    <row r="3830" ht="26.25" customHeight="1"/>
    <row r="3831" ht="26.25" customHeight="1"/>
    <row r="3832" ht="26.25" customHeight="1"/>
    <row r="3833" ht="26.25" customHeight="1"/>
    <row r="3834" ht="26.25" customHeight="1"/>
    <row r="3835" ht="26.25" customHeight="1"/>
    <row r="3836" ht="26.25" customHeight="1"/>
    <row r="3837" ht="26.25" customHeight="1"/>
    <row r="3838" ht="26.25" customHeight="1"/>
    <row r="3839" ht="26.25" customHeight="1"/>
    <row r="3840" ht="26.25" customHeight="1"/>
    <row r="3841" ht="26.25" customHeight="1"/>
    <row r="3842" ht="26.25" customHeight="1"/>
    <row r="3843" ht="26.25" customHeight="1"/>
    <row r="3844" ht="26.25" customHeight="1"/>
    <row r="3845" ht="26.25" customHeight="1"/>
    <row r="3846" ht="26.25" customHeight="1"/>
    <row r="3847" ht="26.25" customHeight="1"/>
    <row r="3848" ht="26.25" customHeight="1"/>
    <row r="3849" ht="26.25" customHeight="1"/>
    <row r="3850" ht="26.25" customHeight="1"/>
    <row r="3851" ht="26.25" customHeight="1"/>
    <row r="3852" ht="26.25" customHeight="1"/>
    <row r="3853" ht="26.25" customHeight="1"/>
    <row r="3854" ht="26.25" customHeight="1"/>
    <row r="3855" ht="26.25" customHeight="1"/>
    <row r="3856" ht="26.25" customHeight="1"/>
    <row r="3857" ht="26.25" customHeight="1"/>
    <row r="3858" ht="26.25" customHeight="1"/>
    <row r="3859" ht="26.25" customHeight="1"/>
    <row r="3860" ht="26.25" customHeight="1"/>
    <row r="3861" ht="26.25" customHeight="1"/>
    <row r="3862" ht="26.25" customHeight="1"/>
    <row r="3863" ht="26.25" customHeight="1"/>
    <row r="3864" ht="26.25" customHeight="1"/>
    <row r="3865" ht="26.25" customHeight="1"/>
    <row r="3866" ht="26.25" customHeight="1"/>
    <row r="3867" ht="26.25" customHeight="1"/>
    <row r="3868" ht="26.25" customHeight="1"/>
    <row r="3869" ht="26.25" customHeight="1"/>
    <row r="3870" ht="26.25" customHeight="1"/>
    <row r="3871" ht="26.25" customHeight="1"/>
    <row r="3872" ht="26.25" customHeight="1"/>
    <row r="3873" ht="26.25" customHeight="1"/>
    <row r="3874" ht="26.25" customHeight="1"/>
    <row r="3875" ht="26.25" customHeight="1"/>
    <row r="3876" ht="26.25" customHeight="1"/>
    <row r="3877" ht="26.25" customHeight="1"/>
    <row r="3878" ht="26.25" customHeight="1"/>
    <row r="3879" ht="26.25" customHeight="1"/>
    <row r="3880" ht="26.25" customHeight="1"/>
    <row r="3881" ht="26.25" customHeight="1"/>
    <row r="3882" ht="26.25" customHeight="1"/>
    <row r="3883" ht="26.25" customHeight="1"/>
    <row r="3884" ht="26.25" customHeight="1"/>
    <row r="3885" ht="26.25" customHeight="1"/>
    <row r="3886" ht="26.25" customHeight="1"/>
    <row r="3887" ht="26.25" customHeight="1"/>
    <row r="3888" ht="26.25" customHeight="1"/>
    <row r="3889" ht="26.25" customHeight="1"/>
    <row r="3890" ht="26.25" customHeight="1"/>
    <row r="3891" ht="26.25" customHeight="1"/>
    <row r="3892" ht="26.25" customHeight="1"/>
    <row r="3893" ht="26.25" customHeight="1"/>
    <row r="3894" ht="26.25" customHeight="1"/>
    <row r="3895" ht="26.25" customHeight="1"/>
    <row r="3896" ht="26.25" customHeight="1"/>
    <row r="3897" ht="26.25" customHeight="1"/>
    <row r="3898" ht="26.25" customHeight="1"/>
    <row r="3899" ht="26.25" customHeight="1"/>
    <row r="3900" ht="26.25" customHeight="1"/>
    <row r="3901" ht="26.25" customHeight="1"/>
    <row r="3902" ht="26.25" customHeight="1"/>
    <row r="3903" ht="26.25" customHeight="1"/>
    <row r="3904" ht="26.25" customHeight="1"/>
    <row r="3905" ht="26.25" customHeight="1"/>
    <row r="3906" ht="26.25" customHeight="1"/>
    <row r="3907" ht="26.25" customHeight="1"/>
    <row r="3908" ht="26.25" customHeight="1"/>
    <row r="3909" ht="26.25" customHeight="1"/>
    <row r="3910" ht="26.25" customHeight="1"/>
    <row r="3911" ht="26.25" customHeight="1"/>
    <row r="3912" ht="26.25" customHeight="1"/>
    <row r="3913" ht="26.25" customHeight="1"/>
    <row r="3914" ht="26.25" customHeight="1"/>
    <row r="3915" ht="26.25" customHeight="1"/>
    <row r="3916" ht="26.25" customHeight="1"/>
    <row r="3917" ht="26.25" customHeight="1"/>
    <row r="3918" ht="26.25" customHeight="1"/>
    <row r="3919" ht="26.25" customHeight="1"/>
    <row r="3920" ht="26.25" customHeight="1"/>
    <row r="3921" ht="26.25" customHeight="1"/>
    <row r="3922" ht="26.25" customHeight="1"/>
    <row r="3923" ht="26.25" customHeight="1"/>
    <row r="3924" ht="26.25" customHeight="1"/>
    <row r="3925" ht="26.25" customHeight="1"/>
    <row r="3926" ht="26.25" customHeight="1"/>
    <row r="3927" ht="26.25" customHeight="1"/>
    <row r="3928" ht="26.25" customHeight="1"/>
    <row r="3929" ht="26.25" customHeight="1"/>
    <row r="3930" ht="26.25" customHeight="1"/>
    <row r="3931" ht="26.25" customHeight="1"/>
    <row r="3932" ht="26.25" customHeight="1"/>
    <row r="3933" ht="26.25" customHeight="1"/>
    <row r="3934" ht="26.25" customHeight="1"/>
    <row r="3935" ht="26.25" customHeight="1"/>
    <row r="3936" ht="26.25" customHeight="1"/>
    <row r="3937" ht="26.25" customHeight="1"/>
    <row r="3938" ht="26.25" customHeight="1"/>
    <row r="3939" ht="26.25" customHeight="1"/>
    <row r="3940" ht="26.25" customHeight="1"/>
    <row r="3941" ht="26.25" customHeight="1"/>
    <row r="3942" ht="26.25" customHeight="1"/>
    <row r="3943" ht="26.25" customHeight="1"/>
    <row r="3944" ht="26.25" customHeight="1"/>
    <row r="3945" ht="26.25" customHeight="1"/>
    <row r="3946" ht="26.25" customHeight="1"/>
    <row r="3947" ht="26.25" customHeight="1"/>
    <row r="3948" ht="26.25" customHeight="1"/>
    <row r="3949" ht="26.25" customHeight="1"/>
    <row r="3950" ht="26.25" customHeight="1"/>
    <row r="3951" ht="26.25" customHeight="1"/>
    <row r="3952" ht="26.25" customHeight="1"/>
    <row r="3953" ht="26.25" customHeight="1"/>
    <row r="3954" ht="26.25" customHeight="1"/>
    <row r="3955" ht="26.25" customHeight="1"/>
    <row r="3956" ht="26.25" customHeight="1"/>
    <row r="3957" ht="26.25" customHeight="1"/>
    <row r="3958" ht="26.25" customHeight="1"/>
    <row r="3959" ht="26.25" customHeight="1"/>
    <row r="3960" ht="26.25" customHeight="1"/>
    <row r="3961" ht="26.25" customHeight="1"/>
    <row r="3962" ht="26.25" customHeight="1"/>
    <row r="3963" ht="26.25" customHeight="1"/>
    <row r="3964" ht="26.25" customHeight="1"/>
    <row r="3965" ht="26.25" customHeight="1"/>
    <row r="3966" ht="26.25" customHeight="1"/>
    <row r="3967" ht="26.25" customHeight="1"/>
    <row r="3968" ht="26.25" customHeight="1"/>
    <row r="3969" ht="26.25" customHeight="1"/>
    <row r="3970" ht="26.25" customHeight="1"/>
    <row r="3971" ht="26.25" customHeight="1"/>
    <row r="3972" ht="26.25" customHeight="1"/>
    <row r="3973" ht="26.25" customHeight="1"/>
    <row r="3974" ht="26.25" customHeight="1"/>
    <row r="3975" ht="26.25" customHeight="1"/>
    <row r="3976" ht="26.25" customHeight="1"/>
    <row r="3977" ht="26.25" customHeight="1"/>
    <row r="3978" ht="26.25" customHeight="1"/>
    <row r="3979" ht="26.25" customHeight="1"/>
    <row r="3980" ht="26.25" customHeight="1"/>
    <row r="3981" ht="26.25" customHeight="1"/>
    <row r="3982" ht="26.25" customHeight="1"/>
    <row r="3983" ht="26.25" customHeight="1"/>
    <row r="3984" ht="26.25" customHeight="1"/>
    <row r="3985" ht="26.25" customHeight="1"/>
    <row r="3986" ht="26.25" customHeight="1"/>
    <row r="3987" ht="26.25" customHeight="1"/>
    <row r="3988" ht="26.25" customHeight="1"/>
    <row r="3989" ht="26.25" customHeight="1"/>
    <row r="3990" ht="26.25" customHeight="1"/>
    <row r="3991" ht="26.25" customHeight="1"/>
    <row r="3992" ht="26.25" customHeight="1"/>
    <row r="3993" ht="26.25" customHeight="1"/>
    <row r="3994" ht="26.25" customHeight="1"/>
    <row r="3995" ht="26.25" customHeight="1"/>
    <row r="3996" ht="26.25" customHeight="1"/>
    <row r="3997" ht="26.25" customHeight="1"/>
    <row r="3998" ht="26.25" customHeight="1"/>
    <row r="3999" ht="26.25" customHeight="1"/>
    <row r="4000" ht="26.25" customHeight="1"/>
    <row r="4001" ht="26.25" customHeight="1"/>
    <row r="4002" ht="26.25" customHeight="1"/>
    <row r="4003" ht="26.25" customHeight="1"/>
    <row r="4004" ht="26.25" customHeight="1"/>
    <row r="4005" ht="26.25" customHeight="1"/>
    <row r="4006" ht="26.25" customHeight="1"/>
    <row r="4007" ht="26.25" customHeight="1"/>
    <row r="4008" ht="26.25" customHeight="1"/>
    <row r="4009" ht="26.25" customHeight="1"/>
    <row r="4010" ht="26.25" customHeight="1"/>
    <row r="4011" ht="26.25" customHeight="1"/>
    <row r="4012" ht="26.25" customHeight="1"/>
    <row r="4013" ht="26.25" customHeight="1"/>
    <row r="4014" ht="26.25" customHeight="1"/>
    <row r="4015" ht="26.25" customHeight="1"/>
    <row r="4016" ht="26.25" customHeight="1"/>
    <row r="4017" ht="26.25" customHeight="1"/>
    <row r="4018" ht="26.25" customHeight="1"/>
    <row r="4019" ht="26.25" customHeight="1"/>
    <row r="4020" ht="26.25" customHeight="1"/>
    <row r="4021" ht="26.25" customHeight="1"/>
    <row r="4022" ht="26.25" customHeight="1"/>
    <row r="4023" ht="26.25" customHeight="1"/>
    <row r="4024" ht="26.25" customHeight="1"/>
    <row r="4025" ht="26.25" customHeight="1"/>
    <row r="4026" ht="26.25" customHeight="1"/>
    <row r="4027" ht="26.25" customHeight="1"/>
    <row r="4028" ht="26.25" customHeight="1"/>
    <row r="4029" ht="26.25" customHeight="1"/>
    <row r="4030" ht="26.25" customHeight="1"/>
    <row r="4031" ht="26.25" customHeight="1"/>
    <row r="4032" ht="26.25" customHeight="1"/>
    <row r="4033" ht="26.25" customHeight="1"/>
    <row r="4034" ht="26.25" customHeight="1"/>
    <row r="4035" ht="26.25" customHeight="1"/>
    <row r="4036" ht="26.25" customHeight="1"/>
    <row r="4037" ht="26.25" customHeight="1"/>
    <row r="4038" ht="26.25" customHeight="1"/>
    <row r="4039" ht="26.25" customHeight="1"/>
    <row r="4040" ht="26.25" customHeight="1"/>
    <row r="4041" ht="26.25" customHeight="1"/>
    <row r="4042" ht="26.25" customHeight="1"/>
    <row r="4043" ht="26.25" customHeight="1"/>
    <row r="4044" ht="26.25" customHeight="1"/>
    <row r="4045" ht="26.25" customHeight="1"/>
    <row r="4046" ht="26.25" customHeight="1"/>
    <row r="4047" ht="26.25" customHeight="1"/>
    <row r="4048" ht="26.25" customHeight="1"/>
    <row r="4049" ht="26.25" customHeight="1"/>
    <row r="4050" ht="26.25" customHeight="1"/>
    <row r="4051" ht="26.25" customHeight="1"/>
    <row r="4052" ht="26.25" customHeight="1"/>
    <row r="4053" ht="26.25" customHeight="1"/>
    <row r="4054" ht="26.25" customHeight="1"/>
    <row r="4055" ht="26.25" customHeight="1"/>
    <row r="4056" ht="26.25" customHeight="1"/>
    <row r="4057" ht="26.25" customHeight="1"/>
    <row r="4058" ht="26.25" customHeight="1"/>
    <row r="4059" ht="26.25" customHeight="1"/>
    <row r="4060" ht="26.25" customHeight="1"/>
    <row r="4061" ht="26.25" customHeight="1"/>
    <row r="4062" ht="26.25" customHeight="1"/>
    <row r="4063" ht="26.25" customHeight="1"/>
    <row r="4064" ht="26.25" customHeight="1"/>
    <row r="4065" ht="26.25" customHeight="1"/>
    <row r="4066" ht="26.25" customHeight="1"/>
    <row r="4067" ht="26.25" customHeight="1"/>
    <row r="4068" ht="26.25" customHeight="1"/>
    <row r="4069" ht="26.25" customHeight="1"/>
    <row r="4070" ht="26.25" customHeight="1"/>
    <row r="4071" ht="26.25" customHeight="1"/>
    <row r="4072" ht="26.25" customHeight="1"/>
    <row r="4073" ht="26.25" customHeight="1"/>
    <row r="4074" ht="26.25" customHeight="1"/>
    <row r="4075" ht="26.25" customHeight="1"/>
    <row r="4076" ht="26.25" customHeight="1"/>
    <row r="4077" ht="26.25" customHeight="1"/>
    <row r="4078" ht="26.25" customHeight="1"/>
    <row r="4079" ht="26.25" customHeight="1"/>
    <row r="4080" ht="26.25" customHeight="1"/>
    <row r="4081" ht="26.25" customHeight="1"/>
    <row r="4082" ht="26.25" customHeight="1"/>
    <row r="4083" ht="26.25" customHeight="1"/>
    <row r="4084" ht="26.25" customHeight="1"/>
    <row r="4085" ht="26.25" customHeight="1"/>
    <row r="4086" ht="26.25" customHeight="1"/>
    <row r="4087" ht="26.25" customHeight="1"/>
    <row r="4088" ht="26.25" customHeight="1"/>
    <row r="4089" ht="26.25" customHeight="1"/>
    <row r="4090" ht="26.25" customHeight="1"/>
    <row r="4091" ht="26.25" customHeight="1"/>
    <row r="4092" ht="26.25" customHeight="1"/>
    <row r="4093" ht="26.25" customHeight="1"/>
    <row r="4094" ht="26.25" customHeight="1"/>
    <row r="4095" ht="26.25" customHeight="1"/>
    <row r="4096" ht="26.25" customHeight="1"/>
    <row r="4097" ht="26.25" customHeight="1"/>
    <row r="4098" ht="26.25" customHeight="1"/>
    <row r="4099" ht="26.25" customHeight="1"/>
    <row r="4100" ht="26.25" customHeight="1"/>
    <row r="4101" ht="26.25" customHeight="1"/>
    <row r="4102" ht="26.25" customHeight="1"/>
    <row r="4103" ht="26.25" customHeight="1"/>
    <row r="4104" ht="26.25" customHeight="1"/>
    <row r="4105" ht="26.25" customHeight="1"/>
    <row r="4106" ht="26.25" customHeight="1"/>
    <row r="4107" ht="26.25" customHeight="1"/>
    <row r="4108" ht="26.25" customHeight="1"/>
    <row r="4109" ht="26.25" customHeight="1"/>
    <row r="4110" ht="26.25" customHeight="1"/>
    <row r="4111" ht="26.25" customHeight="1"/>
    <row r="4112" ht="26.25" customHeight="1"/>
    <row r="4113" ht="26.25" customHeight="1"/>
    <row r="4114" ht="26.25" customHeight="1"/>
    <row r="4115" ht="26.25" customHeight="1"/>
    <row r="4116" ht="26.25" customHeight="1"/>
    <row r="4117" ht="26.25" customHeight="1"/>
    <row r="4118" ht="26.25" customHeight="1"/>
    <row r="4119" ht="26.25" customHeight="1"/>
    <row r="4120" ht="26.25" customHeight="1"/>
    <row r="4121" ht="26.25" customHeight="1"/>
    <row r="4122" ht="26.25" customHeight="1"/>
    <row r="4123" ht="26.25" customHeight="1"/>
    <row r="4124" ht="26.25" customHeight="1"/>
    <row r="4125" ht="26.25" customHeight="1"/>
    <row r="4126" ht="26.25" customHeight="1"/>
    <row r="4127" ht="26.25" customHeight="1"/>
    <row r="4128" ht="26.25" customHeight="1"/>
    <row r="4129" ht="26.25" customHeight="1"/>
    <row r="4130" ht="26.25" customHeight="1"/>
    <row r="4131" ht="26.25" customHeight="1"/>
    <row r="4132" ht="26.25" customHeight="1"/>
    <row r="4133" ht="26.25" customHeight="1"/>
    <row r="4134" ht="26.25" customHeight="1"/>
    <row r="4135" ht="26.25" customHeight="1"/>
    <row r="4136" ht="26.25" customHeight="1"/>
    <row r="4137" ht="26.25" customHeight="1"/>
    <row r="4138" ht="26.25" customHeight="1"/>
    <row r="4139" ht="26.25" customHeight="1"/>
    <row r="4140" ht="26.25" customHeight="1"/>
    <row r="4141" ht="26.25" customHeight="1"/>
    <row r="4142" ht="26.25" customHeight="1"/>
    <row r="4143" ht="26.25" customHeight="1"/>
    <row r="4144" ht="26.25" customHeight="1"/>
    <row r="4145" ht="26.25" customHeight="1"/>
    <row r="4146" ht="26.25" customHeight="1"/>
    <row r="4147" ht="26.25" customHeight="1"/>
    <row r="4148" ht="26.25" customHeight="1"/>
    <row r="4149" ht="26.25" customHeight="1"/>
    <row r="4150" ht="26.25" customHeight="1"/>
    <row r="4151" ht="26.25" customHeight="1"/>
    <row r="4152" ht="26.25" customHeight="1"/>
    <row r="4153" ht="26.25" customHeight="1"/>
    <row r="4154" ht="26.25" customHeight="1"/>
    <row r="4155" ht="26.25" customHeight="1"/>
    <row r="4156" ht="26.25" customHeight="1"/>
    <row r="4157" ht="26.25" customHeight="1"/>
    <row r="4158" ht="26.25" customHeight="1"/>
    <row r="4159" ht="26.25" customHeight="1"/>
    <row r="4160" ht="26.25" customHeight="1"/>
    <row r="4161" ht="26.25" customHeight="1"/>
    <row r="4162" ht="26.25" customHeight="1"/>
    <row r="4163" ht="26.25" customHeight="1"/>
    <row r="4164" ht="26.25" customHeight="1"/>
    <row r="4165" ht="26.25" customHeight="1"/>
    <row r="4166" ht="26.25" customHeight="1"/>
    <row r="4167" ht="26.25" customHeight="1"/>
    <row r="4168" ht="26.25" customHeight="1"/>
    <row r="4169" ht="26.25" customHeight="1"/>
    <row r="4170" ht="26.25" customHeight="1"/>
    <row r="4171" ht="26.25" customHeight="1"/>
    <row r="4172" ht="26.25" customHeight="1"/>
    <row r="4173" ht="26.25" customHeight="1"/>
    <row r="4174" ht="26.25" customHeight="1"/>
    <row r="4175" ht="26.25" customHeight="1"/>
    <row r="4176" ht="26.25" customHeight="1"/>
    <row r="4177" ht="26.25" customHeight="1"/>
    <row r="4178" ht="26.25" customHeight="1"/>
    <row r="4179" ht="26.25" customHeight="1"/>
    <row r="4180" ht="26.25" customHeight="1"/>
    <row r="4181" ht="26.25" customHeight="1"/>
    <row r="4182" ht="26.25" customHeight="1"/>
    <row r="4183" ht="26.25" customHeight="1"/>
    <row r="4184" ht="26.25" customHeight="1"/>
    <row r="4185" ht="26.25" customHeight="1"/>
    <row r="4186" ht="26.25" customHeight="1"/>
    <row r="4187" ht="26.25" customHeight="1"/>
    <row r="4188" ht="26.25" customHeight="1"/>
    <row r="4189" ht="26.25" customHeight="1"/>
    <row r="4190" ht="26.25" customHeight="1"/>
    <row r="4191" ht="26.25" customHeight="1"/>
    <row r="4192" ht="26.25" customHeight="1"/>
    <row r="4193" ht="26.25" customHeight="1"/>
    <row r="4194" ht="26.25" customHeight="1"/>
    <row r="4195" ht="26.25" customHeight="1"/>
    <row r="4196" ht="26.25" customHeight="1"/>
    <row r="4197" ht="26.25" customHeight="1"/>
    <row r="4198" ht="26.25" customHeight="1"/>
    <row r="4199" ht="26.25" customHeight="1"/>
    <row r="4200" ht="26.25" customHeight="1"/>
    <row r="4201" ht="26.25" customHeight="1"/>
    <row r="4202" ht="26.25" customHeight="1"/>
    <row r="4203" ht="26.25" customHeight="1"/>
    <row r="4204" ht="26.25" customHeight="1"/>
    <row r="4205" ht="26.25" customHeight="1"/>
    <row r="4206" ht="26.25" customHeight="1"/>
    <row r="4207" ht="26.25" customHeight="1"/>
    <row r="4208" ht="26.25" customHeight="1"/>
    <row r="4209" ht="26.25" customHeight="1"/>
    <row r="4210" ht="26.25" customHeight="1"/>
    <row r="4211" ht="26.25" customHeight="1"/>
    <row r="4212" ht="26.25" customHeight="1"/>
    <row r="4213" ht="26.25" customHeight="1"/>
    <row r="4214" ht="26.25" customHeight="1"/>
    <row r="4215" ht="26.25" customHeight="1"/>
    <row r="4216" ht="26.25" customHeight="1"/>
    <row r="4217" ht="26.25" customHeight="1"/>
    <row r="4218" ht="26.25" customHeight="1"/>
    <row r="4219" ht="26.25" customHeight="1"/>
    <row r="4220" ht="26.25" customHeight="1"/>
    <row r="4221" ht="26.25" customHeight="1"/>
    <row r="4222" ht="26.25" customHeight="1"/>
    <row r="4223" ht="26.25" customHeight="1"/>
    <row r="4224" ht="26.25" customHeight="1"/>
    <row r="4225" ht="26.25" customHeight="1"/>
    <row r="4226" ht="26.25" customHeight="1"/>
    <row r="4227" ht="26.25" customHeight="1"/>
    <row r="4228" ht="26.25" customHeight="1"/>
    <row r="4229" ht="26.25" customHeight="1"/>
    <row r="4230" ht="26.25" customHeight="1"/>
    <row r="4231" ht="26.25" customHeight="1"/>
    <row r="4232" ht="26.25" customHeight="1"/>
    <row r="4233" ht="26.25" customHeight="1"/>
    <row r="4234" ht="26.25" customHeight="1"/>
    <row r="4235" ht="26.25" customHeight="1"/>
    <row r="4236" ht="26.25" customHeight="1"/>
    <row r="4237" ht="26.25" customHeight="1"/>
    <row r="4238" ht="26.25" customHeight="1"/>
    <row r="4239" ht="26.25" customHeight="1"/>
    <row r="4240" ht="26.25" customHeight="1"/>
    <row r="4241" ht="26.25" customHeight="1"/>
    <row r="4242" ht="26.25" customHeight="1"/>
    <row r="4243" ht="26.25" customHeight="1"/>
    <row r="4244" ht="26.25" customHeight="1"/>
    <row r="4245" ht="26.25" customHeight="1"/>
    <row r="4246" ht="26.25" customHeight="1"/>
    <row r="4247" ht="26.25" customHeight="1"/>
    <row r="4248" ht="26.25" customHeight="1"/>
    <row r="4249" ht="26.25" customHeight="1"/>
    <row r="4250" ht="26.25" customHeight="1"/>
    <row r="4251" ht="26.25" customHeight="1"/>
    <row r="4252" ht="26.25" customHeight="1"/>
    <row r="4253" ht="26.25" customHeight="1"/>
    <row r="4254" ht="26.25" customHeight="1"/>
    <row r="4255" ht="26.25" customHeight="1"/>
    <row r="4256" ht="26.25" customHeight="1"/>
    <row r="4257" ht="26.25" customHeight="1"/>
    <row r="4258" ht="26.25" customHeight="1"/>
    <row r="4259" ht="26.25" customHeight="1"/>
    <row r="4260" ht="26.25" customHeight="1"/>
    <row r="4261" ht="26.25" customHeight="1"/>
    <row r="4262" ht="26.25" customHeight="1"/>
    <row r="4263" ht="26.25" customHeight="1"/>
    <row r="4264" ht="26.25" customHeight="1"/>
    <row r="4265" ht="26.25" customHeight="1"/>
    <row r="4266" ht="26.25" customHeight="1"/>
    <row r="4267" ht="26.25" customHeight="1"/>
    <row r="4268" ht="26.25" customHeight="1"/>
    <row r="4269" ht="26.25" customHeight="1"/>
    <row r="4270" ht="26.25" customHeight="1"/>
    <row r="4271" ht="26.25" customHeight="1"/>
    <row r="4272" ht="26.25" customHeight="1"/>
    <row r="4273" ht="26.25" customHeight="1"/>
    <row r="4274" ht="26.25" customHeight="1"/>
    <row r="4275" ht="26.25" customHeight="1"/>
    <row r="4276" ht="26.25" customHeight="1"/>
    <row r="4277" ht="26.25" customHeight="1"/>
    <row r="4278" ht="26.25" customHeight="1"/>
    <row r="4279" ht="26.25" customHeight="1"/>
    <row r="4280" ht="26.25" customHeight="1"/>
    <row r="4281" ht="26.25" customHeight="1"/>
    <row r="4282" ht="26.25" customHeight="1"/>
    <row r="4283" ht="26.25" customHeight="1"/>
    <row r="4284" ht="26.25" customHeight="1"/>
    <row r="4285" ht="26.25" customHeight="1"/>
    <row r="4286" ht="26.25" customHeight="1"/>
    <row r="4287" ht="26.25" customHeight="1"/>
    <row r="4288" ht="26.25" customHeight="1"/>
    <row r="4289" ht="26.25" customHeight="1"/>
    <row r="4290" ht="26.25" customHeight="1"/>
    <row r="4291" ht="26.25" customHeight="1"/>
    <row r="4292" ht="26.25" customHeight="1"/>
    <row r="4293" ht="26.25" customHeight="1"/>
    <row r="4294" ht="26.25" customHeight="1"/>
    <row r="4295" ht="26.25" customHeight="1"/>
    <row r="4296" ht="26.25" customHeight="1"/>
    <row r="4297" ht="26.25" customHeight="1"/>
    <row r="4298" ht="26.25" customHeight="1"/>
    <row r="4299" ht="26.25" customHeight="1"/>
    <row r="4300" ht="26.25" customHeight="1"/>
    <row r="4301" ht="26.25" customHeight="1"/>
    <row r="4302" ht="26.25" customHeight="1"/>
    <row r="4303" ht="26.25" customHeight="1"/>
    <row r="4304" ht="26.25" customHeight="1"/>
    <row r="4305" ht="26.25" customHeight="1"/>
    <row r="4306" ht="26.25" customHeight="1"/>
    <row r="4307" ht="26.25" customHeight="1"/>
    <row r="4308" ht="26.25" customHeight="1"/>
    <row r="4309" ht="26.25" customHeight="1"/>
    <row r="4310" ht="26.25" customHeight="1"/>
    <row r="4311" ht="26.25" customHeight="1"/>
    <row r="4312" ht="26.25" customHeight="1"/>
    <row r="4313" ht="26.25" customHeight="1"/>
    <row r="4314" ht="26.25" customHeight="1"/>
    <row r="4315" ht="26.25" customHeight="1"/>
    <row r="4316" ht="26.25" customHeight="1"/>
    <row r="4317" ht="26.25" customHeight="1"/>
    <row r="4318" ht="26.25" customHeight="1"/>
    <row r="4319" ht="26.25" customHeight="1"/>
    <row r="4320" ht="26.25" customHeight="1"/>
    <row r="4321" ht="26.25" customHeight="1"/>
    <row r="4322" ht="26.25" customHeight="1"/>
    <row r="4323" ht="26.25" customHeight="1"/>
    <row r="4324" ht="26.25" customHeight="1"/>
    <row r="4325" ht="26.25" customHeight="1"/>
    <row r="4326" ht="26.25" customHeight="1"/>
    <row r="4327" ht="26.25" customHeight="1"/>
    <row r="4328" ht="26.25" customHeight="1"/>
    <row r="4329" ht="26.25" customHeight="1"/>
    <row r="4330" ht="26.25" customHeight="1"/>
    <row r="4331" ht="26.25" customHeight="1"/>
    <row r="4332" ht="26.25" customHeight="1"/>
    <row r="4333" ht="26.25" customHeight="1"/>
    <row r="4334" ht="26.25" customHeight="1"/>
    <row r="4335" ht="26.25" customHeight="1"/>
    <row r="4336" ht="26.25" customHeight="1"/>
    <row r="4337" ht="26.25" customHeight="1"/>
    <row r="4338" ht="26.25" customHeight="1"/>
    <row r="4339" ht="26.25" customHeight="1"/>
    <row r="4340" ht="26.25" customHeight="1"/>
    <row r="4341" ht="26.25" customHeight="1"/>
    <row r="4342" ht="26.25" customHeight="1"/>
    <row r="4343" ht="26.25" customHeight="1"/>
    <row r="4344" ht="26.25" customHeight="1"/>
    <row r="4345" ht="26.25" customHeight="1"/>
    <row r="4346" ht="26.25" customHeight="1"/>
    <row r="4347" ht="26.25" customHeight="1"/>
    <row r="4348" ht="26.25" customHeight="1"/>
    <row r="4349" ht="26.25" customHeight="1"/>
    <row r="4350" ht="26.25" customHeight="1"/>
    <row r="4351" ht="26.25" customHeight="1"/>
    <row r="4352" ht="26.25" customHeight="1"/>
    <row r="4353" ht="26.25" customHeight="1"/>
    <row r="4354" ht="26.25" customHeight="1"/>
    <row r="4355" ht="26.25" customHeight="1"/>
    <row r="4356" ht="26.25" customHeight="1"/>
    <row r="4357" ht="26.25" customHeight="1"/>
    <row r="4358" ht="26.25" customHeight="1"/>
    <row r="4359" ht="26.25" customHeight="1"/>
    <row r="4360" ht="26.25" customHeight="1"/>
    <row r="4361" ht="26.25" customHeight="1"/>
    <row r="4362" ht="26.25" customHeight="1"/>
    <row r="4363" ht="26.25" customHeight="1"/>
    <row r="4364" ht="26.25" customHeight="1"/>
    <row r="4365" ht="26.25" customHeight="1"/>
    <row r="4366" ht="26.25" customHeight="1"/>
    <row r="4367" ht="26.25" customHeight="1"/>
    <row r="4368" ht="26.25" customHeight="1"/>
    <row r="4369" ht="26.25" customHeight="1"/>
    <row r="4370" ht="26.25" customHeight="1"/>
    <row r="4371" ht="26.25" customHeight="1"/>
    <row r="4372" ht="26.25" customHeight="1"/>
    <row r="4373" ht="26.25" customHeight="1"/>
    <row r="4374" ht="26.25" customHeight="1"/>
    <row r="4375" ht="26.25" customHeight="1"/>
    <row r="4376" ht="26.25" customHeight="1"/>
    <row r="4377" ht="26.25" customHeight="1"/>
    <row r="4378" ht="26.25" customHeight="1"/>
    <row r="4379" ht="26.25" customHeight="1"/>
    <row r="4380" ht="26.25" customHeight="1"/>
    <row r="4381" ht="26.25" customHeight="1"/>
    <row r="4382" ht="26.25" customHeight="1"/>
    <row r="4383" ht="26.25" customHeight="1"/>
    <row r="4384" ht="26.25" customHeight="1"/>
    <row r="4385" ht="26.25" customHeight="1"/>
    <row r="4386" ht="26.25" customHeight="1"/>
    <row r="4387" ht="26.25" customHeight="1"/>
    <row r="4388" ht="26.25" customHeight="1"/>
    <row r="4389" ht="26.25" customHeight="1"/>
    <row r="4390" ht="26.25" customHeight="1"/>
    <row r="4391" ht="26.25" customHeight="1"/>
    <row r="4392" ht="26.25" customHeight="1"/>
    <row r="4393" ht="26.25" customHeight="1"/>
    <row r="4394" ht="26.25" customHeight="1"/>
    <row r="4395" ht="26.25" customHeight="1"/>
    <row r="4396" ht="26.25" customHeight="1"/>
    <row r="4397" ht="26.25" customHeight="1"/>
    <row r="4398" ht="26.25" customHeight="1"/>
    <row r="4399" ht="26.25" customHeight="1"/>
    <row r="4400" ht="26.25" customHeight="1"/>
    <row r="4401" ht="26.25" customHeight="1"/>
    <row r="4402" ht="26.25" customHeight="1"/>
    <row r="4403" ht="26.25" customHeight="1"/>
    <row r="4404" ht="26.25" customHeight="1"/>
    <row r="4405" ht="26.25" customHeight="1"/>
    <row r="4406" ht="26.25" customHeight="1"/>
    <row r="4407" ht="26.25" customHeight="1"/>
    <row r="4408" ht="26.25" customHeight="1"/>
    <row r="4409" ht="26.25" customHeight="1"/>
    <row r="4410" ht="26.25" customHeight="1"/>
    <row r="4411" ht="26.25" customHeight="1"/>
    <row r="4412" ht="26.25" customHeight="1"/>
    <row r="4413" ht="26.25" customHeight="1"/>
    <row r="4414" ht="26.25" customHeight="1"/>
    <row r="4415" ht="26.25" customHeight="1"/>
    <row r="4416" ht="26.25" customHeight="1"/>
    <row r="4417" ht="26.25" customHeight="1"/>
    <row r="4418" ht="26.25" customHeight="1"/>
    <row r="4419" ht="26.25" customHeight="1"/>
    <row r="4420" ht="26.25" customHeight="1"/>
    <row r="4421" ht="26.25" customHeight="1"/>
    <row r="4422" ht="26.25" customHeight="1"/>
    <row r="4423" ht="26.25" customHeight="1"/>
    <row r="4424" ht="26.25" customHeight="1"/>
    <row r="4425" ht="26.25" customHeight="1"/>
    <row r="4426" ht="26.25" customHeight="1"/>
    <row r="4427" ht="26.25" customHeight="1"/>
    <row r="4428" ht="26.25" customHeight="1"/>
    <row r="4429" ht="26.25" customHeight="1"/>
    <row r="4430" ht="26.25" customHeight="1"/>
    <row r="4431" ht="26.25" customHeight="1"/>
    <row r="4432" ht="26.25" customHeight="1"/>
    <row r="4433" ht="26.25" customHeight="1"/>
    <row r="4434" ht="26.25" customHeight="1"/>
    <row r="4435" ht="26.25" customHeight="1"/>
    <row r="4436" ht="26.25" customHeight="1"/>
    <row r="4437" ht="26.25" customHeight="1"/>
    <row r="4438" ht="26.25" customHeight="1"/>
    <row r="4439" ht="26.25" customHeight="1"/>
    <row r="4440" ht="26.25" customHeight="1"/>
    <row r="4441" ht="26.25" customHeight="1"/>
    <row r="4442" ht="26.25" customHeight="1"/>
    <row r="4443" ht="26.25" customHeight="1"/>
    <row r="4444" ht="26.25" customHeight="1"/>
    <row r="4445" ht="26.25" customHeight="1"/>
    <row r="4446" ht="26.25" customHeight="1"/>
    <row r="4447" ht="26.25" customHeight="1"/>
    <row r="4448" ht="26.25" customHeight="1"/>
    <row r="4449" ht="26.25" customHeight="1"/>
    <row r="4450" ht="26.25" customHeight="1"/>
    <row r="4451" ht="26.25" customHeight="1"/>
    <row r="4452" ht="26.25" customHeight="1"/>
    <row r="4453" ht="26.25" customHeight="1"/>
    <row r="4454" ht="26.25" customHeight="1"/>
    <row r="4455" ht="26.25" customHeight="1"/>
    <row r="4456" ht="26.25" customHeight="1"/>
    <row r="4457" ht="26.25" customHeight="1"/>
    <row r="4458" ht="26.25" customHeight="1"/>
    <row r="4459" ht="26.25" customHeight="1"/>
    <row r="4460" ht="26.25" customHeight="1"/>
    <row r="4461" ht="26.25" customHeight="1"/>
    <row r="4462" ht="26.25" customHeight="1"/>
    <row r="4463" ht="26.25" customHeight="1"/>
    <row r="4464" ht="26.25" customHeight="1"/>
    <row r="4465" ht="26.25" customHeight="1"/>
    <row r="4466" ht="26.25" customHeight="1"/>
    <row r="4467" ht="26.25" customHeight="1"/>
    <row r="4468" ht="26.25" customHeight="1"/>
    <row r="4469" ht="26.25" customHeight="1"/>
    <row r="4470" ht="26.25" customHeight="1"/>
    <row r="4471" ht="26.25" customHeight="1"/>
    <row r="4472" ht="26.25" customHeight="1"/>
    <row r="4473" ht="26.25" customHeight="1"/>
    <row r="4474" ht="26.25" customHeight="1"/>
    <row r="4475" ht="26.25" customHeight="1"/>
    <row r="4476" ht="26.25" customHeight="1"/>
    <row r="4477" ht="26.25" customHeight="1"/>
    <row r="4478" ht="26.25" customHeight="1"/>
    <row r="4479" ht="26.25" customHeight="1"/>
    <row r="4480" ht="26.25" customHeight="1"/>
    <row r="4481" ht="26.25" customHeight="1"/>
    <row r="4482" ht="26.25" customHeight="1"/>
    <row r="4483" ht="26.25" customHeight="1"/>
    <row r="4484" ht="26.25" customHeight="1"/>
    <row r="4485" ht="26.25" customHeight="1"/>
    <row r="4486" ht="26.25" customHeight="1"/>
    <row r="4487" ht="26.25" customHeight="1"/>
    <row r="4488" ht="26.25" customHeight="1"/>
    <row r="4489" ht="26.25" customHeight="1"/>
    <row r="4490" ht="26.25" customHeight="1"/>
    <row r="4491" ht="26.25" customHeight="1"/>
    <row r="4492" ht="26.25" customHeight="1"/>
    <row r="4493" ht="26.25" customHeight="1"/>
    <row r="4494" ht="26.25" customHeight="1"/>
    <row r="4495" ht="26.25" customHeight="1"/>
    <row r="4496" ht="26.25" customHeight="1"/>
    <row r="4497" ht="26.25" customHeight="1"/>
    <row r="4498" ht="26.25" customHeight="1"/>
    <row r="4499" ht="26.25" customHeight="1"/>
    <row r="4500" ht="26.25" customHeight="1"/>
    <row r="4501" ht="26.25" customHeight="1"/>
    <row r="4502" ht="26.25" customHeight="1"/>
    <row r="4503" ht="26.25" customHeight="1"/>
    <row r="4504" ht="26.25" customHeight="1"/>
    <row r="4505" ht="26.25" customHeight="1"/>
    <row r="4506" ht="26.25" customHeight="1"/>
    <row r="4507" ht="26.25" customHeight="1"/>
    <row r="4508" ht="26.25" customHeight="1"/>
    <row r="4509" ht="26.25" customHeight="1"/>
    <row r="4510" ht="26.25" customHeight="1"/>
    <row r="4511" ht="26.25" customHeight="1"/>
    <row r="4512" ht="26.25" customHeight="1"/>
    <row r="4513" ht="26.25" customHeight="1"/>
    <row r="4514" ht="26.25" customHeight="1"/>
    <row r="4515" ht="26.25" customHeight="1"/>
    <row r="4516" ht="26.25" customHeight="1"/>
    <row r="4517" ht="26.25" customHeight="1"/>
    <row r="4518" ht="26.25" customHeight="1"/>
    <row r="4519" ht="26.25" customHeight="1"/>
    <row r="4520" ht="26.25" customHeight="1"/>
    <row r="4521" ht="26.25" customHeight="1"/>
    <row r="4522" ht="26.25" customHeight="1"/>
    <row r="4523" ht="26.25" customHeight="1"/>
    <row r="4524" ht="26.25" customHeight="1"/>
    <row r="4525" ht="26.25" customHeight="1"/>
    <row r="4526" ht="26.25" customHeight="1"/>
    <row r="4527" ht="26.25" customHeight="1"/>
    <row r="4528" ht="26.25" customHeight="1"/>
    <row r="4529" ht="26.25" customHeight="1"/>
    <row r="4530" ht="26.25" customHeight="1"/>
    <row r="4531" ht="26.25" customHeight="1"/>
    <row r="4532" ht="26.25" customHeight="1"/>
    <row r="4533" ht="26.25" customHeight="1"/>
    <row r="4534" ht="26.25" customHeight="1"/>
    <row r="4535" ht="26.25" customHeight="1"/>
    <row r="4536" ht="26.25" customHeight="1"/>
    <row r="4537" ht="26.25" customHeight="1"/>
    <row r="4538" ht="26.25" customHeight="1"/>
    <row r="4539" ht="26.25" customHeight="1"/>
    <row r="4540" ht="26.25" customHeight="1"/>
    <row r="4541" ht="26.25" customHeight="1"/>
    <row r="4542" ht="26.25" customHeight="1"/>
    <row r="4543" ht="26.25" customHeight="1"/>
    <row r="4544" ht="26.25" customHeight="1"/>
    <row r="4545" ht="26.25" customHeight="1"/>
    <row r="4546" ht="26.25" customHeight="1"/>
    <row r="4547" ht="26.25" customHeight="1"/>
    <row r="4548" ht="26.25" customHeight="1"/>
    <row r="4549" ht="26.25" customHeight="1"/>
    <row r="4550" ht="26.25" customHeight="1"/>
    <row r="4551" ht="26.25" customHeight="1"/>
    <row r="4552" ht="26.25" customHeight="1"/>
    <row r="4553" ht="26.25" customHeight="1"/>
    <row r="4554" ht="26.25" customHeight="1"/>
    <row r="4555" ht="26.25" customHeight="1"/>
    <row r="4556" ht="26.25" customHeight="1"/>
    <row r="4557" ht="26.25" customHeight="1"/>
    <row r="4558" ht="26.25" customHeight="1"/>
    <row r="4559" ht="26.25" customHeight="1"/>
    <row r="4560" ht="26.25" customHeight="1"/>
    <row r="4561" ht="26.25" customHeight="1"/>
    <row r="4562" ht="26.25" customHeight="1"/>
    <row r="4563" ht="26.25" customHeight="1"/>
    <row r="4564" ht="26.25" customHeight="1"/>
    <row r="4565" ht="26.25" customHeight="1"/>
    <row r="4566" ht="26.25" customHeight="1"/>
    <row r="4567" ht="26.25" customHeight="1"/>
    <row r="4568" ht="26.25" customHeight="1"/>
    <row r="4569" ht="26.25" customHeight="1"/>
    <row r="4570" ht="26.25" customHeight="1"/>
    <row r="4571" ht="26.25" customHeight="1"/>
    <row r="4572" ht="26.25" customHeight="1"/>
    <row r="4573" ht="26.25" customHeight="1"/>
    <row r="4574" ht="26.25" customHeight="1"/>
    <row r="4575" ht="26.25" customHeight="1"/>
    <row r="4576" ht="26.25" customHeight="1"/>
    <row r="4577" ht="26.25" customHeight="1"/>
    <row r="4578" ht="26.25" customHeight="1"/>
    <row r="4579" ht="26.25" customHeight="1"/>
    <row r="4580" ht="26.25" customHeight="1"/>
    <row r="4581" ht="26.25" customHeight="1"/>
    <row r="4582" ht="26.25" customHeight="1"/>
    <row r="4583" ht="26.25" customHeight="1"/>
    <row r="4584" ht="26.25" customHeight="1"/>
    <row r="4585" ht="26.25" customHeight="1"/>
    <row r="4586" ht="26.25" customHeight="1"/>
    <row r="4587" ht="26.25" customHeight="1"/>
    <row r="4588" ht="26.25" customHeight="1"/>
    <row r="4589" ht="26.25" customHeight="1"/>
    <row r="4590" ht="26.25" customHeight="1"/>
    <row r="4591" ht="26.25" customHeight="1"/>
    <row r="4592" ht="26.25" customHeight="1"/>
    <row r="4593" ht="26.25" customHeight="1"/>
    <row r="4594" ht="26.25" customHeight="1"/>
    <row r="4595" ht="26.25" customHeight="1"/>
    <row r="4596" ht="26.25" customHeight="1"/>
    <row r="4597" ht="26.25" customHeight="1"/>
    <row r="4598" ht="26.25" customHeight="1"/>
    <row r="4599" ht="26.25" customHeight="1"/>
    <row r="4600" ht="26.25" customHeight="1"/>
    <row r="4601" ht="26.25" customHeight="1"/>
    <row r="4602" ht="26.25" customHeight="1"/>
    <row r="4603" ht="26.25" customHeight="1"/>
    <row r="4604" ht="26.25" customHeight="1"/>
    <row r="4605" ht="26.25" customHeight="1"/>
    <row r="4606" ht="26.25" customHeight="1"/>
    <row r="4607" ht="26.25" customHeight="1"/>
    <row r="4608" ht="26.25" customHeight="1"/>
    <row r="4609" ht="26.25" customHeight="1"/>
    <row r="4610" ht="26.25" customHeight="1"/>
    <row r="4611" ht="26.25" customHeight="1"/>
    <row r="4612" ht="26.25" customHeight="1"/>
    <row r="4613" ht="26.25" customHeight="1"/>
    <row r="4614" ht="26.25" customHeight="1"/>
    <row r="4615" ht="26.25" customHeight="1"/>
    <row r="4616" ht="26.25" customHeight="1"/>
    <row r="4617" ht="26.25" customHeight="1"/>
    <row r="4618" ht="26.25" customHeight="1"/>
    <row r="4619" ht="26.25" customHeight="1"/>
    <row r="4620" ht="26.25" customHeight="1"/>
    <row r="4621" ht="26.25" customHeight="1"/>
    <row r="4622" ht="26.25" customHeight="1"/>
    <row r="4623" ht="26.25" customHeight="1"/>
    <row r="4624" ht="26.25" customHeight="1"/>
    <row r="4625" ht="26.25" customHeight="1"/>
    <row r="4626" ht="26.25" customHeight="1"/>
    <row r="4627" ht="26.25" customHeight="1"/>
    <row r="4628" ht="26.25" customHeight="1"/>
    <row r="4629" ht="26.25" customHeight="1"/>
    <row r="4630" ht="26.25" customHeight="1"/>
    <row r="4631" ht="26.25" customHeight="1"/>
    <row r="4632" ht="26.25" customHeight="1"/>
    <row r="4633" ht="26.25" customHeight="1"/>
    <row r="4634" ht="26.25" customHeight="1"/>
    <row r="4635" ht="26.25" customHeight="1"/>
    <row r="4636" ht="26.25" customHeight="1"/>
    <row r="4637" ht="26.25" customHeight="1"/>
    <row r="4638" ht="26.25" customHeight="1"/>
    <row r="4639" ht="26.25" customHeight="1"/>
    <row r="4640" ht="26.25" customHeight="1"/>
    <row r="4641" ht="26.25" customHeight="1"/>
    <row r="4642" ht="26.25" customHeight="1"/>
    <row r="4643" ht="26.25" customHeight="1"/>
    <row r="4644" ht="26.25" customHeight="1"/>
    <row r="4645" ht="26.25" customHeight="1"/>
    <row r="4646" ht="26.25" customHeight="1"/>
    <row r="4647" ht="26.25" customHeight="1"/>
    <row r="4648" ht="26.25" customHeight="1"/>
    <row r="4649" ht="26.25" customHeight="1"/>
    <row r="4650" ht="26.25" customHeight="1"/>
    <row r="4651" ht="26.25" customHeight="1"/>
    <row r="4652" ht="26.25" customHeight="1"/>
    <row r="4653" ht="26.25" customHeight="1"/>
    <row r="4654" ht="26.25" customHeight="1"/>
    <row r="4655" ht="26.25" customHeight="1"/>
    <row r="4656" ht="26.25" customHeight="1"/>
    <row r="4657" ht="26.25" customHeight="1"/>
    <row r="4658" ht="26.25" customHeight="1"/>
    <row r="4659" ht="26.25" customHeight="1"/>
    <row r="4660" ht="26.25" customHeight="1"/>
    <row r="4661" ht="26.25" customHeight="1"/>
    <row r="4662" ht="26.25" customHeight="1"/>
    <row r="4663" ht="26.25" customHeight="1"/>
    <row r="4664" ht="26.25" customHeight="1"/>
    <row r="4665" ht="26.25" customHeight="1"/>
    <row r="4666" ht="26.25" customHeight="1"/>
    <row r="4667" ht="26.25" customHeight="1"/>
    <row r="4668" ht="26.25" customHeight="1"/>
    <row r="4669" ht="26.25" customHeight="1"/>
    <row r="4670" ht="26.25" customHeight="1"/>
    <row r="4671" ht="26.25" customHeight="1"/>
    <row r="4672" ht="26.25" customHeight="1"/>
    <row r="4673" ht="26.25" customHeight="1"/>
    <row r="4674" ht="26.25" customHeight="1"/>
    <row r="4675" ht="26.25" customHeight="1"/>
    <row r="4676" ht="26.25" customHeight="1"/>
    <row r="4677" ht="26.25" customHeight="1"/>
    <row r="4678" ht="26.25" customHeight="1"/>
    <row r="4679" ht="26.25" customHeight="1"/>
    <row r="4680" ht="26.25" customHeight="1"/>
    <row r="4681" ht="26.25" customHeight="1"/>
    <row r="4682" ht="26.25" customHeight="1"/>
    <row r="4683" ht="26.25" customHeight="1"/>
    <row r="4684" ht="26.25" customHeight="1"/>
    <row r="4685" ht="26.25" customHeight="1"/>
    <row r="4686" ht="26.25" customHeight="1"/>
    <row r="4687" ht="26.25" customHeight="1"/>
    <row r="4688" ht="26.25" customHeight="1"/>
    <row r="4689" ht="26.25" customHeight="1"/>
    <row r="4690" ht="26.25" customHeight="1"/>
    <row r="4691" ht="26.25" customHeight="1"/>
    <row r="4692" ht="26.25" customHeight="1"/>
    <row r="4693" ht="26.25" customHeight="1"/>
    <row r="4694" ht="26.25" customHeight="1"/>
    <row r="4695" ht="26.25" customHeight="1"/>
    <row r="4696" ht="26.25" customHeight="1"/>
    <row r="4697" ht="26.25" customHeight="1"/>
    <row r="4698" ht="26.25" customHeight="1"/>
    <row r="4699" ht="26.25" customHeight="1"/>
    <row r="4700" ht="26.25" customHeight="1"/>
    <row r="4701" ht="26.25" customHeight="1"/>
    <row r="4702" ht="26.25" customHeight="1"/>
    <row r="4703" ht="26.25" customHeight="1"/>
    <row r="4704" ht="26.25" customHeight="1"/>
    <row r="4705" ht="26.25" customHeight="1"/>
    <row r="4706" ht="26.25" customHeight="1"/>
    <row r="4707" ht="26.25" customHeight="1"/>
    <row r="4708" ht="26.25" customHeight="1"/>
    <row r="4709" ht="26.25" customHeight="1"/>
    <row r="4710" ht="26.25" customHeight="1"/>
    <row r="4711" ht="26.25" customHeight="1"/>
    <row r="4712" ht="26.25" customHeight="1"/>
    <row r="4713" ht="26.25" customHeight="1"/>
    <row r="4714" ht="26.25" customHeight="1"/>
    <row r="4715" ht="26.25" customHeight="1"/>
    <row r="4716" ht="26.25" customHeight="1"/>
    <row r="4717" ht="26.25" customHeight="1"/>
    <row r="4718" ht="26.25" customHeight="1"/>
    <row r="4719" ht="26.25" customHeight="1"/>
    <row r="4720" ht="26.25" customHeight="1"/>
    <row r="4721" ht="26.25" customHeight="1"/>
    <row r="4722" ht="26.25" customHeight="1"/>
    <row r="4723" ht="26.25" customHeight="1"/>
    <row r="4724" ht="26.25" customHeight="1"/>
    <row r="4725" ht="26.25" customHeight="1"/>
    <row r="4726" ht="26.25" customHeight="1"/>
    <row r="4727" ht="26.25" customHeight="1"/>
    <row r="4728" ht="26.25" customHeight="1"/>
    <row r="4729" ht="26.25" customHeight="1"/>
    <row r="4730" ht="26.25" customHeight="1"/>
    <row r="4731" ht="26.25" customHeight="1"/>
    <row r="4732" ht="26.25" customHeight="1"/>
    <row r="4733" ht="26.25" customHeight="1"/>
    <row r="4734" ht="26.25" customHeight="1"/>
    <row r="4735" ht="26.25" customHeight="1"/>
    <row r="4736" ht="26.25" customHeight="1"/>
    <row r="4737" ht="26.25" customHeight="1"/>
    <row r="4738" ht="26.25" customHeight="1"/>
    <row r="4739" ht="26.25" customHeight="1"/>
    <row r="4740" ht="26.25" customHeight="1"/>
    <row r="4741" ht="26.25" customHeight="1"/>
    <row r="4742" ht="26.25" customHeight="1"/>
    <row r="4743" ht="26.25" customHeight="1"/>
    <row r="4744" ht="26.25" customHeight="1"/>
    <row r="4745" ht="26.25" customHeight="1"/>
    <row r="4746" ht="26.25" customHeight="1"/>
    <row r="4747" ht="26.25" customHeight="1"/>
    <row r="4748" ht="26.25" customHeight="1"/>
    <row r="4749" ht="26.25" customHeight="1"/>
    <row r="4750" ht="26.25" customHeight="1"/>
    <row r="4751" ht="26.25" customHeight="1"/>
    <row r="4752" ht="26.25" customHeight="1"/>
    <row r="4753" ht="26.25" customHeight="1"/>
    <row r="4754" ht="26.25" customHeight="1"/>
    <row r="4755" ht="26.25" customHeight="1"/>
    <row r="4756" ht="26.25" customHeight="1"/>
    <row r="4757" ht="26.25" customHeight="1"/>
    <row r="4758" ht="26.25" customHeight="1"/>
    <row r="4759" ht="26.25" customHeight="1"/>
    <row r="4760" ht="26.25" customHeight="1"/>
    <row r="4761" ht="26.25" customHeight="1"/>
    <row r="4762" ht="26.25" customHeight="1"/>
    <row r="4763" ht="26.25" customHeight="1"/>
    <row r="4764" ht="26.25" customHeight="1"/>
    <row r="4765" ht="26.25" customHeight="1"/>
    <row r="4766" ht="26.25" customHeight="1"/>
    <row r="4767" ht="26.25" customHeight="1"/>
    <row r="4768" ht="26.25" customHeight="1"/>
    <row r="4769" ht="26.25" customHeight="1"/>
    <row r="4770" ht="26.25" customHeight="1"/>
    <row r="4771" ht="26.25" customHeight="1"/>
    <row r="4772" ht="26.25" customHeight="1"/>
    <row r="4773" ht="26.25" customHeight="1"/>
    <row r="4774" ht="26.25" customHeight="1"/>
    <row r="4775" ht="26.25" customHeight="1"/>
    <row r="4776" ht="26.25" customHeight="1"/>
    <row r="4777" ht="26.25" customHeight="1"/>
    <row r="4778" ht="26.25" customHeight="1"/>
    <row r="4779" ht="26.25" customHeight="1"/>
    <row r="4780" ht="26.25" customHeight="1"/>
    <row r="4781" ht="26.25" customHeight="1"/>
    <row r="4782" ht="26.25" customHeight="1"/>
    <row r="4783" ht="26.25" customHeight="1"/>
    <row r="4784" ht="26.25" customHeight="1"/>
    <row r="4785" ht="26.25" customHeight="1"/>
    <row r="4786" ht="26.25" customHeight="1"/>
    <row r="4787" ht="26.25" customHeight="1"/>
    <row r="4788" ht="26.25" customHeight="1"/>
    <row r="4789" ht="26.25" customHeight="1"/>
    <row r="4790" ht="26.25" customHeight="1"/>
    <row r="4791" ht="26.25" customHeight="1"/>
    <row r="4792" ht="26.25" customHeight="1"/>
    <row r="4793" ht="26.25" customHeight="1"/>
    <row r="4794" ht="26.25" customHeight="1"/>
    <row r="4795" ht="26.25" customHeight="1"/>
    <row r="4796" ht="26.25" customHeight="1"/>
    <row r="4797" ht="26.25" customHeight="1"/>
    <row r="4798" ht="26.25" customHeight="1"/>
    <row r="4799" ht="26.25" customHeight="1"/>
    <row r="4800" ht="26.25" customHeight="1"/>
    <row r="4801" ht="26.25" customHeight="1"/>
    <row r="4802" ht="26.25" customHeight="1"/>
    <row r="4803" ht="26.25" customHeight="1"/>
    <row r="4804" ht="26.25" customHeight="1"/>
    <row r="4805" ht="26.25" customHeight="1"/>
    <row r="4806" ht="26.25" customHeight="1"/>
    <row r="4807" ht="26.25" customHeight="1"/>
    <row r="4808" ht="26.25" customHeight="1"/>
    <row r="4809" ht="26.25" customHeight="1"/>
    <row r="4810" ht="26.25" customHeight="1"/>
    <row r="4811" ht="26.25" customHeight="1"/>
    <row r="4812" ht="26.25" customHeight="1"/>
    <row r="4813" ht="26.25" customHeight="1"/>
    <row r="4814" ht="26.25" customHeight="1"/>
    <row r="4815" ht="26.25" customHeight="1"/>
    <row r="4816" ht="26.25" customHeight="1"/>
    <row r="4817" ht="26.25" customHeight="1"/>
    <row r="4818" ht="26.25" customHeight="1"/>
    <row r="4819" ht="26.25" customHeight="1"/>
    <row r="4820" ht="26.25" customHeight="1"/>
    <row r="4821" ht="26.25" customHeight="1"/>
    <row r="4822" ht="26.25" customHeight="1"/>
    <row r="4823" ht="26.25" customHeight="1"/>
    <row r="4824" ht="26.25" customHeight="1"/>
    <row r="4825" ht="26.25" customHeight="1"/>
    <row r="4826" ht="26.25" customHeight="1"/>
    <row r="4827" ht="26.25" customHeight="1"/>
    <row r="4828" ht="26.25" customHeight="1"/>
    <row r="4829" ht="26.25" customHeight="1"/>
    <row r="4830" ht="26.25" customHeight="1"/>
    <row r="4831" ht="26.25" customHeight="1"/>
    <row r="4832" ht="26.25" customHeight="1"/>
    <row r="4833" ht="26.25" customHeight="1"/>
    <row r="4834" ht="26.25" customHeight="1"/>
    <row r="4835" ht="26.25" customHeight="1"/>
    <row r="4836" ht="26.25" customHeight="1"/>
    <row r="4837" ht="26.25" customHeight="1"/>
    <row r="4838" ht="26.25" customHeight="1"/>
    <row r="4839" ht="26.25" customHeight="1"/>
    <row r="4840" ht="26.25" customHeight="1"/>
    <row r="4841" ht="26.25" customHeight="1"/>
    <row r="4842" ht="26.25" customHeight="1"/>
    <row r="4843" ht="26.25" customHeight="1"/>
    <row r="4844" ht="26.25" customHeight="1"/>
    <row r="4845" ht="26.25" customHeight="1"/>
    <row r="4846" ht="26.25" customHeight="1"/>
    <row r="4847" ht="26.25" customHeight="1"/>
    <row r="4848" ht="26.25" customHeight="1"/>
    <row r="4849" ht="26.25" customHeight="1"/>
    <row r="4850" ht="26.25" customHeight="1"/>
    <row r="4851" ht="26.25" customHeight="1"/>
    <row r="4852" ht="26.25" customHeight="1"/>
    <row r="4853" ht="26.25" customHeight="1"/>
    <row r="4854" ht="26.25" customHeight="1"/>
    <row r="4855" ht="26.25" customHeight="1"/>
    <row r="4856" ht="26.25" customHeight="1"/>
    <row r="4857" ht="26.25" customHeight="1"/>
    <row r="4858" ht="26.25" customHeight="1"/>
    <row r="4859" ht="26.25" customHeight="1"/>
    <row r="4860" ht="26.25" customHeight="1"/>
    <row r="4861" ht="26.25" customHeight="1"/>
    <row r="4862" ht="26.25" customHeight="1"/>
    <row r="4863" ht="26.25" customHeight="1"/>
    <row r="4864" ht="26.25" customHeight="1"/>
    <row r="4865" ht="26.25" customHeight="1"/>
    <row r="4866" ht="26.25" customHeight="1"/>
    <row r="4867" ht="26.25" customHeight="1"/>
    <row r="4868" ht="26.25" customHeight="1"/>
    <row r="4869" ht="26.25" customHeight="1"/>
    <row r="4870" ht="26.25" customHeight="1"/>
    <row r="4871" ht="26.25" customHeight="1"/>
    <row r="4872" ht="26.25" customHeight="1"/>
    <row r="4873" ht="26.25" customHeight="1"/>
    <row r="4874" ht="26.25" customHeight="1"/>
    <row r="4875" ht="26.25" customHeight="1"/>
    <row r="4876" ht="26.25" customHeight="1"/>
    <row r="4877" ht="26.25" customHeight="1"/>
    <row r="4878" ht="26.25" customHeight="1"/>
    <row r="4879" ht="26.25" customHeight="1"/>
    <row r="4880" ht="26.25" customHeight="1"/>
    <row r="4881" ht="26.25" customHeight="1"/>
    <row r="4882" ht="26.25" customHeight="1"/>
    <row r="4883" ht="26.25" customHeight="1"/>
    <row r="4884" ht="26.25" customHeight="1"/>
    <row r="4885" ht="26.25" customHeight="1"/>
    <row r="4886" ht="26.25" customHeight="1"/>
    <row r="4887" ht="26.25" customHeight="1"/>
    <row r="4888" ht="26.25" customHeight="1"/>
    <row r="4889" ht="26.25" customHeight="1"/>
    <row r="4890" ht="26.25" customHeight="1"/>
    <row r="4891" ht="26.25" customHeight="1"/>
    <row r="4892" ht="26.25" customHeight="1"/>
    <row r="4893" ht="26.25" customHeight="1"/>
    <row r="4894" ht="26.25" customHeight="1"/>
    <row r="4895" ht="26.25" customHeight="1"/>
    <row r="4896" ht="26.25" customHeight="1"/>
    <row r="4897" ht="26.25" customHeight="1"/>
    <row r="4898" ht="26.25" customHeight="1"/>
    <row r="4899" ht="26.25" customHeight="1"/>
    <row r="4900" ht="26.25" customHeight="1"/>
    <row r="4901" ht="26.25" customHeight="1"/>
    <row r="4902" ht="26.25" customHeight="1"/>
    <row r="4903" ht="26.25" customHeight="1"/>
    <row r="4904" ht="26.25" customHeight="1"/>
    <row r="4905" ht="26.25" customHeight="1"/>
    <row r="4906" ht="26.25" customHeight="1"/>
    <row r="4907" ht="26.25" customHeight="1"/>
    <row r="4908" ht="26.25" customHeight="1"/>
    <row r="4909" ht="26.25" customHeight="1"/>
    <row r="4910" ht="26.25" customHeight="1"/>
    <row r="4911" ht="26.25" customHeight="1"/>
    <row r="4912" ht="26.25" customHeight="1"/>
    <row r="4913" ht="26.25" customHeight="1"/>
    <row r="4914" ht="26.25" customHeight="1"/>
    <row r="4915" ht="26.25" customHeight="1"/>
    <row r="4916" ht="26.25" customHeight="1"/>
    <row r="4917" ht="26.25" customHeight="1"/>
    <row r="4918" ht="26.25" customHeight="1"/>
    <row r="4919" ht="26.25" customHeight="1"/>
    <row r="4920" ht="26.25" customHeight="1"/>
    <row r="4921" ht="26.25" customHeight="1"/>
    <row r="4922" ht="26.25" customHeight="1"/>
    <row r="4923" ht="26.25" customHeight="1"/>
    <row r="4924" ht="26.25" customHeight="1"/>
    <row r="4925" ht="26.25" customHeight="1"/>
    <row r="4926" ht="26.25" customHeight="1"/>
    <row r="4927" ht="26.25" customHeight="1"/>
    <row r="4928" ht="26.25" customHeight="1"/>
    <row r="4929" ht="26.25" customHeight="1"/>
    <row r="4930" ht="26.25" customHeight="1"/>
    <row r="4931" ht="26.25" customHeight="1"/>
    <row r="4932" ht="26.25" customHeight="1"/>
    <row r="4933" ht="26.25" customHeight="1"/>
    <row r="4934" ht="26.25" customHeight="1"/>
    <row r="4935" ht="26.25" customHeight="1"/>
    <row r="4936" ht="26.25" customHeight="1"/>
    <row r="4937" ht="26.25" customHeight="1"/>
    <row r="4938" ht="26.25" customHeight="1"/>
    <row r="4939" ht="26.25" customHeight="1"/>
    <row r="4940" ht="26.25" customHeight="1"/>
    <row r="4941" ht="26.25" customHeight="1"/>
    <row r="4942" ht="26.25" customHeight="1"/>
    <row r="4943" ht="26.25" customHeight="1"/>
    <row r="4944" ht="26.25" customHeight="1"/>
    <row r="4945" ht="26.25" customHeight="1"/>
    <row r="4946" ht="26.25" customHeight="1"/>
    <row r="4947" ht="26.25" customHeight="1"/>
    <row r="4948" ht="26.25" customHeight="1"/>
    <row r="4949" ht="26.25" customHeight="1"/>
    <row r="4950" ht="26.25" customHeight="1"/>
    <row r="4951" ht="26.25" customHeight="1"/>
    <row r="4952" ht="26.25" customHeight="1"/>
    <row r="4953" ht="26.25" customHeight="1"/>
    <row r="4954" ht="26.25" customHeight="1"/>
    <row r="4955" ht="26.25" customHeight="1"/>
    <row r="4956" ht="26.25" customHeight="1"/>
    <row r="4957" ht="26.25" customHeight="1"/>
    <row r="4958" ht="26.25" customHeight="1"/>
    <row r="4959" ht="26.25" customHeight="1"/>
    <row r="4960" ht="26.25" customHeight="1"/>
    <row r="4961" ht="26.25" customHeight="1"/>
    <row r="4962" ht="26.25" customHeight="1"/>
    <row r="4963" ht="26.25" customHeight="1"/>
    <row r="4964" ht="26.25" customHeight="1"/>
    <row r="4965" ht="26.25" customHeight="1"/>
    <row r="4966" ht="26.25" customHeight="1"/>
    <row r="4967" ht="26.25" customHeight="1"/>
    <row r="4968" ht="26.25" customHeight="1"/>
    <row r="4969" ht="26.25" customHeight="1"/>
    <row r="4970" ht="26.25" customHeight="1"/>
    <row r="4971" ht="26.25" customHeight="1"/>
    <row r="4972" ht="26.25" customHeight="1"/>
    <row r="4973" ht="26.25" customHeight="1"/>
    <row r="4974" ht="26.25" customHeight="1"/>
    <row r="4975" ht="26.25" customHeight="1"/>
    <row r="4976" ht="26.25" customHeight="1"/>
    <row r="4977" ht="26.25" customHeight="1"/>
    <row r="4978" ht="26.25" customHeight="1"/>
    <row r="4979" ht="26.25" customHeight="1"/>
    <row r="4980" ht="26.25" customHeight="1"/>
    <row r="4981" ht="26.25" customHeight="1"/>
    <row r="4982" ht="26.25" customHeight="1"/>
    <row r="4983" ht="26.25" customHeight="1"/>
    <row r="4984" ht="26.25" customHeight="1"/>
    <row r="4985" ht="26.25" customHeight="1"/>
    <row r="4986" ht="26.25" customHeight="1"/>
    <row r="4987" ht="26.25" customHeight="1"/>
    <row r="4988" ht="26.25" customHeight="1"/>
    <row r="4989" ht="26.25" customHeight="1"/>
    <row r="4990" ht="26.25" customHeight="1"/>
    <row r="4991" ht="26.25" customHeight="1"/>
    <row r="4992" ht="26.25" customHeight="1"/>
    <row r="4993" ht="26.25" customHeight="1"/>
    <row r="4994" ht="26.25" customHeight="1"/>
    <row r="4995" ht="26.25" customHeight="1"/>
    <row r="4996" ht="26.25" customHeight="1"/>
    <row r="4997" ht="26.25" customHeight="1"/>
    <row r="4998" ht="26.25" customHeight="1"/>
    <row r="4999" ht="26.25" customHeight="1"/>
    <row r="5000" ht="26.25" customHeight="1"/>
    <row r="5001" ht="26.25" customHeight="1"/>
    <row r="5002" ht="26.25" customHeight="1"/>
    <row r="5003" ht="26.25" customHeight="1"/>
    <row r="5004" ht="26.25" customHeight="1"/>
    <row r="5005" ht="26.25" customHeight="1"/>
    <row r="5006" ht="26.25" customHeight="1"/>
    <row r="5007" ht="26.25" customHeight="1"/>
    <row r="5008" ht="26.25" customHeight="1"/>
    <row r="5009" ht="26.25" customHeight="1"/>
    <row r="5010" ht="26.25" customHeight="1"/>
    <row r="5011" ht="26.25" customHeight="1"/>
    <row r="5012" ht="26.25" customHeight="1"/>
    <row r="5013" ht="26.25" customHeight="1"/>
    <row r="5014" ht="26.25" customHeight="1"/>
    <row r="5015" ht="26.25" customHeight="1"/>
    <row r="5016" ht="26.25" customHeight="1"/>
    <row r="5017" ht="26.25" customHeight="1"/>
    <row r="5018" ht="26.25" customHeight="1"/>
    <row r="5019" ht="26.25" customHeight="1"/>
    <row r="5020" ht="26.25" customHeight="1"/>
    <row r="5021" ht="26.25" customHeight="1"/>
    <row r="5022" ht="26.25" customHeight="1"/>
    <row r="5023" ht="26.25" customHeight="1"/>
    <row r="5024" ht="26.25" customHeight="1"/>
    <row r="5025" ht="26.25" customHeight="1"/>
    <row r="5026" ht="26.25" customHeight="1"/>
    <row r="5027" ht="26.25" customHeight="1"/>
    <row r="5028" ht="26.25" customHeight="1"/>
    <row r="5029" ht="26.25" customHeight="1"/>
    <row r="5030" ht="26.25" customHeight="1"/>
    <row r="5031" ht="26.25" customHeight="1"/>
    <row r="5032" ht="26.25" customHeight="1"/>
    <row r="5033" ht="26.25" customHeight="1"/>
    <row r="5034" ht="26.25" customHeight="1"/>
    <row r="5035" ht="26.25" customHeight="1"/>
    <row r="5036" ht="26.25" customHeight="1"/>
    <row r="5037" ht="26.25" customHeight="1"/>
    <row r="5038" ht="26.25" customHeight="1"/>
    <row r="5039" ht="26.25" customHeight="1"/>
    <row r="5040" ht="26.25" customHeight="1"/>
    <row r="5041" ht="26.25" customHeight="1"/>
    <row r="5042" ht="26.25" customHeight="1"/>
    <row r="5043" ht="26.25" customHeight="1"/>
    <row r="5044" ht="26.25" customHeight="1"/>
    <row r="5045" ht="26.25" customHeight="1"/>
    <row r="5046" ht="26.25" customHeight="1"/>
    <row r="5047" ht="26.25" customHeight="1"/>
    <row r="5048" ht="26.25" customHeight="1"/>
    <row r="5049" ht="26.25" customHeight="1"/>
    <row r="5050" ht="26.25" customHeight="1"/>
    <row r="5051" ht="26.25" customHeight="1"/>
    <row r="5052" ht="26.25" customHeight="1"/>
    <row r="5053" ht="26.25" customHeight="1"/>
    <row r="5054" ht="26.25" customHeight="1"/>
    <row r="5055" ht="26.25" customHeight="1"/>
    <row r="5056" ht="26.25" customHeight="1"/>
    <row r="5057" ht="26.25" customHeight="1"/>
    <row r="5058" ht="26.25" customHeight="1"/>
    <row r="5059" ht="26.25" customHeight="1"/>
    <row r="5060" ht="26.25" customHeight="1"/>
    <row r="5061" ht="26.25" customHeight="1"/>
    <row r="5062" ht="26.25" customHeight="1"/>
    <row r="5063" ht="26.25" customHeight="1"/>
    <row r="5064" ht="26.25" customHeight="1"/>
    <row r="5065" ht="26.25" customHeight="1"/>
    <row r="5066" ht="26.25" customHeight="1"/>
    <row r="5067" ht="26.25" customHeight="1"/>
    <row r="5068" ht="26.25" customHeight="1"/>
    <row r="5069" ht="26.25" customHeight="1"/>
    <row r="5070" ht="26.25" customHeight="1"/>
    <row r="5071" ht="26.25" customHeight="1"/>
    <row r="5072" ht="26.25" customHeight="1"/>
    <row r="5073" ht="26.25" customHeight="1"/>
    <row r="5074" ht="26.25" customHeight="1"/>
    <row r="5075" ht="26.25" customHeight="1"/>
    <row r="5076" ht="26.25" customHeight="1"/>
    <row r="5077" ht="26.25" customHeight="1"/>
    <row r="5078" ht="26.25" customHeight="1"/>
    <row r="5079" ht="26.25" customHeight="1"/>
    <row r="5080" ht="26.25" customHeight="1"/>
    <row r="5081" ht="26.25" customHeight="1"/>
    <row r="5082" ht="26.25" customHeight="1"/>
    <row r="5083" ht="26.25" customHeight="1"/>
    <row r="5084" ht="26.25" customHeight="1"/>
    <row r="5085" ht="26.25" customHeight="1"/>
    <row r="5086" ht="26.25" customHeight="1"/>
    <row r="5087" ht="26.25" customHeight="1"/>
    <row r="5088" ht="26.25" customHeight="1"/>
    <row r="5089" ht="26.25" customHeight="1"/>
    <row r="5090" ht="26.25" customHeight="1"/>
    <row r="5091" ht="26.25" customHeight="1"/>
    <row r="5092" ht="26.25" customHeight="1"/>
    <row r="5093" ht="26.25" customHeight="1"/>
    <row r="5094" ht="26.25" customHeight="1"/>
    <row r="5095" ht="26.25" customHeight="1"/>
    <row r="5096" ht="26.25" customHeight="1"/>
    <row r="5097" ht="26.25" customHeight="1"/>
    <row r="5098" ht="26.25" customHeight="1"/>
    <row r="5099" ht="26.25" customHeight="1"/>
    <row r="5100" ht="26.25" customHeight="1"/>
    <row r="5101" ht="26.25" customHeight="1"/>
    <row r="5102" ht="26.25" customHeight="1"/>
    <row r="5103" ht="26.25" customHeight="1"/>
    <row r="5104" ht="26.25" customHeight="1"/>
    <row r="5105" ht="26.25" customHeight="1"/>
    <row r="5106" ht="26.25" customHeight="1"/>
    <row r="5107" ht="26.25" customHeight="1"/>
    <row r="5108" ht="26.25" customHeight="1"/>
    <row r="5109" ht="26.25" customHeight="1"/>
    <row r="5110" ht="26.25" customHeight="1"/>
    <row r="5111" ht="26.25" customHeight="1"/>
    <row r="5112" ht="26.25" customHeight="1"/>
    <row r="5113" ht="26.25" customHeight="1"/>
    <row r="5114" ht="26.25" customHeight="1"/>
    <row r="5115" ht="26.25" customHeight="1"/>
    <row r="5116" ht="26.25" customHeight="1"/>
    <row r="5117" ht="26.25" customHeight="1"/>
    <row r="5118" ht="26.25" customHeight="1"/>
    <row r="5119" ht="26.25" customHeight="1"/>
    <row r="5120" ht="26.25" customHeight="1"/>
    <row r="5121" ht="26.25" customHeight="1"/>
    <row r="5122" ht="26.25" customHeight="1"/>
    <row r="5123" ht="26.25" customHeight="1"/>
    <row r="5124" ht="26.25" customHeight="1"/>
    <row r="5125" ht="26.25" customHeight="1"/>
    <row r="5126" ht="26.25" customHeight="1"/>
    <row r="5127" ht="26.25" customHeight="1"/>
    <row r="5128" ht="26.25" customHeight="1"/>
    <row r="5129" ht="26.25" customHeight="1"/>
    <row r="5130" ht="26.25" customHeight="1"/>
    <row r="5131" ht="26.25" customHeight="1"/>
    <row r="5132" ht="26.25" customHeight="1"/>
    <row r="5133" ht="26.25" customHeight="1"/>
    <row r="5134" ht="26.25" customHeight="1"/>
    <row r="5135" ht="26.25" customHeight="1"/>
    <row r="5136" ht="26.25" customHeight="1"/>
    <row r="5137" ht="26.25" customHeight="1"/>
    <row r="5138" ht="26.25" customHeight="1"/>
    <row r="5139" ht="26.25" customHeight="1"/>
    <row r="5140" ht="26.25" customHeight="1"/>
    <row r="5141" ht="26.25" customHeight="1"/>
    <row r="5142" ht="26.25" customHeight="1"/>
    <row r="5143" ht="26.25" customHeight="1"/>
    <row r="5144" ht="26.25" customHeight="1"/>
    <row r="5145" ht="26.25" customHeight="1"/>
    <row r="5146" ht="26.25" customHeight="1"/>
    <row r="5147" ht="26.25" customHeight="1"/>
    <row r="5148" ht="26.25" customHeight="1"/>
    <row r="5149" ht="26.25" customHeight="1"/>
    <row r="5150" ht="26.25" customHeight="1"/>
    <row r="5151" ht="26.25" customHeight="1"/>
    <row r="5152" ht="26.25" customHeight="1"/>
    <row r="5153" ht="26.25" customHeight="1"/>
    <row r="5154" ht="26.25" customHeight="1"/>
    <row r="5155" ht="26.25" customHeight="1"/>
    <row r="5156" ht="26.25" customHeight="1"/>
    <row r="5157" ht="26.25" customHeight="1"/>
    <row r="5158" ht="26.25" customHeight="1"/>
    <row r="5159" ht="26.25" customHeight="1"/>
    <row r="5160" ht="26.25" customHeight="1"/>
    <row r="5161" ht="26.25" customHeight="1"/>
    <row r="5162" ht="26.25" customHeight="1"/>
    <row r="5163" ht="26.25" customHeight="1"/>
    <row r="5164" ht="26.25" customHeight="1"/>
    <row r="5165" ht="26.25" customHeight="1"/>
    <row r="5166" ht="26.25" customHeight="1"/>
    <row r="5167" ht="26.25" customHeight="1"/>
    <row r="5168" ht="26.25" customHeight="1"/>
    <row r="5169" ht="26.25" customHeight="1"/>
    <row r="5170" ht="26.25" customHeight="1"/>
    <row r="5171" ht="26.25" customHeight="1"/>
    <row r="5172" ht="26.25" customHeight="1"/>
    <row r="5173" ht="26.25" customHeight="1"/>
    <row r="5174" ht="26.25" customHeight="1"/>
    <row r="5175" ht="26.25" customHeight="1"/>
    <row r="5176" ht="26.25" customHeight="1"/>
    <row r="5177" ht="26.25" customHeight="1"/>
    <row r="5178" ht="26.25" customHeight="1"/>
    <row r="5179" ht="26.25" customHeight="1"/>
    <row r="5180" ht="26.25" customHeight="1"/>
    <row r="5181" ht="26.25" customHeight="1"/>
    <row r="5182" ht="26.25" customHeight="1"/>
    <row r="5183" ht="26.25" customHeight="1"/>
    <row r="5184" ht="26.25" customHeight="1"/>
    <row r="5185" ht="26.25" customHeight="1"/>
    <row r="5186" ht="26.25" customHeight="1"/>
    <row r="5187" ht="26.25" customHeight="1"/>
    <row r="5188" ht="26.25" customHeight="1"/>
    <row r="5189" ht="26.25" customHeight="1"/>
    <row r="5190" ht="26.25" customHeight="1"/>
    <row r="5191" ht="26.25" customHeight="1"/>
    <row r="5192" ht="26.25" customHeight="1"/>
    <row r="5193" ht="26.25" customHeight="1"/>
    <row r="5194" ht="26.25" customHeight="1"/>
    <row r="5195" ht="26.25" customHeight="1"/>
    <row r="5196" ht="26.25" customHeight="1"/>
    <row r="5197" ht="26.25" customHeight="1"/>
    <row r="5198" ht="26.25" customHeight="1"/>
    <row r="5199" ht="26.25" customHeight="1"/>
    <row r="5200" ht="26.25" customHeight="1"/>
    <row r="5201" ht="26.25" customHeight="1"/>
    <row r="5202" ht="26.25" customHeight="1"/>
    <row r="5203" ht="26.25" customHeight="1"/>
    <row r="5204" ht="26.25" customHeight="1"/>
    <row r="5205" ht="26.25" customHeight="1"/>
    <row r="5206" ht="26.25" customHeight="1"/>
    <row r="5207" ht="26.25" customHeight="1"/>
    <row r="5208" ht="26.25" customHeight="1"/>
    <row r="5209" ht="26.25" customHeight="1"/>
    <row r="5210" ht="26.25" customHeight="1"/>
    <row r="5211" ht="26.25" customHeight="1"/>
    <row r="5212" ht="26.25" customHeight="1"/>
    <row r="5213" ht="26.25" customHeight="1"/>
    <row r="5214" ht="26.25" customHeight="1"/>
    <row r="5215" ht="26.25" customHeight="1"/>
    <row r="5216" ht="26.25" customHeight="1"/>
    <row r="5217" ht="26.25" customHeight="1"/>
    <row r="5218" ht="26.25" customHeight="1"/>
    <row r="5219" ht="26.25" customHeight="1"/>
    <row r="5220" ht="26.25" customHeight="1"/>
    <row r="5221" ht="26.25" customHeight="1"/>
    <row r="5222" ht="26.25" customHeight="1"/>
    <row r="5223" ht="26.25" customHeight="1"/>
    <row r="5224" ht="26.25" customHeight="1"/>
    <row r="5225" ht="26.25" customHeight="1"/>
    <row r="5226" ht="26.25" customHeight="1"/>
    <row r="5227" ht="26.25" customHeight="1"/>
    <row r="5228" ht="26.25" customHeight="1"/>
    <row r="5229" ht="26.25" customHeight="1"/>
    <row r="5230" ht="26.25" customHeight="1"/>
    <row r="5231" ht="26.25" customHeight="1"/>
    <row r="5232" ht="26.25" customHeight="1"/>
    <row r="5233" ht="26.25" customHeight="1"/>
    <row r="5234" ht="26.25" customHeight="1"/>
    <row r="5235" ht="26.25" customHeight="1"/>
    <row r="5236" ht="26.25" customHeight="1"/>
    <row r="5237" ht="26.25" customHeight="1"/>
    <row r="5238" ht="26.25" customHeight="1"/>
    <row r="5239" ht="26.25" customHeight="1"/>
    <row r="5240" ht="26.25" customHeight="1"/>
    <row r="5241" ht="26.25" customHeight="1"/>
    <row r="5242" ht="26.25" customHeight="1"/>
    <row r="5243" ht="26.25" customHeight="1"/>
    <row r="5244" ht="26.25" customHeight="1"/>
    <row r="5245" ht="26.25" customHeight="1"/>
    <row r="5246" ht="26.25" customHeight="1"/>
    <row r="5247" ht="26.25" customHeight="1"/>
    <row r="5248" ht="26.25" customHeight="1"/>
    <row r="5249" ht="26.25" customHeight="1"/>
    <row r="5250" ht="26.25" customHeight="1"/>
    <row r="5251" ht="26.25" customHeight="1"/>
    <row r="5252" ht="26.25" customHeight="1"/>
    <row r="5253" ht="26.25" customHeight="1"/>
    <row r="5254" ht="26.25" customHeight="1"/>
    <row r="5255" ht="26.25" customHeight="1"/>
    <row r="5256" ht="26.25" customHeight="1"/>
    <row r="5257" ht="26.25" customHeight="1"/>
    <row r="5258" ht="26.25" customHeight="1"/>
    <row r="5259" ht="26.25" customHeight="1"/>
    <row r="5260" ht="26.25" customHeight="1"/>
    <row r="5261" ht="26.25" customHeight="1"/>
    <row r="5262" ht="26.25" customHeight="1"/>
    <row r="5263" ht="26.25" customHeight="1"/>
    <row r="5264" ht="26.25" customHeight="1"/>
    <row r="5265" ht="26.25" customHeight="1"/>
    <row r="5266" ht="26.25" customHeight="1"/>
    <row r="5267" ht="26.25" customHeight="1"/>
    <row r="5268" ht="26.25" customHeight="1"/>
    <row r="5269" ht="26.25" customHeight="1"/>
    <row r="5270" ht="26.25" customHeight="1"/>
    <row r="5271" ht="26.25" customHeight="1"/>
    <row r="5272" ht="26.25" customHeight="1"/>
    <row r="5273" ht="26.25" customHeight="1"/>
    <row r="5274" ht="26.25" customHeight="1"/>
    <row r="5275" ht="26.25" customHeight="1"/>
    <row r="5276" ht="26.25" customHeight="1"/>
    <row r="5277" ht="26.25" customHeight="1"/>
    <row r="5278" ht="26.25" customHeight="1"/>
    <row r="5279" ht="26.25" customHeight="1"/>
    <row r="5280" ht="26.25" customHeight="1"/>
    <row r="5281" ht="26.25" customHeight="1"/>
    <row r="5282" ht="26.25" customHeight="1"/>
    <row r="5283" ht="26.25" customHeight="1"/>
    <row r="5284" ht="26.25" customHeight="1"/>
    <row r="5285" ht="26.25" customHeight="1"/>
    <row r="5286" ht="26.25" customHeight="1"/>
    <row r="5287" ht="26.25" customHeight="1"/>
    <row r="5288" ht="26.25" customHeight="1"/>
    <row r="5289" ht="26.25" customHeight="1"/>
    <row r="5290" ht="26.25" customHeight="1"/>
    <row r="5291" ht="26.25" customHeight="1"/>
    <row r="5292" ht="26.25" customHeight="1"/>
    <row r="5293" ht="26.25" customHeight="1"/>
    <row r="5294" ht="26.25" customHeight="1"/>
    <row r="5295" ht="26.25" customHeight="1"/>
    <row r="5296" ht="26.25" customHeight="1"/>
    <row r="5297" ht="26.25" customHeight="1"/>
    <row r="5298" ht="26.25" customHeight="1"/>
    <row r="5299" ht="26.25" customHeight="1"/>
    <row r="5300" ht="26.25" customHeight="1"/>
    <row r="5301" ht="26.25" customHeight="1"/>
    <row r="5302" ht="26.25" customHeight="1"/>
    <row r="5303" ht="26.25" customHeight="1"/>
    <row r="5304" ht="26.25" customHeight="1"/>
    <row r="5305" ht="26.25" customHeight="1"/>
    <row r="5306" ht="26.25" customHeight="1"/>
    <row r="5307" ht="26.25" customHeight="1"/>
    <row r="5308" ht="26.25" customHeight="1"/>
    <row r="5309" ht="26.25" customHeight="1"/>
    <row r="5310" ht="26.25" customHeight="1"/>
    <row r="5311" ht="26.25" customHeight="1"/>
    <row r="5312" ht="26.25" customHeight="1"/>
    <row r="5313" ht="26.25" customHeight="1"/>
    <row r="5314" ht="26.25" customHeight="1"/>
    <row r="5315" ht="26.25" customHeight="1"/>
    <row r="5316" ht="26.25" customHeight="1"/>
    <row r="5317" ht="26.25" customHeight="1"/>
    <row r="5318" ht="26.25" customHeight="1"/>
    <row r="5319" ht="26.25" customHeight="1"/>
    <row r="5320" ht="26.25" customHeight="1"/>
    <row r="5321" ht="26.25" customHeight="1"/>
    <row r="5322" ht="26.25" customHeight="1"/>
    <row r="5323" ht="26.25" customHeight="1"/>
    <row r="5324" ht="26.25" customHeight="1"/>
    <row r="5325" ht="26.25" customHeight="1"/>
    <row r="5326" ht="26.25" customHeight="1"/>
    <row r="5327" ht="26.25" customHeight="1"/>
    <row r="5328" ht="26.25" customHeight="1"/>
    <row r="5329" ht="26.25" customHeight="1"/>
    <row r="5330" ht="26.25" customHeight="1"/>
    <row r="5331" ht="26.25" customHeight="1"/>
    <row r="5332" ht="26.25" customHeight="1"/>
    <row r="5333" ht="26.25" customHeight="1"/>
    <row r="5334" ht="26.25" customHeight="1"/>
    <row r="5335" ht="26.25" customHeight="1"/>
    <row r="5336" ht="26.25" customHeight="1"/>
    <row r="5337" ht="26.25" customHeight="1"/>
    <row r="5338" ht="26.25" customHeight="1"/>
    <row r="5339" ht="26.25" customHeight="1"/>
    <row r="5340" ht="26.25" customHeight="1"/>
    <row r="5341" ht="26.25" customHeight="1"/>
    <row r="5342" ht="26.25" customHeight="1"/>
    <row r="5343" ht="26.25" customHeight="1"/>
    <row r="5344" ht="26.25" customHeight="1"/>
    <row r="5345" ht="26.25" customHeight="1"/>
    <row r="5346" ht="26.25" customHeight="1"/>
    <row r="5347" ht="26.25" customHeight="1"/>
    <row r="5348" ht="26.25" customHeight="1"/>
    <row r="5349" ht="26.25" customHeight="1"/>
    <row r="5350" ht="26.25" customHeight="1"/>
    <row r="5351" ht="26.25" customHeight="1"/>
    <row r="5352" ht="26.25" customHeight="1"/>
    <row r="5353" ht="26.25" customHeight="1"/>
    <row r="5354" ht="26.25" customHeight="1"/>
    <row r="5355" ht="26.25" customHeight="1"/>
    <row r="5356" ht="26.25" customHeight="1"/>
    <row r="5357" ht="26.25" customHeight="1"/>
    <row r="5358" ht="26.25" customHeight="1"/>
    <row r="5359" ht="26.25" customHeight="1"/>
    <row r="5360" ht="26.25" customHeight="1"/>
    <row r="5361" ht="26.25" customHeight="1"/>
    <row r="5362" ht="26.25" customHeight="1"/>
    <row r="5363" ht="26.25" customHeight="1"/>
    <row r="5364" ht="26.25" customHeight="1"/>
    <row r="5365" ht="26.25" customHeight="1"/>
    <row r="5366" ht="26.25" customHeight="1"/>
    <row r="5367" ht="26.25" customHeight="1"/>
    <row r="5368" ht="26.25" customHeight="1"/>
    <row r="5369" ht="26.25" customHeight="1"/>
    <row r="5370" ht="26.25" customHeight="1"/>
    <row r="5371" ht="26.25" customHeight="1"/>
    <row r="5372" ht="26.25" customHeight="1"/>
    <row r="5373" ht="26.25" customHeight="1"/>
    <row r="5374" ht="26.25" customHeight="1"/>
    <row r="5375" ht="26.25" customHeight="1"/>
    <row r="5376" ht="26.25" customHeight="1"/>
    <row r="5377" ht="26.25" customHeight="1"/>
    <row r="5378" ht="26.25" customHeight="1"/>
    <row r="5379" ht="26.25" customHeight="1"/>
    <row r="5380" ht="26.25" customHeight="1"/>
    <row r="5381" ht="26.25" customHeight="1"/>
    <row r="5382" ht="26.25" customHeight="1"/>
    <row r="5383" ht="26.25" customHeight="1"/>
    <row r="5384" ht="26.25" customHeight="1"/>
    <row r="5385" ht="26.25" customHeight="1"/>
    <row r="5386" ht="26.25" customHeight="1"/>
    <row r="5387" ht="26.25" customHeight="1"/>
    <row r="5388" ht="26.25" customHeight="1"/>
    <row r="5389" ht="26.25" customHeight="1"/>
    <row r="5390" ht="26.25" customHeight="1"/>
    <row r="5391" ht="26.25" customHeight="1"/>
    <row r="5392" ht="26.25" customHeight="1"/>
    <row r="5393" ht="26.25" customHeight="1"/>
    <row r="5394" ht="26.25" customHeight="1"/>
    <row r="5395" ht="26.25" customHeight="1"/>
    <row r="5396" ht="26.25" customHeight="1"/>
    <row r="5397" ht="26.25" customHeight="1"/>
    <row r="5398" ht="26.25" customHeight="1"/>
    <row r="5399" ht="26.25" customHeight="1"/>
    <row r="5400" ht="26.25" customHeight="1"/>
    <row r="5401" ht="26.25" customHeight="1"/>
    <row r="5402" ht="26.25" customHeight="1"/>
    <row r="5403" ht="26.25" customHeight="1"/>
    <row r="5404" ht="26.25" customHeight="1"/>
    <row r="5405" ht="26.25" customHeight="1"/>
    <row r="5406" ht="26.25" customHeight="1"/>
    <row r="5407" ht="26.25" customHeight="1"/>
    <row r="5408" ht="26.25" customHeight="1"/>
    <row r="5409" ht="26.25" customHeight="1"/>
    <row r="5410" ht="26.25" customHeight="1"/>
    <row r="5411" ht="26.25" customHeight="1"/>
    <row r="5412" ht="26.25" customHeight="1"/>
    <row r="5413" ht="26.25" customHeight="1"/>
    <row r="5414" ht="26.25" customHeight="1"/>
    <row r="5415" ht="26.25" customHeight="1"/>
    <row r="5416" ht="26.25" customHeight="1"/>
    <row r="5417" ht="26.25" customHeight="1"/>
    <row r="5418" ht="26.25" customHeight="1"/>
    <row r="5419" ht="26.25" customHeight="1"/>
    <row r="5420" ht="26.25" customHeight="1"/>
    <row r="5421" ht="26.25" customHeight="1"/>
    <row r="5422" ht="26.25" customHeight="1"/>
    <row r="5423" ht="26.25" customHeight="1"/>
    <row r="5424" ht="26.25" customHeight="1"/>
    <row r="5425" ht="26.25" customHeight="1"/>
    <row r="5426" ht="26.25" customHeight="1"/>
    <row r="5427" ht="26.25" customHeight="1"/>
    <row r="5428" ht="26.25" customHeight="1"/>
    <row r="5429" ht="26.25" customHeight="1"/>
    <row r="5430" ht="26.25" customHeight="1"/>
    <row r="5431" ht="26.25" customHeight="1"/>
    <row r="5432" ht="26.25" customHeight="1"/>
    <row r="5433" ht="26.25" customHeight="1"/>
    <row r="5434" ht="26.25" customHeight="1"/>
    <row r="5435" ht="26.25" customHeight="1"/>
    <row r="5436" ht="26.25" customHeight="1"/>
    <row r="5437" ht="26.25" customHeight="1"/>
    <row r="5438" ht="26.25" customHeight="1"/>
    <row r="5439" ht="26.25" customHeight="1"/>
    <row r="5440" ht="26.25" customHeight="1"/>
    <row r="5441" ht="26.25" customHeight="1"/>
    <row r="5442" ht="26.25" customHeight="1"/>
    <row r="5443" ht="26.25" customHeight="1"/>
    <row r="5444" ht="26.25" customHeight="1"/>
    <row r="5445" ht="26.25" customHeight="1"/>
    <row r="5446" ht="26.25" customHeight="1"/>
    <row r="5447" ht="26.25" customHeight="1"/>
    <row r="5448" ht="26.25" customHeight="1"/>
    <row r="5449" ht="26.25" customHeight="1"/>
    <row r="5450" ht="26.25" customHeight="1"/>
    <row r="5451" ht="26.25" customHeight="1"/>
    <row r="5452" ht="26.25" customHeight="1"/>
    <row r="5453" ht="26.25" customHeight="1"/>
    <row r="5454" ht="26.25" customHeight="1"/>
    <row r="5455" ht="26.25" customHeight="1"/>
    <row r="5456" ht="26.25" customHeight="1"/>
    <row r="5457" ht="26.25" customHeight="1"/>
    <row r="5458" ht="26.25" customHeight="1"/>
    <row r="5459" ht="26.25" customHeight="1"/>
    <row r="5460" ht="26.25" customHeight="1"/>
    <row r="5461" ht="26.25" customHeight="1"/>
    <row r="5462" ht="26.25" customHeight="1"/>
    <row r="5463" ht="26.25" customHeight="1"/>
    <row r="5464" ht="26.25" customHeight="1"/>
    <row r="5465" ht="26.25" customHeight="1"/>
    <row r="5466" ht="26.25" customHeight="1"/>
    <row r="5467" ht="26.25" customHeight="1"/>
    <row r="5468" ht="26.25" customHeight="1"/>
    <row r="5469" ht="26.25" customHeight="1"/>
    <row r="5470" ht="26.25" customHeight="1"/>
    <row r="5471" ht="26.25" customHeight="1"/>
    <row r="5472" ht="26.25" customHeight="1"/>
    <row r="5473" ht="26.25" customHeight="1"/>
    <row r="5474" ht="26.25" customHeight="1"/>
    <row r="5475" ht="26.25" customHeight="1"/>
    <row r="5476" ht="26.25" customHeight="1"/>
    <row r="5477" ht="26.25" customHeight="1"/>
    <row r="5478" ht="26.25" customHeight="1"/>
    <row r="5479" ht="26.25" customHeight="1"/>
    <row r="5480" ht="26.25" customHeight="1"/>
    <row r="5481" ht="26.25" customHeight="1"/>
    <row r="5482" ht="26.25" customHeight="1"/>
    <row r="5483" ht="26.25" customHeight="1"/>
    <row r="5484" ht="26.25" customHeight="1"/>
    <row r="5485" ht="26.25" customHeight="1"/>
    <row r="5486" ht="26.25" customHeight="1"/>
    <row r="5487" ht="26.25" customHeight="1"/>
    <row r="5488" ht="26.25" customHeight="1"/>
    <row r="5489" ht="26.25" customHeight="1"/>
    <row r="5490" ht="26.25" customHeight="1"/>
    <row r="5491" ht="26.25" customHeight="1"/>
    <row r="5492" ht="26.25" customHeight="1"/>
    <row r="5493" ht="26.25" customHeight="1"/>
    <row r="5494" ht="26.25" customHeight="1"/>
    <row r="5495" ht="26.25" customHeight="1"/>
    <row r="5496" ht="26.25" customHeight="1"/>
    <row r="5497" ht="26.25" customHeight="1"/>
    <row r="5498" ht="26.25" customHeight="1"/>
    <row r="5499" ht="26.25" customHeight="1"/>
    <row r="5500" ht="26.25" customHeight="1"/>
    <row r="5501" ht="26.25" customHeight="1"/>
    <row r="5502" ht="26.25" customHeight="1"/>
    <row r="5503" ht="26.25" customHeight="1"/>
    <row r="5504" ht="26.25" customHeight="1"/>
    <row r="5505" ht="26.25" customHeight="1"/>
    <row r="5506" ht="26.25" customHeight="1"/>
    <row r="5507" ht="26.25" customHeight="1"/>
    <row r="5508" ht="26.25" customHeight="1"/>
    <row r="5509" ht="26.25" customHeight="1"/>
    <row r="5510" ht="26.25" customHeight="1"/>
    <row r="5511" ht="26.25" customHeight="1"/>
    <row r="5512" ht="26.25" customHeight="1"/>
    <row r="5513" ht="26.25" customHeight="1"/>
    <row r="5514" ht="26.25" customHeight="1"/>
    <row r="5515" ht="26.25" customHeight="1"/>
    <row r="5516" ht="26.25" customHeight="1"/>
    <row r="5517" ht="26.25" customHeight="1"/>
    <row r="5518" ht="26.25" customHeight="1"/>
    <row r="5519" ht="26.25" customHeight="1"/>
    <row r="5520" ht="26.25" customHeight="1"/>
    <row r="5521" ht="26.25" customHeight="1"/>
    <row r="5522" ht="26.25" customHeight="1"/>
    <row r="5523" ht="26.25" customHeight="1"/>
    <row r="5524" ht="26.25" customHeight="1"/>
    <row r="5525" ht="26.25" customHeight="1"/>
    <row r="5526" ht="26.25" customHeight="1"/>
    <row r="5527" ht="26.25" customHeight="1"/>
    <row r="5528" ht="26.25" customHeight="1"/>
    <row r="5529" ht="26.25" customHeight="1"/>
    <row r="5530" ht="26.25" customHeight="1"/>
    <row r="5531" ht="26.25" customHeight="1"/>
    <row r="5532" ht="26.25" customHeight="1"/>
    <row r="5533" ht="26.25" customHeight="1"/>
    <row r="5534" ht="26.25" customHeight="1"/>
    <row r="5535" ht="26.25" customHeight="1"/>
    <row r="5536" ht="26.25" customHeight="1"/>
    <row r="5537" ht="26.25" customHeight="1"/>
    <row r="5538" ht="26.25" customHeight="1"/>
    <row r="5539" ht="26.25" customHeight="1"/>
    <row r="5540" ht="26.25" customHeight="1"/>
    <row r="5541" ht="26.25" customHeight="1"/>
    <row r="5542" ht="26.25" customHeight="1"/>
    <row r="5543" ht="26.25" customHeight="1"/>
    <row r="5544" ht="26.25" customHeight="1"/>
    <row r="5545" ht="26.25" customHeight="1"/>
    <row r="5546" ht="26.25" customHeight="1"/>
    <row r="5547" ht="26.25" customHeight="1"/>
    <row r="5548" ht="26.25" customHeight="1"/>
    <row r="5549" ht="26.25" customHeight="1"/>
    <row r="5550" ht="26.25" customHeight="1"/>
    <row r="5551" ht="26.25" customHeight="1"/>
    <row r="5552" ht="26.25" customHeight="1"/>
    <row r="5553" ht="26.25" customHeight="1"/>
    <row r="5554" ht="26.25" customHeight="1"/>
    <row r="5555" ht="26.25" customHeight="1"/>
    <row r="5556" ht="26.25" customHeight="1"/>
    <row r="5557" ht="26.25" customHeight="1"/>
    <row r="5558" ht="26.25" customHeight="1"/>
    <row r="5559" ht="26.25" customHeight="1"/>
    <row r="5560" ht="26.25" customHeight="1"/>
    <row r="5561" ht="26.25" customHeight="1"/>
    <row r="5562" ht="26.25" customHeight="1"/>
    <row r="5563" ht="26.25" customHeight="1"/>
    <row r="5564" ht="26.25" customHeight="1"/>
    <row r="5565" ht="26.25" customHeight="1"/>
    <row r="5566" ht="26.25" customHeight="1"/>
    <row r="5567" ht="26.25" customHeight="1"/>
    <row r="5568" ht="26.25" customHeight="1"/>
    <row r="5569" ht="26.25" customHeight="1"/>
    <row r="5570" ht="26.25" customHeight="1"/>
    <row r="5571" ht="26.25" customHeight="1"/>
    <row r="5572" ht="26.25" customHeight="1"/>
    <row r="5573" ht="26.25" customHeight="1"/>
    <row r="5574" ht="26.25" customHeight="1"/>
    <row r="5575" ht="26.25" customHeight="1"/>
    <row r="5576" ht="26.25" customHeight="1"/>
    <row r="5577" ht="26.25" customHeight="1"/>
    <row r="5578" ht="26.25" customHeight="1"/>
    <row r="5579" ht="26.25" customHeight="1"/>
    <row r="5580" ht="26.25" customHeight="1"/>
    <row r="5581" ht="26.25" customHeight="1"/>
    <row r="5582" ht="26.25" customHeight="1"/>
    <row r="5583" ht="26.25" customHeight="1"/>
    <row r="5584" ht="26.25" customHeight="1"/>
    <row r="5585" ht="26.25" customHeight="1"/>
    <row r="5586" ht="26.25" customHeight="1"/>
    <row r="5587" ht="26.25" customHeight="1"/>
    <row r="5588" ht="26.25" customHeight="1"/>
    <row r="5589" ht="26.25" customHeight="1"/>
    <row r="5590" ht="26.25" customHeight="1"/>
    <row r="5591" ht="26.25" customHeight="1"/>
    <row r="5592" ht="26.25" customHeight="1"/>
    <row r="5593" ht="26.25" customHeight="1"/>
    <row r="5594" ht="26.25" customHeight="1"/>
    <row r="5595" ht="26.25" customHeight="1"/>
    <row r="5596" ht="26.25" customHeight="1"/>
    <row r="5597" ht="26.25" customHeight="1"/>
    <row r="5598" ht="26.25" customHeight="1"/>
    <row r="5599" ht="26.25" customHeight="1"/>
    <row r="5600" ht="26.25" customHeight="1"/>
    <row r="5601" ht="26.25" customHeight="1"/>
    <row r="5602" ht="26.25" customHeight="1"/>
    <row r="5603" ht="26.25" customHeight="1"/>
    <row r="5604" ht="26.25" customHeight="1"/>
    <row r="5605" ht="26.25" customHeight="1"/>
    <row r="5606" ht="26.25" customHeight="1"/>
    <row r="5607" ht="26.25" customHeight="1"/>
    <row r="5608" ht="26.25" customHeight="1"/>
    <row r="5609" ht="26.25" customHeight="1"/>
    <row r="5610" ht="26.25" customHeight="1"/>
    <row r="5611" ht="26.25" customHeight="1"/>
    <row r="5612" ht="26.25" customHeight="1"/>
    <row r="5613" ht="26.25" customHeight="1"/>
    <row r="5614" ht="26.25" customHeight="1"/>
    <row r="5615" ht="26.25" customHeight="1"/>
    <row r="5616" ht="26.25" customHeight="1"/>
    <row r="5617" ht="26.25" customHeight="1"/>
    <row r="5618" ht="26.25" customHeight="1"/>
    <row r="5619" ht="26.25" customHeight="1"/>
    <row r="5620" ht="26.25" customHeight="1"/>
    <row r="5621" ht="26.25" customHeight="1"/>
    <row r="5622" ht="26.25" customHeight="1"/>
    <row r="5623" ht="26.25" customHeight="1"/>
    <row r="5624" ht="26.25" customHeight="1"/>
    <row r="5625" ht="26.25" customHeight="1"/>
    <row r="5626" ht="26.25" customHeight="1"/>
    <row r="5627" ht="26.25" customHeight="1"/>
    <row r="5628" ht="26.25" customHeight="1"/>
    <row r="5629" ht="26.25" customHeight="1"/>
    <row r="5630" ht="26.25" customHeight="1"/>
    <row r="5631" ht="26.25" customHeight="1"/>
    <row r="5632" ht="26.25" customHeight="1"/>
    <row r="5633" ht="26.25" customHeight="1"/>
    <row r="5634" ht="26.25" customHeight="1"/>
    <row r="5635" ht="26.25" customHeight="1"/>
    <row r="5636" ht="26.25" customHeight="1"/>
    <row r="5637" ht="26.25" customHeight="1"/>
    <row r="5638" ht="26.25" customHeight="1"/>
    <row r="5639" ht="26.25" customHeight="1"/>
    <row r="5640" ht="26.25" customHeight="1"/>
    <row r="5641" ht="26.25" customHeight="1"/>
    <row r="5642" ht="26.25" customHeight="1"/>
    <row r="5643" ht="26.25" customHeight="1"/>
    <row r="5644" ht="26.25" customHeight="1"/>
    <row r="5645" ht="26.25" customHeight="1"/>
    <row r="5646" ht="26.25" customHeight="1"/>
    <row r="5647" ht="26.25" customHeight="1"/>
    <row r="5648" ht="26.25" customHeight="1"/>
    <row r="5649" ht="26.25" customHeight="1"/>
    <row r="5650" ht="26.25" customHeight="1"/>
    <row r="5651" ht="26.25" customHeight="1"/>
    <row r="5652" ht="26.25" customHeight="1"/>
    <row r="5653" ht="26.25" customHeight="1"/>
    <row r="5654" ht="26.25" customHeight="1"/>
    <row r="5655" ht="26.25" customHeight="1"/>
    <row r="5656" ht="26.25" customHeight="1"/>
    <row r="5657" ht="26.25" customHeight="1"/>
    <row r="5658" ht="26.25" customHeight="1"/>
    <row r="5659" ht="26.25" customHeight="1"/>
    <row r="5660" ht="26.25" customHeight="1"/>
    <row r="5661" ht="26.25" customHeight="1"/>
    <row r="5662" ht="26.25" customHeight="1"/>
    <row r="5663" ht="26.25" customHeight="1"/>
    <row r="5664" ht="26.25" customHeight="1"/>
    <row r="5665" ht="26.25" customHeight="1"/>
    <row r="5666" ht="26.25" customHeight="1"/>
    <row r="5667" ht="26.25" customHeight="1"/>
    <row r="5668" ht="26.25" customHeight="1"/>
    <row r="5669" ht="26.25" customHeight="1"/>
    <row r="5670" ht="26.25" customHeight="1"/>
    <row r="5671" ht="26.25" customHeight="1"/>
    <row r="5672" ht="26.25" customHeight="1"/>
    <row r="5673" ht="26.25" customHeight="1"/>
    <row r="5674" ht="26.25" customHeight="1"/>
    <row r="5675" ht="26.25" customHeight="1"/>
    <row r="5676" ht="26.25" customHeight="1"/>
    <row r="5677" ht="26.25" customHeight="1"/>
    <row r="5678" ht="26.25" customHeight="1"/>
    <row r="5679" ht="26.25" customHeight="1"/>
    <row r="5680" ht="26.25" customHeight="1"/>
    <row r="5681" ht="26.25" customHeight="1"/>
    <row r="5682" ht="26.25" customHeight="1"/>
    <row r="5683" ht="26.25" customHeight="1"/>
    <row r="5684" ht="26.25" customHeight="1"/>
    <row r="5685" ht="26.25" customHeight="1"/>
    <row r="5686" ht="26.25" customHeight="1"/>
    <row r="5687" ht="26.25" customHeight="1"/>
    <row r="5688" ht="26.25" customHeight="1"/>
    <row r="5689" ht="26.25" customHeight="1"/>
    <row r="5690" ht="26.25" customHeight="1"/>
    <row r="5691" ht="26.25" customHeight="1"/>
    <row r="5692" ht="26.25" customHeight="1"/>
    <row r="5693" ht="26.25" customHeight="1"/>
    <row r="5694" ht="26.25" customHeight="1"/>
    <row r="5695" ht="26.25" customHeight="1"/>
    <row r="5696" ht="26.25" customHeight="1"/>
    <row r="5697" ht="26.25" customHeight="1"/>
    <row r="5698" ht="26.25" customHeight="1"/>
    <row r="5699" ht="26.25" customHeight="1"/>
    <row r="5700" ht="26.25" customHeight="1"/>
    <row r="5701" ht="26.25" customHeight="1"/>
    <row r="5702" ht="26.25" customHeight="1"/>
    <row r="5703" ht="26.25" customHeight="1"/>
    <row r="5704" ht="26.25" customHeight="1"/>
    <row r="5705" ht="26.25" customHeight="1"/>
    <row r="5706" ht="26.25" customHeight="1"/>
    <row r="5707" ht="26.25" customHeight="1"/>
    <row r="5708" ht="26.25" customHeight="1"/>
    <row r="5709" ht="26.25" customHeight="1"/>
    <row r="5710" ht="26.25" customHeight="1"/>
    <row r="5711" ht="26.25" customHeight="1"/>
    <row r="5712" ht="26.25" customHeight="1"/>
    <row r="5713" ht="26.25" customHeight="1"/>
    <row r="5714" ht="26.25" customHeight="1"/>
    <row r="5715" ht="26.25" customHeight="1"/>
    <row r="5716" ht="26.25" customHeight="1"/>
    <row r="5717" ht="26.25" customHeight="1"/>
    <row r="5718" ht="26.25" customHeight="1"/>
    <row r="5719" ht="26.25" customHeight="1"/>
    <row r="5720" ht="26.25" customHeight="1"/>
    <row r="5721" ht="26.25" customHeight="1"/>
    <row r="5722" ht="26.25" customHeight="1"/>
    <row r="5723" ht="26.25" customHeight="1"/>
    <row r="5724" ht="26.25" customHeight="1"/>
    <row r="5725" ht="26.25" customHeight="1"/>
    <row r="5726" ht="26.25" customHeight="1"/>
    <row r="5727" ht="26.25" customHeight="1"/>
    <row r="5728" ht="26.25" customHeight="1"/>
    <row r="5729" ht="26.25" customHeight="1"/>
    <row r="5730" ht="26.25" customHeight="1"/>
    <row r="5731" ht="26.25" customHeight="1"/>
    <row r="5732" ht="26.25" customHeight="1"/>
    <row r="5733" ht="26.25" customHeight="1"/>
    <row r="5734" ht="26.25" customHeight="1"/>
    <row r="5735" ht="26.25" customHeight="1"/>
    <row r="5736" ht="26.25" customHeight="1"/>
    <row r="5737" ht="26.25" customHeight="1"/>
    <row r="5738" ht="26.25" customHeight="1"/>
    <row r="5739" ht="26.25" customHeight="1"/>
    <row r="5740" ht="26.25" customHeight="1"/>
    <row r="5741" ht="26.25" customHeight="1"/>
    <row r="5742" ht="26.25" customHeight="1"/>
    <row r="5743" ht="26.25" customHeight="1"/>
    <row r="5744" ht="26.25" customHeight="1"/>
    <row r="5745" ht="26.25" customHeight="1"/>
    <row r="5746" ht="26.25" customHeight="1"/>
    <row r="5747" ht="26.25" customHeight="1"/>
    <row r="5748" ht="26.25" customHeight="1"/>
    <row r="5749" ht="26.25" customHeight="1"/>
    <row r="5750" ht="26.25" customHeight="1"/>
    <row r="5751" ht="26.25" customHeight="1"/>
    <row r="5752" ht="26.25" customHeight="1"/>
    <row r="5753" ht="26.25" customHeight="1"/>
    <row r="5754" ht="26.25" customHeight="1"/>
    <row r="5755" ht="26.25" customHeight="1"/>
    <row r="5756" ht="26.25" customHeight="1"/>
    <row r="5757" ht="26.25" customHeight="1"/>
    <row r="5758" ht="26.25" customHeight="1"/>
    <row r="5759" ht="26.25" customHeight="1"/>
    <row r="5760" ht="26.25" customHeight="1"/>
    <row r="5761" ht="26.25" customHeight="1"/>
    <row r="5762" ht="26.25" customHeight="1"/>
    <row r="5763" ht="26.25" customHeight="1"/>
    <row r="5764" ht="26.25" customHeight="1"/>
    <row r="5765" ht="26.25" customHeight="1"/>
    <row r="5766" ht="26.25" customHeight="1"/>
    <row r="5767" ht="26.25" customHeight="1"/>
    <row r="5768" ht="26.25" customHeight="1"/>
    <row r="5769" ht="26.25" customHeight="1"/>
    <row r="5770" ht="26.25" customHeight="1"/>
    <row r="5771" ht="26.25" customHeight="1"/>
    <row r="5772" ht="26.25" customHeight="1"/>
    <row r="5773" ht="26.25" customHeight="1"/>
    <row r="5774" ht="26.25" customHeight="1"/>
    <row r="5775" ht="26.25" customHeight="1"/>
    <row r="5776" ht="26.25" customHeight="1"/>
    <row r="5777" ht="26.25" customHeight="1"/>
    <row r="5778" ht="26.25" customHeight="1"/>
    <row r="5779" ht="26.25" customHeight="1"/>
    <row r="5780" ht="26.25" customHeight="1"/>
    <row r="5781" ht="26.25" customHeight="1"/>
    <row r="5782" ht="26.25" customHeight="1"/>
    <row r="5783" ht="26.25" customHeight="1"/>
    <row r="5784" ht="26.25" customHeight="1"/>
    <row r="5785" ht="26.25" customHeight="1"/>
    <row r="5786" ht="26.25" customHeight="1"/>
    <row r="5787" ht="26.25" customHeight="1"/>
    <row r="5788" ht="26.25" customHeight="1"/>
    <row r="5789" ht="26.25" customHeight="1"/>
    <row r="5790" ht="26.25" customHeight="1"/>
    <row r="5791" ht="26.25" customHeight="1"/>
    <row r="5792" ht="26.25" customHeight="1"/>
    <row r="5793" ht="26.25" customHeight="1"/>
    <row r="5794" ht="26.25" customHeight="1"/>
    <row r="5795" ht="26.25" customHeight="1"/>
    <row r="5796" ht="26.25" customHeight="1"/>
    <row r="5797" ht="26.25" customHeight="1"/>
    <row r="5798" ht="26.25" customHeight="1"/>
    <row r="5799" ht="26.25" customHeight="1"/>
    <row r="5800" ht="26.25" customHeight="1"/>
    <row r="5801" ht="26.25" customHeight="1"/>
    <row r="5802" ht="26.25" customHeight="1"/>
    <row r="5803" ht="26.25" customHeight="1"/>
    <row r="5804" ht="26.25" customHeight="1"/>
    <row r="5805" ht="26.25" customHeight="1"/>
    <row r="5806" ht="26.25" customHeight="1"/>
    <row r="5807" ht="26.25" customHeight="1"/>
    <row r="5808" ht="26.25" customHeight="1"/>
    <row r="5809" ht="26.25" customHeight="1"/>
    <row r="5810" ht="26.25" customHeight="1"/>
    <row r="5811" ht="26.25" customHeight="1"/>
    <row r="5812" ht="26.25" customHeight="1"/>
    <row r="5813" ht="26.25" customHeight="1"/>
    <row r="5814" ht="26.25" customHeight="1"/>
    <row r="5815" ht="26.25" customHeight="1"/>
    <row r="5816" ht="26.25" customHeight="1"/>
    <row r="5817" ht="26.25" customHeight="1"/>
    <row r="5818" ht="26.25" customHeight="1"/>
    <row r="5819" ht="26.25" customHeight="1"/>
    <row r="5820" ht="26.25" customHeight="1"/>
    <row r="5821" ht="26.25" customHeight="1"/>
    <row r="5822" ht="26.25" customHeight="1"/>
    <row r="5823" ht="26.25" customHeight="1"/>
    <row r="5824" ht="26.25" customHeight="1"/>
    <row r="5825" ht="26.25" customHeight="1"/>
    <row r="5826" ht="26.25" customHeight="1"/>
    <row r="5827" ht="26.25" customHeight="1"/>
    <row r="5828" ht="26.25" customHeight="1"/>
    <row r="5829" ht="26.25" customHeight="1"/>
    <row r="5830" ht="26.25" customHeight="1"/>
    <row r="5831" ht="26.25" customHeight="1"/>
    <row r="5832" ht="26.25" customHeight="1"/>
    <row r="5833" ht="26.25" customHeight="1"/>
    <row r="5834" ht="26.25" customHeight="1"/>
    <row r="5835" ht="26.25" customHeight="1"/>
    <row r="5836" ht="26.25" customHeight="1"/>
    <row r="5837" ht="26.25" customHeight="1"/>
    <row r="5838" ht="26.25" customHeight="1"/>
    <row r="5839" ht="26.25" customHeight="1"/>
    <row r="5840" ht="26.25" customHeight="1"/>
    <row r="5841" ht="26.25" customHeight="1"/>
    <row r="5842" ht="26.25" customHeight="1"/>
    <row r="5843" ht="26.25" customHeight="1"/>
    <row r="5844" ht="26.25" customHeight="1"/>
    <row r="5845" ht="26.25" customHeight="1"/>
    <row r="5846" ht="26.25" customHeight="1"/>
    <row r="5847" ht="26.25" customHeight="1"/>
    <row r="5848" ht="26.25" customHeight="1"/>
    <row r="5849" ht="26.25" customHeight="1"/>
    <row r="5850" ht="26.25" customHeight="1"/>
    <row r="5851" ht="26.25" customHeight="1"/>
    <row r="5852" ht="26.25" customHeight="1"/>
    <row r="5853" ht="26.25" customHeight="1"/>
    <row r="5854" ht="26.25" customHeight="1"/>
    <row r="5855" ht="26.25" customHeight="1"/>
    <row r="5856" ht="26.25" customHeight="1"/>
    <row r="5857" ht="26.25" customHeight="1"/>
    <row r="5858" ht="26.25" customHeight="1"/>
    <row r="5859" ht="26.25" customHeight="1"/>
    <row r="5860" ht="26.25" customHeight="1"/>
    <row r="5861" ht="26.25" customHeight="1"/>
    <row r="5862" ht="26.25" customHeight="1"/>
    <row r="5863" ht="26.25" customHeight="1"/>
    <row r="5864" ht="26.25" customHeight="1"/>
    <row r="5865" ht="26.25" customHeight="1"/>
    <row r="5866" ht="26.25" customHeight="1"/>
    <row r="5867" ht="26.25" customHeight="1"/>
    <row r="5868" ht="26.25" customHeight="1"/>
    <row r="5869" ht="26.25" customHeight="1"/>
    <row r="5870" ht="26.25" customHeight="1"/>
    <row r="5871" ht="26.25" customHeight="1"/>
    <row r="5872" ht="26.25" customHeight="1"/>
    <row r="5873" ht="26.25" customHeight="1"/>
    <row r="5874" ht="26.25" customHeight="1"/>
    <row r="5875" ht="26.25" customHeight="1"/>
    <row r="5876" ht="26.25" customHeight="1"/>
    <row r="5877" ht="26.25" customHeight="1"/>
    <row r="5878" ht="26.25" customHeight="1"/>
    <row r="5879" ht="26.25" customHeight="1"/>
    <row r="5880" ht="26.25" customHeight="1"/>
    <row r="5881" ht="26.25" customHeight="1"/>
    <row r="5882" ht="26.25" customHeight="1"/>
    <row r="5883" ht="26.25" customHeight="1"/>
    <row r="5884" ht="26.25" customHeight="1"/>
    <row r="5885" ht="26.25" customHeight="1"/>
    <row r="5886" ht="26.25" customHeight="1"/>
    <row r="5887" ht="26.25" customHeight="1"/>
    <row r="5888" ht="26.25" customHeight="1"/>
    <row r="5889" ht="26.25" customHeight="1"/>
    <row r="5890" ht="26.25" customHeight="1"/>
    <row r="5891" ht="26.25" customHeight="1"/>
    <row r="5892" ht="26.25" customHeight="1"/>
    <row r="5893" ht="26.25" customHeight="1"/>
    <row r="5894" ht="26.25" customHeight="1"/>
    <row r="5895" ht="26.25" customHeight="1"/>
    <row r="5896" ht="26.25" customHeight="1"/>
    <row r="5897" ht="26.25" customHeight="1"/>
    <row r="5898" ht="26.25" customHeight="1"/>
    <row r="5899" ht="26.25" customHeight="1"/>
    <row r="5900" ht="26.25" customHeight="1"/>
    <row r="5901" ht="26.25" customHeight="1"/>
    <row r="5902" ht="26.25" customHeight="1"/>
    <row r="5903" ht="26.25" customHeight="1"/>
    <row r="5904" ht="26.25" customHeight="1"/>
    <row r="5905" ht="26.25" customHeight="1"/>
    <row r="5906" ht="26.25" customHeight="1"/>
    <row r="5907" ht="26.25" customHeight="1"/>
    <row r="5908" ht="26.25" customHeight="1"/>
    <row r="5909" ht="26.25" customHeight="1"/>
    <row r="5910" ht="26.25" customHeight="1"/>
    <row r="5911" ht="26.25" customHeight="1"/>
    <row r="5912" ht="26.25" customHeight="1"/>
    <row r="5913" ht="26.25" customHeight="1"/>
    <row r="5914" ht="26.25" customHeight="1"/>
    <row r="5915" ht="26.25" customHeight="1"/>
    <row r="5916" ht="26.25" customHeight="1"/>
    <row r="5917" ht="26.25" customHeight="1"/>
    <row r="5918" ht="26.25" customHeight="1"/>
    <row r="5919" ht="26.25" customHeight="1"/>
    <row r="5920" ht="26.25" customHeight="1"/>
    <row r="5921" ht="26.25" customHeight="1"/>
    <row r="5922" ht="26.25" customHeight="1"/>
    <row r="5923" ht="26.25" customHeight="1"/>
    <row r="5924" ht="26.25" customHeight="1"/>
    <row r="5925" ht="26.25" customHeight="1"/>
    <row r="5926" ht="26.25" customHeight="1"/>
    <row r="5927" ht="26.25" customHeight="1"/>
    <row r="5928" ht="26.25" customHeight="1"/>
    <row r="5929" ht="26.25" customHeight="1"/>
    <row r="5930" ht="26.25" customHeight="1"/>
    <row r="5931" ht="26.25" customHeight="1"/>
    <row r="5932" ht="26.25" customHeight="1"/>
    <row r="5933" ht="26.25" customHeight="1"/>
    <row r="5934" ht="26.25" customHeight="1"/>
    <row r="5935" ht="26.25" customHeight="1"/>
    <row r="5936" ht="26.25" customHeight="1"/>
    <row r="5937" ht="26.25" customHeight="1"/>
    <row r="5938" ht="26.25" customHeight="1"/>
    <row r="5939" ht="26.25" customHeight="1"/>
    <row r="5940" ht="26.25" customHeight="1"/>
    <row r="5941" ht="26.25" customHeight="1"/>
    <row r="5942" ht="26.25" customHeight="1"/>
    <row r="5943" ht="26.25" customHeight="1"/>
    <row r="5944" ht="26.25" customHeight="1"/>
    <row r="5945" ht="26.25" customHeight="1"/>
    <row r="5946" ht="26.25" customHeight="1"/>
    <row r="5947" ht="26.25" customHeight="1"/>
    <row r="5948" ht="26.25" customHeight="1"/>
    <row r="5949" ht="26.25" customHeight="1"/>
    <row r="5950" ht="26.25" customHeight="1"/>
    <row r="5951" ht="26.25" customHeight="1"/>
    <row r="5952" ht="26.25" customHeight="1"/>
    <row r="5953" ht="26.25" customHeight="1"/>
    <row r="5954" ht="26.25" customHeight="1"/>
    <row r="5955" ht="26.25" customHeight="1"/>
    <row r="5956" ht="26.25" customHeight="1"/>
    <row r="5957" ht="26.25" customHeight="1"/>
    <row r="5958" ht="26.25" customHeight="1"/>
    <row r="5959" ht="26.25" customHeight="1"/>
    <row r="5960" ht="26.25" customHeight="1"/>
    <row r="5961" ht="26.25" customHeight="1"/>
    <row r="5962" ht="26.25" customHeight="1"/>
    <row r="5963" ht="26.25" customHeight="1"/>
    <row r="5964" ht="26.25" customHeight="1"/>
    <row r="5965" ht="26.25" customHeight="1"/>
    <row r="5966" ht="26.25" customHeight="1"/>
    <row r="5967" ht="26.25" customHeight="1"/>
    <row r="5968" ht="26.25" customHeight="1"/>
    <row r="5969" ht="26.25" customHeight="1"/>
    <row r="5970" ht="26.25" customHeight="1"/>
    <row r="5971" ht="26.25" customHeight="1"/>
    <row r="5972" ht="26.25" customHeight="1"/>
    <row r="5973" ht="26.25" customHeight="1"/>
    <row r="5974" ht="26.25" customHeight="1"/>
    <row r="5975" ht="26.25" customHeight="1"/>
    <row r="5976" ht="26.25" customHeight="1"/>
    <row r="5977" ht="26.25" customHeight="1"/>
    <row r="5978" ht="26.25" customHeight="1"/>
    <row r="5979" ht="26.25" customHeight="1"/>
    <row r="5980" ht="26.25" customHeight="1"/>
    <row r="5981" ht="26.25" customHeight="1"/>
    <row r="5982" ht="26.25" customHeight="1"/>
    <row r="5983" ht="26.25" customHeight="1"/>
    <row r="5984" ht="26.25" customHeight="1"/>
    <row r="5985" ht="26.25" customHeight="1"/>
    <row r="5986" ht="26.25" customHeight="1"/>
    <row r="5987" ht="26.25" customHeight="1"/>
    <row r="5988" ht="26.25" customHeight="1"/>
    <row r="5989" ht="26.25" customHeight="1"/>
    <row r="5990" ht="26.25" customHeight="1"/>
    <row r="5991" ht="26.25" customHeight="1"/>
    <row r="5992" ht="26.25" customHeight="1"/>
    <row r="5993" ht="26.25" customHeight="1"/>
    <row r="5994" ht="26.25" customHeight="1"/>
    <row r="5995" ht="26.25" customHeight="1"/>
    <row r="5996" ht="26.25" customHeight="1"/>
    <row r="5997" ht="26.25" customHeight="1"/>
    <row r="5998" ht="26.25" customHeight="1"/>
    <row r="5999" ht="26.25" customHeight="1"/>
    <row r="6000" ht="26.25" customHeight="1"/>
    <row r="6001" ht="26.25" customHeight="1"/>
    <row r="6002" ht="26.25" customHeight="1"/>
    <row r="6003" ht="26.25" customHeight="1"/>
    <row r="6004" ht="26.25" customHeight="1"/>
    <row r="6005" ht="26.25" customHeight="1"/>
    <row r="6006" ht="26.25" customHeight="1"/>
    <row r="6007" ht="26.25" customHeight="1"/>
    <row r="6008" ht="26.25" customHeight="1"/>
    <row r="6009" ht="26.25" customHeight="1"/>
    <row r="6010" ht="26.25" customHeight="1"/>
    <row r="6011" ht="26.25" customHeight="1"/>
    <row r="6012" ht="26.25" customHeight="1"/>
    <row r="6013" ht="26.25" customHeight="1"/>
    <row r="6014" ht="26.25" customHeight="1"/>
    <row r="6015" ht="26.25" customHeight="1"/>
    <row r="6016" ht="26.25" customHeight="1"/>
    <row r="6017" ht="26.25" customHeight="1"/>
    <row r="6018" ht="26.25" customHeight="1"/>
    <row r="6019" ht="26.25" customHeight="1"/>
    <row r="6020" ht="26.25" customHeight="1"/>
    <row r="6021" ht="26.25" customHeight="1"/>
    <row r="6022" ht="26.25" customHeight="1"/>
    <row r="6023" ht="26.25" customHeight="1"/>
    <row r="6024" ht="26.25" customHeight="1"/>
    <row r="6025" ht="26.25" customHeight="1"/>
    <row r="6026" ht="26.25" customHeight="1"/>
    <row r="6027" ht="26.25" customHeight="1"/>
    <row r="6028" ht="26.25" customHeight="1"/>
    <row r="6029" ht="26.25" customHeight="1"/>
    <row r="6030" ht="26.25" customHeight="1"/>
    <row r="6031" ht="26.25" customHeight="1"/>
    <row r="6032" ht="26.25" customHeight="1"/>
    <row r="6033" ht="26.25" customHeight="1"/>
    <row r="6034" ht="26.25" customHeight="1"/>
    <row r="6035" ht="26.25" customHeight="1"/>
    <row r="6036" ht="26.25" customHeight="1"/>
    <row r="6037" ht="26.25" customHeight="1"/>
    <row r="6038" ht="26.25" customHeight="1"/>
    <row r="6039" ht="26.25" customHeight="1"/>
    <row r="6040" ht="26.25" customHeight="1"/>
    <row r="6041" ht="26.25" customHeight="1"/>
    <row r="6042" ht="26.25" customHeight="1"/>
    <row r="6043" ht="26.25" customHeight="1"/>
    <row r="6044" ht="26.25" customHeight="1"/>
    <row r="6045" ht="26.25" customHeight="1"/>
    <row r="6046" ht="26.25" customHeight="1"/>
    <row r="6047" ht="26.25" customHeight="1"/>
    <row r="6048" ht="26.25" customHeight="1"/>
    <row r="6049" ht="26.25" customHeight="1"/>
    <row r="6050" ht="26.25" customHeight="1"/>
    <row r="6051" ht="26.25" customHeight="1"/>
    <row r="6052" ht="26.25" customHeight="1"/>
    <row r="6053" ht="26.25" customHeight="1"/>
    <row r="6054" ht="26.25" customHeight="1"/>
    <row r="6055" ht="26.25" customHeight="1"/>
    <row r="6056" ht="26.25" customHeight="1"/>
    <row r="6057" ht="26.25" customHeight="1"/>
    <row r="6058" ht="26.25" customHeight="1"/>
    <row r="6059" ht="26.25" customHeight="1"/>
    <row r="6060" ht="26.25" customHeight="1"/>
    <row r="6061" ht="26.25" customHeight="1"/>
    <row r="6062" ht="26.25" customHeight="1"/>
    <row r="6063" ht="26.25" customHeight="1"/>
    <row r="6064" ht="26.25" customHeight="1"/>
    <row r="6065" ht="26.25" customHeight="1"/>
    <row r="6066" ht="26.25" customHeight="1"/>
    <row r="6067" ht="26.25" customHeight="1"/>
    <row r="6068" ht="26.25" customHeight="1"/>
    <row r="6069" ht="26.25" customHeight="1"/>
    <row r="6070" ht="26.25" customHeight="1"/>
    <row r="6071" ht="26.25" customHeight="1"/>
    <row r="6072" ht="26.25" customHeight="1"/>
    <row r="6073" ht="26.25" customHeight="1"/>
    <row r="6074" ht="26.25" customHeight="1"/>
    <row r="6075" ht="26.25" customHeight="1"/>
    <row r="6076" ht="26.25" customHeight="1"/>
    <row r="6077" ht="26.25" customHeight="1"/>
    <row r="6078" ht="26.25" customHeight="1"/>
    <row r="6079" ht="26.25" customHeight="1"/>
    <row r="6080" ht="26.25" customHeight="1"/>
    <row r="6081" ht="26.25" customHeight="1"/>
    <row r="6082" ht="26.25" customHeight="1"/>
    <row r="6083" ht="26.25" customHeight="1"/>
    <row r="6084" ht="26.25" customHeight="1"/>
    <row r="6085" ht="26.25" customHeight="1"/>
    <row r="6086" ht="26.25" customHeight="1"/>
    <row r="6087" ht="26.25" customHeight="1"/>
    <row r="6088" ht="26.25" customHeight="1"/>
    <row r="6089" ht="26.25" customHeight="1"/>
    <row r="6090" ht="26.25" customHeight="1"/>
    <row r="6091" ht="26.25" customHeight="1"/>
    <row r="6092" ht="26.25" customHeight="1"/>
    <row r="6093" ht="26.25" customHeight="1"/>
    <row r="6094" ht="26.25" customHeight="1"/>
    <row r="6095" ht="26.25" customHeight="1"/>
    <row r="6096" ht="26.25" customHeight="1"/>
    <row r="6097" ht="26.25" customHeight="1"/>
    <row r="6098" ht="26.25" customHeight="1"/>
    <row r="6099" ht="26.25" customHeight="1"/>
    <row r="6100" ht="26.25" customHeight="1"/>
    <row r="6101" ht="26.25" customHeight="1"/>
    <row r="6102" ht="26.25" customHeight="1"/>
    <row r="6103" ht="26.25" customHeight="1"/>
    <row r="6104" ht="26.25" customHeight="1"/>
    <row r="6105" ht="26.25" customHeight="1"/>
    <row r="6106" ht="26.25" customHeight="1"/>
    <row r="6107" ht="26.25" customHeight="1"/>
    <row r="6108" ht="26.25" customHeight="1"/>
    <row r="6109" ht="26.25" customHeight="1"/>
    <row r="6110" ht="26.25" customHeight="1"/>
    <row r="6111" ht="26.25" customHeight="1"/>
    <row r="6112" ht="26.25" customHeight="1"/>
    <row r="6113" ht="26.25" customHeight="1"/>
    <row r="6114" ht="26.25" customHeight="1"/>
    <row r="6115" ht="26.25" customHeight="1"/>
    <row r="6116" ht="26.25" customHeight="1"/>
    <row r="6117" ht="26.25" customHeight="1"/>
    <row r="6118" ht="26.25" customHeight="1"/>
    <row r="6119" ht="26.25" customHeight="1"/>
    <row r="6120" ht="26.25" customHeight="1"/>
    <row r="6121" ht="26.25" customHeight="1"/>
    <row r="6122" ht="26.25" customHeight="1"/>
    <row r="6123" ht="26.25" customHeight="1"/>
    <row r="6124" ht="26.25" customHeight="1"/>
    <row r="6125" ht="26.25" customHeight="1"/>
    <row r="6126" ht="26.25" customHeight="1"/>
    <row r="6127" ht="26.25" customHeight="1"/>
    <row r="6128" ht="26.25" customHeight="1"/>
    <row r="6129" ht="26.25" customHeight="1"/>
    <row r="6130" ht="26.25" customHeight="1"/>
    <row r="6131" ht="26.25" customHeight="1"/>
    <row r="6132" ht="26.25" customHeight="1"/>
    <row r="6133" ht="26.25" customHeight="1"/>
    <row r="6134" ht="26.25" customHeight="1"/>
    <row r="6135" ht="26.25" customHeight="1"/>
    <row r="6136" ht="26.25" customHeight="1"/>
    <row r="6137" ht="26.25" customHeight="1"/>
    <row r="6138" ht="26.25" customHeight="1"/>
    <row r="6139" ht="26.25" customHeight="1"/>
    <row r="6140" ht="26.25" customHeight="1"/>
    <row r="6141" ht="26.25" customHeight="1"/>
    <row r="6142" ht="26.25" customHeight="1"/>
    <row r="6143" ht="26.25" customHeight="1"/>
    <row r="6144" ht="26.25" customHeight="1"/>
    <row r="6145" ht="26.25" customHeight="1"/>
    <row r="6146" ht="26.25" customHeight="1"/>
    <row r="6147" ht="26.25" customHeight="1"/>
    <row r="6148" ht="26.25" customHeight="1"/>
    <row r="6149" ht="26.25" customHeight="1"/>
    <row r="6150" ht="26.25" customHeight="1"/>
    <row r="6151" ht="26.25" customHeight="1"/>
    <row r="6152" ht="26.25" customHeight="1"/>
    <row r="6153" ht="26.25" customHeight="1"/>
    <row r="6154" ht="26.25" customHeight="1"/>
    <row r="6155" ht="26.25" customHeight="1"/>
    <row r="6156" ht="26.25" customHeight="1"/>
    <row r="6157" ht="26.25" customHeight="1"/>
    <row r="6158" ht="26.25" customHeight="1"/>
    <row r="6159" ht="26.25" customHeight="1"/>
    <row r="6160" ht="26.25" customHeight="1"/>
    <row r="6161" ht="26.25" customHeight="1"/>
    <row r="6162" ht="26.25" customHeight="1"/>
    <row r="6163" ht="26.25" customHeight="1"/>
    <row r="6164" ht="26.25" customHeight="1"/>
    <row r="6165" ht="26.25" customHeight="1"/>
    <row r="6166" ht="26.25" customHeight="1"/>
    <row r="6167" ht="26.25" customHeight="1"/>
    <row r="6168" ht="26.25" customHeight="1"/>
    <row r="6169" ht="26.25" customHeight="1"/>
    <row r="6170" ht="26.25" customHeight="1"/>
    <row r="6171" ht="26.25" customHeight="1"/>
    <row r="6172" ht="26.25" customHeight="1"/>
    <row r="6173" ht="26.25" customHeight="1"/>
    <row r="6174" ht="26.25" customHeight="1"/>
    <row r="6175" ht="26.25" customHeight="1"/>
    <row r="6176" ht="26.25" customHeight="1"/>
    <row r="6177" ht="26.25" customHeight="1"/>
    <row r="6178" ht="26.25" customHeight="1"/>
    <row r="6179" ht="26.25" customHeight="1"/>
    <row r="6180" ht="26.25" customHeight="1"/>
    <row r="6181" ht="26.25" customHeight="1"/>
    <row r="6182" ht="26.25" customHeight="1"/>
    <row r="6183" ht="26.25" customHeight="1"/>
    <row r="6184" ht="26.25" customHeight="1"/>
    <row r="6185" ht="26.25" customHeight="1"/>
    <row r="6186" ht="26.25" customHeight="1"/>
    <row r="6187" ht="26.25" customHeight="1"/>
    <row r="6188" ht="26.25" customHeight="1"/>
    <row r="6189" ht="26.25" customHeight="1"/>
    <row r="6190" ht="26.25" customHeight="1"/>
    <row r="6191" ht="26.25" customHeight="1"/>
    <row r="6192" ht="26.25" customHeight="1"/>
    <row r="6193" ht="26.25" customHeight="1"/>
    <row r="6194" ht="26.25" customHeight="1"/>
    <row r="6195" ht="26.25" customHeight="1"/>
    <row r="6196" ht="26.25" customHeight="1"/>
    <row r="6197" ht="26.25" customHeight="1"/>
    <row r="6198" ht="26.25" customHeight="1"/>
    <row r="6199" ht="26.25" customHeight="1"/>
    <row r="6200" ht="26.25" customHeight="1"/>
    <row r="6201" ht="26.25" customHeight="1"/>
    <row r="6202" ht="26.25" customHeight="1"/>
    <row r="6203" ht="26.25" customHeight="1"/>
    <row r="6204" ht="26.25" customHeight="1"/>
    <row r="6205" ht="26.25" customHeight="1"/>
    <row r="6206" ht="26.25" customHeight="1"/>
    <row r="6207" ht="26.25" customHeight="1"/>
    <row r="6208" ht="26.25" customHeight="1"/>
    <row r="6209" ht="26.25" customHeight="1"/>
    <row r="6210" ht="26.25" customHeight="1"/>
    <row r="6211" ht="26.25" customHeight="1"/>
    <row r="6212" ht="26.25" customHeight="1"/>
    <row r="6213" ht="26.25" customHeight="1"/>
    <row r="6214" ht="26.25" customHeight="1"/>
    <row r="6215" ht="26.25" customHeight="1"/>
    <row r="6216" ht="26.25" customHeight="1"/>
    <row r="6217" ht="26.25" customHeight="1"/>
    <row r="6218" ht="26.25" customHeight="1"/>
    <row r="6219" ht="26.25" customHeight="1"/>
    <row r="6220" ht="26.25" customHeight="1"/>
    <row r="6221" ht="26.25" customHeight="1"/>
    <row r="6222" ht="26.25" customHeight="1"/>
    <row r="6223" ht="26.25" customHeight="1"/>
    <row r="6224" ht="26.25" customHeight="1"/>
    <row r="6225" ht="26.25" customHeight="1"/>
    <row r="6226" ht="26.25" customHeight="1"/>
    <row r="6227" ht="26.25" customHeight="1"/>
    <row r="6228" ht="26.25" customHeight="1"/>
    <row r="6229" ht="26.25" customHeight="1"/>
    <row r="6230" ht="26.25" customHeight="1"/>
    <row r="6231" ht="26.25" customHeight="1"/>
    <row r="6232" ht="26.25" customHeight="1"/>
    <row r="6233" ht="26.25" customHeight="1"/>
    <row r="6234" ht="26.25" customHeight="1"/>
    <row r="6235" ht="26.25" customHeight="1"/>
    <row r="6236" ht="26.25" customHeight="1"/>
    <row r="6237" ht="26.25" customHeight="1"/>
    <row r="6238" ht="26.25" customHeight="1"/>
    <row r="6239" ht="26.25" customHeight="1"/>
    <row r="6240" ht="26.25" customHeight="1"/>
    <row r="6241" ht="26.25" customHeight="1"/>
    <row r="6242" ht="26.25" customHeight="1"/>
    <row r="6243" ht="26.25" customHeight="1"/>
    <row r="6244" ht="26.25" customHeight="1"/>
    <row r="6245" ht="26.25" customHeight="1"/>
    <row r="6246" ht="26.25" customHeight="1"/>
    <row r="6247" ht="26.25" customHeight="1"/>
    <row r="6248" ht="26.25" customHeight="1"/>
    <row r="6249" ht="26.25" customHeight="1"/>
    <row r="6250" ht="26.25" customHeight="1"/>
    <row r="6251" ht="26.25" customHeight="1"/>
    <row r="6252" ht="26.25" customHeight="1"/>
    <row r="6253" ht="26.25" customHeight="1"/>
    <row r="6254" ht="26.25" customHeight="1"/>
    <row r="6255" ht="26.25" customHeight="1"/>
    <row r="6256" ht="26.25" customHeight="1"/>
    <row r="6257" ht="26.25" customHeight="1"/>
    <row r="6258" ht="26.25" customHeight="1"/>
    <row r="6259" ht="26.25" customHeight="1"/>
    <row r="6260" ht="26.25" customHeight="1"/>
    <row r="6261" ht="26.25" customHeight="1"/>
    <row r="6262" ht="26.25" customHeight="1"/>
    <row r="6263" ht="26.25" customHeight="1"/>
    <row r="6264" ht="26.25" customHeight="1"/>
    <row r="6265" ht="26.25" customHeight="1"/>
    <row r="6266" ht="26.25" customHeight="1"/>
    <row r="6267" ht="26.25" customHeight="1"/>
    <row r="6268" ht="26.25" customHeight="1"/>
    <row r="6269" ht="26.25" customHeight="1"/>
    <row r="6270" ht="26.25" customHeight="1"/>
    <row r="6271" ht="26.25" customHeight="1"/>
    <row r="6272" ht="26.25" customHeight="1"/>
    <row r="6273" ht="26.25" customHeight="1"/>
    <row r="6274" ht="26.25" customHeight="1"/>
    <row r="6275" ht="26.25" customHeight="1"/>
    <row r="6276" ht="26.25" customHeight="1"/>
    <row r="6277" ht="26.25" customHeight="1"/>
    <row r="6278" ht="26.25" customHeight="1"/>
    <row r="6279" ht="26.25" customHeight="1"/>
    <row r="6280" ht="26.25" customHeight="1"/>
    <row r="6281" ht="26.25" customHeight="1"/>
    <row r="6282" ht="26.25" customHeight="1"/>
    <row r="6283" ht="26.25" customHeight="1"/>
    <row r="6284" ht="26.25" customHeight="1"/>
    <row r="6285" ht="26.25" customHeight="1"/>
    <row r="6286" ht="26.25" customHeight="1"/>
    <row r="6287" ht="26.25" customHeight="1"/>
    <row r="6288" ht="26.25" customHeight="1"/>
    <row r="6289" ht="26.25" customHeight="1"/>
    <row r="6290" ht="26.25" customHeight="1"/>
    <row r="6291" ht="26.25" customHeight="1"/>
    <row r="6292" ht="26.25" customHeight="1"/>
    <row r="6293" ht="26.25" customHeight="1"/>
    <row r="6294" ht="26.25" customHeight="1"/>
    <row r="6295" ht="26.25" customHeight="1"/>
    <row r="6296" ht="26.25" customHeight="1"/>
    <row r="6297" ht="26.25" customHeight="1"/>
    <row r="6298" ht="26.25" customHeight="1"/>
    <row r="6299" ht="26.25" customHeight="1"/>
    <row r="6300" ht="26.25" customHeight="1"/>
    <row r="6301" ht="26.25" customHeight="1"/>
    <row r="6302" ht="26.25" customHeight="1"/>
    <row r="6303" ht="26.25" customHeight="1"/>
    <row r="6304" ht="26.25" customHeight="1"/>
    <row r="6305" ht="26.25" customHeight="1"/>
    <row r="6306" ht="26.25" customHeight="1"/>
    <row r="6307" ht="26.25" customHeight="1"/>
    <row r="6308" ht="26.25" customHeight="1"/>
    <row r="6309" ht="26.25" customHeight="1"/>
    <row r="6310" ht="26.25" customHeight="1"/>
    <row r="6311" ht="26.25" customHeight="1"/>
    <row r="6312" ht="26.25" customHeight="1"/>
    <row r="6313" ht="26.25" customHeight="1"/>
    <row r="6314" ht="26.25" customHeight="1"/>
    <row r="6315" ht="26.25" customHeight="1"/>
    <row r="6316" ht="26.25" customHeight="1"/>
    <row r="6317" ht="26.25" customHeight="1"/>
    <row r="6318" ht="26.25" customHeight="1"/>
    <row r="6319" ht="26.25" customHeight="1"/>
    <row r="6320" ht="26.25" customHeight="1"/>
    <row r="6321" ht="26.25" customHeight="1"/>
    <row r="6322" ht="26.25" customHeight="1"/>
    <row r="6323" ht="26.25" customHeight="1"/>
    <row r="6324" ht="26.25" customHeight="1"/>
    <row r="6325" ht="26.25" customHeight="1"/>
    <row r="6326" ht="26.25" customHeight="1"/>
    <row r="6327" ht="26.25" customHeight="1"/>
    <row r="6328" ht="26.25" customHeight="1"/>
    <row r="6329" ht="26.25" customHeight="1"/>
    <row r="6330" ht="26.25" customHeight="1"/>
    <row r="6331" ht="26.25" customHeight="1"/>
    <row r="6332" ht="26.25" customHeight="1"/>
    <row r="6333" ht="26.25" customHeight="1"/>
    <row r="6334" ht="26.25" customHeight="1"/>
    <row r="6335" ht="26.25" customHeight="1"/>
    <row r="6336" ht="26.25" customHeight="1"/>
    <row r="6337" ht="26.25" customHeight="1"/>
    <row r="6338" ht="26.25" customHeight="1"/>
    <row r="6339" ht="26.25" customHeight="1"/>
    <row r="6340" ht="26.25" customHeight="1"/>
    <row r="6341" ht="26.25" customHeight="1"/>
    <row r="6342" ht="26.25" customHeight="1"/>
    <row r="6343" ht="26.25" customHeight="1"/>
    <row r="6344" ht="26.25" customHeight="1"/>
    <row r="6345" ht="26.25" customHeight="1"/>
    <row r="6346" ht="26.25" customHeight="1"/>
    <row r="6347" ht="26.25" customHeight="1"/>
    <row r="6348" ht="26.25" customHeight="1"/>
    <row r="6349" ht="26.25" customHeight="1"/>
    <row r="6350" ht="26.25" customHeight="1"/>
    <row r="6351" ht="26.25" customHeight="1"/>
    <row r="6352" ht="26.25" customHeight="1"/>
    <row r="6353" ht="26.25" customHeight="1"/>
    <row r="6354" ht="26.25" customHeight="1"/>
    <row r="6355" ht="26.25" customHeight="1"/>
    <row r="6356" ht="26.25" customHeight="1"/>
    <row r="6357" ht="26.25" customHeight="1"/>
    <row r="6358" ht="26.25" customHeight="1"/>
    <row r="6359" ht="26.25" customHeight="1"/>
    <row r="6360" ht="26.25" customHeight="1"/>
    <row r="6361" ht="26.25" customHeight="1"/>
    <row r="6362" ht="26.25" customHeight="1"/>
    <row r="6363" ht="26.25" customHeight="1"/>
    <row r="6364" ht="26.25" customHeight="1"/>
    <row r="6365" ht="26.25" customHeight="1"/>
    <row r="6366" ht="26.25" customHeight="1"/>
    <row r="6367" ht="26.25" customHeight="1"/>
    <row r="6368" ht="26.25" customHeight="1"/>
    <row r="6369" ht="26.25" customHeight="1"/>
    <row r="6370" ht="26.25" customHeight="1"/>
    <row r="6371" ht="26.25" customHeight="1"/>
    <row r="6372" ht="26.25" customHeight="1"/>
    <row r="6373" ht="26.25" customHeight="1"/>
    <row r="6374" ht="26.25" customHeight="1"/>
    <row r="6375" ht="26.25" customHeight="1"/>
    <row r="6376" ht="26.25" customHeight="1"/>
    <row r="6377" ht="26.25" customHeight="1"/>
    <row r="6378" ht="26.25" customHeight="1"/>
    <row r="6379" ht="26.25" customHeight="1"/>
    <row r="6380" ht="26.25" customHeight="1"/>
    <row r="6381" ht="26.25" customHeight="1"/>
    <row r="6382" ht="26.25" customHeight="1"/>
    <row r="6383" ht="26.25" customHeight="1"/>
    <row r="6384" ht="26.25" customHeight="1"/>
    <row r="6385" ht="26.25" customHeight="1"/>
    <row r="6386" ht="26.25" customHeight="1"/>
    <row r="6387" ht="26.25" customHeight="1"/>
    <row r="6388" ht="26.25" customHeight="1"/>
    <row r="6389" ht="26.25" customHeight="1"/>
    <row r="6390" ht="26.25" customHeight="1"/>
    <row r="6391" ht="26.25" customHeight="1"/>
    <row r="6392" ht="26.25" customHeight="1"/>
    <row r="6393" ht="26.25" customHeight="1"/>
    <row r="6394" ht="26.25" customHeight="1"/>
    <row r="6395" ht="26.25" customHeight="1"/>
    <row r="6396" ht="26.25" customHeight="1"/>
    <row r="6397" ht="26.25" customHeight="1"/>
    <row r="6398" ht="26.25" customHeight="1"/>
    <row r="6399" ht="26.25" customHeight="1"/>
    <row r="6400" ht="26.25" customHeight="1"/>
    <row r="6401" ht="26.25" customHeight="1"/>
    <row r="6402" ht="26.25" customHeight="1"/>
    <row r="6403" ht="26.25" customHeight="1"/>
    <row r="6404" ht="26.25" customHeight="1"/>
    <row r="6405" ht="26.25" customHeight="1"/>
    <row r="6406" ht="26.25" customHeight="1"/>
    <row r="6407" ht="26.25" customHeight="1"/>
    <row r="6408" ht="26.25" customHeight="1"/>
    <row r="6409" ht="26.25" customHeight="1"/>
    <row r="6410" ht="26.25" customHeight="1"/>
    <row r="6411" ht="26.25" customHeight="1"/>
    <row r="6412" ht="26.25" customHeight="1"/>
    <row r="6413" ht="26.25" customHeight="1"/>
    <row r="6414" ht="26.25" customHeight="1"/>
    <row r="6415" ht="26.25" customHeight="1"/>
    <row r="6416" ht="26.25" customHeight="1"/>
    <row r="6417" ht="26.25" customHeight="1"/>
    <row r="6418" ht="26.25" customHeight="1"/>
    <row r="6419" ht="26.25" customHeight="1"/>
    <row r="6420" ht="26.25" customHeight="1"/>
    <row r="6421" ht="26.25" customHeight="1"/>
    <row r="6422" ht="26.25" customHeight="1"/>
    <row r="6423" ht="26.25" customHeight="1"/>
    <row r="6424" ht="26.25" customHeight="1"/>
    <row r="6425" ht="26.25" customHeight="1"/>
    <row r="6426" ht="26.25" customHeight="1"/>
    <row r="6427" ht="26.25" customHeight="1"/>
    <row r="6428" ht="26.25" customHeight="1"/>
    <row r="6429" ht="26.25" customHeight="1"/>
    <row r="6430" ht="26.25" customHeight="1"/>
    <row r="6431" ht="26.25" customHeight="1"/>
    <row r="6432" ht="26.25" customHeight="1"/>
    <row r="6433" ht="26.25" customHeight="1"/>
    <row r="6434" ht="26.25" customHeight="1"/>
    <row r="6435" ht="26.25" customHeight="1"/>
    <row r="6436" ht="26.25" customHeight="1"/>
    <row r="6437" ht="26.25" customHeight="1"/>
    <row r="6438" ht="26.25" customHeight="1"/>
    <row r="6439" ht="26.25" customHeight="1"/>
    <row r="6440" ht="26.25" customHeight="1"/>
    <row r="6441" ht="26.25" customHeight="1"/>
    <row r="6442" ht="26.25" customHeight="1"/>
    <row r="6443" ht="26.25" customHeight="1"/>
    <row r="6444" ht="26.25" customHeight="1"/>
    <row r="6445" ht="26.25" customHeight="1"/>
    <row r="6446" ht="26.25" customHeight="1"/>
    <row r="6447" ht="26.25" customHeight="1"/>
    <row r="6448" ht="26.25" customHeight="1"/>
    <row r="6449" ht="26.25" customHeight="1"/>
    <row r="6450" ht="26.25" customHeight="1"/>
    <row r="6451" ht="26.25" customHeight="1"/>
    <row r="6452" ht="26.25" customHeight="1"/>
    <row r="6453" ht="26.25" customHeight="1"/>
    <row r="6454" ht="26.25" customHeight="1"/>
    <row r="6455" ht="26.25" customHeight="1"/>
    <row r="6456" ht="26.25" customHeight="1"/>
    <row r="6457" ht="26.25" customHeight="1"/>
    <row r="6458" ht="26.25" customHeight="1"/>
    <row r="6459" ht="26.25" customHeight="1"/>
    <row r="6460" ht="26.25" customHeight="1"/>
    <row r="6461" ht="26.25" customHeight="1"/>
    <row r="6462" ht="26.25" customHeight="1"/>
    <row r="6463" ht="26.25" customHeight="1"/>
    <row r="6464" ht="26.25" customHeight="1"/>
    <row r="6465" ht="26.25" customHeight="1"/>
    <row r="6466" ht="26.25" customHeight="1"/>
    <row r="6467" ht="26.25" customHeight="1"/>
    <row r="6468" ht="26.25" customHeight="1"/>
    <row r="6469" ht="26.25" customHeight="1"/>
    <row r="6470" ht="26.25" customHeight="1"/>
    <row r="6471" ht="26.25" customHeight="1"/>
    <row r="6472" ht="26.25" customHeight="1"/>
    <row r="6473" ht="26.25" customHeight="1"/>
    <row r="6474" ht="26.25" customHeight="1"/>
    <row r="6475" ht="26.25" customHeight="1"/>
    <row r="6476" ht="26.25" customHeight="1"/>
    <row r="6477" ht="26.25" customHeight="1"/>
    <row r="6478" ht="26.25" customHeight="1"/>
    <row r="6479" ht="26.25" customHeight="1"/>
    <row r="6480" ht="26.25" customHeight="1"/>
    <row r="6481" ht="26.25" customHeight="1"/>
    <row r="6482" ht="26.25" customHeight="1"/>
    <row r="6483" ht="26.25" customHeight="1"/>
    <row r="6484" ht="26.25" customHeight="1"/>
    <row r="6485" ht="26.25" customHeight="1"/>
    <row r="6486" ht="26.25" customHeight="1"/>
    <row r="6487" ht="26.25" customHeight="1"/>
    <row r="6488" ht="26.25" customHeight="1"/>
    <row r="6489" ht="26.25" customHeight="1"/>
    <row r="6490" ht="26.25" customHeight="1"/>
    <row r="6491" ht="26.25" customHeight="1"/>
    <row r="6492" ht="26.25" customHeight="1"/>
    <row r="6493" ht="26.25" customHeight="1"/>
    <row r="6494" ht="26.25" customHeight="1"/>
    <row r="6495" ht="26.25" customHeight="1"/>
    <row r="6496" ht="26.25" customHeight="1"/>
    <row r="6497" ht="26.25" customHeight="1"/>
    <row r="6498" ht="26.25" customHeight="1"/>
    <row r="6499" ht="26.25" customHeight="1"/>
    <row r="6500" ht="26.25" customHeight="1"/>
    <row r="6501" ht="26.25" customHeight="1"/>
    <row r="6502" ht="26.25" customHeight="1"/>
    <row r="6503" ht="26.25" customHeight="1"/>
    <row r="6504" ht="26.25" customHeight="1"/>
    <row r="6505" ht="26.25" customHeight="1"/>
    <row r="6506" ht="26.25" customHeight="1"/>
    <row r="6507" ht="26.25" customHeight="1"/>
    <row r="6508" ht="26.25" customHeight="1"/>
    <row r="6509" ht="26.25" customHeight="1"/>
    <row r="6510" ht="26.25" customHeight="1"/>
    <row r="6511" ht="26.25" customHeight="1"/>
    <row r="6512" ht="26.25" customHeight="1"/>
    <row r="6513" ht="26.25" customHeight="1"/>
    <row r="6514" ht="26.25" customHeight="1"/>
    <row r="6515" ht="26.25" customHeight="1"/>
    <row r="6516" ht="26.25" customHeight="1"/>
    <row r="6517" ht="26.25" customHeight="1"/>
    <row r="6518" ht="26.25" customHeight="1"/>
    <row r="6519" ht="26.25" customHeight="1"/>
    <row r="6520" ht="26.25" customHeight="1"/>
    <row r="6521" ht="26.25" customHeight="1"/>
    <row r="6522" ht="26.25" customHeight="1"/>
    <row r="6523" ht="26.25" customHeight="1"/>
    <row r="6524" ht="26.25" customHeight="1"/>
    <row r="6525" ht="26.25" customHeight="1"/>
    <row r="6526" ht="26.25" customHeight="1"/>
    <row r="6527" ht="26.25" customHeight="1"/>
    <row r="6528" ht="26.25" customHeight="1"/>
    <row r="6529" ht="26.25" customHeight="1"/>
    <row r="6530" ht="26.25" customHeight="1"/>
    <row r="6531" ht="26.25" customHeight="1"/>
    <row r="6532" ht="26.25" customHeight="1"/>
    <row r="6533" ht="26.25" customHeight="1"/>
    <row r="6534" ht="26.25" customHeight="1"/>
    <row r="6535" ht="26.25" customHeight="1"/>
    <row r="6536" ht="26.25" customHeight="1"/>
    <row r="6537" ht="26.25" customHeight="1"/>
    <row r="6538" ht="26.25" customHeight="1"/>
    <row r="6539" ht="26.25" customHeight="1"/>
    <row r="6540" ht="26.25" customHeight="1"/>
    <row r="6541" ht="26.25" customHeight="1"/>
    <row r="6542" ht="26.25" customHeight="1"/>
    <row r="6543" ht="26.25" customHeight="1"/>
    <row r="6544" ht="26.25" customHeight="1"/>
    <row r="6545" ht="26.25" customHeight="1"/>
    <row r="6546" ht="26.25" customHeight="1"/>
    <row r="6547" ht="26.25" customHeight="1"/>
    <row r="6548" ht="26.25" customHeight="1"/>
    <row r="6549" ht="26.25" customHeight="1"/>
    <row r="6550" ht="26.25" customHeight="1"/>
    <row r="6551" ht="26.25" customHeight="1"/>
    <row r="6552" ht="26.25" customHeight="1"/>
    <row r="6553" ht="26.25" customHeight="1"/>
    <row r="6554" ht="26.25" customHeight="1"/>
    <row r="6555" ht="26.25" customHeight="1"/>
    <row r="6556" ht="26.25" customHeight="1"/>
    <row r="6557" ht="26.25" customHeight="1"/>
    <row r="6558" ht="26.25" customHeight="1"/>
    <row r="6559" ht="26.25" customHeight="1"/>
    <row r="6560" ht="26.25" customHeight="1"/>
    <row r="6561" ht="26.25" customHeight="1"/>
    <row r="6562" ht="26.25" customHeight="1"/>
    <row r="6563" ht="26.25" customHeight="1"/>
    <row r="6564" ht="26.25" customHeight="1"/>
    <row r="6565" ht="26.25" customHeight="1"/>
    <row r="6566" ht="26.25" customHeight="1"/>
    <row r="6567" ht="26.25" customHeight="1"/>
    <row r="6568" ht="26.25" customHeight="1"/>
    <row r="6569" ht="26.25" customHeight="1"/>
    <row r="6570" ht="26.25" customHeight="1"/>
    <row r="6571" ht="26.25" customHeight="1"/>
    <row r="6572" ht="26.25" customHeight="1"/>
    <row r="6573" ht="26.25" customHeight="1"/>
    <row r="6574" ht="26.25" customHeight="1"/>
    <row r="6575" ht="26.25" customHeight="1"/>
    <row r="6576" ht="26.25" customHeight="1"/>
    <row r="6577" ht="26.25" customHeight="1"/>
    <row r="6578" ht="26.25" customHeight="1"/>
    <row r="6579" ht="26.25" customHeight="1"/>
    <row r="6580" ht="26.25" customHeight="1"/>
    <row r="6581" ht="26.25" customHeight="1"/>
    <row r="6582" ht="26.25" customHeight="1"/>
    <row r="6583" ht="26.25" customHeight="1"/>
    <row r="6584" ht="26.25" customHeight="1"/>
    <row r="6585" ht="26.25" customHeight="1"/>
    <row r="6586" ht="26.25" customHeight="1"/>
    <row r="6587" ht="26.25" customHeight="1"/>
    <row r="6588" ht="26.25" customHeight="1"/>
    <row r="6589" ht="26.25" customHeight="1"/>
    <row r="6590" ht="26.25" customHeight="1"/>
    <row r="6591" ht="26.25" customHeight="1"/>
    <row r="6592" ht="26.25" customHeight="1"/>
    <row r="6593" ht="26.25" customHeight="1"/>
    <row r="6594" ht="26.25" customHeight="1"/>
    <row r="6595" ht="26.25" customHeight="1"/>
    <row r="6596" ht="26.25" customHeight="1"/>
    <row r="6597" ht="26.25" customHeight="1"/>
    <row r="6598" ht="26.25" customHeight="1"/>
    <row r="6599" ht="26.25" customHeight="1"/>
    <row r="6600" ht="26.25" customHeight="1"/>
    <row r="6601" ht="26.25" customHeight="1"/>
    <row r="6602" ht="26.25" customHeight="1"/>
    <row r="6603" ht="26.25" customHeight="1"/>
    <row r="6604" ht="26.25" customHeight="1"/>
    <row r="6605" ht="26.25" customHeight="1"/>
    <row r="6606" ht="26.25" customHeight="1"/>
    <row r="6607" ht="26.25" customHeight="1"/>
    <row r="6608" ht="26.25" customHeight="1"/>
    <row r="6609" ht="26.25" customHeight="1"/>
    <row r="6610" ht="26.25" customHeight="1"/>
    <row r="6611" ht="26.25" customHeight="1"/>
    <row r="6612" ht="26.25" customHeight="1"/>
    <row r="6613" ht="26.25" customHeight="1"/>
    <row r="6614" ht="26.25" customHeight="1"/>
    <row r="6615" ht="26.25" customHeight="1"/>
    <row r="6616" ht="26.25" customHeight="1"/>
    <row r="6617" ht="26.25" customHeight="1"/>
    <row r="6618" ht="26.25" customHeight="1"/>
    <row r="6619" ht="26.25" customHeight="1"/>
    <row r="6620" ht="26.25" customHeight="1"/>
    <row r="6621" ht="26.25" customHeight="1"/>
    <row r="6622" ht="26.25" customHeight="1"/>
    <row r="6623" ht="26.25" customHeight="1"/>
    <row r="6624" ht="26.25" customHeight="1"/>
    <row r="6625" ht="26.25" customHeight="1"/>
    <row r="6626" ht="26.25" customHeight="1"/>
    <row r="6627" ht="26.25" customHeight="1"/>
    <row r="6628" ht="26.25" customHeight="1"/>
    <row r="6629" ht="26.25" customHeight="1"/>
    <row r="6630" ht="26.25" customHeight="1"/>
    <row r="6631" ht="26.25" customHeight="1"/>
    <row r="6632" ht="26.25" customHeight="1"/>
    <row r="6633" ht="26.25" customHeight="1"/>
    <row r="6634" ht="26.25" customHeight="1"/>
    <row r="6635" ht="26.25" customHeight="1"/>
    <row r="6636" ht="26.25" customHeight="1"/>
    <row r="6637" ht="26.25" customHeight="1"/>
    <row r="6638" ht="26.25" customHeight="1"/>
    <row r="6639" ht="26.25" customHeight="1"/>
    <row r="6640" ht="26.25" customHeight="1"/>
    <row r="6641" ht="26.25" customHeight="1"/>
    <row r="6642" ht="26.25" customHeight="1"/>
    <row r="6643" ht="26.25" customHeight="1"/>
    <row r="6644" ht="26.25" customHeight="1"/>
    <row r="6645" ht="26.25" customHeight="1"/>
    <row r="6646" ht="26.25" customHeight="1"/>
    <row r="6647" ht="26.25" customHeight="1"/>
    <row r="6648" ht="26.25" customHeight="1"/>
    <row r="6649" ht="26.25" customHeight="1"/>
    <row r="6650" ht="26.25" customHeight="1"/>
    <row r="6651" ht="26.25" customHeight="1"/>
    <row r="6652" ht="26.25" customHeight="1"/>
    <row r="6653" ht="26.25" customHeight="1"/>
    <row r="6654" ht="26.25" customHeight="1"/>
    <row r="6655" ht="26.25" customHeight="1"/>
    <row r="6656" ht="26.25" customHeight="1"/>
    <row r="6657" ht="26.25" customHeight="1"/>
    <row r="6658" ht="26.25" customHeight="1"/>
    <row r="6659" ht="26.25" customHeight="1"/>
    <row r="6660" ht="26.25" customHeight="1"/>
    <row r="6661" ht="26.25" customHeight="1"/>
    <row r="6662" ht="26.25" customHeight="1"/>
    <row r="6663" ht="26.25" customHeight="1"/>
    <row r="6664" ht="26.25" customHeight="1"/>
    <row r="6665" ht="26.25" customHeight="1"/>
    <row r="6666" ht="26.25" customHeight="1"/>
    <row r="6667" ht="26.25" customHeight="1"/>
    <row r="6668" ht="26.25" customHeight="1"/>
    <row r="6669" ht="26.25" customHeight="1"/>
    <row r="6670" ht="26.25" customHeight="1"/>
    <row r="6671" ht="26.25" customHeight="1"/>
    <row r="6672" ht="26.25" customHeight="1"/>
    <row r="6673" ht="26.25" customHeight="1"/>
    <row r="6674" ht="26.25" customHeight="1"/>
    <row r="6675" ht="26.25" customHeight="1"/>
    <row r="6676" ht="26.25" customHeight="1"/>
    <row r="6677" ht="26.25" customHeight="1"/>
    <row r="6678" ht="26.25" customHeight="1"/>
    <row r="6679" ht="26.25" customHeight="1"/>
    <row r="6680" ht="26.25" customHeight="1"/>
    <row r="6681" ht="26.25" customHeight="1"/>
    <row r="6682" ht="26.25" customHeight="1"/>
    <row r="6683" ht="26.25" customHeight="1"/>
    <row r="6684" ht="26.25" customHeight="1"/>
    <row r="6685" ht="26.25" customHeight="1"/>
    <row r="6686" ht="26.25" customHeight="1"/>
    <row r="6687" ht="26.25" customHeight="1"/>
    <row r="6688" ht="26.25" customHeight="1"/>
    <row r="6689" ht="26.25" customHeight="1"/>
    <row r="6690" ht="26.25" customHeight="1"/>
    <row r="6691" ht="26.25" customHeight="1"/>
    <row r="6692" ht="26.25" customHeight="1"/>
    <row r="6693" ht="26.25" customHeight="1"/>
    <row r="6694" ht="26.25" customHeight="1"/>
    <row r="6695" ht="26.25" customHeight="1"/>
    <row r="6696" ht="26.25" customHeight="1"/>
    <row r="6697" ht="26.25" customHeight="1"/>
    <row r="6698" ht="26.25" customHeight="1"/>
    <row r="6699" ht="26.25" customHeight="1"/>
    <row r="6700" ht="26.25" customHeight="1"/>
    <row r="6701" ht="26.25" customHeight="1"/>
    <row r="6702" ht="26.25" customHeight="1"/>
    <row r="6703" ht="26.25" customHeight="1"/>
    <row r="6704" ht="26.25" customHeight="1"/>
    <row r="6705" ht="26.25" customHeight="1"/>
    <row r="6706" ht="26.25" customHeight="1"/>
    <row r="6707" ht="26.25" customHeight="1"/>
    <row r="6708" ht="26.25" customHeight="1"/>
    <row r="6709" ht="26.25" customHeight="1"/>
    <row r="6710" ht="26.25" customHeight="1"/>
    <row r="6711" ht="26.25" customHeight="1"/>
    <row r="6712" ht="26.25" customHeight="1"/>
    <row r="6713" ht="26.25" customHeight="1"/>
    <row r="6714" ht="26.25" customHeight="1"/>
    <row r="6715" ht="26.25" customHeight="1"/>
    <row r="6716" ht="26.25" customHeight="1"/>
    <row r="6717" ht="26.25" customHeight="1"/>
    <row r="6718" ht="26.25" customHeight="1"/>
    <row r="6719" ht="26.25" customHeight="1"/>
    <row r="6720" ht="26.25" customHeight="1"/>
    <row r="6721" ht="26.25" customHeight="1"/>
    <row r="6722" ht="26.25" customHeight="1"/>
    <row r="6723" ht="26.25" customHeight="1"/>
    <row r="6724" ht="26.25" customHeight="1"/>
    <row r="6725" ht="26.25" customHeight="1"/>
    <row r="6726" ht="26.25" customHeight="1"/>
    <row r="6727" ht="26.25" customHeight="1"/>
    <row r="6728" ht="26.25" customHeight="1"/>
    <row r="6729" ht="26.25" customHeight="1"/>
    <row r="6730" ht="26.25" customHeight="1"/>
    <row r="6731" ht="26.25" customHeight="1"/>
    <row r="6732" ht="26.25" customHeight="1"/>
    <row r="6733" ht="26.25" customHeight="1"/>
    <row r="6734" ht="26.25" customHeight="1"/>
    <row r="6735" ht="26.25" customHeight="1"/>
    <row r="6736" ht="26.25" customHeight="1"/>
    <row r="6737" ht="26.25" customHeight="1"/>
    <row r="6738" ht="26.25" customHeight="1"/>
    <row r="6739" ht="26.25" customHeight="1"/>
    <row r="6740" ht="26.25" customHeight="1"/>
    <row r="6741" ht="26.25" customHeight="1"/>
    <row r="6742" ht="26.25" customHeight="1"/>
    <row r="6743" ht="26.25" customHeight="1"/>
    <row r="6744" ht="26.25" customHeight="1"/>
    <row r="6745" ht="26.25" customHeight="1"/>
    <row r="6746" ht="26.25" customHeight="1"/>
    <row r="6747" ht="26.25" customHeight="1"/>
    <row r="6748" ht="26.25" customHeight="1"/>
    <row r="6749" ht="26.25" customHeight="1"/>
    <row r="6750" ht="26.25" customHeight="1"/>
    <row r="6751" ht="26.25" customHeight="1"/>
    <row r="6752" ht="26.25" customHeight="1"/>
    <row r="6753" ht="26.25" customHeight="1"/>
    <row r="6754" ht="26.25" customHeight="1"/>
    <row r="6755" ht="26.25" customHeight="1"/>
    <row r="6756" ht="26.25" customHeight="1"/>
    <row r="6757" ht="26.25" customHeight="1"/>
    <row r="6758" ht="26.25" customHeight="1"/>
    <row r="6759" ht="26.25" customHeight="1"/>
    <row r="6760" ht="26.25" customHeight="1"/>
    <row r="6761" ht="26.25" customHeight="1"/>
    <row r="6762" ht="26.25" customHeight="1"/>
    <row r="6763" ht="26.25" customHeight="1"/>
    <row r="6764" ht="26.25" customHeight="1"/>
    <row r="6765" ht="26.25" customHeight="1"/>
    <row r="6766" ht="26.25" customHeight="1"/>
    <row r="6767" ht="26.25" customHeight="1"/>
    <row r="6768" ht="26.25" customHeight="1"/>
    <row r="6769" ht="26.25" customHeight="1"/>
    <row r="6770" ht="26.25" customHeight="1"/>
    <row r="6771" ht="26.25" customHeight="1"/>
    <row r="6772" ht="26.25" customHeight="1"/>
    <row r="6773" ht="26.25" customHeight="1"/>
    <row r="6774" ht="26.25" customHeight="1"/>
    <row r="6775" ht="26.25" customHeight="1"/>
    <row r="6776" ht="26.25" customHeight="1"/>
    <row r="6777" ht="26.25" customHeight="1"/>
    <row r="6778" ht="26.25" customHeight="1"/>
    <row r="6779" ht="26.25" customHeight="1"/>
    <row r="6780" ht="26.25" customHeight="1"/>
    <row r="6781" ht="26.25" customHeight="1"/>
    <row r="6782" ht="26.25" customHeight="1"/>
    <row r="6783" ht="26.25" customHeight="1"/>
    <row r="6784" ht="26.25" customHeight="1"/>
    <row r="6785" ht="26.25" customHeight="1"/>
    <row r="6786" ht="26.25" customHeight="1"/>
    <row r="6787" ht="26.25" customHeight="1"/>
    <row r="6788" ht="26.25" customHeight="1"/>
    <row r="6789" ht="26.25" customHeight="1"/>
    <row r="6790" ht="26.25" customHeight="1"/>
    <row r="6791" ht="26.25" customHeight="1"/>
    <row r="6792" ht="26.25" customHeight="1"/>
    <row r="6793" ht="26.25" customHeight="1"/>
    <row r="6794" ht="26.25" customHeight="1"/>
    <row r="6795" ht="26.25" customHeight="1"/>
    <row r="6796" ht="26.25" customHeight="1"/>
    <row r="6797" ht="26.25" customHeight="1"/>
    <row r="6798" ht="26.25" customHeight="1"/>
    <row r="6799" ht="26.25" customHeight="1"/>
    <row r="6800" ht="26.25" customHeight="1"/>
    <row r="6801" ht="26.25" customHeight="1"/>
    <row r="6802" ht="26.25" customHeight="1"/>
    <row r="6803" ht="26.25" customHeight="1"/>
    <row r="6804" ht="26.25" customHeight="1"/>
    <row r="6805" ht="26.25" customHeight="1"/>
    <row r="6806" ht="26.25" customHeight="1"/>
    <row r="6807" ht="26.25" customHeight="1"/>
    <row r="6808" ht="26.25" customHeight="1"/>
    <row r="6809" ht="26.25" customHeight="1"/>
    <row r="6810" ht="26.25" customHeight="1"/>
    <row r="6811" ht="26.25" customHeight="1"/>
    <row r="6812" ht="26.25" customHeight="1"/>
    <row r="6813" ht="26.25" customHeight="1"/>
    <row r="6814" ht="26.25" customHeight="1"/>
    <row r="6815" ht="26.25" customHeight="1"/>
    <row r="6816" ht="26.25" customHeight="1"/>
    <row r="6817" ht="26.25" customHeight="1"/>
    <row r="6818" ht="26.25" customHeight="1"/>
    <row r="6819" ht="26.25" customHeight="1"/>
    <row r="6820" ht="26.25" customHeight="1"/>
    <row r="6821" ht="26.25" customHeight="1"/>
    <row r="6822" ht="26.25" customHeight="1"/>
    <row r="6823" ht="26.25" customHeight="1"/>
    <row r="6824" ht="26.25" customHeight="1"/>
    <row r="6825" ht="26.25" customHeight="1"/>
    <row r="6826" ht="26.25" customHeight="1"/>
    <row r="6827" ht="26.25" customHeight="1"/>
    <row r="6828" ht="26.25" customHeight="1"/>
    <row r="6829" ht="26.25" customHeight="1"/>
    <row r="6830" ht="26.25" customHeight="1"/>
    <row r="6831" ht="26.25" customHeight="1"/>
    <row r="6832" ht="26.25" customHeight="1"/>
    <row r="6833" ht="26.25" customHeight="1"/>
    <row r="6834" ht="26.25" customHeight="1"/>
    <row r="6835" ht="26.25" customHeight="1"/>
    <row r="6836" ht="26.25" customHeight="1"/>
    <row r="6837" ht="26.25" customHeight="1"/>
    <row r="6838" ht="26.25" customHeight="1"/>
    <row r="6839" ht="26.25" customHeight="1"/>
    <row r="6840" ht="26.25" customHeight="1"/>
    <row r="6841" ht="26.25" customHeight="1"/>
    <row r="6842" ht="26.25" customHeight="1"/>
    <row r="6843" ht="26.25" customHeight="1"/>
    <row r="6844" ht="26.25" customHeight="1"/>
    <row r="6845" ht="26.25" customHeight="1"/>
    <row r="6846" ht="26.25" customHeight="1"/>
    <row r="6847" ht="26.25" customHeight="1"/>
    <row r="6848" ht="26.25" customHeight="1"/>
    <row r="6849" ht="26.25" customHeight="1"/>
    <row r="6850" ht="26.25" customHeight="1"/>
    <row r="6851" ht="26.25" customHeight="1"/>
    <row r="6852" ht="26.25" customHeight="1"/>
    <row r="6853" ht="26.25" customHeight="1"/>
    <row r="6854" ht="26.25" customHeight="1"/>
    <row r="6855" ht="26.25" customHeight="1"/>
    <row r="6856" ht="26.25" customHeight="1"/>
    <row r="6857" ht="26.25" customHeight="1"/>
    <row r="6858" ht="26.25" customHeight="1"/>
    <row r="6859" ht="26.25" customHeight="1"/>
    <row r="6860" ht="26.25" customHeight="1"/>
    <row r="6861" ht="26.25" customHeight="1"/>
    <row r="6862" ht="26.25" customHeight="1"/>
    <row r="6863" ht="26.25" customHeight="1"/>
    <row r="6864" ht="26.25" customHeight="1"/>
    <row r="6865" ht="26.25" customHeight="1"/>
    <row r="6866" ht="26.25" customHeight="1"/>
    <row r="6867" ht="26.25" customHeight="1"/>
    <row r="6868" ht="26.25" customHeight="1"/>
    <row r="6869" ht="26.25" customHeight="1"/>
    <row r="6870" ht="26.25" customHeight="1"/>
    <row r="6871" ht="26.25" customHeight="1"/>
    <row r="6872" ht="26.25" customHeight="1"/>
    <row r="6873" ht="26.25" customHeight="1"/>
    <row r="6874" ht="26.25" customHeight="1"/>
    <row r="6875" ht="26.25" customHeight="1"/>
    <row r="6876" ht="26.25" customHeight="1"/>
    <row r="6877" ht="26.25" customHeight="1"/>
    <row r="6878" ht="26.25" customHeight="1"/>
    <row r="6879" ht="26.25" customHeight="1"/>
    <row r="6880" ht="26.25" customHeight="1"/>
    <row r="6881" ht="26.25" customHeight="1"/>
    <row r="6882" ht="26.25" customHeight="1"/>
    <row r="6883" ht="26.25" customHeight="1"/>
    <row r="6884" ht="26.25" customHeight="1"/>
    <row r="6885" ht="26.25" customHeight="1"/>
    <row r="6886" ht="26.25" customHeight="1"/>
    <row r="6887" ht="26.25" customHeight="1"/>
    <row r="6888" ht="26.25" customHeight="1"/>
    <row r="6889" ht="26.25" customHeight="1"/>
    <row r="6890" ht="26.25" customHeight="1"/>
    <row r="6891" ht="26.25" customHeight="1"/>
    <row r="6892" ht="26.25" customHeight="1"/>
    <row r="6893" ht="26.25" customHeight="1"/>
    <row r="6894" ht="26.25" customHeight="1"/>
    <row r="6895" ht="26.25" customHeight="1"/>
    <row r="6896" ht="26.25" customHeight="1"/>
    <row r="6897" ht="26.25" customHeight="1"/>
    <row r="6898" ht="26.25" customHeight="1"/>
    <row r="6899" ht="26.25" customHeight="1"/>
    <row r="6900" ht="26.25" customHeight="1"/>
    <row r="6901" ht="26.25" customHeight="1"/>
    <row r="6902" ht="26.25" customHeight="1"/>
    <row r="6903" ht="26.25" customHeight="1"/>
    <row r="6904" ht="26.25" customHeight="1"/>
    <row r="6905" ht="26.25" customHeight="1"/>
    <row r="6906" ht="26.25" customHeight="1"/>
    <row r="6907" ht="26.25" customHeight="1"/>
    <row r="6908" ht="26.25" customHeight="1"/>
    <row r="6909" ht="26.25" customHeight="1"/>
    <row r="6910" ht="26.25" customHeight="1"/>
    <row r="6911" ht="26.25" customHeight="1"/>
    <row r="6912" ht="26.25" customHeight="1"/>
    <row r="6913" ht="26.25" customHeight="1"/>
    <row r="6914" ht="26.25" customHeight="1"/>
    <row r="6915" ht="26.25" customHeight="1"/>
    <row r="6916" ht="26.25" customHeight="1"/>
    <row r="6917" ht="26.25" customHeight="1"/>
    <row r="6918" ht="26.25" customHeight="1"/>
    <row r="6919" ht="26.25" customHeight="1"/>
    <row r="6920" ht="26.25" customHeight="1"/>
    <row r="6921" ht="26.25" customHeight="1"/>
    <row r="6922" ht="26.25" customHeight="1"/>
    <row r="6923" ht="26.25" customHeight="1"/>
    <row r="6924" ht="26.25" customHeight="1"/>
    <row r="6925" ht="26.25" customHeight="1"/>
    <row r="6926" ht="26.25" customHeight="1"/>
    <row r="6927" ht="26.25" customHeight="1"/>
    <row r="6928" ht="26.25" customHeight="1"/>
    <row r="6929" ht="26.25" customHeight="1"/>
    <row r="6930" ht="26.25" customHeight="1"/>
    <row r="6931" ht="26.25" customHeight="1"/>
    <row r="6932" ht="26.25" customHeight="1"/>
    <row r="6933" ht="26.25" customHeight="1"/>
    <row r="6934" ht="26.25" customHeight="1"/>
    <row r="6935" ht="26.25" customHeight="1"/>
    <row r="6936" ht="26.25" customHeight="1"/>
    <row r="6937" ht="26.25" customHeight="1"/>
    <row r="6938" ht="26.25" customHeight="1"/>
    <row r="6939" ht="26.25" customHeight="1"/>
    <row r="6940" ht="26.25" customHeight="1"/>
    <row r="6941" ht="26.25" customHeight="1"/>
    <row r="6942" ht="26.25" customHeight="1"/>
    <row r="6943" ht="26.25" customHeight="1"/>
    <row r="6944" ht="26.25" customHeight="1"/>
    <row r="6945" ht="26.25" customHeight="1"/>
    <row r="6946" ht="26.25" customHeight="1"/>
    <row r="6947" ht="26.25" customHeight="1"/>
    <row r="6948" ht="26.25" customHeight="1"/>
    <row r="6949" ht="26.25" customHeight="1"/>
    <row r="6950" ht="26.25" customHeight="1"/>
    <row r="6951" ht="26.25" customHeight="1"/>
    <row r="6952" ht="26.25" customHeight="1"/>
    <row r="6953" ht="26.25" customHeight="1"/>
    <row r="6954" ht="26.25" customHeight="1"/>
    <row r="6955" ht="26.25" customHeight="1"/>
    <row r="6956" ht="26.25" customHeight="1"/>
    <row r="6957" ht="26.25" customHeight="1"/>
    <row r="6958" ht="26.25" customHeight="1"/>
    <row r="6959" ht="26.25" customHeight="1"/>
    <row r="6960" ht="26.25" customHeight="1"/>
    <row r="6961" ht="26.25" customHeight="1"/>
    <row r="6962" ht="26.25" customHeight="1"/>
    <row r="6963" ht="26.25" customHeight="1"/>
    <row r="6964" ht="26.25" customHeight="1"/>
    <row r="6965" ht="26.25" customHeight="1"/>
    <row r="6966" ht="26.25" customHeight="1"/>
    <row r="6967" ht="26.25" customHeight="1"/>
    <row r="6968" ht="26.25" customHeight="1"/>
    <row r="6969" ht="26.25" customHeight="1"/>
    <row r="6970" ht="26.25" customHeight="1"/>
    <row r="6971" ht="26.25" customHeight="1"/>
    <row r="6972" ht="26.25" customHeight="1"/>
    <row r="6973" ht="26.25" customHeight="1"/>
    <row r="6974" ht="26.25" customHeight="1"/>
    <row r="6975" ht="26.25" customHeight="1"/>
    <row r="6976" ht="26.25" customHeight="1"/>
    <row r="6977" ht="26.25" customHeight="1"/>
    <row r="6978" ht="26.25" customHeight="1"/>
    <row r="6979" ht="26.25" customHeight="1"/>
    <row r="6980" ht="26.25" customHeight="1"/>
    <row r="6981" ht="26.25" customHeight="1"/>
    <row r="6982" ht="26.25" customHeight="1"/>
    <row r="6983" ht="26.25" customHeight="1"/>
    <row r="6984" ht="26.25" customHeight="1"/>
    <row r="6985" ht="26.25" customHeight="1"/>
    <row r="6986" ht="26.25" customHeight="1"/>
    <row r="6987" ht="26.25" customHeight="1"/>
    <row r="6988" ht="26.25" customHeight="1"/>
    <row r="6989" ht="26.25" customHeight="1"/>
    <row r="6990" ht="26.25" customHeight="1"/>
    <row r="6991" ht="26.25" customHeight="1"/>
    <row r="6992" ht="26.25" customHeight="1"/>
    <row r="6993" ht="26.25" customHeight="1"/>
    <row r="6994" ht="26.25" customHeight="1"/>
    <row r="6995" ht="26.25" customHeight="1"/>
    <row r="6996" ht="26.25" customHeight="1"/>
    <row r="6997" ht="26.25" customHeight="1"/>
    <row r="6998" ht="26.25" customHeight="1"/>
    <row r="6999" ht="26.25" customHeight="1"/>
    <row r="7000" ht="26.25" customHeight="1"/>
    <row r="7001" ht="26.25" customHeight="1"/>
    <row r="7002" ht="26.25" customHeight="1"/>
    <row r="7003" ht="26.25" customHeight="1"/>
    <row r="7004" ht="26.25" customHeight="1"/>
    <row r="7005" ht="26.25" customHeight="1"/>
    <row r="7006" ht="26.25" customHeight="1"/>
    <row r="7007" ht="26.25" customHeight="1"/>
    <row r="7008" ht="26.25" customHeight="1"/>
    <row r="7009" ht="26.25" customHeight="1"/>
    <row r="7010" ht="26.25" customHeight="1"/>
    <row r="7011" ht="26.25" customHeight="1"/>
    <row r="7012" ht="26.25" customHeight="1"/>
    <row r="7013" ht="26.25" customHeight="1"/>
    <row r="7014" ht="26.25" customHeight="1"/>
    <row r="7015" ht="26.25" customHeight="1"/>
    <row r="7016" ht="26.25" customHeight="1"/>
    <row r="7017" ht="26.25" customHeight="1"/>
    <row r="7018" ht="26.25" customHeight="1"/>
    <row r="7019" ht="26.25" customHeight="1"/>
    <row r="7020" ht="26.25" customHeight="1"/>
    <row r="7021" ht="26.25" customHeight="1"/>
    <row r="7022" ht="26.25" customHeight="1"/>
    <row r="7023" ht="26.25" customHeight="1"/>
    <row r="7024" ht="26.25" customHeight="1"/>
    <row r="7025" ht="26.25" customHeight="1"/>
    <row r="7026" ht="26.25" customHeight="1"/>
    <row r="7027" ht="26.25" customHeight="1"/>
    <row r="7028" ht="26.25" customHeight="1"/>
    <row r="7029" ht="26.25" customHeight="1"/>
    <row r="7030" ht="26.25" customHeight="1"/>
    <row r="7031" ht="26.25" customHeight="1"/>
    <row r="7032" ht="26.25" customHeight="1"/>
    <row r="7033" ht="26.25" customHeight="1"/>
    <row r="7034" ht="26.25" customHeight="1"/>
    <row r="7035" ht="26.25" customHeight="1"/>
    <row r="7036" ht="26.25" customHeight="1"/>
    <row r="7037" ht="26.25" customHeight="1"/>
    <row r="7038" ht="26.25" customHeight="1"/>
    <row r="7039" ht="26.25" customHeight="1"/>
    <row r="7040" ht="26.25" customHeight="1"/>
    <row r="7041" ht="26.25" customHeight="1"/>
    <row r="7042" ht="26.25" customHeight="1"/>
    <row r="7043" ht="26.25" customHeight="1"/>
    <row r="7044" ht="26.25" customHeight="1"/>
    <row r="7045" ht="26.25" customHeight="1"/>
    <row r="7046" ht="26.25" customHeight="1"/>
    <row r="7047" ht="26.25" customHeight="1"/>
    <row r="7048" ht="26.25" customHeight="1"/>
    <row r="7049" ht="26.25" customHeight="1"/>
    <row r="7050" ht="26.25" customHeight="1"/>
    <row r="7051" ht="26.25" customHeight="1"/>
    <row r="7052" ht="26.25" customHeight="1"/>
    <row r="7053" ht="26.25" customHeight="1"/>
    <row r="7054" ht="26.25" customHeight="1"/>
    <row r="7055" ht="26.25" customHeight="1"/>
    <row r="7056" ht="26.25" customHeight="1"/>
    <row r="7057" ht="26.25" customHeight="1"/>
    <row r="7058" ht="26.25" customHeight="1"/>
    <row r="7059" ht="26.25" customHeight="1"/>
    <row r="7060" ht="26.25" customHeight="1"/>
    <row r="7061" ht="26.25" customHeight="1"/>
    <row r="7062" ht="26.25" customHeight="1"/>
    <row r="7063" ht="26.25" customHeight="1"/>
    <row r="7064" ht="26.25" customHeight="1"/>
    <row r="7065" ht="26.25" customHeight="1"/>
    <row r="7066" ht="26.25" customHeight="1"/>
    <row r="7067" ht="26.25" customHeight="1"/>
    <row r="7068" ht="26.25" customHeight="1"/>
    <row r="7069" ht="26.25" customHeight="1"/>
    <row r="7070" ht="26.25" customHeight="1"/>
    <row r="7071" ht="26.25" customHeight="1"/>
    <row r="7072" ht="26.25" customHeight="1"/>
    <row r="7073" ht="26.25" customHeight="1"/>
    <row r="7074" ht="26.25" customHeight="1"/>
    <row r="7075" ht="26.25" customHeight="1"/>
    <row r="7076" ht="26.25" customHeight="1"/>
    <row r="7077" ht="26.25" customHeight="1"/>
    <row r="7078" ht="26.25" customHeight="1"/>
    <row r="7079" ht="26.25" customHeight="1"/>
    <row r="7080" ht="26.25" customHeight="1"/>
    <row r="7081" ht="26.25" customHeight="1"/>
    <row r="7082" ht="26.25" customHeight="1"/>
    <row r="7083" ht="26.25" customHeight="1"/>
    <row r="7084" ht="26.25" customHeight="1"/>
    <row r="7085" ht="26.25" customHeight="1"/>
    <row r="7086" ht="26.25" customHeight="1"/>
    <row r="7087" ht="26.25" customHeight="1"/>
    <row r="7088" ht="26.25" customHeight="1"/>
    <row r="7089" ht="26.25" customHeight="1"/>
    <row r="7090" ht="26.25" customHeight="1"/>
    <row r="7091" ht="26.25" customHeight="1"/>
    <row r="7092" ht="26.25" customHeight="1"/>
    <row r="7093" ht="26.25" customHeight="1"/>
    <row r="7094" ht="26.25" customHeight="1"/>
    <row r="7095" ht="26.25" customHeight="1"/>
    <row r="7096" ht="26.25" customHeight="1"/>
    <row r="7097" ht="26.25" customHeight="1"/>
    <row r="7098" ht="26.25" customHeight="1"/>
    <row r="7099" ht="26.25" customHeight="1"/>
    <row r="7100" ht="26.25" customHeight="1"/>
    <row r="7101" ht="26.25" customHeight="1"/>
    <row r="7102" ht="26.25" customHeight="1"/>
    <row r="7103" ht="26.25" customHeight="1"/>
    <row r="7104" ht="26.25" customHeight="1"/>
    <row r="7105" ht="26.25" customHeight="1"/>
    <row r="7106" ht="26.25" customHeight="1"/>
    <row r="7107" ht="26.25" customHeight="1"/>
    <row r="7108" ht="26.25" customHeight="1"/>
    <row r="7109" ht="26.25" customHeight="1"/>
    <row r="7110" ht="26.25" customHeight="1"/>
    <row r="7111" ht="26.25" customHeight="1"/>
    <row r="7112" ht="26.25" customHeight="1"/>
    <row r="7113" ht="26.25" customHeight="1"/>
    <row r="7114" ht="26.25" customHeight="1"/>
    <row r="7115" ht="26.25" customHeight="1"/>
    <row r="7116" ht="26.25" customHeight="1"/>
    <row r="7117" ht="26.25" customHeight="1"/>
    <row r="7118" ht="26.25" customHeight="1"/>
    <row r="7119" ht="26.25" customHeight="1"/>
    <row r="7120" ht="26.25" customHeight="1"/>
    <row r="7121" ht="26.25" customHeight="1"/>
    <row r="7122" ht="26.25" customHeight="1"/>
    <row r="7123" ht="26.25" customHeight="1"/>
    <row r="7124" ht="26.25" customHeight="1"/>
    <row r="7125" ht="26.25" customHeight="1"/>
    <row r="7126" ht="26.25" customHeight="1"/>
    <row r="7127" ht="26.25" customHeight="1"/>
    <row r="7128" ht="26.25" customHeight="1"/>
    <row r="7129" ht="26.25" customHeight="1"/>
    <row r="7130" ht="26.25" customHeight="1"/>
    <row r="7131" ht="26.25" customHeight="1"/>
    <row r="7132" ht="26.25" customHeight="1"/>
    <row r="7133" ht="26.25" customHeight="1"/>
    <row r="7134" ht="26.25" customHeight="1"/>
    <row r="7135" ht="26.25" customHeight="1"/>
    <row r="7136" ht="26.25" customHeight="1"/>
    <row r="7137" ht="26.25" customHeight="1"/>
    <row r="7138" ht="26.25" customHeight="1"/>
    <row r="7139" ht="26.25" customHeight="1"/>
    <row r="7140" ht="26.25" customHeight="1"/>
    <row r="7141" ht="26.25" customHeight="1"/>
    <row r="7142" ht="26.25" customHeight="1"/>
    <row r="7143" ht="26.25" customHeight="1"/>
    <row r="7144" ht="26.25" customHeight="1"/>
    <row r="7145" ht="26.25" customHeight="1"/>
    <row r="7146" ht="26.25" customHeight="1"/>
    <row r="7147" ht="26.25" customHeight="1"/>
    <row r="7148" ht="26.25" customHeight="1"/>
    <row r="7149" ht="26.25" customHeight="1"/>
    <row r="7150" ht="26.25" customHeight="1"/>
    <row r="7151" ht="26.25" customHeight="1"/>
    <row r="7152" ht="26.25" customHeight="1"/>
    <row r="7153" ht="26.25" customHeight="1"/>
    <row r="7154" ht="26.25" customHeight="1"/>
    <row r="7155" ht="26.25" customHeight="1"/>
    <row r="7156" ht="26.25" customHeight="1"/>
    <row r="7157" ht="26.25" customHeight="1"/>
    <row r="7158" ht="26.25" customHeight="1"/>
    <row r="7159" ht="26.25" customHeight="1"/>
    <row r="7160" ht="26.25" customHeight="1"/>
    <row r="7161" ht="26.25" customHeight="1"/>
    <row r="7162" ht="26.25" customHeight="1"/>
    <row r="7163" ht="26.25" customHeight="1"/>
    <row r="7164" ht="26.25" customHeight="1"/>
    <row r="7165" ht="26.25" customHeight="1"/>
    <row r="7166" ht="26.25" customHeight="1"/>
    <row r="7167" ht="26.25" customHeight="1"/>
    <row r="7168" ht="26.25" customHeight="1"/>
    <row r="7169" ht="26.25" customHeight="1"/>
    <row r="7170" ht="26.25" customHeight="1"/>
    <row r="7171" ht="26.25" customHeight="1"/>
    <row r="7172" ht="26.25" customHeight="1"/>
    <row r="7173" ht="26.25" customHeight="1"/>
    <row r="7174" ht="26.25" customHeight="1"/>
    <row r="7175" ht="26.25" customHeight="1"/>
    <row r="7176" ht="26.25" customHeight="1"/>
    <row r="7177" ht="26.25" customHeight="1"/>
    <row r="7178" ht="26.25" customHeight="1"/>
    <row r="7179" ht="26.25" customHeight="1"/>
    <row r="7180" ht="26.25" customHeight="1"/>
    <row r="7181" ht="26.25" customHeight="1"/>
    <row r="7182" ht="26.25" customHeight="1"/>
    <row r="7183" ht="26.25" customHeight="1"/>
    <row r="7184" ht="26.25" customHeight="1"/>
    <row r="7185" ht="26.25" customHeight="1"/>
    <row r="7186" ht="26.25" customHeight="1"/>
    <row r="7187" ht="26.25" customHeight="1"/>
    <row r="7188" ht="26.25" customHeight="1"/>
    <row r="7189" ht="26.25" customHeight="1"/>
    <row r="7190" ht="26.25" customHeight="1"/>
    <row r="7191" ht="26.25" customHeight="1"/>
    <row r="7192" ht="26.25" customHeight="1"/>
    <row r="7193" ht="26.25" customHeight="1"/>
    <row r="7194" ht="26.25" customHeight="1"/>
    <row r="7195" ht="26.25" customHeight="1"/>
    <row r="7196" ht="26.25" customHeight="1"/>
    <row r="7197" ht="26.25" customHeight="1"/>
    <row r="7198" ht="26.25" customHeight="1"/>
    <row r="7199" ht="26.25" customHeight="1"/>
    <row r="7200" ht="26.25" customHeight="1"/>
    <row r="7201" ht="26.25" customHeight="1"/>
    <row r="7202" ht="26.25" customHeight="1"/>
    <row r="7203" ht="26.25" customHeight="1"/>
    <row r="7204" ht="26.25" customHeight="1"/>
    <row r="7205" ht="26.25" customHeight="1"/>
    <row r="7206" ht="26.25" customHeight="1"/>
    <row r="7207" ht="26.25" customHeight="1"/>
    <row r="7208" ht="26.25" customHeight="1"/>
    <row r="7209" ht="26.25" customHeight="1"/>
    <row r="7210" ht="26.25" customHeight="1"/>
    <row r="7211" ht="26.25" customHeight="1"/>
    <row r="7212" ht="26.25" customHeight="1"/>
    <row r="7213" ht="26.25" customHeight="1"/>
    <row r="7214" ht="26.25" customHeight="1"/>
    <row r="7215" ht="26.25" customHeight="1"/>
    <row r="7216" ht="26.25" customHeight="1"/>
    <row r="7217" ht="26.25" customHeight="1"/>
    <row r="7218" ht="26.25" customHeight="1"/>
    <row r="7219" ht="26.25" customHeight="1"/>
    <row r="7220" ht="26.25" customHeight="1"/>
    <row r="7221" ht="26.25" customHeight="1"/>
    <row r="7222" ht="26.25" customHeight="1"/>
    <row r="7223" ht="26.25" customHeight="1"/>
    <row r="7224" ht="26.25" customHeight="1"/>
    <row r="7225" ht="26.25" customHeight="1"/>
    <row r="7226" ht="26.25" customHeight="1"/>
    <row r="7227" ht="26.25" customHeight="1"/>
    <row r="7228" ht="26.25" customHeight="1"/>
    <row r="7229" ht="26.25" customHeight="1"/>
    <row r="7230" ht="26.25" customHeight="1"/>
    <row r="7231" ht="26.25" customHeight="1"/>
    <row r="7232" ht="26.25" customHeight="1"/>
    <row r="7233" ht="26.25" customHeight="1"/>
    <row r="7234" ht="26.25" customHeight="1"/>
    <row r="7235" ht="26.25" customHeight="1"/>
    <row r="7236" ht="26.25" customHeight="1"/>
    <row r="7237" ht="26.25" customHeight="1"/>
    <row r="7238" ht="26.25" customHeight="1"/>
    <row r="7239" ht="26.25" customHeight="1"/>
    <row r="7240" ht="26.25" customHeight="1"/>
    <row r="7241" ht="26.25" customHeight="1"/>
    <row r="7242" ht="26.25" customHeight="1"/>
    <row r="7243" ht="26.25" customHeight="1"/>
    <row r="7244" ht="26.25" customHeight="1"/>
    <row r="7245" ht="26.25" customHeight="1"/>
    <row r="7246" ht="26.25" customHeight="1"/>
    <row r="7247" ht="26.25" customHeight="1"/>
    <row r="7248" ht="26.25" customHeight="1"/>
    <row r="7249" ht="26.25" customHeight="1"/>
    <row r="7250" ht="26.25" customHeight="1"/>
    <row r="7251" ht="26.25" customHeight="1"/>
    <row r="7252" ht="26.25" customHeight="1"/>
    <row r="7253" ht="26.25" customHeight="1"/>
    <row r="7254" ht="26.25" customHeight="1"/>
    <row r="7255" ht="26.25" customHeight="1"/>
    <row r="7256" ht="26.25" customHeight="1"/>
    <row r="7257" ht="26.25" customHeight="1"/>
    <row r="7258" ht="26.25" customHeight="1"/>
    <row r="7259" ht="26.25" customHeight="1"/>
    <row r="7260" ht="26.25" customHeight="1"/>
    <row r="7261" ht="26.25" customHeight="1"/>
    <row r="7262" ht="26.25" customHeight="1"/>
    <row r="7263" ht="26.25" customHeight="1"/>
    <row r="7264" ht="26.25" customHeight="1"/>
    <row r="7265" ht="26.25" customHeight="1"/>
    <row r="7266" ht="26.25" customHeight="1"/>
    <row r="7267" ht="26.25" customHeight="1"/>
    <row r="7268" ht="26.25" customHeight="1"/>
    <row r="7269" ht="26.25" customHeight="1"/>
    <row r="7270" ht="26.25" customHeight="1"/>
    <row r="7271" ht="26.25" customHeight="1"/>
    <row r="7272" ht="26.25" customHeight="1"/>
    <row r="7273" ht="26.25" customHeight="1"/>
    <row r="7274" ht="26.25" customHeight="1"/>
    <row r="7275" ht="26.25" customHeight="1"/>
    <row r="7276" ht="26.25" customHeight="1"/>
    <row r="7277" ht="26.25" customHeight="1"/>
    <row r="7278" ht="26.25" customHeight="1"/>
    <row r="7279" ht="26.25" customHeight="1"/>
    <row r="7280" ht="26.25" customHeight="1"/>
    <row r="7281" ht="26.25" customHeight="1"/>
    <row r="7282" ht="26.25" customHeight="1"/>
    <row r="7283" ht="26.25" customHeight="1"/>
    <row r="7284" ht="26.25" customHeight="1"/>
    <row r="7285" ht="26.25" customHeight="1"/>
    <row r="7286" ht="26.25" customHeight="1"/>
    <row r="7287" ht="26.25" customHeight="1"/>
    <row r="7288" ht="26.25" customHeight="1"/>
    <row r="7289" ht="26.25" customHeight="1"/>
    <row r="7290" ht="26.25" customHeight="1"/>
    <row r="7291" ht="26.25" customHeight="1"/>
    <row r="7292" ht="26.25" customHeight="1"/>
    <row r="7293" ht="26.25" customHeight="1"/>
    <row r="7294" ht="26.25" customHeight="1"/>
    <row r="7295" ht="26.25" customHeight="1"/>
    <row r="7296" ht="26.25" customHeight="1"/>
    <row r="7297" ht="26.25" customHeight="1"/>
    <row r="7298" ht="26.25" customHeight="1"/>
    <row r="7299" ht="26.25" customHeight="1"/>
    <row r="7300" ht="26.25" customHeight="1"/>
    <row r="7301" ht="26.25" customHeight="1"/>
    <row r="7302" ht="26.25" customHeight="1"/>
    <row r="7303" ht="26.25" customHeight="1"/>
    <row r="7304" ht="26.25" customHeight="1"/>
    <row r="7305" ht="26.25" customHeight="1"/>
    <row r="7306" ht="26.25" customHeight="1"/>
    <row r="7307" ht="26.25" customHeight="1"/>
    <row r="7308" ht="26.25" customHeight="1"/>
    <row r="7309" ht="26.25" customHeight="1"/>
    <row r="7310" ht="26.25" customHeight="1"/>
    <row r="7311" ht="26.25" customHeight="1"/>
    <row r="7312" ht="26.25" customHeight="1"/>
    <row r="7313" ht="26.25" customHeight="1"/>
    <row r="7314" ht="26.25" customHeight="1"/>
    <row r="7315" ht="26.25" customHeight="1"/>
    <row r="7316" ht="26.25" customHeight="1"/>
    <row r="7317" ht="26.25" customHeight="1"/>
    <row r="7318" ht="26.25" customHeight="1"/>
    <row r="7319" ht="26.25" customHeight="1"/>
    <row r="7320" ht="26.25" customHeight="1"/>
    <row r="7321" ht="26.25" customHeight="1"/>
    <row r="7322" ht="26.25" customHeight="1"/>
    <row r="7323" ht="26.25" customHeight="1"/>
    <row r="7324" ht="26.25" customHeight="1"/>
    <row r="7325" ht="26.25" customHeight="1"/>
    <row r="7326" ht="26.25" customHeight="1"/>
    <row r="7327" ht="26.25" customHeight="1"/>
    <row r="7328" ht="26.25" customHeight="1"/>
    <row r="7329" ht="26.25" customHeight="1"/>
    <row r="7330" ht="26.25" customHeight="1"/>
    <row r="7331" ht="26.25" customHeight="1"/>
    <row r="7332" ht="26.25" customHeight="1"/>
    <row r="7333" ht="26.25" customHeight="1"/>
    <row r="7334" ht="26.25" customHeight="1"/>
    <row r="7335" ht="26.25" customHeight="1"/>
    <row r="7336" ht="26.25" customHeight="1"/>
    <row r="7337" ht="26.25" customHeight="1"/>
    <row r="7338" ht="26.25" customHeight="1"/>
    <row r="7339" ht="26.25" customHeight="1"/>
    <row r="7340" ht="26.25" customHeight="1"/>
    <row r="7341" ht="26.25" customHeight="1"/>
    <row r="7342" ht="26.25" customHeight="1"/>
    <row r="7343" ht="26.25" customHeight="1"/>
    <row r="7344" ht="26.25" customHeight="1"/>
    <row r="7345" ht="26.25" customHeight="1"/>
    <row r="7346" ht="26.25" customHeight="1"/>
    <row r="7347" ht="26.25" customHeight="1"/>
    <row r="7348" ht="26.25" customHeight="1"/>
    <row r="7349" ht="26.25" customHeight="1"/>
    <row r="7350" ht="26.25" customHeight="1"/>
    <row r="7351" ht="26.25" customHeight="1"/>
    <row r="7352" ht="26.25" customHeight="1"/>
    <row r="7353" ht="26.25" customHeight="1"/>
    <row r="7354" ht="26.25" customHeight="1"/>
    <row r="7355" ht="26.25" customHeight="1"/>
    <row r="7356" ht="26.25" customHeight="1"/>
    <row r="7357" ht="26.25" customHeight="1"/>
    <row r="7358" ht="26.25" customHeight="1"/>
    <row r="7359" ht="26.25" customHeight="1"/>
    <row r="7360" ht="26.25" customHeight="1"/>
    <row r="7361" ht="26.25" customHeight="1"/>
    <row r="7362" ht="26.25" customHeight="1"/>
    <row r="7363" ht="26.25" customHeight="1"/>
    <row r="7364" ht="26.25" customHeight="1"/>
    <row r="7365" ht="26.25" customHeight="1"/>
    <row r="7366" ht="26.25" customHeight="1"/>
    <row r="7367" ht="26.25" customHeight="1"/>
    <row r="7368" ht="26.25" customHeight="1"/>
    <row r="7369" ht="26.25" customHeight="1"/>
    <row r="7370" ht="26.25" customHeight="1"/>
    <row r="7371" ht="26.25" customHeight="1"/>
    <row r="7372" ht="26.25" customHeight="1"/>
    <row r="7373" ht="26.25" customHeight="1"/>
    <row r="7374" ht="26.25" customHeight="1"/>
    <row r="7375" ht="26.25" customHeight="1"/>
    <row r="7376" ht="26.25" customHeight="1"/>
    <row r="7377" ht="26.25" customHeight="1"/>
    <row r="7378" ht="26.25" customHeight="1"/>
    <row r="7379" ht="26.25" customHeight="1"/>
    <row r="7380" ht="26.25" customHeight="1"/>
    <row r="7381" ht="26.25" customHeight="1"/>
    <row r="7382" ht="26.25" customHeight="1"/>
    <row r="7383" ht="26.25" customHeight="1"/>
    <row r="7384" ht="26.25" customHeight="1"/>
    <row r="7385" ht="26.25" customHeight="1"/>
    <row r="7386" ht="26.25" customHeight="1"/>
    <row r="7387" ht="26.25" customHeight="1"/>
    <row r="7388" ht="26.25" customHeight="1"/>
    <row r="7389" ht="26.25" customHeight="1"/>
    <row r="7390" ht="26.25" customHeight="1"/>
    <row r="7391" ht="26.25" customHeight="1"/>
    <row r="7392" ht="26.25" customHeight="1"/>
    <row r="7393" ht="26.25" customHeight="1"/>
    <row r="7394" ht="26.25" customHeight="1"/>
    <row r="7395" ht="26.25" customHeight="1"/>
    <row r="7396" ht="26.25" customHeight="1"/>
    <row r="7397" ht="26.25" customHeight="1"/>
    <row r="7398" ht="26.25" customHeight="1"/>
    <row r="7399" ht="26.25" customHeight="1"/>
    <row r="7400" ht="26.25" customHeight="1"/>
    <row r="7401" ht="26.25" customHeight="1"/>
    <row r="7402" ht="26.25" customHeight="1"/>
    <row r="7403" ht="26.25" customHeight="1"/>
    <row r="7404" ht="26.25" customHeight="1"/>
    <row r="7405" ht="26.25" customHeight="1"/>
    <row r="7406" ht="26.25" customHeight="1"/>
    <row r="7407" ht="26.25" customHeight="1"/>
    <row r="7408" ht="26.25" customHeight="1"/>
    <row r="7409" ht="26.25" customHeight="1"/>
    <row r="7410" ht="26.25" customHeight="1"/>
    <row r="7411" ht="26.25" customHeight="1"/>
    <row r="7412" ht="26.25" customHeight="1"/>
    <row r="7413" ht="26.25" customHeight="1"/>
    <row r="7414" ht="26.25" customHeight="1"/>
    <row r="7415" ht="26.25" customHeight="1"/>
    <row r="7416" ht="26.25" customHeight="1"/>
    <row r="7417" ht="26.25" customHeight="1"/>
    <row r="7418" ht="26.25" customHeight="1"/>
    <row r="7419" ht="26.25" customHeight="1"/>
    <row r="7420" ht="26.25" customHeight="1"/>
    <row r="7421" ht="26.25" customHeight="1"/>
    <row r="7422" ht="26.25" customHeight="1"/>
    <row r="7423" ht="26.25" customHeight="1"/>
    <row r="7424" ht="26.25" customHeight="1"/>
    <row r="7425" ht="26.25" customHeight="1"/>
    <row r="7426" ht="26.25" customHeight="1"/>
    <row r="7427" ht="26.25" customHeight="1"/>
    <row r="7428" ht="26.25" customHeight="1"/>
    <row r="7429" ht="26.25" customHeight="1"/>
    <row r="7430" ht="26.25" customHeight="1"/>
    <row r="7431" ht="26.25" customHeight="1"/>
    <row r="7432" ht="26.25" customHeight="1"/>
    <row r="7433" ht="26.25" customHeight="1"/>
    <row r="7434" ht="26.25" customHeight="1"/>
    <row r="7435" ht="26.25" customHeight="1"/>
    <row r="7436" ht="26.25" customHeight="1"/>
    <row r="7437" ht="26.25" customHeight="1"/>
    <row r="7438" ht="26.25" customHeight="1"/>
    <row r="7439" ht="26.25" customHeight="1"/>
    <row r="7440" ht="26.25" customHeight="1"/>
    <row r="7441" ht="26.25" customHeight="1"/>
    <row r="7442" ht="26.25" customHeight="1"/>
    <row r="7443" ht="26.25" customHeight="1"/>
    <row r="7444" ht="26.25" customHeight="1"/>
    <row r="7445" ht="26.25" customHeight="1"/>
    <row r="7446" ht="26.25" customHeight="1"/>
    <row r="7447" ht="26.25" customHeight="1"/>
    <row r="7448" ht="26.25" customHeight="1"/>
    <row r="7449" ht="26.25" customHeight="1"/>
    <row r="7450" ht="26.25" customHeight="1"/>
    <row r="7451" ht="26.25" customHeight="1"/>
    <row r="7452" ht="26.25" customHeight="1"/>
    <row r="7453" ht="26.25" customHeight="1"/>
    <row r="7454" ht="26.25" customHeight="1"/>
    <row r="7455" ht="26.25" customHeight="1"/>
    <row r="7456" ht="26.25" customHeight="1"/>
    <row r="7457" ht="26.25" customHeight="1"/>
    <row r="7458" ht="26.25" customHeight="1"/>
    <row r="7459" ht="26.25" customHeight="1"/>
    <row r="7460" ht="26.25" customHeight="1"/>
    <row r="7461" ht="26.25" customHeight="1"/>
    <row r="7462" ht="26.25" customHeight="1"/>
    <row r="7463" ht="26.25" customHeight="1"/>
    <row r="7464" ht="26.25" customHeight="1"/>
    <row r="7465" ht="26.25" customHeight="1"/>
    <row r="7466" ht="26.25" customHeight="1"/>
    <row r="7467" ht="26.25" customHeight="1"/>
    <row r="7468" ht="26.25" customHeight="1"/>
    <row r="7469" ht="26.25" customHeight="1"/>
    <row r="7470" ht="26.25" customHeight="1"/>
    <row r="7471" ht="26.25" customHeight="1"/>
    <row r="7472" ht="26.25" customHeight="1"/>
    <row r="7473" ht="26.25" customHeight="1"/>
    <row r="7474" ht="26.25" customHeight="1"/>
    <row r="7475" ht="26.25" customHeight="1"/>
    <row r="7476" ht="26.25" customHeight="1"/>
    <row r="7477" ht="26.25" customHeight="1"/>
    <row r="7478" ht="26.25" customHeight="1"/>
    <row r="7479" ht="26.25" customHeight="1"/>
    <row r="7480" ht="26.25" customHeight="1"/>
    <row r="7481" ht="26.25" customHeight="1"/>
    <row r="7482" ht="26.25" customHeight="1"/>
    <row r="7483" ht="26.25" customHeight="1"/>
    <row r="7484" ht="26.25" customHeight="1"/>
    <row r="7485" ht="26.25" customHeight="1"/>
    <row r="7486" ht="26.25" customHeight="1"/>
    <row r="7487" ht="26.25" customHeight="1"/>
    <row r="7488" ht="26.25" customHeight="1"/>
    <row r="7489" ht="26.25" customHeight="1"/>
    <row r="7490" ht="26.25" customHeight="1"/>
    <row r="7491" ht="26.25" customHeight="1"/>
    <row r="7492" ht="26.25" customHeight="1"/>
    <row r="7493" ht="26.25" customHeight="1"/>
    <row r="7494" ht="26.25" customHeight="1"/>
    <row r="7495" ht="26.25" customHeight="1"/>
    <row r="7496" ht="26.25" customHeight="1"/>
    <row r="7497" ht="26.25" customHeight="1"/>
    <row r="7498" ht="26.25" customHeight="1"/>
    <row r="7499" ht="26.25" customHeight="1"/>
    <row r="7500" ht="26.25" customHeight="1"/>
    <row r="7501" ht="26.25" customHeight="1"/>
    <row r="7502" ht="26.25" customHeight="1"/>
    <row r="7503" ht="26.25" customHeight="1"/>
    <row r="7504" ht="26.25" customHeight="1"/>
    <row r="7505" ht="26.25" customHeight="1"/>
    <row r="7506" ht="26.25" customHeight="1"/>
    <row r="7507" ht="26.25" customHeight="1"/>
    <row r="7508" ht="26.25" customHeight="1"/>
    <row r="7509" ht="26.25" customHeight="1"/>
    <row r="7510" ht="26.25" customHeight="1"/>
    <row r="7511" ht="26.25" customHeight="1"/>
    <row r="7512" ht="26.25" customHeight="1"/>
    <row r="7513" ht="26.25" customHeight="1"/>
    <row r="7514" ht="26.25" customHeight="1"/>
    <row r="7515" ht="26.25" customHeight="1"/>
    <row r="7516" ht="26.25" customHeight="1"/>
    <row r="7517" ht="26.25" customHeight="1"/>
    <row r="7518" ht="26.25" customHeight="1"/>
    <row r="7519" ht="26.25" customHeight="1"/>
    <row r="7520" ht="26.25" customHeight="1"/>
    <row r="7521" ht="26.25" customHeight="1"/>
    <row r="7522" ht="26.25" customHeight="1"/>
    <row r="7523" ht="26.25" customHeight="1"/>
    <row r="7524" ht="26.25" customHeight="1"/>
    <row r="7525" ht="26.25" customHeight="1"/>
    <row r="7526" ht="26.25" customHeight="1"/>
    <row r="7527" ht="26.25" customHeight="1"/>
    <row r="7528" ht="26.25" customHeight="1"/>
    <row r="7529" ht="26.25" customHeight="1"/>
    <row r="7530" ht="26.25" customHeight="1"/>
    <row r="7531" ht="26.25" customHeight="1"/>
    <row r="7532" ht="26.25" customHeight="1"/>
    <row r="7533" ht="26.25" customHeight="1"/>
    <row r="7534" ht="26.25" customHeight="1"/>
    <row r="7535" ht="26.25" customHeight="1"/>
    <row r="7536" ht="26.25" customHeight="1"/>
    <row r="7537" ht="26.25" customHeight="1"/>
    <row r="7538" ht="26.25" customHeight="1"/>
    <row r="7539" ht="26.25" customHeight="1"/>
    <row r="7540" ht="26.25" customHeight="1"/>
    <row r="7541" ht="26.25" customHeight="1"/>
    <row r="7542" ht="26.25" customHeight="1"/>
    <row r="7543" ht="26.25" customHeight="1"/>
    <row r="7544" ht="26.25" customHeight="1"/>
    <row r="7545" ht="26.25" customHeight="1"/>
    <row r="7546" ht="26.25" customHeight="1"/>
    <row r="7547" ht="26.25" customHeight="1"/>
    <row r="7548" ht="26.25" customHeight="1"/>
    <row r="7549" ht="26.25" customHeight="1"/>
    <row r="7550" ht="26.25" customHeight="1"/>
    <row r="7551" ht="26.25" customHeight="1"/>
    <row r="7552" ht="26.25" customHeight="1"/>
    <row r="7553" ht="26.25" customHeight="1"/>
    <row r="7554" ht="26.25" customHeight="1"/>
    <row r="7555" ht="26.25" customHeight="1"/>
    <row r="7556" ht="26.25" customHeight="1"/>
    <row r="7557" ht="26.25" customHeight="1"/>
    <row r="7558" ht="26.25" customHeight="1"/>
    <row r="7559" ht="26.25" customHeight="1"/>
    <row r="7560" ht="26.25" customHeight="1"/>
    <row r="7561" ht="26.25" customHeight="1"/>
    <row r="7562" ht="26.25" customHeight="1"/>
    <row r="7563" ht="26.25" customHeight="1"/>
    <row r="7564" ht="26.25" customHeight="1"/>
    <row r="7565" ht="26.25" customHeight="1"/>
    <row r="7566" ht="26.25" customHeight="1"/>
    <row r="7567" ht="26.25" customHeight="1"/>
    <row r="7568" ht="26.25" customHeight="1"/>
    <row r="7569" ht="26.25" customHeight="1"/>
    <row r="7570" ht="26.25" customHeight="1"/>
    <row r="7571" ht="26.25" customHeight="1"/>
    <row r="7572" ht="26.25" customHeight="1"/>
    <row r="7573" ht="26.25" customHeight="1"/>
    <row r="7574" ht="26.25" customHeight="1"/>
    <row r="7575" ht="26.25" customHeight="1"/>
    <row r="7576" ht="26.25" customHeight="1"/>
    <row r="7577" ht="26.25" customHeight="1"/>
    <row r="7578" ht="26.25" customHeight="1"/>
    <row r="7579" ht="26.25" customHeight="1"/>
    <row r="7580" ht="26.25" customHeight="1"/>
    <row r="7581" ht="26.25" customHeight="1"/>
    <row r="7582" ht="26.25" customHeight="1"/>
    <row r="7583" ht="26.25" customHeight="1"/>
    <row r="7584" ht="26.25" customHeight="1"/>
    <row r="7585" ht="26.25" customHeight="1"/>
    <row r="7586" ht="26.25" customHeight="1"/>
    <row r="7587" ht="26.25" customHeight="1"/>
    <row r="7588" ht="26.25" customHeight="1"/>
    <row r="7589" ht="26.25" customHeight="1"/>
    <row r="7590" ht="26.25" customHeight="1"/>
    <row r="7591" ht="26.25" customHeight="1"/>
    <row r="7592" ht="26.25" customHeight="1"/>
    <row r="7593" ht="26.25" customHeight="1"/>
    <row r="7594" ht="26.25" customHeight="1"/>
    <row r="7595" ht="26.25" customHeight="1"/>
    <row r="7596" ht="26.25" customHeight="1"/>
    <row r="7597" ht="26.25" customHeight="1"/>
    <row r="7598" ht="26.25" customHeight="1"/>
    <row r="7599" ht="26.25" customHeight="1"/>
    <row r="7600" ht="26.25" customHeight="1"/>
    <row r="7601" ht="26.25" customHeight="1"/>
    <row r="7602" ht="26.25" customHeight="1"/>
    <row r="7603" ht="26.25" customHeight="1"/>
    <row r="7604" ht="26.25" customHeight="1"/>
    <row r="7605" ht="26.25" customHeight="1"/>
    <row r="7606" ht="26.25" customHeight="1"/>
    <row r="7607" ht="26.25" customHeight="1"/>
    <row r="7608" ht="26.25" customHeight="1"/>
    <row r="7609" ht="26.25" customHeight="1"/>
    <row r="7610" ht="26.25" customHeight="1"/>
    <row r="7611" ht="26.25" customHeight="1"/>
    <row r="7612" ht="26.25" customHeight="1"/>
    <row r="7613" ht="26.25" customHeight="1"/>
    <row r="7614" ht="26.25" customHeight="1"/>
    <row r="7615" ht="26.25" customHeight="1"/>
    <row r="7616" ht="26.25" customHeight="1"/>
    <row r="7617" ht="26.25" customHeight="1"/>
    <row r="7618" ht="26.25" customHeight="1"/>
    <row r="7619" ht="26.25" customHeight="1"/>
    <row r="7620" ht="26.25" customHeight="1"/>
    <row r="7621" ht="26.25" customHeight="1"/>
    <row r="7622" ht="26.25" customHeight="1"/>
    <row r="7623" ht="26.25" customHeight="1"/>
    <row r="7624" ht="26.25" customHeight="1"/>
    <row r="7625" ht="26.25" customHeight="1"/>
    <row r="7626" ht="26.25" customHeight="1"/>
    <row r="7627" ht="26.25" customHeight="1"/>
    <row r="7628" ht="26.25" customHeight="1"/>
    <row r="7629" ht="26.25" customHeight="1"/>
    <row r="7630" ht="26.25" customHeight="1"/>
    <row r="7631" ht="26.25" customHeight="1"/>
    <row r="7632" ht="26.25" customHeight="1"/>
    <row r="7633" ht="26.25" customHeight="1"/>
    <row r="7634" ht="26.25" customHeight="1"/>
    <row r="7635" ht="26.25" customHeight="1"/>
    <row r="7636" ht="26.25" customHeight="1"/>
    <row r="7637" ht="26.25" customHeight="1"/>
    <row r="7638" ht="26.25" customHeight="1"/>
    <row r="7639" ht="26.25" customHeight="1"/>
    <row r="7640" ht="26.25" customHeight="1"/>
    <row r="7641" ht="26.25" customHeight="1"/>
    <row r="7642" ht="26.25" customHeight="1"/>
    <row r="7643" ht="26.25" customHeight="1"/>
    <row r="7644" ht="26.25" customHeight="1"/>
    <row r="7645" ht="26.25" customHeight="1"/>
    <row r="7646" ht="26.25" customHeight="1"/>
    <row r="7647" ht="26.25" customHeight="1"/>
    <row r="7648" ht="26.25" customHeight="1"/>
    <row r="7649" ht="26.25" customHeight="1"/>
    <row r="7650" ht="26.25" customHeight="1"/>
    <row r="7651" ht="26.25" customHeight="1"/>
    <row r="7652" ht="26.25" customHeight="1"/>
    <row r="7653" ht="26.25" customHeight="1"/>
    <row r="7654" ht="26.25" customHeight="1"/>
    <row r="7655" ht="26.25" customHeight="1"/>
    <row r="7656" ht="26.25" customHeight="1"/>
    <row r="7657" ht="26.25" customHeight="1"/>
    <row r="7658" ht="26.25" customHeight="1"/>
    <row r="7659" ht="26.25" customHeight="1"/>
    <row r="7660" ht="26.25" customHeight="1"/>
    <row r="7661" ht="26.25" customHeight="1"/>
    <row r="7662" ht="26.25" customHeight="1"/>
    <row r="7663" ht="26.25" customHeight="1"/>
    <row r="7664" ht="26.25" customHeight="1"/>
    <row r="7665" ht="26.25" customHeight="1"/>
    <row r="7666" ht="26.25" customHeight="1"/>
    <row r="7667" ht="26.25" customHeight="1"/>
    <row r="7668" ht="26.25" customHeight="1"/>
    <row r="7669" ht="26.25" customHeight="1"/>
    <row r="7670" ht="26.25" customHeight="1"/>
    <row r="7671" ht="26.25" customHeight="1"/>
    <row r="7672" ht="26.25" customHeight="1"/>
    <row r="7673" ht="26.25" customHeight="1"/>
    <row r="7674" ht="26.25" customHeight="1"/>
    <row r="7675" ht="26.25" customHeight="1"/>
    <row r="7676" ht="26.25" customHeight="1"/>
    <row r="7677" ht="26.25" customHeight="1"/>
    <row r="7678" ht="26.25" customHeight="1"/>
    <row r="7679" ht="26.25" customHeight="1"/>
    <row r="7680" ht="26.25" customHeight="1"/>
    <row r="7681" ht="26.25" customHeight="1"/>
    <row r="7682" ht="26.25" customHeight="1"/>
    <row r="7683" ht="26.25" customHeight="1"/>
    <row r="7684" ht="26.25" customHeight="1"/>
    <row r="7685" ht="26.25" customHeight="1"/>
    <row r="7686" ht="26.25" customHeight="1"/>
    <row r="7687" ht="26.25" customHeight="1"/>
    <row r="7688" ht="26.25" customHeight="1"/>
    <row r="7689" ht="26.25" customHeight="1"/>
    <row r="7690" ht="26.25" customHeight="1"/>
    <row r="7691" ht="26.25" customHeight="1"/>
    <row r="7692" ht="26.25" customHeight="1"/>
    <row r="7693" ht="26.25" customHeight="1"/>
    <row r="7694" ht="26.25" customHeight="1"/>
    <row r="7695" ht="26.25" customHeight="1"/>
    <row r="7696" ht="26.25" customHeight="1"/>
    <row r="7697" ht="26.25" customHeight="1"/>
    <row r="7698" ht="26.25" customHeight="1"/>
    <row r="7699" ht="26.25" customHeight="1"/>
    <row r="7700" ht="26.25" customHeight="1"/>
    <row r="7701" ht="26.25" customHeight="1"/>
    <row r="7702" ht="26.25" customHeight="1"/>
    <row r="7703" ht="26.25" customHeight="1"/>
    <row r="7704" ht="26.25" customHeight="1"/>
    <row r="7705" ht="26.25" customHeight="1"/>
    <row r="7706" ht="26.25" customHeight="1"/>
    <row r="7707" ht="26.25" customHeight="1"/>
    <row r="7708" ht="26.25" customHeight="1"/>
    <row r="7709" ht="26.25" customHeight="1"/>
    <row r="7710" ht="26.25" customHeight="1"/>
    <row r="7711" ht="26.25" customHeight="1"/>
    <row r="7712" ht="26.25" customHeight="1"/>
    <row r="7713" ht="26.25" customHeight="1"/>
    <row r="7714" ht="26.25" customHeight="1"/>
    <row r="7715" ht="26.25" customHeight="1"/>
    <row r="7716" ht="26.25" customHeight="1"/>
    <row r="7717" ht="26.25" customHeight="1"/>
    <row r="7718" ht="26.25" customHeight="1"/>
    <row r="7719" ht="26.25" customHeight="1"/>
    <row r="7720" ht="26.25" customHeight="1"/>
    <row r="7721" ht="26.25" customHeight="1"/>
    <row r="7722" ht="26.25" customHeight="1"/>
    <row r="7723" ht="26.25" customHeight="1"/>
    <row r="7724" ht="26.25" customHeight="1"/>
    <row r="7725" ht="26.25" customHeight="1"/>
    <row r="7726" ht="26.25" customHeight="1"/>
    <row r="7727" ht="26.25" customHeight="1"/>
    <row r="7728" ht="26.25" customHeight="1"/>
    <row r="7729" ht="26.25" customHeight="1"/>
    <row r="7730" ht="26.25" customHeight="1"/>
    <row r="7731" ht="26.25" customHeight="1"/>
    <row r="7732" ht="26.25" customHeight="1"/>
    <row r="7733" ht="26.25" customHeight="1"/>
    <row r="7734" ht="26.25" customHeight="1"/>
    <row r="7735" ht="26.25" customHeight="1"/>
    <row r="7736" ht="26.25" customHeight="1"/>
    <row r="7737" ht="26.25" customHeight="1"/>
    <row r="7738" ht="26.25" customHeight="1"/>
    <row r="7739" ht="26.25" customHeight="1"/>
    <row r="7740" ht="26.25" customHeight="1"/>
    <row r="7741" ht="26.25" customHeight="1"/>
    <row r="7742" ht="26.25" customHeight="1"/>
    <row r="7743" ht="26.25" customHeight="1"/>
    <row r="7744" ht="26.25" customHeight="1"/>
    <row r="7745" ht="26.25" customHeight="1"/>
    <row r="7746" ht="26.25" customHeight="1"/>
    <row r="7747" ht="26.25" customHeight="1"/>
    <row r="7748" ht="26.25" customHeight="1"/>
    <row r="7749" ht="26.25" customHeight="1"/>
    <row r="7750" ht="26.25" customHeight="1"/>
    <row r="7751" ht="26.25" customHeight="1"/>
    <row r="7752" ht="26.25" customHeight="1"/>
    <row r="7753" ht="26.25" customHeight="1"/>
    <row r="7754" ht="26.25" customHeight="1"/>
    <row r="7755" ht="26.25" customHeight="1"/>
    <row r="7756" ht="26.25" customHeight="1"/>
    <row r="7757" ht="26.25" customHeight="1"/>
    <row r="7758" ht="26.25" customHeight="1"/>
    <row r="7759" ht="26.25" customHeight="1"/>
    <row r="7760" ht="26.25" customHeight="1"/>
    <row r="7761" ht="26.25" customHeight="1"/>
    <row r="7762" ht="26.25" customHeight="1"/>
    <row r="7763" ht="26.25" customHeight="1"/>
    <row r="7764" ht="26.25" customHeight="1"/>
    <row r="7765" ht="26.25" customHeight="1"/>
    <row r="7766" ht="26.25" customHeight="1"/>
    <row r="7767" ht="26.25" customHeight="1"/>
    <row r="7768" ht="26.25" customHeight="1"/>
    <row r="7769" ht="26.25" customHeight="1"/>
    <row r="7770" ht="26.25" customHeight="1"/>
    <row r="7771" ht="26.25" customHeight="1"/>
    <row r="7772" ht="26.25" customHeight="1"/>
    <row r="7773" ht="26.25" customHeight="1"/>
    <row r="7774" ht="26.25" customHeight="1"/>
    <row r="7775" ht="26.25" customHeight="1"/>
    <row r="7776" ht="26.25" customHeight="1"/>
    <row r="7777" ht="26.25" customHeight="1"/>
    <row r="7778" ht="26.25" customHeight="1"/>
    <row r="7779" ht="26.25" customHeight="1"/>
    <row r="7780" ht="26.25" customHeight="1"/>
    <row r="7781" ht="26.25" customHeight="1"/>
    <row r="7782" ht="26.25" customHeight="1"/>
    <row r="7783" ht="26.25" customHeight="1"/>
    <row r="7784" ht="26.25" customHeight="1"/>
    <row r="7785" ht="26.25" customHeight="1"/>
    <row r="7786" ht="26.25" customHeight="1"/>
    <row r="7787" ht="26.25" customHeight="1"/>
    <row r="7788" ht="26.25" customHeight="1"/>
    <row r="7789" ht="26.25" customHeight="1"/>
    <row r="7790" ht="26.25" customHeight="1"/>
    <row r="7791" ht="26.25" customHeight="1"/>
    <row r="7792" ht="26.25" customHeight="1"/>
    <row r="7793" ht="26.25" customHeight="1"/>
    <row r="7794" ht="26.25" customHeight="1"/>
    <row r="7795" ht="26.25" customHeight="1"/>
    <row r="7796" ht="26.25" customHeight="1"/>
    <row r="7797" ht="26.25" customHeight="1"/>
    <row r="7798" ht="26.25" customHeight="1"/>
    <row r="7799" ht="26.25" customHeight="1"/>
    <row r="7800" ht="26.25" customHeight="1"/>
    <row r="7801" ht="26.25" customHeight="1"/>
    <row r="7802" ht="26.25" customHeight="1"/>
    <row r="7803" ht="26.25" customHeight="1"/>
    <row r="7804" ht="26.25" customHeight="1"/>
    <row r="7805" ht="26.25" customHeight="1"/>
    <row r="7806" ht="26.25" customHeight="1"/>
    <row r="7807" ht="26.25" customHeight="1"/>
    <row r="7808" ht="26.25" customHeight="1"/>
    <row r="7809" ht="26.25" customHeight="1"/>
    <row r="7810" ht="26.25" customHeight="1"/>
    <row r="7811" ht="26.25" customHeight="1"/>
    <row r="7812" ht="26.25" customHeight="1"/>
    <row r="7813" ht="26.25" customHeight="1"/>
    <row r="7814" ht="26.25" customHeight="1"/>
    <row r="7815" ht="26.25" customHeight="1"/>
    <row r="7816" ht="26.25" customHeight="1"/>
    <row r="7817" ht="26.25" customHeight="1"/>
    <row r="7818" ht="26.25" customHeight="1"/>
    <row r="7819" ht="26.25" customHeight="1"/>
    <row r="7820" ht="26.25" customHeight="1"/>
    <row r="7821" ht="26.25" customHeight="1"/>
    <row r="7822" ht="26.25" customHeight="1"/>
    <row r="7823" ht="26.25" customHeight="1"/>
    <row r="7824" ht="26.25" customHeight="1"/>
    <row r="7825" ht="26.25" customHeight="1"/>
    <row r="7826" ht="26.25" customHeight="1"/>
    <row r="7827" ht="26.25" customHeight="1"/>
    <row r="7828" ht="26.25" customHeight="1"/>
    <row r="7829" ht="26.25" customHeight="1"/>
    <row r="7830" ht="26.25" customHeight="1"/>
    <row r="7831" ht="26.25" customHeight="1"/>
    <row r="7832" ht="26.25" customHeight="1"/>
    <row r="7833" ht="26.25" customHeight="1"/>
    <row r="7834" ht="26.25" customHeight="1"/>
    <row r="7835" ht="26.25" customHeight="1"/>
    <row r="7836" ht="26.25" customHeight="1"/>
    <row r="7837" ht="26.25" customHeight="1"/>
    <row r="7838" ht="26.25" customHeight="1"/>
    <row r="7839" ht="26.25" customHeight="1"/>
    <row r="7840" ht="26.25" customHeight="1"/>
    <row r="7841" ht="26.25" customHeight="1"/>
    <row r="7842" ht="26.25" customHeight="1"/>
    <row r="7843" ht="26.25" customHeight="1"/>
    <row r="7844" ht="26.25" customHeight="1"/>
    <row r="7845" ht="26.25" customHeight="1"/>
    <row r="7846" ht="26.25" customHeight="1"/>
    <row r="7847" ht="26.25" customHeight="1"/>
    <row r="7848" ht="26.25" customHeight="1"/>
    <row r="7849" ht="26.25" customHeight="1"/>
    <row r="7850" ht="26.25" customHeight="1"/>
    <row r="7851" ht="26.25" customHeight="1"/>
    <row r="7852" ht="26.25" customHeight="1"/>
    <row r="7853" ht="26.25" customHeight="1"/>
    <row r="7854" ht="26.25" customHeight="1"/>
    <row r="7855" ht="26.25" customHeight="1"/>
    <row r="7856" ht="26.25" customHeight="1"/>
    <row r="7857" ht="26.25" customHeight="1"/>
    <row r="7858" ht="26.25" customHeight="1"/>
    <row r="7859" ht="26.25" customHeight="1"/>
    <row r="7860" ht="26.25" customHeight="1"/>
    <row r="7861" ht="26.25" customHeight="1"/>
    <row r="7862" ht="26.25" customHeight="1"/>
    <row r="7863" ht="26.25" customHeight="1"/>
    <row r="7864" ht="26.25" customHeight="1"/>
    <row r="7865" ht="26.25" customHeight="1"/>
    <row r="7866" ht="26.25" customHeight="1"/>
    <row r="7867" ht="26.25" customHeight="1"/>
    <row r="7868" ht="26.25" customHeight="1"/>
    <row r="7869" ht="26.25" customHeight="1"/>
    <row r="7870" ht="26.25" customHeight="1"/>
    <row r="7871" ht="26.25" customHeight="1"/>
    <row r="7872" ht="26.25" customHeight="1"/>
    <row r="7873" ht="26.25" customHeight="1"/>
    <row r="7874" ht="26.25" customHeight="1"/>
    <row r="7875" ht="26.25" customHeight="1"/>
    <row r="7876" ht="26.25" customHeight="1"/>
    <row r="7877" ht="26.25" customHeight="1"/>
    <row r="7878" ht="26.25" customHeight="1"/>
    <row r="7879" ht="26.25" customHeight="1"/>
    <row r="7880" ht="26.25" customHeight="1"/>
    <row r="7881" ht="26.25" customHeight="1"/>
    <row r="7882" ht="26.25" customHeight="1"/>
    <row r="7883" ht="26.25" customHeight="1"/>
    <row r="7884" ht="26.25" customHeight="1"/>
    <row r="7885" ht="26.25" customHeight="1"/>
    <row r="7886" ht="26.25" customHeight="1"/>
    <row r="7887" ht="26.25" customHeight="1"/>
    <row r="7888" ht="26.25" customHeight="1"/>
    <row r="7889" ht="26.25" customHeight="1"/>
    <row r="7890" ht="26.25" customHeight="1"/>
    <row r="7891" ht="26.25" customHeight="1"/>
    <row r="7892" ht="26.25" customHeight="1"/>
    <row r="7893" ht="26.25" customHeight="1"/>
    <row r="7894" ht="26.25" customHeight="1"/>
    <row r="7895" ht="26.25" customHeight="1"/>
    <row r="7896" ht="26.25" customHeight="1"/>
    <row r="7897" ht="26.25" customHeight="1"/>
    <row r="7898" ht="26.25" customHeight="1"/>
    <row r="7899" ht="26.25" customHeight="1"/>
    <row r="7900" ht="26.25" customHeight="1"/>
    <row r="7901" ht="26.25" customHeight="1"/>
    <row r="7902" ht="26.25" customHeight="1"/>
    <row r="7903" ht="26.25" customHeight="1"/>
    <row r="7904" ht="26.25" customHeight="1"/>
    <row r="7905" ht="26.25" customHeight="1"/>
    <row r="7906" ht="26.25" customHeight="1"/>
    <row r="7907" ht="26.25" customHeight="1"/>
    <row r="7908" ht="26.25" customHeight="1"/>
    <row r="7909" ht="26.25" customHeight="1"/>
    <row r="7910" ht="26.25" customHeight="1"/>
    <row r="7911" ht="26.25" customHeight="1"/>
    <row r="7912" ht="26.25" customHeight="1"/>
    <row r="7913" ht="26.25" customHeight="1"/>
    <row r="7914" ht="26.25" customHeight="1"/>
    <row r="7915" ht="26.25" customHeight="1"/>
    <row r="7916" ht="26.25" customHeight="1"/>
    <row r="7917" ht="26.25" customHeight="1"/>
    <row r="7918" ht="26.25" customHeight="1"/>
    <row r="7919" ht="26.25" customHeight="1"/>
    <row r="7920" ht="26.25" customHeight="1"/>
    <row r="7921" ht="26.25" customHeight="1"/>
    <row r="7922" ht="26.25" customHeight="1"/>
    <row r="7923" ht="26.25" customHeight="1"/>
    <row r="7924" ht="26.25" customHeight="1"/>
    <row r="7925" ht="26.25" customHeight="1"/>
    <row r="7926" ht="26.25" customHeight="1"/>
    <row r="7927" ht="26.25" customHeight="1"/>
    <row r="7928" ht="26.25" customHeight="1"/>
    <row r="7929" ht="26.25" customHeight="1"/>
    <row r="7930" ht="26.25" customHeight="1"/>
    <row r="7931" ht="26.25" customHeight="1"/>
    <row r="7932" ht="26.25" customHeight="1"/>
    <row r="7933" ht="26.25" customHeight="1"/>
    <row r="7934" ht="26.25" customHeight="1"/>
    <row r="7935" ht="26.25" customHeight="1"/>
    <row r="7936" ht="26.25" customHeight="1"/>
    <row r="7937" ht="26.25" customHeight="1"/>
    <row r="7938" ht="26.25" customHeight="1"/>
    <row r="7939" ht="26.25" customHeight="1"/>
    <row r="7940" ht="26.25" customHeight="1"/>
    <row r="7941" ht="26.25" customHeight="1"/>
    <row r="7942" ht="26.25" customHeight="1"/>
    <row r="7943" ht="26.25" customHeight="1"/>
    <row r="7944" ht="26.25" customHeight="1"/>
    <row r="7945" ht="26.25" customHeight="1"/>
    <row r="7946" ht="26.25" customHeight="1"/>
    <row r="7947" ht="26.25" customHeight="1"/>
    <row r="7948" ht="26.25" customHeight="1"/>
    <row r="7949" ht="26.25" customHeight="1"/>
    <row r="7950" ht="26.25" customHeight="1"/>
    <row r="7951" ht="26.25" customHeight="1"/>
    <row r="7952" ht="26.25" customHeight="1"/>
    <row r="7953" ht="26.25" customHeight="1"/>
    <row r="7954" ht="26.25" customHeight="1"/>
    <row r="7955" ht="26.25" customHeight="1"/>
    <row r="7956" ht="26.25" customHeight="1"/>
    <row r="7957" ht="26.25" customHeight="1"/>
    <row r="7958" ht="26.25" customHeight="1"/>
    <row r="7959" ht="26.25" customHeight="1"/>
    <row r="7960" ht="26.25" customHeight="1"/>
    <row r="7961" ht="26.25" customHeight="1"/>
    <row r="7962" ht="26.25" customHeight="1"/>
    <row r="7963" ht="26.25" customHeight="1"/>
    <row r="7964" ht="26.25" customHeight="1"/>
    <row r="7965" ht="26.25" customHeight="1"/>
    <row r="7966" ht="26.25" customHeight="1"/>
    <row r="7967" ht="26.25" customHeight="1"/>
    <row r="7968" ht="26.25" customHeight="1"/>
    <row r="7969" ht="26.25" customHeight="1"/>
    <row r="7970" ht="26.25" customHeight="1"/>
    <row r="7971" ht="26.25" customHeight="1"/>
    <row r="7972" ht="26.25" customHeight="1"/>
    <row r="7973" ht="26.25" customHeight="1"/>
    <row r="7974" ht="26.25" customHeight="1"/>
    <row r="7975" ht="26.25" customHeight="1"/>
    <row r="7976" ht="26.25" customHeight="1"/>
    <row r="7977" ht="26.25" customHeight="1"/>
    <row r="7978" ht="26.25" customHeight="1"/>
    <row r="7979" ht="26.25" customHeight="1"/>
    <row r="7980" ht="26.25" customHeight="1"/>
    <row r="7981" ht="26.25" customHeight="1"/>
    <row r="7982" ht="26.25" customHeight="1"/>
    <row r="7983" ht="26.25" customHeight="1"/>
    <row r="7984" ht="26.25" customHeight="1"/>
    <row r="7985" ht="26.25" customHeight="1"/>
    <row r="7986" ht="26.25" customHeight="1"/>
    <row r="7987" ht="26.25" customHeight="1"/>
    <row r="7988" ht="26.25" customHeight="1"/>
    <row r="7989" ht="26.25" customHeight="1"/>
    <row r="7990" ht="26.25" customHeight="1"/>
    <row r="7991" ht="26.25" customHeight="1"/>
    <row r="7992" ht="26.25" customHeight="1"/>
    <row r="7993" ht="26.25" customHeight="1"/>
    <row r="7994" ht="26.25" customHeight="1"/>
    <row r="7995" ht="26.25" customHeight="1"/>
    <row r="7996" ht="26.25" customHeight="1"/>
    <row r="7997" ht="26.25" customHeight="1"/>
    <row r="7998" ht="26.25" customHeight="1"/>
    <row r="7999" ht="26.25" customHeight="1"/>
    <row r="8000" ht="26.25" customHeight="1"/>
    <row r="8001" ht="26.25" customHeight="1"/>
    <row r="8002" ht="26.25" customHeight="1"/>
    <row r="8003" ht="26.25" customHeight="1"/>
    <row r="8004" ht="26.25" customHeight="1"/>
    <row r="8005" ht="26.25" customHeight="1"/>
    <row r="8006" ht="26.25" customHeight="1"/>
    <row r="8007" ht="26.25" customHeight="1"/>
    <row r="8008" ht="26.25" customHeight="1"/>
    <row r="8009" ht="26.25" customHeight="1"/>
    <row r="8010" ht="26.25" customHeight="1"/>
    <row r="8011" ht="26.25" customHeight="1"/>
    <row r="8012" ht="26.25" customHeight="1"/>
    <row r="8013" ht="26.25" customHeight="1"/>
    <row r="8014" ht="26.25" customHeight="1"/>
    <row r="8015" ht="26.25" customHeight="1"/>
    <row r="8016" ht="26.25" customHeight="1"/>
    <row r="8017" ht="26.25" customHeight="1"/>
    <row r="8018" ht="26.25" customHeight="1"/>
    <row r="8019" ht="26.25" customHeight="1"/>
    <row r="8020" ht="26.25" customHeight="1"/>
    <row r="8021" ht="26.25" customHeight="1"/>
    <row r="8022" ht="26.25" customHeight="1"/>
    <row r="8023" ht="26.25" customHeight="1"/>
    <row r="8024" ht="26.25" customHeight="1"/>
    <row r="8025" ht="26.25" customHeight="1"/>
    <row r="8026" ht="26.25" customHeight="1"/>
    <row r="8027" ht="26.25" customHeight="1"/>
    <row r="8028" ht="26.25" customHeight="1"/>
    <row r="8029" ht="26.25" customHeight="1"/>
    <row r="8030" ht="26.25" customHeight="1"/>
    <row r="8031" ht="26.25" customHeight="1"/>
    <row r="8032" ht="26.25" customHeight="1"/>
    <row r="8033" ht="26.25" customHeight="1"/>
    <row r="8034" ht="26.25" customHeight="1"/>
    <row r="8035" ht="26.25" customHeight="1"/>
    <row r="8036" ht="26.25" customHeight="1"/>
    <row r="8037" ht="26.25" customHeight="1"/>
    <row r="8038" ht="26.25" customHeight="1"/>
    <row r="8039" ht="26.25" customHeight="1"/>
    <row r="8040" ht="26.25" customHeight="1"/>
    <row r="8041" ht="26.25" customHeight="1"/>
    <row r="8042" ht="26.25" customHeight="1"/>
    <row r="8043" ht="26.25" customHeight="1"/>
    <row r="8044" ht="26.25" customHeight="1"/>
    <row r="8045" ht="26.25" customHeight="1"/>
    <row r="8046" ht="26.25" customHeight="1"/>
    <row r="8047" ht="26.25" customHeight="1"/>
    <row r="8048" ht="26.25" customHeight="1"/>
    <row r="8049" ht="26.25" customHeight="1"/>
    <row r="8050" ht="26.25" customHeight="1"/>
    <row r="8051" ht="26.25" customHeight="1"/>
    <row r="8052" ht="26.25" customHeight="1"/>
    <row r="8053" ht="26.25" customHeight="1"/>
    <row r="8054" ht="26.25" customHeight="1"/>
    <row r="8055" ht="26.25" customHeight="1"/>
    <row r="8056" ht="26.25" customHeight="1"/>
    <row r="8057" ht="26.25" customHeight="1"/>
    <row r="8058" ht="26.25" customHeight="1"/>
    <row r="8059" ht="26.25" customHeight="1"/>
    <row r="8060" ht="26.25" customHeight="1"/>
    <row r="8061" ht="26.25" customHeight="1"/>
    <row r="8062" ht="26.25" customHeight="1"/>
    <row r="8063" ht="26.25" customHeight="1"/>
    <row r="8064" ht="26.25" customHeight="1"/>
    <row r="8065" ht="26.25" customHeight="1"/>
    <row r="8066" ht="26.25" customHeight="1"/>
    <row r="8067" ht="26.25" customHeight="1"/>
    <row r="8068" ht="26.25" customHeight="1"/>
    <row r="8069" ht="26.25" customHeight="1"/>
    <row r="8070" ht="26.25" customHeight="1"/>
    <row r="8071" ht="26.25" customHeight="1"/>
    <row r="8072" ht="26.25" customHeight="1"/>
    <row r="8073" ht="26.25" customHeight="1"/>
    <row r="8074" ht="26.25" customHeight="1"/>
    <row r="8075" ht="26.25" customHeight="1"/>
    <row r="8076" ht="26.25" customHeight="1"/>
    <row r="8077" ht="26.25" customHeight="1"/>
    <row r="8078" ht="26.25" customHeight="1"/>
    <row r="8079" ht="26.25" customHeight="1"/>
    <row r="8080" ht="26.25" customHeight="1"/>
    <row r="8081" ht="26.25" customHeight="1"/>
    <row r="8082" ht="26.25" customHeight="1"/>
    <row r="8083" ht="26.25" customHeight="1"/>
    <row r="8084" ht="26.25" customHeight="1"/>
    <row r="8085" ht="26.25" customHeight="1"/>
    <row r="8086" ht="26.25" customHeight="1"/>
    <row r="8087" ht="26.25" customHeight="1"/>
    <row r="8088" ht="26.25" customHeight="1"/>
    <row r="8089" ht="26.25" customHeight="1"/>
    <row r="8090" ht="26.25" customHeight="1"/>
    <row r="8091" ht="26.25" customHeight="1"/>
    <row r="8092" ht="26.25" customHeight="1"/>
    <row r="8093" ht="26.25" customHeight="1"/>
    <row r="8094" ht="26.25" customHeight="1"/>
    <row r="8095" ht="26.25" customHeight="1"/>
    <row r="8096" ht="26.25" customHeight="1"/>
    <row r="8097" ht="26.25" customHeight="1"/>
    <row r="8098" ht="26.25" customHeight="1"/>
    <row r="8099" ht="26.25" customHeight="1"/>
    <row r="8100" ht="26.25" customHeight="1"/>
    <row r="8101" ht="26.25" customHeight="1"/>
    <row r="8102" ht="26.25" customHeight="1"/>
    <row r="8103" ht="26.25" customHeight="1"/>
    <row r="8104" ht="26.25" customHeight="1"/>
    <row r="8105" ht="26.25" customHeight="1"/>
    <row r="8106" ht="26.25" customHeight="1"/>
    <row r="8107" ht="26.25" customHeight="1"/>
    <row r="8108" ht="26.25" customHeight="1"/>
    <row r="8109" ht="26.25" customHeight="1"/>
    <row r="8110" ht="26.25" customHeight="1"/>
    <row r="8111" ht="26.25" customHeight="1"/>
    <row r="8112" ht="26.25" customHeight="1"/>
    <row r="8113" ht="26.25" customHeight="1"/>
    <row r="8114" ht="26.25" customHeight="1"/>
    <row r="8115" ht="26.25" customHeight="1"/>
    <row r="8116" ht="26.25" customHeight="1"/>
    <row r="8117" ht="26.25" customHeight="1"/>
    <row r="8118" ht="26.25" customHeight="1"/>
    <row r="8119" ht="26.25" customHeight="1"/>
    <row r="8120" ht="26.25" customHeight="1"/>
    <row r="8121" ht="26.25" customHeight="1"/>
    <row r="8122" ht="26.25" customHeight="1"/>
    <row r="8123" ht="26.25" customHeight="1"/>
    <row r="8124" ht="26.25" customHeight="1"/>
    <row r="8125" ht="26.25" customHeight="1"/>
    <row r="8126" ht="26.25" customHeight="1"/>
    <row r="8127" ht="26.25" customHeight="1"/>
    <row r="8128" ht="26.25" customHeight="1"/>
    <row r="8129" ht="26.25" customHeight="1"/>
    <row r="8130" ht="26.25" customHeight="1"/>
    <row r="8131" ht="26.25" customHeight="1"/>
    <row r="8132" ht="26.25" customHeight="1"/>
    <row r="8133" ht="26.25" customHeight="1"/>
    <row r="8134" ht="26.25" customHeight="1"/>
    <row r="8135" ht="26.25" customHeight="1"/>
    <row r="8136" ht="26.25" customHeight="1"/>
    <row r="8137" ht="26.25" customHeight="1"/>
    <row r="8138" ht="26.25" customHeight="1"/>
    <row r="8139" ht="26.25" customHeight="1"/>
    <row r="8140" ht="26.25" customHeight="1"/>
    <row r="8141" ht="26.25" customHeight="1"/>
    <row r="8142" ht="26.25" customHeight="1"/>
    <row r="8143" ht="26.25" customHeight="1"/>
    <row r="8144" ht="26.25" customHeight="1"/>
    <row r="8145" ht="26.25" customHeight="1"/>
    <row r="8146" ht="26.25" customHeight="1"/>
    <row r="8147" ht="26.25" customHeight="1"/>
    <row r="8148" ht="26.25" customHeight="1"/>
    <row r="8149" ht="26.25" customHeight="1"/>
    <row r="8150" ht="26.25" customHeight="1"/>
    <row r="8151" ht="26.25" customHeight="1"/>
    <row r="8152" ht="26.25" customHeight="1"/>
    <row r="8153" ht="26.25" customHeight="1"/>
    <row r="8154" ht="26.25" customHeight="1"/>
    <row r="8155" ht="26.25" customHeight="1"/>
    <row r="8156" ht="26.25" customHeight="1"/>
    <row r="8157" ht="26.25" customHeight="1"/>
    <row r="8158" ht="26.25" customHeight="1"/>
    <row r="8159" ht="26.25" customHeight="1"/>
    <row r="8160" ht="26.25" customHeight="1"/>
    <row r="8161" ht="26.25" customHeight="1"/>
    <row r="8162" ht="26.25" customHeight="1"/>
    <row r="8163" ht="26.25" customHeight="1"/>
    <row r="8164" ht="26.25" customHeight="1"/>
    <row r="8165" ht="26.25" customHeight="1"/>
    <row r="8166" ht="26.25" customHeight="1"/>
    <row r="8167" ht="26.25" customHeight="1"/>
    <row r="8168" ht="26.25" customHeight="1"/>
    <row r="8169" ht="26.25" customHeight="1"/>
    <row r="8170" ht="26.25" customHeight="1"/>
    <row r="8171" ht="26.25" customHeight="1"/>
    <row r="8172" ht="26.25" customHeight="1"/>
    <row r="8173" ht="26.25" customHeight="1"/>
    <row r="8174" ht="26.25" customHeight="1"/>
    <row r="8175" ht="26.25" customHeight="1"/>
    <row r="8176" ht="26.25" customHeight="1"/>
    <row r="8177" ht="26.25" customHeight="1"/>
    <row r="8178" ht="26.25" customHeight="1"/>
    <row r="8179" ht="26.25" customHeight="1"/>
    <row r="8180" ht="26.25" customHeight="1"/>
    <row r="8181" ht="26.25" customHeight="1"/>
    <row r="8182" ht="26.25" customHeight="1"/>
    <row r="8183" ht="26.25" customHeight="1"/>
    <row r="8184" ht="26.25" customHeight="1"/>
    <row r="8185" ht="26.25" customHeight="1"/>
    <row r="8186" ht="26.25" customHeight="1"/>
    <row r="8187" ht="26.25" customHeight="1"/>
    <row r="8188" ht="26.25" customHeight="1"/>
    <row r="8189" ht="26.25" customHeight="1"/>
    <row r="8190" ht="26.25" customHeight="1"/>
    <row r="8191" ht="26.25" customHeight="1"/>
    <row r="8192" ht="26.25" customHeight="1"/>
    <row r="8193" ht="26.25" customHeight="1"/>
    <row r="8194" ht="26.25" customHeight="1"/>
    <row r="8195" ht="26.25" customHeight="1"/>
    <row r="8196" ht="26.25" customHeight="1"/>
    <row r="8197" ht="26.25" customHeight="1"/>
    <row r="8198" ht="26.25" customHeight="1"/>
    <row r="8199" ht="26.25" customHeight="1"/>
    <row r="8200" ht="26.25" customHeight="1"/>
    <row r="8201" ht="26.25" customHeight="1"/>
    <row r="8202" ht="26.25" customHeight="1"/>
    <row r="8203" ht="26.25" customHeight="1"/>
    <row r="8204" ht="26.25" customHeight="1"/>
    <row r="8205" ht="26.25" customHeight="1"/>
    <row r="8206" ht="26.25" customHeight="1"/>
    <row r="8207" ht="26.25" customHeight="1"/>
    <row r="8208" ht="26.25" customHeight="1"/>
    <row r="8209" ht="26.25" customHeight="1"/>
    <row r="8210" ht="26.25" customHeight="1"/>
    <row r="8211" ht="26.25" customHeight="1"/>
    <row r="8212" ht="26.25" customHeight="1"/>
    <row r="8213" ht="26.25" customHeight="1"/>
    <row r="8214" ht="26.25" customHeight="1"/>
    <row r="8215" ht="26.25" customHeight="1"/>
    <row r="8216" ht="26.25" customHeight="1"/>
    <row r="8217" ht="26.25" customHeight="1"/>
    <row r="8218" ht="26.25" customHeight="1"/>
    <row r="8219" ht="26.25" customHeight="1"/>
    <row r="8220" ht="26.25" customHeight="1"/>
    <row r="8221" ht="26.25" customHeight="1"/>
    <row r="8222" ht="26.25" customHeight="1"/>
    <row r="8223" ht="26.25" customHeight="1"/>
    <row r="8224" ht="26.25" customHeight="1"/>
    <row r="8225" ht="26.25" customHeight="1"/>
    <row r="8226" ht="26.25" customHeight="1"/>
    <row r="8227" ht="26.25" customHeight="1"/>
    <row r="8228" ht="26.25" customHeight="1"/>
    <row r="8229" ht="26.25" customHeight="1"/>
    <row r="8230" ht="26.25" customHeight="1"/>
    <row r="8231" ht="26.25" customHeight="1"/>
    <row r="8232" ht="26.25" customHeight="1"/>
    <row r="8233" ht="26.25" customHeight="1"/>
    <row r="8234" ht="26.25" customHeight="1"/>
    <row r="8235" ht="26.25" customHeight="1"/>
    <row r="8236" ht="26.25" customHeight="1"/>
    <row r="8237" ht="26.25" customHeight="1"/>
    <row r="8238" ht="26.25" customHeight="1"/>
    <row r="8239" ht="26.25" customHeight="1"/>
    <row r="8240" ht="26.25" customHeight="1"/>
    <row r="8241" ht="26.25" customHeight="1"/>
    <row r="8242" ht="26.25" customHeight="1"/>
    <row r="8243" ht="26.25" customHeight="1"/>
    <row r="8244" ht="26.25" customHeight="1"/>
    <row r="8245" ht="26.25" customHeight="1"/>
    <row r="8246" ht="26.25" customHeight="1"/>
    <row r="8247" ht="26.25" customHeight="1"/>
    <row r="8248" ht="26.25" customHeight="1"/>
    <row r="8249" ht="26.25" customHeight="1"/>
    <row r="8250" ht="26.25" customHeight="1"/>
    <row r="8251" ht="26.25" customHeight="1"/>
    <row r="8252" ht="26.25" customHeight="1"/>
    <row r="8253" ht="26.25" customHeight="1"/>
    <row r="8254" ht="26.25" customHeight="1"/>
    <row r="8255" ht="26.25" customHeight="1"/>
    <row r="8256" ht="26.25" customHeight="1"/>
    <row r="8257" ht="26.25" customHeight="1"/>
    <row r="8258" ht="26.25" customHeight="1"/>
    <row r="8259" ht="26.25" customHeight="1"/>
    <row r="8260" ht="26.25" customHeight="1"/>
    <row r="8261" ht="26.25" customHeight="1"/>
    <row r="8262" ht="26.25" customHeight="1"/>
    <row r="8263" ht="26.25" customHeight="1"/>
    <row r="8264" ht="26.25" customHeight="1"/>
    <row r="8265" ht="26.25" customHeight="1"/>
    <row r="8266" ht="26.25" customHeight="1"/>
    <row r="8267" ht="26.25" customHeight="1"/>
    <row r="8268" ht="26.25" customHeight="1"/>
    <row r="8269" ht="26.25" customHeight="1"/>
    <row r="8270" ht="26.25" customHeight="1"/>
    <row r="8271" ht="26.25" customHeight="1"/>
    <row r="8272" ht="26.25" customHeight="1"/>
    <row r="8273" ht="26.25" customHeight="1"/>
    <row r="8274" ht="26.25" customHeight="1"/>
    <row r="8275" ht="26.25" customHeight="1"/>
    <row r="8276" ht="26.25" customHeight="1"/>
    <row r="8277" ht="26.25" customHeight="1"/>
    <row r="8278" ht="26.25" customHeight="1"/>
    <row r="8279" ht="26.25" customHeight="1"/>
    <row r="8280" ht="26.25" customHeight="1"/>
    <row r="8281" ht="26.25" customHeight="1"/>
    <row r="8282" ht="26.25" customHeight="1"/>
    <row r="8283" ht="26.25" customHeight="1"/>
    <row r="8284" ht="26.25" customHeight="1"/>
    <row r="8285" ht="26.25" customHeight="1"/>
    <row r="8286" ht="26.25" customHeight="1"/>
    <row r="8287" ht="26.25" customHeight="1"/>
    <row r="8288" ht="26.25" customHeight="1"/>
    <row r="8289" ht="26.25" customHeight="1"/>
    <row r="8290" ht="26.25" customHeight="1"/>
    <row r="8291" ht="26.25" customHeight="1"/>
    <row r="8292" ht="26.25" customHeight="1"/>
    <row r="8293" ht="26.25" customHeight="1"/>
    <row r="8294" ht="26.25" customHeight="1"/>
    <row r="8295" ht="26.25" customHeight="1"/>
    <row r="8296" ht="26.25" customHeight="1"/>
    <row r="8297" ht="26.25" customHeight="1"/>
    <row r="8298" ht="26.25" customHeight="1"/>
    <row r="8299" ht="26.25" customHeight="1"/>
    <row r="8300" ht="26.25" customHeight="1"/>
    <row r="8301" ht="26.25" customHeight="1"/>
    <row r="8302" ht="26.25" customHeight="1"/>
    <row r="8303" ht="26.25" customHeight="1"/>
    <row r="8304" ht="26.25" customHeight="1"/>
    <row r="8305" ht="26.25" customHeight="1"/>
    <row r="8306" ht="26.25" customHeight="1"/>
    <row r="8307" ht="26.25" customHeight="1"/>
    <row r="8308" ht="26.25" customHeight="1"/>
    <row r="8309" ht="26.25" customHeight="1"/>
    <row r="8310" ht="26.25" customHeight="1"/>
    <row r="8311" ht="26.25" customHeight="1"/>
    <row r="8312" ht="26.25" customHeight="1"/>
    <row r="8313" ht="26.25" customHeight="1"/>
    <row r="8314" ht="26.25" customHeight="1"/>
    <row r="8315" ht="26.25" customHeight="1"/>
    <row r="8316" ht="26.25" customHeight="1"/>
    <row r="8317" ht="26.25" customHeight="1"/>
    <row r="8318" ht="26.25" customHeight="1"/>
    <row r="8319" ht="26.25" customHeight="1"/>
    <row r="8320" ht="26.25" customHeight="1"/>
    <row r="8321" ht="26.25" customHeight="1"/>
    <row r="8322" ht="26.25" customHeight="1"/>
    <row r="8323" ht="26.25" customHeight="1"/>
    <row r="8324" ht="26.25" customHeight="1"/>
    <row r="8325" ht="26.25" customHeight="1"/>
    <row r="8326" ht="26.25" customHeight="1"/>
    <row r="8327" ht="26.25" customHeight="1"/>
    <row r="8328" ht="26.25" customHeight="1"/>
    <row r="8329" ht="26.25" customHeight="1"/>
    <row r="8330" ht="26.25" customHeight="1"/>
    <row r="8331" ht="26.25" customHeight="1"/>
    <row r="8332" ht="26.25" customHeight="1"/>
    <row r="8333" ht="26.25" customHeight="1"/>
    <row r="8334" ht="26.25" customHeight="1"/>
    <row r="8335" ht="26.25" customHeight="1"/>
    <row r="8336" ht="26.25" customHeight="1"/>
    <row r="8337" ht="26.25" customHeight="1"/>
    <row r="8338" ht="26.25" customHeight="1"/>
    <row r="8339" ht="26.25" customHeight="1"/>
    <row r="8340" ht="26.25" customHeight="1"/>
    <row r="8341" ht="26.25" customHeight="1"/>
    <row r="8342" ht="26.25" customHeight="1"/>
    <row r="8343" ht="26.25" customHeight="1"/>
    <row r="8344" ht="26.25" customHeight="1"/>
    <row r="8345" ht="26.25" customHeight="1"/>
    <row r="8346" ht="26.25" customHeight="1"/>
    <row r="8347" ht="26.25" customHeight="1"/>
    <row r="8348" ht="26.25" customHeight="1"/>
    <row r="8349" ht="26.25" customHeight="1"/>
    <row r="8350" ht="26.25" customHeight="1"/>
    <row r="8351" ht="26.25" customHeight="1"/>
    <row r="8352" ht="26.25" customHeight="1"/>
    <row r="8353" ht="26.25" customHeight="1"/>
    <row r="8354" ht="26.25" customHeight="1"/>
    <row r="8355" ht="26.25" customHeight="1"/>
    <row r="8356" ht="26.25" customHeight="1"/>
    <row r="8357" ht="26.25" customHeight="1"/>
    <row r="8358" ht="26.25" customHeight="1"/>
    <row r="8359" ht="26.25" customHeight="1"/>
    <row r="8360" ht="26.25" customHeight="1"/>
    <row r="8361" ht="26.25" customHeight="1"/>
    <row r="8362" ht="26.25" customHeight="1"/>
    <row r="8363" ht="26.25" customHeight="1"/>
    <row r="8364" ht="26.25" customHeight="1"/>
    <row r="8365" ht="26.25" customHeight="1"/>
    <row r="8366" ht="26.25" customHeight="1"/>
    <row r="8367" ht="26.25" customHeight="1"/>
    <row r="8368" ht="26.25" customHeight="1"/>
    <row r="8369" ht="26.25" customHeight="1"/>
    <row r="8370" ht="26.25" customHeight="1"/>
    <row r="8371" ht="26.25" customHeight="1"/>
    <row r="8372" ht="26.25" customHeight="1"/>
    <row r="8373" ht="26.25" customHeight="1"/>
    <row r="8374" ht="26.25" customHeight="1"/>
    <row r="8375" ht="26.25" customHeight="1"/>
    <row r="8376" ht="26.25" customHeight="1"/>
    <row r="8377" ht="26.25" customHeight="1"/>
    <row r="8378" ht="26.25" customHeight="1"/>
    <row r="8379" ht="26.25" customHeight="1"/>
    <row r="8380" ht="26.25" customHeight="1"/>
    <row r="8381" ht="26.25" customHeight="1"/>
    <row r="8382" ht="26.25" customHeight="1"/>
    <row r="8383" ht="26.25" customHeight="1"/>
    <row r="8384" ht="26.25" customHeight="1"/>
    <row r="8385" ht="26.25" customHeight="1"/>
    <row r="8386" ht="26.25" customHeight="1"/>
    <row r="8387" ht="26.25" customHeight="1"/>
    <row r="8388" ht="26.25" customHeight="1"/>
    <row r="8389" ht="26.25" customHeight="1"/>
    <row r="8390" ht="26.25" customHeight="1"/>
    <row r="8391" ht="26.25" customHeight="1"/>
    <row r="8392" ht="26.25" customHeight="1"/>
    <row r="8393" ht="26.25" customHeight="1"/>
    <row r="8394" ht="26.25" customHeight="1"/>
    <row r="8395" ht="26.25" customHeight="1"/>
    <row r="8396" ht="26.25" customHeight="1"/>
    <row r="8397" ht="26.25" customHeight="1"/>
    <row r="8398" ht="26.25" customHeight="1"/>
    <row r="8399" ht="26.25" customHeight="1"/>
    <row r="8400" ht="26.25" customHeight="1"/>
    <row r="8401" ht="26.25" customHeight="1"/>
    <row r="8402" ht="26.25" customHeight="1"/>
    <row r="8403" ht="26.25" customHeight="1"/>
    <row r="8404" ht="26.25" customHeight="1"/>
    <row r="8405" ht="26.25" customHeight="1"/>
    <row r="8406" ht="26.25" customHeight="1"/>
    <row r="8407" ht="26.25" customHeight="1"/>
    <row r="8408" ht="26.25" customHeight="1"/>
    <row r="8409" ht="26.25" customHeight="1"/>
    <row r="8410" ht="26.25" customHeight="1"/>
    <row r="8411" ht="26.25" customHeight="1"/>
    <row r="8412" ht="26.25" customHeight="1"/>
    <row r="8413" ht="26.25" customHeight="1"/>
    <row r="8414" ht="26.25" customHeight="1"/>
    <row r="8415" ht="26.25" customHeight="1"/>
    <row r="8416" ht="26.25" customHeight="1"/>
    <row r="8417" ht="26.25" customHeight="1"/>
    <row r="8418" ht="26.25" customHeight="1"/>
    <row r="8419" ht="26.25" customHeight="1"/>
    <row r="8420" ht="26.25" customHeight="1"/>
    <row r="8421" ht="26.25" customHeight="1"/>
    <row r="8422" ht="26.25" customHeight="1"/>
    <row r="8423" ht="26.25" customHeight="1"/>
    <row r="8424" ht="26.25" customHeight="1"/>
    <row r="8425" ht="26.25" customHeight="1"/>
    <row r="8426" ht="26.25" customHeight="1"/>
    <row r="8427" ht="26.25" customHeight="1"/>
    <row r="8428" ht="26.25" customHeight="1"/>
    <row r="8429" ht="26.25" customHeight="1"/>
    <row r="8430" ht="26.25" customHeight="1"/>
    <row r="8431" ht="26.25" customHeight="1"/>
    <row r="8432" ht="26.25" customHeight="1"/>
    <row r="8433" ht="26.25" customHeight="1"/>
    <row r="8434" ht="26.25" customHeight="1"/>
    <row r="8435" ht="26.25" customHeight="1"/>
    <row r="8436" ht="26.25" customHeight="1"/>
    <row r="8437" ht="26.25" customHeight="1"/>
    <row r="8438" ht="26.25" customHeight="1"/>
    <row r="8439" ht="26.25" customHeight="1"/>
    <row r="8440" ht="26.25" customHeight="1"/>
    <row r="8441" ht="26.25" customHeight="1"/>
    <row r="8442" ht="26.25" customHeight="1"/>
    <row r="8443" ht="26.25" customHeight="1"/>
    <row r="8444" ht="26.25" customHeight="1"/>
    <row r="8445" ht="26.25" customHeight="1"/>
    <row r="8446" ht="26.25" customHeight="1"/>
    <row r="8447" ht="26.25" customHeight="1"/>
    <row r="8448" ht="26.25" customHeight="1"/>
    <row r="8449" ht="26.25" customHeight="1"/>
    <row r="8450" ht="26.25" customHeight="1"/>
    <row r="8451" ht="26.25" customHeight="1"/>
    <row r="8452" ht="26.25" customHeight="1"/>
    <row r="8453" ht="26.25" customHeight="1"/>
    <row r="8454" ht="26.25" customHeight="1"/>
    <row r="8455" ht="26.25" customHeight="1"/>
    <row r="8456" ht="26.25" customHeight="1"/>
    <row r="8457" ht="26.25" customHeight="1"/>
    <row r="8458" ht="26.25" customHeight="1"/>
    <row r="8459" ht="26.25" customHeight="1"/>
    <row r="8460" ht="26.25" customHeight="1"/>
    <row r="8461" ht="26.25" customHeight="1"/>
    <row r="8462" ht="26.25" customHeight="1"/>
    <row r="8463" ht="26.25" customHeight="1"/>
    <row r="8464" ht="26.25" customHeight="1"/>
    <row r="8465" ht="26.25" customHeight="1"/>
    <row r="8466" ht="26.25" customHeight="1"/>
    <row r="8467" ht="26.25" customHeight="1"/>
    <row r="8468" ht="26.25" customHeight="1"/>
    <row r="8469" ht="26.25" customHeight="1"/>
    <row r="8470" ht="26.25" customHeight="1"/>
    <row r="8471" ht="26.25" customHeight="1"/>
    <row r="8472" ht="26.25" customHeight="1"/>
    <row r="8473" ht="26.25" customHeight="1"/>
    <row r="8474" ht="26.25" customHeight="1"/>
    <row r="8475" ht="26.25" customHeight="1"/>
    <row r="8476" ht="26.25" customHeight="1"/>
    <row r="8477" ht="26.25" customHeight="1"/>
    <row r="8478" ht="26.25" customHeight="1"/>
    <row r="8479" ht="26.25" customHeight="1"/>
    <row r="8480" ht="26.25" customHeight="1"/>
    <row r="8481" ht="26.25" customHeight="1"/>
    <row r="8482" ht="26.25" customHeight="1"/>
    <row r="8483" ht="26.25" customHeight="1"/>
    <row r="8484" ht="26.25" customHeight="1"/>
    <row r="8485" ht="26.25" customHeight="1"/>
    <row r="8486" ht="26.25" customHeight="1"/>
    <row r="8487" ht="26.25" customHeight="1"/>
    <row r="8488" ht="26.25" customHeight="1"/>
    <row r="8489" ht="26.25" customHeight="1"/>
    <row r="8490" ht="26.25" customHeight="1"/>
    <row r="8491" ht="26.25" customHeight="1"/>
    <row r="8492" ht="26.25" customHeight="1"/>
    <row r="8493" ht="26.25" customHeight="1"/>
    <row r="8494" ht="26.25" customHeight="1"/>
    <row r="8495" ht="26.25" customHeight="1"/>
    <row r="8496" ht="26.25" customHeight="1"/>
    <row r="8497" ht="26.25" customHeight="1"/>
    <row r="8498" ht="26.25" customHeight="1"/>
    <row r="8499" ht="26.25" customHeight="1"/>
    <row r="8500" ht="26.25" customHeight="1"/>
    <row r="8501" ht="26.25" customHeight="1"/>
    <row r="8502" ht="26.25" customHeight="1"/>
    <row r="8503" ht="26.25" customHeight="1"/>
    <row r="8504" ht="26.25" customHeight="1"/>
    <row r="8505" ht="26.25" customHeight="1"/>
    <row r="8506" ht="26.25" customHeight="1"/>
    <row r="8507" ht="26.25" customHeight="1"/>
    <row r="8508" ht="26.25" customHeight="1"/>
    <row r="8509" ht="26.25" customHeight="1"/>
    <row r="8510" ht="26.25" customHeight="1"/>
    <row r="8511" ht="26.25" customHeight="1"/>
    <row r="8512" ht="26.25" customHeight="1"/>
    <row r="8513" ht="26.25" customHeight="1"/>
    <row r="8514" ht="26.25" customHeight="1"/>
    <row r="8515" ht="26.25" customHeight="1"/>
    <row r="8516" ht="26.25" customHeight="1"/>
    <row r="8517" ht="26.25" customHeight="1"/>
    <row r="8518" ht="26.25" customHeight="1"/>
    <row r="8519" ht="26.25" customHeight="1"/>
    <row r="8520" ht="26.25" customHeight="1"/>
    <row r="8521" ht="26.25" customHeight="1"/>
    <row r="8522" ht="26.25" customHeight="1"/>
    <row r="8523" ht="26.25" customHeight="1"/>
    <row r="8524" ht="26.25" customHeight="1"/>
    <row r="8525" ht="26.25" customHeight="1"/>
    <row r="8526" ht="26.25" customHeight="1"/>
    <row r="8527" ht="26.25" customHeight="1"/>
    <row r="8528" ht="26.25" customHeight="1"/>
    <row r="8529" ht="26.25" customHeight="1"/>
    <row r="8530" ht="26.25" customHeight="1"/>
    <row r="8531" ht="26.25" customHeight="1"/>
    <row r="8532" ht="26.25" customHeight="1"/>
    <row r="8533" ht="26.25" customHeight="1"/>
    <row r="8534" ht="26.25" customHeight="1"/>
    <row r="8535" ht="26.25" customHeight="1"/>
    <row r="8536" ht="26.25" customHeight="1"/>
    <row r="8537" ht="26.25" customHeight="1"/>
    <row r="8538" ht="26.25" customHeight="1"/>
    <row r="8539" ht="26.25" customHeight="1"/>
    <row r="8540" ht="26.25" customHeight="1"/>
    <row r="8541" ht="26.25" customHeight="1"/>
    <row r="8542" ht="26.25" customHeight="1"/>
    <row r="8543" ht="26.25" customHeight="1"/>
    <row r="8544" ht="26.25" customHeight="1"/>
    <row r="8545" ht="26.25" customHeight="1"/>
    <row r="8546" ht="26.25" customHeight="1"/>
    <row r="8547" ht="26.25" customHeight="1"/>
    <row r="8548" ht="26.25" customHeight="1"/>
    <row r="8549" ht="26.25" customHeight="1"/>
    <row r="8550" ht="26.25" customHeight="1"/>
    <row r="8551" ht="26.25" customHeight="1"/>
    <row r="8552" ht="26.25" customHeight="1"/>
    <row r="8553" ht="26.25" customHeight="1"/>
    <row r="8554" ht="26.25" customHeight="1"/>
    <row r="8555" ht="26.25" customHeight="1"/>
    <row r="8556" ht="26.25" customHeight="1"/>
    <row r="8557" ht="26.25" customHeight="1"/>
    <row r="8558" ht="26.25" customHeight="1"/>
    <row r="8559" ht="26.25" customHeight="1"/>
    <row r="8560" ht="26.25" customHeight="1"/>
    <row r="8561" ht="26.25" customHeight="1"/>
    <row r="8562" ht="26.25" customHeight="1"/>
    <row r="8563" ht="26.25" customHeight="1"/>
    <row r="8564" ht="26.25" customHeight="1"/>
    <row r="8565" ht="26.25" customHeight="1"/>
    <row r="8566" ht="26.25" customHeight="1"/>
    <row r="8567" ht="26.25" customHeight="1"/>
    <row r="8568" ht="26.25" customHeight="1"/>
    <row r="8569" ht="26.25" customHeight="1"/>
    <row r="8570" ht="26.25" customHeight="1"/>
    <row r="8571" ht="26.25" customHeight="1"/>
    <row r="8572" ht="26.25" customHeight="1"/>
    <row r="8573" ht="26.25" customHeight="1"/>
    <row r="8574" ht="26.25" customHeight="1"/>
    <row r="8575" ht="26.25" customHeight="1"/>
    <row r="8576" ht="26.25" customHeight="1"/>
    <row r="8577" ht="26.25" customHeight="1"/>
    <row r="8578" ht="26.25" customHeight="1"/>
    <row r="8579" ht="26.25" customHeight="1"/>
    <row r="8580" ht="26.25" customHeight="1"/>
    <row r="8581" ht="26.25" customHeight="1"/>
    <row r="8582" ht="26.25" customHeight="1"/>
    <row r="8583" ht="26.25" customHeight="1"/>
    <row r="8584" ht="26.25" customHeight="1"/>
    <row r="8585" ht="26.25" customHeight="1"/>
    <row r="8586" ht="26.25" customHeight="1"/>
    <row r="8587" ht="26.25" customHeight="1"/>
    <row r="8588" ht="26.25" customHeight="1"/>
    <row r="8589" ht="26.25" customHeight="1"/>
    <row r="8590" ht="26.25" customHeight="1"/>
    <row r="8591" ht="26.25" customHeight="1"/>
    <row r="8592" ht="26.25" customHeight="1"/>
    <row r="8593" ht="26.25" customHeight="1"/>
    <row r="8594" ht="26.25" customHeight="1"/>
    <row r="8595" ht="26.25" customHeight="1"/>
    <row r="8596" ht="26.25" customHeight="1"/>
    <row r="8597" ht="26.25" customHeight="1"/>
    <row r="8598" ht="26.25" customHeight="1"/>
    <row r="8599" ht="26.25" customHeight="1"/>
    <row r="8600" ht="26.25" customHeight="1"/>
    <row r="8601" ht="26.25" customHeight="1"/>
    <row r="8602" ht="26.25" customHeight="1"/>
    <row r="8603" ht="26.25" customHeight="1"/>
    <row r="8604" ht="26.25" customHeight="1"/>
    <row r="8605" ht="26.25" customHeight="1"/>
    <row r="8606" ht="26.25" customHeight="1"/>
    <row r="8607" ht="26.25" customHeight="1"/>
    <row r="8608" ht="26.25" customHeight="1"/>
    <row r="8609" ht="26.25" customHeight="1"/>
    <row r="8610" ht="26.25" customHeight="1"/>
    <row r="8611" ht="26.25" customHeight="1"/>
    <row r="8612" ht="26.25" customHeight="1"/>
    <row r="8613" ht="26.25" customHeight="1"/>
    <row r="8614" ht="26.25" customHeight="1"/>
    <row r="8615" ht="26.25" customHeight="1"/>
    <row r="8616" ht="26.25" customHeight="1"/>
    <row r="8617" ht="26.25" customHeight="1"/>
    <row r="8618" ht="26.25" customHeight="1"/>
    <row r="8619" ht="26.25" customHeight="1"/>
    <row r="8620" ht="26.25" customHeight="1"/>
    <row r="8621" ht="26.25" customHeight="1"/>
    <row r="8622" ht="26.25" customHeight="1"/>
    <row r="8623" ht="26.25" customHeight="1"/>
    <row r="8624" ht="26.25" customHeight="1"/>
    <row r="8625" ht="26.25" customHeight="1"/>
    <row r="8626" ht="26.25" customHeight="1"/>
    <row r="8627" ht="26.25" customHeight="1"/>
    <row r="8628" ht="26.25" customHeight="1"/>
    <row r="8629" ht="26.25" customHeight="1"/>
    <row r="8630" ht="26.25" customHeight="1"/>
    <row r="8631" ht="26.25" customHeight="1"/>
    <row r="8632" ht="26.25" customHeight="1"/>
    <row r="8633" ht="26.25" customHeight="1"/>
    <row r="8634" ht="26.25" customHeight="1"/>
    <row r="8635" ht="26.25" customHeight="1"/>
    <row r="8636" ht="26.25" customHeight="1"/>
    <row r="8637" ht="26.25" customHeight="1"/>
    <row r="8638" ht="26.25" customHeight="1"/>
    <row r="8639" ht="26.25" customHeight="1"/>
    <row r="8640" ht="26.25" customHeight="1"/>
    <row r="8641" ht="26.25" customHeight="1"/>
    <row r="8642" ht="26.25" customHeight="1"/>
    <row r="8643" ht="26.25" customHeight="1"/>
    <row r="8644" ht="26.25" customHeight="1"/>
    <row r="8645" ht="26.25" customHeight="1"/>
    <row r="8646" ht="26.25" customHeight="1"/>
    <row r="8647" ht="26.25" customHeight="1"/>
    <row r="8648" ht="26.25" customHeight="1"/>
    <row r="8649" ht="26.25" customHeight="1"/>
    <row r="8650" ht="26.25" customHeight="1"/>
    <row r="8651" ht="26.25" customHeight="1"/>
    <row r="8652" ht="26.25" customHeight="1"/>
    <row r="8653" ht="26.25" customHeight="1"/>
    <row r="8654" ht="26.25" customHeight="1"/>
    <row r="8655" ht="26.25" customHeight="1"/>
    <row r="8656" ht="26.25" customHeight="1"/>
    <row r="8657" ht="26.25" customHeight="1"/>
    <row r="8658" ht="26.25" customHeight="1"/>
    <row r="8659" ht="26.25" customHeight="1"/>
    <row r="8660" ht="26.25" customHeight="1"/>
    <row r="8661" ht="26.25" customHeight="1"/>
    <row r="8662" ht="26.25" customHeight="1"/>
    <row r="8663" ht="26.25" customHeight="1"/>
    <row r="8664" ht="26.25" customHeight="1"/>
    <row r="8665" ht="26.25" customHeight="1"/>
    <row r="8666" ht="26.25" customHeight="1"/>
    <row r="8667" ht="26.25" customHeight="1"/>
    <row r="8668" ht="26.25" customHeight="1"/>
    <row r="8669" ht="26.25" customHeight="1"/>
    <row r="8670" ht="26.25" customHeight="1"/>
    <row r="8671" ht="26.25" customHeight="1"/>
    <row r="8672" ht="26.25" customHeight="1"/>
    <row r="8673" ht="26.25" customHeight="1"/>
    <row r="8674" ht="26.25" customHeight="1"/>
    <row r="8675" ht="26.25" customHeight="1"/>
    <row r="8676" ht="26.25" customHeight="1"/>
    <row r="8677" ht="26.25" customHeight="1"/>
    <row r="8678" ht="26.25" customHeight="1"/>
    <row r="8679" ht="26.25" customHeight="1"/>
    <row r="8680" ht="26.25" customHeight="1"/>
    <row r="8681" ht="26.25" customHeight="1"/>
    <row r="8682" ht="26.25" customHeight="1"/>
    <row r="8683" ht="26.25" customHeight="1"/>
    <row r="8684" ht="26.25" customHeight="1"/>
    <row r="8685" ht="26.25" customHeight="1"/>
    <row r="8686" ht="26.25" customHeight="1"/>
    <row r="8687" ht="26.25" customHeight="1"/>
    <row r="8688" ht="26.25" customHeight="1"/>
    <row r="8689" ht="26.25" customHeight="1"/>
    <row r="8690" ht="26.25" customHeight="1"/>
    <row r="8691" ht="26.25" customHeight="1"/>
    <row r="8692" ht="26.25" customHeight="1"/>
    <row r="8693" ht="26.25" customHeight="1"/>
    <row r="8694" ht="26.25" customHeight="1"/>
    <row r="8695" ht="26.25" customHeight="1"/>
    <row r="8696" ht="26.25" customHeight="1"/>
    <row r="8697" ht="26.25" customHeight="1"/>
    <row r="8698" ht="26.25" customHeight="1"/>
    <row r="8699" ht="26.25" customHeight="1"/>
    <row r="8700" ht="26.25" customHeight="1"/>
    <row r="8701" ht="26.25" customHeight="1"/>
    <row r="8702" ht="26.25" customHeight="1"/>
    <row r="8703" ht="26.25" customHeight="1"/>
    <row r="8704" ht="26.25" customHeight="1"/>
    <row r="8705" ht="26.25" customHeight="1"/>
    <row r="8706" ht="26.25" customHeight="1"/>
    <row r="8707" ht="26.25" customHeight="1"/>
    <row r="8708" ht="26.25" customHeight="1"/>
    <row r="8709" ht="26.25" customHeight="1"/>
    <row r="8710" ht="26.25" customHeight="1"/>
    <row r="8711" ht="26.25" customHeight="1"/>
    <row r="8712" ht="26.25" customHeight="1"/>
    <row r="8713" ht="26.25" customHeight="1"/>
    <row r="8714" ht="26.25" customHeight="1"/>
    <row r="8715" ht="26.25" customHeight="1"/>
    <row r="8716" ht="26.25" customHeight="1"/>
    <row r="8717" ht="26.25" customHeight="1"/>
    <row r="8718" ht="26.25" customHeight="1"/>
    <row r="8719" ht="26.25" customHeight="1"/>
    <row r="8720" ht="26.25" customHeight="1"/>
    <row r="8721" ht="26.25" customHeight="1"/>
    <row r="8722" ht="26.25" customHeight="1"/>
    <row r="8723" ht="26.25" customHeight="1"/>
    <row r="8724" ht="26.25" customHeight="1"/>
    <row r="8725" ht="26.25" customHeight="1"/>
    <row r="8726" ht="26.25" customHeight="1"/>
    <row r="8727" ht="26.25" customHeight="1"/>
    <row r="8728" ht="26.25" customHeight="1"/>
    <row r="8729" ht="26.25" customHeight="1"/>
    <row r="8730" ht="26.25" customHeight="1"/>
    <row r="8731" ht="26.25" customHeight="1"/>
    <row r="8732" ht="26.25" customHeight="1"/>
    <row r="8733" ht="26.25" customHeight="1"/>
    <row r="8734" ht="26.25" customHeight="1"/>
    <row r="8735" ht="26.25" customHeight="1"/>
    <row r="8736" ht="26.25" customHeight="1"/>
    <row r="8737" ht="26.25" customHeight="1"/>
    <row r="8738" ht="26.25" customHeight="1"/>
    <row r="8739" ht="26.25" customHeight="1"/>
    <row r="8740" ht="26.25" customHeight="1"/>
    <row r="8741" ht="26.25" customHeight="1"/>
    <row r="8742" ht="26.25" customHeight="1"/>
    <row r="8743" ht="26.25" customHeight="1"/>
    <row r="8744" ht="26.25" customHeight="1"/>
    <row r="8745" ht="26.25" customHeight="1"/>
    <row r="8746" ht="26.25" customHeight="1"/>
    <row r="8747" ht="26.25" customHeight="1"/>
    <row r="8748" ht="26.25" customHeight="1"/>
    <row r="8749" ht="26.25" customHeight="1"/>
    <row r="8750" ht="26.25" customHeight="1"/>
    <row r="8751" ht="26.25" customHeight="1"/>
    <row r="8752" ht="26.25" customHeight="1"/>
    <row r="8753" ht="26.25" customHeight="1"/>
    <row r="8754" ht="26.25" customHeight="1"/>
    <row r="8755" ht="26.25" customHeight="1"/>
    <row r="8756" ht="26.25" customHeight="1"/>
    <row r="8757" ht="26.25" customHeight="1"/>
    <row r="8758" ht="26.25" customHeight="1"/>
    <row r="8759" ht="26.25" customHeight="1"/>
    <row r="8760" ht="26.25" customHeight="1"/>
    <row r="8761" ht="26.25" customHeight="1"/>
    <row r="8762" ht="26.25" customHeight="1"/>
    <row r="8763" ht="26.25" customHeight="1"/>
    <row r="8764" ht="26.25" customHeight="1"/>
    <row r="8765" ht="26.25" customHeight="1"/>
    <row r="8766" ht="26.25" customHeight="1"/>
    <row r="8767" ht="26.25" customHeight="1"/>
    <row r="8768" ht="26.25" customHeight="1"/>
    <row r="8769" ht="26.25" customHeight="1"/>
    <row r="8770" ht="26.25" customHeight="1"/>
    <row r="8771" ht="26.25" customHeight="1"/>
    <row r="8772" ht="26.25" customHeight="1"/>
    <row r="8773" ht="26.25" customHeight="1"/>
    <row r="8774" ht="26.25" customHeight="1"/>
    <row r="8775" ht="26.25" customHeight="1"/>
    <row r="8776" ht="26.25" customHeight="1"/>
    <row r="8777" ht="26.25" customHeight="1"/>
    <row r="8778" ht="26.25" customHeight="1"/>
    <row r="8779" ht="26.25" customHeight="1"/>
    <row r="8780" ht="26.25" customHeight="1"/>
    <row r="8781" ht="26.25" customHeight="1"/>
    <row r="8782" ht="26.25" customHeight="1"/>
    <row r="8783" ht="26.25" customHeight="1"/>
    <row r="8784" ht="26.25" customHeight="1"/>
    <row r="8785" ht="26.25" customHeight="1"/>
    <row r="8786" ht="26.25" customHeight="1"/>
    <row r="8787" ht="26.25" customHeight="1"/>
    <row r="8788" ht="26.25" customHeight="1"/>
    <row r="8789" ht="26.25" customHeight="1"/>
    <row r="8790" ht="26.25" customHeight="1"/>
    <row r="8791" ht="26.25" customHeight="1"/>
    <row r="8792" ht="26.25" customHeight="1"/>
    <row r="8793" ht="26.25" customHeight="1"/>
    <row r="8794" ht="26.25" customHeight="1"/>
    <row r="8795" ht="26.25" customHeight="1"/>
    <row r="8796" ht="26.25" customHeight="1"/>
    <row r="8797" ht="26.25" customHeight="1"/>
    <row r="8798" ht="26.25" customHeight="1"/>
    <row r="8799" ht="26.25" customHeight="1"/>
    <row r="8800" ht="26.25" customHeight="1"/>
    <row r="8801" ht="26.25" customHeight="1"/>
    <row r="8802" ht="26.25" customHeight="1"/>
    <row r="8803" ht="26.25" customHeight="1"/>
    <row r="8804" ht="26.25" customHeight="1"/>
    <row r="8805" ht="26.25" customHeight="1"/>
    <row r="8806" ht="26.25" customHeight="1"/>
    <row r="8807" ht="26.25" customHeight="1"/>
    <row r="8808" ht="26.25" customHeight="1"/>
    <row r="8809" ht="26.25" customHeight="1"/>
    <row r="8810" ht="26.25" customHeight="1"/>
    <row r="8811" ht="26.25" customHeight="1"/>
    <row r="8812" ht="26.25" customHeight="1"/>
    <row r="8813" ht="26.25" customHeight="1"/>
    <row r="8814" ht="26.25" customHeight="1"/>
    <row r="8815" ht="26.25" customHeight="1"/>
    <row r="8816" ht="26.25" customHeight="1"/>
    <row r="8817" ht="26.25" customHeight="1"/>
    <row r="8818" ht="26.25" customHeight="1"/>
    <row r="8819" ht="26.25" customHeight="1"/>
    <row r="8820" ht="26.25" customHeight="1"/>
    <row r="8821" ht="26.25" customHeight="1"/>
    <row r="8822" ht="26.25" customHeight="1"/>
    <row r="8823" ht="26.25" customHeight="1"/>
    <row r="8824" ht="26.25" customHeight="1"/>
    <row r="8825" ht="26.25" customHeight="1"/>
    <row r="8826" ht="26.25" customHeight="1"/>
    <row r="8827" ht="26.25" customHeight="1"/>
    <row r="8828" ht="26.25" customHeight="1"/>
    <row r="8829" ht="26.25" customHeight="1"/>
    <row r="8830" ht="26.25" customHeight="1"/>
    <row r="8831" ht="26.25" customHeight="1"/>
    <row r="8832" ht="26.25" customHeight="1"/>
    <row r="8833" ht="26.25" customHeight="1"/>
    <row r="8834" ht="26.25" customHeight="1"/>
    <row r="8835" ht="26.25" customHeight="1"/>
    <row r="8836" ht="26.25" customHeight="1"/>
    <row r="8837" ht="26.25" customHeight="1"/>
    <row r="8838" ht="26.25" customHeight="1"/>
    <row r="8839" ht="26.25" customHeight="1"/>
    <row r="8840" ht="26.25" customHeight="1"/>
    <row r="8841" ht="26.25" customHeight="1"/>
    <row r="8842" ht="26.25" customHeight="1"/>
    <row r="8843" ht="26.25" customHeight="1"/>
    <row r="8844" ht="26.25" customHeight="1"/>
    <row r="8845" ht="26.25" customHeight="1"/>
    <row r="8846" ht="26.25" customHeight="1"/>
    <row r="8847" ht="26.25" customHeight="1"/>
    <row r="8848" ht="26.25" customHeight="1"/>
    <row r="8849" ht="26.25" customHeight="1"/>
    <row r="8850" ht="26.25" customHeight="1"/>
    <row r="8851" ht="26.25" customHeight="1"/>
    <row r="8852" ht="26.25" customHeight="1"/>
    <row r="8853" ht="26.25" customHeight="1"/>
    <row r="8854" ht="26.25" customHeight="1"/>
    <row r="8855" ht="26.25" customHeight="1"/>
    <row r="8856" ht="26.25" customHeight="1"/>
    <row r="8857" ht="26.25" customHeight="1"/>
    <row r="8858" ht="26.25" customHeight="1"/>
    <row r="8859" ht="26.25" customHeight="1"/>
    <row r="8860" ht="26.25" customHeight="1"/>
    <row r="8861" ht="26.25" customHeight="1"/>
    <row r="8862" ht="26.25" customHeight="1"/>
    <row r="8863" ht="26.25" customHeight="1"/>
    <row r="8864" ht="26.25" customHeight="1"/>
    <row r="8865" ht="26.25" customHeight="1"/>
    <row r="8866" ht="26.25" customHeight="1"/>
    <row r="8867" ht="26.25" customHeight="1"/>
    <row r="8868" ht="26.25" customHeight="1"/>
    <row r="8869" ht="26.25" customHeight="1"/>
    <row r="8870" ht="26.25" customHeight="1"/>
    <row r="8871" ht="26.25" customHeight="1"/>
    <row r="8872" ht="26.25" customHeight="1"/>
    <row r="8873" ht="26.25" customHeight="1"/>
    <row r="8874" ht="26.25" customHeight="1"/>
    <row r="8875" ht="26.25" customHeight="1"/>
    <row r="8876" ht="26.25" customHeight="1"/>
    <row r="8877" ht="26.25" customHeight="1"/>
    <row r="8878" ht="26.25" customHeight="1"/>
    <row r="8879" ht="26.25" customHeight="1"/>
    <row r="8880" ht="26.25" customHeight="1"/>
    <row r="8881" ht="26.25" customHeight="1"/>
    <row r="8882" ht="26.25" customHeight="1"/>
    <row r="8883" ht="26.25" customHeight="1"/>
    <row r="8884" ht="26.25" customHeight="1"/>
    <row r="8885" ht="26.25" customHeight="1"/>
    <row r="8886" ht="26.25" customHeight="1"/>
    <row r="8887" ht="26.25" customHeight="1"/>
    <row r="8888" ht="26.25" customHeight="1"/>
    <row r="8889" ht="26.25" customHeight="1"/>
    <row r="8890" ht="26.25" customHeight="1"/>
    <row r="8891" ht="26.25" customHeight="1"/>
    <row r="8892" ht="26.25" customHeight="1"/>
    <row r="8893" ht="26.25" customHeight="1"/>
    <row r="8894" ht="26.25" customHeight="1"/>
    <row r="8895" ht="26.25" customHeight="1"/>
    <row r="8896" ht="26.25" customHeight="1"/>
    <row r="8897" ht="26.25" customHeight="1"/>
    <row r="8898" ht="26.25" customHeight="1"/>
    <row r="8899" ht="26.25" customHeight="1"/>
    <row r="8900" ht="26.25" customHeight="1"/>
    <row r="8901" ht="26.25" customHeight="1"/>
    <row r="8902" ht="26.25" customHeight="1"/>
    <row r="8903" ht="26.25" customHeight="1"/>
    <row r="8904" ht="26.25" customHeight="1"/>
    <row r="8905" ht="26.25" customHeight="1"/>
    <row r="8906" ht="26.25" customHeight="1"/>
    <row r="8907" ht="26.25" customHeight="1"/>
    <row r="8908" ht="26.25" customHeight="1"/>
    <row r="8909" ht="26.25" customHeight="1"/>
    <row r="8910" ht="26.25" customHeight="1"/>
    <row r="8911" ht="26.25" customHeight="1"/>
    <row r="8912" ht="26.25" customHeight="1"/>
    <row r="8913" ht="26.25" customHeight="1"/>
    <row r="8914" ht="26.25" customHeight="1"/>
    <row r="8915" ht="26.25" customHeight="1"/>
    <row r="8916" ht="26.25" customHeight="1"/>
    <row r="8917" ht="26.25" customHeight="1"/>
    <row r="8918" ht="26.25" customHeight="1"/>
    <row r="8919" ht="26.25" customHeight="1"/>
    <row r="8920" ht="26.25" customHeight="1"/>
    <row r="8921" ht="26.25" customHeight="1"/>
    <row r="8922" ht="26.25" customHeight="1"/>
    <row r="8923" ht="26.25" customHeight="1"/>
    <row r="8924" ht="26.25" customHeight="1"/>
    <row r="8925" ht="26.25" customHeight="1"/>
    <row r="8926" ht="26.25" customHeight="1"/>
    <row r="8927" ht="26.25" customHeight="1"/>
    <row r="8928" ht="26.25" customHeight="1"/>
    <row r="8929" ht="26.25" customHeight="1"/>
    <row r="8930" ht="26.25" customHeight="1"/>
    <row r="8931" ht="26.25" customHeight="1"/>
    <row r="8932" ht="26.25" customHeight="1"/>
    <row r="8933" ht="26.25" customHeight="1"/>
    <row r="8934" ht="26.25" customHeight="1"/>
    <row r="8935" ht="26.25" customHeight="1"/>
    <row r="8936" ht="26.25" customHeight="1"/>
    <row r="8937" ht="26.25" customHeight="1"/>
    <row r="8938" ht="26.25" customHeight="1"/>
    <row r="8939" ht="26.25" customHeight="1"/>
    <row r="8940" ht="26.25" customHeight="1"/>
    <row r="8941" ht="26.25" customHeight="1"/>
    <row r="8942" ht="26.25" customHeight="1"/>
    <row r="8943" ht="26.25" customHeight="1"/>
    <row r="8944" ht="26.25" customHeight="1"/>
    <row r="8945" ht="26.25" customHeight="1"/>
    <row r="8946" ht="26.25" customHeight="1"/>
    <row r="8947" ht="26.25" customHeight="1"/>
    <row r="8948" ht="26.25" customHeight="1"/>
    <row r="8949" ht="26.25" customHeight="1"/>
    <row r="8950" ht="26.25" customHeight="1"/>
    <row r="8951" ht="26.25" customHeight="1"/>
    <row r="8952" ht="26.25" customHeight="1"/>
    <row r="8953" ht="26.25" customHeight="1"/>
    <row r="8954" ht="26.25" customHeight="1"/>
    <row r="8955" ht="26.25" customHeight="1"/>
    <row r="8956" ht="26.25" customHeight="1"/>
    <row r="8957" ht="26.25" customHeight="1"/>
    <row r="8958" ht="26.25" customHeight="1"/>
    <row r="8959" ht="26.25" customHeight="1"/>
    <row r="8960" ht="26.25" customHeight="1"/>
    <row r="8961" ht="26.25" customHeight="1"/>
    <row r="8962" ht="26.25" customHeight="1"/>
    <row r="8963" ht="26.25" customHeight="1"/>
    <row r="8964" ht="26.25" customHeight="1"/>
    <row r="8965" ht="26.25" customHeight="1"/>
    <row r="8966" ht="26.25" customHeight="1"/>
    <row r="8967" ht="26.25" customHeight="1"/>
    <row r="8968" ht="26.25" customHeight="1"/>
    <row r="8969" ht="26.25" customHeight="1"/>
    <row r="8970" ht="26.25" customHeight="1"/>
    <row r="8971" ht="26.25" customHeight="1"/>
    <row r="8972" ht="26.25" customHeight="1"/>
    <row r="8973" ht="26.25" customHeight="1"/>
    <row r="8974" ht="26.25" customHeight="1"/>
    <row r="8975" ht="26.25" customHeight="1"/>
    <row r="8976" ht="26.25" customHeight="1"/>
    <row r="8977" ht="26.25" customHeight="1"/>
    <row r="8978" ht="26.25" customHeight="1"/>
    <row r="8979" ht="26.25" customHeight="1"/>
    <row r="8980" ht="26.25" customHeight="1"/>
    <row r="8981" ht="26.25" customHeight="1"/>
    <row r="8982" ht="26.25" customHeight="1"/>
    <row r="8983" ht="26.25" customHeight="1"/>
    <row r="8984" ht="26.25" customHeight="1"/>
    <row r="8985" ht="26.25" customHeight="1"/>
    <row r="8986" ht="26.25" customHeight="1"/>
    <row r="8987" ht="26.25" customHeight="1"/>
    <row r="8988" ht="26.25" customHeight="1"/>
    <row r="8989" ht="26.25" customHeight="1"/>
    <row r="8990" ht="26.25" customHeight="1"/>
    <row r="8991" ht="26.25" customHeight="1"/>
    <row r="8992" ht="26.25" customHeight="1"/>
    <row r="8993" ht="26.25" customHeight="1"/>
    <row r="8994" ht="26.25" customHeight="1"/>
    <row r="8995" ht="26.25" customHeight="1"/>
    <row r="8996" ht="26.25" customHeight="1"/>
    <row r="8997" ht="26.25" customHeight="1"/>
    <row r="8998" ht="26.25" customHeight="1"/>
    <row r="8999" ht="26.25" customHeight="1"/>
    <row r="9000" ht="26.25" customHeight="1"/>
    <row r="9001" ht="26.25" customHeight="1"/>
    <row r="9002" ht="26.25" customHeight="1"/>
    <row r="9003" ht="26.25" customHeight="1"/>
    <row r="9004" ht="26.25" customHeight="1"/>
    <row r="9005" ht="26.25" customHeight="1"/>
    <row r="9006" ht="26.25" customHeight="1"/>
    <row r="9007" ht="26.25" customHeight="1"/>
    <row r="9008" ht="26.25" customHeight="1"/>
    <row r="9009" ht="26.25" customHeight="1"/>
    <row r="9010" ht="26.25" customHeight="1"/>
    <row r="9011" ht="26.25" customHeight="1"/>
    <row r="9012" ht="26.25" customHeight="1"/>
    <row r="9013" ht="26.25" customHeight="1"/>
    <row r="9014" ht="26.25" customHeight="1"/>
    <row r="9015" ht="26.25" customHeight="1"/>
    <row r="9016" ht="26.25" customHeight="1"/>
    <row r="9017" ht="26.25" customHeight="1"/>
    <row r="9018" ht="26.25" customHeight="1"/>
    <row r="9019" ht="26.25" customHeight="1"/>
    <row r="9020" ht="26.25" customHeight="1"/>
    <row r="9021" ht="26.25" customHeight="1"/>
    <row r="9022" ht="26.25" customHeight="1"/>
    <row r="9023" ht="26.25" customHeight="1"/>
    <row r="9024" ht="26.25" customHeight="1"/>
    <row r="9025" ht="26.25" customHeight="1"/>
    <row r="9026" ht="26.25" customHeight="1"/>
    <row r="9027" ht="26.25" customHeight="1"/>
    <row r="9028" ht="26.25" customHeight="1"/>
    <row r="9029" ht="26.25" customHeight="1"/>
    <row r="9030" ht="26.25" customHeight="1"/>
    <row r="9031" ht="26.25" customHeight="1"/>
    <row r="9032" ht="26.25" customHeight="1"/>
    <row r="9033" ht="26.25" customHeight="1"/>
    <row r="9034" ht="26.25" customHeight="1"/>
    <row r="9035" ht="26.25" customHeight="1"/>
    <row r="9036" ht="26.25" customHeight="1"/>
    <row r="9037" ht="26.25" customHeight="1"/>
    <row r="9038" ht="26.25" customHeight="1"/>
    <row r="9039" ht="26.25" customHeight="1"/>
    <row r="9040" ht="26.25" customHeight="1"/>
    <row r="9041" ht="26.25" customHeight="1"/>
    <row r="9042" ht="26.25" customHeight="1"/>
    <row r="9043" ht="26.25" customHeight="1"/>
    <row r="9044" ht="26.25" customHeight="1"/>
    <row r="9045" ht="26.25" customHeight="1"/>
    <row r="9046" ht="26.25" customHeight="1"/>
    <row r="9047" ht="26.25" customHeight="1"/>
    <row r="9048" ht="26.25" customHeight="1"/>
    <row r="9049" ht="26.25" customHeight="1"/>
    <row r="9050" ht="26.25" customHeight="1"/>
    <row r="9051" ht="26.25" customHeight="1"/>
    <row r="9052" ht="26.25" customHeight="1"/>
    <row r="9053" ht="26.25" customHeight="1"/>
    <row r="9054" ht="26.25" customHeight="1"/>
    <row r="9055" ht="26.25" customHeight="1"/>
    <row r="9056" ht="26.25" customHeight="1"/>
    <row r="9057" ht="26.25" customHeight="1"/>
    <row r="9058" ht="26.25" customHeight="1"/>
    <row r="9059" ht="26.25" customHeight="1"/>
    <row r="9060" ht="26.25" customHeight="1"/>
    <row r="9061" ht="26.25" customHeight="1"/>
    <row r="9062" ht="26.25" customHeight="1"/>
    <row r="9063" ht="26.25" customHeight="1"/>
    <row r="9064" ht="26.25" customHeight="1"/>
    <row r="9065" ht="26.25" customHeight="1"/>
    <row r="9066" ht="26.25" customHeight="1"/>
    <row r="9067" ht="26.25" customHeight="1"/>
    <row r="9068" ht="26.25" customHeight="1"/>
    <row r="9069" ht="26.25" customHeight="1"/>
    <row r="9070" ht="26.25" customHeight="1"/>
    <row r="9071" ht="26.25" customHeight="1"/>
    <row r="9072" ht="26.25" customHeight="1"/>
    <row r="9073" ht="26.25" customHeight="1"/>
    <row r="9074" ht="26.25" customHeight="1"/>
    <row r="9075" ht="26.25" customHeight="1"/>
    <row r="9076" ht="26.25" customHeight="1"/>
    <row r="9077" ht="26.25" customHeight="1"/>
    <row r="9078" ht="26.25" customHeight="1"/>
    <row r="9079" ht="26.25" customHeight="1"/>
    <row r="9080" ht="26.25" customHeight="1"/>
    <row r="9081" ht="26.25" customHeight="1"/>
    <row r="9082" ht="26.25" customHeight="1"/>
    <row r="9083" ht="26.25" customHeight="1"/>
    <row r="9084" ht="26.25" customHeight="1"/>
    <row r="9085" ht="26.25" customHeight="1"/>
    <row r="9086" ht="26.25" customHeight="1"/>
    <row r="9087" ht="26.25" customHeight="1"/>
    <row r="9088" ht="26.25" customHeight="1"/>
    <row r="9089" ht="26.25" customHeight="1"/>
    <row r="9090" ht="26.25" customHeight="1"/>
    <row r="9091" ht="26.25" customHeight="1"/>
    <row r="9092" ht="26.25" customHeight="1"/>
    <row r="9093" ht="26.25" customHeight="1"/>
    <row r="9094" ht="26.25" customHeight="1"/>
    <row r="9095" ht="26.25" customHeight="1"/>
    <row r="9096" ht="26.25" customHeight="1"/>
    <row r="9097" ht="26.25" customHeight="1"/>
    <row r="9098" ht="26.25" customHeight="1"/>
    <row r="9099" ht="26.25" customHeight="1"/>
    <row r="9100" ht="26.25" customHeight="1"/>
    <row r="9101" ht="26.25" customHeight="1"/>
    <row r="9102" ht="26.25" customHeight="1"/>
    <row r="9103" ht="26.25" customHeight="1"/>
    <row r="9104" ht="26.25" customHeight="1"/>
    <row r="9105" ht="26.25" customHeight="1"/>
    <row r="9106" ht="26.25" customHeight="1"/>
    <row r="9107" ht="26.25" customHeight="1"/>
    <row r="9108" ht="26.25" customHeight="1"/>
    <row r="9109" ht="26.25" customHeight="1"/>
    <row r="9110" ht="26.25" customHeight="1"/>
    <row r="9111" ht="26.25" customHeight="1"/>
    <row r="9112" ht="26.25" customHeight="1"/>
    <row r="9113" ht="26.25" customHeight="1"/>
    <row r="9114" ht="26.25" customHeight="1"/>
    <row r="9115" ht="26.25" customHeight="1"/>
    <row r="9116" ht="26.25" customHeight="1"/>
    <row r="9117" ht="26.25" customHeight="1"/>
    <row r="9118" ht="26.25" customHeight="1"/>
    <row r="9119" ht="26.25" customHeight="1"/>
    <row r="9120" ht="26.25" customHeight="1"/>
    <row r="9121" ht="26.25" customHeight="1"/>
    <row r="9122" ht="26.25" customHeight="1"/>
    <row r="9123" ht="26.25" customHeight="1"/>
    <row r="9124" ht="26.25" customHeight="1"/>
    <row r="9125" ht="26.25" customHeight="1"/>
    <row r="9126" ht="26.25" customHeight="1"/>
    <row r="9127" ht="26.25" customHeight="1"/>
    <row r="9128" ht="26.25" customHeight="1"/>
    <row r="9129" ht="26.25" customHeight="1"/>
    <row r="9130" ht="26.25" customHeight="1"/>
    <row r="9131" ht="26.25" customHeight="1"/>
    <row r="9132" ht="26.25" customHeight="1"/>
    <row r="9133" ht="26.25" customHeight="1"/>
    <row r="9134" ht="26.25" customHeight="1"/>
    <row r="9135" ht="26.25" customHeight="1"/>
    <row r="9136" ht="26.25" customHeight="1"/>
    <row r="9137" ht="26.25" customHeight="1"/>
    <row r="9138" ht="26.25" customHeight="1"/>
    <row r="9139" ht="26.25" customHeight="1"/>
    <row r="9140" ht="26.25" customHeight="1"/>
    <row r="9141" ht="26.25" customHeight="1"/>
    <row r="9142" ht="26.25" customHeight="1"/>
    <row r="9143" ht="26.25" customHeight="1"/>
    <row r="9144" ht="26.25" customHeight="1"/>
    <row r="9145" ht="26.25" customHeight="1"/>
    <row r="9146" ht="26.25" customHeight="1"/>
    <row r="9147" ht="26.25" customHeight="1"/>
    <row r="9148" ht="26.25" customHeight="1"/>
    <row r="9149" ht="26.25" customHeight="1"/>
    <row r="9150" ht="26.25" customHeight="1"/>
    <row r="9151" ht="26.25" customHeight="1"/>
    <row r="9152" ht="26.25" customHeight="1"/>
    <row r="9153" ht="26.25" customHeight="1"/>
    <row r="9154" ht="26.25" customHeight="1"/>
    <row r="9155" ht="26.25" customHeight="1"/>
    <row r="9156" ht="26.25" customHeight="1"/>
    <row r="9157" ht="26.25" customHeight="1"/>
    <row r="9158" ht="26.25" customHeight="1"/>
    <row r="9159" ht="26.25" customHeight="1"/>
    <row r="9160" ht="26.25" customHeight="1"/>
    <row r="9161" ht="26.25" customHeight="1"/>
    <row r="9162" ht="26.25" customHeight="1"/>
    <row r="9163" ht="26.25" customHeight="1"/>
    <row r="9164" ht="26.25" customHeight="1"/>
    <row r="9165" ht="26.25" customHeight="1"/>
    <row r="9166" ht="26.25" customHeight="1"/>
    <row r="9167" ht="26.25" customHeight="1"/>
    <row r="9168" ht="26.25" customHeight="1"/>
    <row r="9169" ht="26.25" customHeight="1"/>
    <row r="9170" ht="26.25" customHeight="1"/>
    <row r="9171" ht="26.25" customHeight="1"/>
    <row r="9172" ht="26.25" customHeight="1"/>
    <row r="9173" ht="26.25" customHeight="1"/>
    <row r="9174" ht="26.25" customHeight="1"/>
    <row r="9175" ht="26.25" customHeight="1"/>
    <row r="9176" ht="26.25" customHeight="1"/>
    <row r="9177" ht="26.25" customHeight="1"/>
    <row r="9178" ht="26.25" customHeight="1"/>
    <row r="9179" ht="26.25" customHeight="1"/>
    <row r="9180" ht="26.25" customHeight="1"/>
    <row r="9181" ht="26.25" customHeight="1"/>
    <row r="9182" ht="26.25" customHeight="1"/>
    <row r="9183" ht="26.25" customHeight="1"/>
    <row r="9184" ht="26.25" customHeight="1"/>
    <row r="9185" ht="26.25" customHeight="1"/>
    <row r="9186" ht="26.25" customHeight="1"/>
    <row r="9187" ht="26.25" customHeight="1"/>
    <row r="9188" ht="26.25" customHeight="1"/>
    <row r="9189" ht="26.25" customHeight="1"/>
    <row r="9190" ht="26.25" customHeight="1"/>
    <row r="9191" ht="26.25" customHeight="1"/>
    <row r="9192" ht="26.25" customHeight="1"/>
    <row r="9193" ht="26.25" customHeight="1"/>
    <row r="9194" ht="26.25" customHeight="1"/>
    <row r="9195" ht="26.25" customHeight="1"/>
    <row r="9196" ht="26.25" customHeight="1"/>
    <row r="9197" ht="26.25" customHeight="1"/>
    <row r="9198" ht="26.25" customHeight="1"/>
    <row r="9199" ht="26.25" customHeight="1"/>
    <row r="9200" ht="26.25" customHeight="1"/>
    <row r="9201" ht="26.25" customHeight="1"/>
    <row r="9202" ht="26.25" customHeight="1"/>
    <row r="9203" ht="26.25" customHeight="1"/>
    <row r="9204" ht="26.25" customHeight="1"/>
    <row r="9205" ht="26.25" customHeight="1"/>
    <row r="9206" ht="26.25" customHeight="1"/>
    <row r="9207" ht="26.25" customHeight="1"/>
    <row r="9208" ht="26.25" customHeight="1"/>
    <row r="9209" ht="26.25" customHeight="1"/>
    <row r="9210" ht="26.25" customHeight="1"/>
    <row r="9211" ht="26.25" customHeight="1"/>
    <row r="9212" ht="26.25" customHeight="1"/>
    <row r="9213" ht="26.25" customHeight="1"/>
    <row r="9214" ht="26.25" customHeight="1"/>
    <row r="9215" ht="26.25" customHeight="1"/>
    <row r="9216" ht="26.25" customHeight="1"/>
    <row r="9217" ht="26.25" customHeight="1"/>
    <row r="9218" ht="26.25" customHeight="1"/>
    <row r="9219" ht="26.25" customHeight="1"/>
    <row r="9220" ht="26.25" customHeight="1"/>
    <row r="9221" ht="26.25" customHeight="1"/>
    <row r="9222" ht="26.25" customHeight="1"/>
    <row r="9223" ht="26.25" customHeight="1"/>
    <row r="9224" ht="26.25" customHeight="1"/>
    <row r="9225" ht="26.25" customHeight="1"/>
    <row r="9226" ht="26.25" customHeight="1"/>
    <row r="9227" ht="26.25" customHeight="1"/>
    <row r="9228" ht="26.25" customHeight="1"/>
    <row r="9229" ht="26.25" customHeight="1"/>
    <row r="9230" ht="26.25" customHeight="1"/>
    <row r="9231" ht="26.25" customHeight="1"/>
    <row r="9232" ht="26.25" customHeight="1"/>
    <row r="9233" ht="26.25" customHeight="1"/>
    <row r="9234" ht="26.25" customHeight="1"/>
    <row r="9235" ht="26.25" customHeight="1"/>
    <row r="9236" ht="26.25" customHeight="1"/>
    <row r="9237" ht="26.25" customHeight="1"/>
    <row r="9238" ht="26.25" customHeight="1"/>
    <row r="9239" ht="26.25" customHeight="1"/>
    <row r="9240" ht="26.25" customHeight="1"/>
    <row r="9241" ht="26.25" customHeight="1"/>
    <row r="9242" ht="26.25" customHeight="1"/>
    <row r="9243" ht="26.25" customHeight="1"/>
    <row r="9244" ht="26.25" customHeight="1"/>
    <row r="9245" ht="26.25" customHeight="1"/>
    <row r="9246" ht="26.25" customHeight="1"/>
    <row r="9247" ht="26.25" customHeight="1"/>
    <row r="9248" ht="26.25" customHeight="1"/>
    <row r="9249" ht="26.25" customHeight="1"/>
    <row r="9250" ht="26.25" customHeight="1"/>
    <row r="9251" ht="26.25" customHeight="1"/>
    <row r="9252" ht="26.25" customHeight="1"/>
    <row r="9253" ht="26.25" customHeight="1"/>
    <row r="9254" ht="26.25" customHeight="1"/>
    <row r="9255" ht="26.25" customHeight="1"/>
    <row r="9256" ht="26.25" customHeight="1"/>
    <row r="9257" ht="26.25" customHeight="1"/>
    <row r="9258" ht="26.25" customHeight="1"/>
    <row r="9259" ht="26.25" customHeight="1"/>
    <row r="9260" ht="26.25" customHeight="1"/>
    <row r="9261" ht="26.25" customHeight="1"/>
    <row r="9262" ht="26.25" customHeight="1"/>
    <row r="9263" ht="26.25" customHeight="1"/>
    <row r="9264" ht="26.25" customHeight="1"/>
    <row r="9265" ht="26.25" customHeight="1"/>
    <row r="9266" ht="26.25" customHeight="1"/>
    <row r="9267" ht="26.25" customHeight="1"/>
    <row r="9268" ht="26.25" customHeight="1"/>
    <row r="9269" ht="26.25" customHeight="1"/>
    <row r="9270" ht="26.25" customHeight="1"/>
    <row r="9271" ht="26.25" customHeight="1"/>
    <row r="9272" ht="26.25" customHeight="1"/>
    <row r="9273" ht="26.25" customHeight="1"/>
    <row r="9274" ht="26.25" customHeight="1"/>
    <row r="9275" ht="26.25" customHeight="1"/>
    <row r="9276" ht="26.25" customHeight="1"/>
    <row r="9277" ht="26.25" customHeight="1"/>
    <row r="9278" ht="26.25" customHeight="1"/>
    <row r="9279" ht="26.25" customHeight="1"/>
    <row r="9280" ht="26.25" customHeight="1"/>
    <row r="9281" ht="26.25" customHeight="1"/>
    <row r="9282" ht="26.25" customHeight="1"/>
    <row r="9283" ht="26.25" customHeight="1"/>
    <row r="9284" ht="26.25" customHeight="1"/>
    <row r="9285" ht="26.25" customHeight="1"/>
    <row r="9286" ht="26.25" customHeight="1"/>
    <row r="9287" ht="26.25" customHeight="1"/>
    <row r="9288" ht="26.25" customHeight="1"/>
    <row r="9289" ht="26.25" customHeight="1"/>
    <row r="9290" ht="26.25" customHeight="1"/>
    <row r="9291" ht="26.25" customHeight="1"/>
    <row r="9292" ht="26.25" customHeight="1"/>
    <row r="9293" ht="26.25" customHeight="1"/>
    <row r="9294" ht="26.25" customHeight="1"/>
    <row r="9295" ht="26.25" customHeight="1"/>
    <row r="9296" ht="26.25" customHeight="1"/>
    <row r="9297" ht="26.25" customHeight="1"/>
    <row r="9298" ht="26.25" customHeight="1"/>
    <row r="9299" ht="26.25" customHeight="1"/>
    <row r="9300" ht="26.25" customHeight="1"/>
    <row r="9301" ht="26.25" customHeight="1"/>
    <row r="9302" ht="26.25" customHeight="1"/>
    <row r="9303" ht="26.25" customHeight="1"/>
    <row r="9304" ht="26.25" customHeight="1"/>
    <row r="9305" ht="26.25" customHeight="1"/>
    <row r="9306" ht="26.25" customHeight="1"/>
    <row r="9307" ht="26.25" customHeight="1"/>
    <row r="9308" ht="26.25" customHeight="1"/>
    <row r="9309" ht="26.25" customHeight="1"/>
    <row r="9310" ht="26.25" customHeight="1"/>
    <row r="9311" ht="26.25" customHeight="1"/>
    <row r="9312" ht="26.25" customHeight="1"/>
    <row r="9313" ht="26.25" customHeight="1"/>
    <row r="9314" ht="26.25" customHeight="1"/>
    <row r="9315" ht="26.25" customHeight="1"/>
    <row r="9316" ht="26.25" customHeight="1"/>
    <row r="9317" ht="26.25" customHeight="1"/>
    <row r="9318" ht="26.25" customHeight="1"/>
    <row r="9319" ht="26.25" customHeight="1"/>
    <row r="9320" ht="26.25" customHeight="1"/>
    <row r="9321" ht="26.25" customHeight="1"/>
    <row r="9322" ht="26.25" customHeight="1"/>
    <row r="9323" ht="26.25" customHeight="1"/>
    <row r="9324" ht="26.25" customHeight="1"/>
    <row r="9325" ht="26.25" customHeight="1"/>
    <row r="9326" ht="26.25" customHeight="1"/>
    <row r="9327" ht="26.25" customHeight="1"/>
    <row r="9328" ht="26.25" customHeight="1"/>
    <row r="9329" ht="26.25" customHeight="1"/>
    <row r="9330" ht="26.25" customHeight="1"/>
    <row r="9331" ht="26.25" customHeight="1"/>
    <row r="9332" ht="26.25" customHeight="1"/>
    <row r="9333" ht="26.25" customHeight="1"/>
    <row r="9334" ht="26.25" customHeight="1"/>
    <row r="9335" ht="26.25" customHeight="1"/>
    <row r="9336" ht="26.25" customHeight="1"/>
    <row r="9337" ht="26.25" customHeight="1"/>
    <row r="9338" ht="26.25" customHeight="1"/>
    <row r="9339" ht="26.25" customHeight="1"/>
    <row r="9340" ht="26.25" customHeight="1"/>
    <row r="9341" ht="26.25" customHeight="1"/>
    <row r="9342" ht="26.25" customHeight="1"/>
    <row r="9343" ht="26.25" customHeight="1"/>
    <row r="9344" ht="26.25" customHeight="1"/>
    <row r="9345" ht="26.25" customHeight="1"/>
    <row r="9346" ht="26.25" customHeight="1"/>
    <row r="9347" ht="26.25" customHeight="1"/>
    <row r="9348" ht="26.25" customHeight="1"/>
    <row r="9349" ht="26.25" customHeight="1"/>
    <row r="9350" ht="26.25" customHeight="1"/>
    <row r="9351" ht="26.25" customHeight="1"/>
    <row r="9352" ht="26.25" customHeight="1"/>
    <row r="9353" ht="26.25" customHeight="1"/>
    <row r="9354" ht="26.25" customHeight="1"/>
    <row r="9355" ht="26.25" customHeight="1"/>
    <row r="9356" ht="26.25" customHeight="1"/>
    <row r="9357" ht="26.25" customHeight="1"/>
    <row r="9358" ht="26.25" customHeight="1"/>
    <row r="9359" ht="26.25" customHeight="1"/>
    <row r="9360" ht="26.25" customHeight="1"/>
    <row r="9361" ht="26.25" customHeight="1"/>
    <row r="9362" ht="26.25" customHeight="1"/>
    <row r="9363" ht="26.25" customHeight="1"/>
    <row r="9364" ht="26.25" customHeight="1"/>
    <row r="9365" ht="26.25" customHeight="1"/>
    <row r="9366" ht="26.25" customHeight="1"/>
    <row r="9367" ht="26.25" customHeight="1"/>
    <row r="9368" ht="26.25" customHeight="1"/>
    <row r="9369" ht="26.25" customHeight="1"/>
    <row r="9370" ht="26.25" customHeight="1"/>
    <row r="9371" ht="26.25" customHeight="1"/>
    <row r="9372" ht="26.25" customHeight="1"/>
    <row r="9373" ht="26.25" customHeight="1"/>
    <row r="9374" ht="26.25" customHeight="1"/>
    <row r="9375" ht="26.25" customHeight="1"/>
    <row r="9376" ht="26.25" customHeight="1"/>
    <row r="9377" ht="26.25" customHeight="1"/>
    <row r="9378" ht="26.25" customHeight="1"/>
    <row r="9379" ht="26.25" customHeight="1"/>
    <row r="9380" ht="26.25" customHeight="1"/>
    <row r="9381" ht="26.25" customHeight="1"/>
    <row r="9382" ht="26.25" customHeight="1"/>
    <row r="9383" ht="26.25" customHeight="1"/>
    <row r="9384" ht="26.25" customHeight="1"/>
    <row r="9385" ht="26.25" customHeight="1"/>
    <row r="9386" ht="26.25" customHeight="1"/>
    <row r="9387" ht="26.25" customHeight="1"/>
    <row r="9388" ht="26.25" customHeight="1"/>
    <row r="9389" ht="26.25" customHeight="1"/>
    <row r="9390" ht="26.25" customHeight="1"/>
    <row r="9391" ht="26.25" customHeight="1"/>
    <row r="9392" ht="26.25" customHeight="1"/>
    <row r="9393" ht="26.25" customHeight="1"/>
    <row r="9394" ht="26.25" customHeight="1"/>
    <row r="9395" ht="26.25" customHeight="1"/>
    <row r="9396" ht="26.25" customHeight="1"/>
    <row r="9397" ht="26.25" customHeight="1"/>
    <row r="9398" ht="26.25" customHeight="1"/>
    <row r="9399" ht="26.25" customHeight="1"/>
    <row r="9400" ht="26.25" customHeight="1"/>
    <row r="9401" ht="26.25" customHeight="1"/>
    <row r="9402" ht="26.25" customHeight="1"/>
    <row r="9403" ht="26.25" customHeight="1"/>
    <row r="9404" ht="26.25" customHeight="1"/>
    <row r="9405" ht="26.25" customHeight="1"/>
    <row r="9406" ht="26.25" customHeight="1"/>
    <row r="9407" ht="26.25" customHeight="1"/>
    <row r="9408" ht="26.25" customHeight="1"/>
    <row r="9409" ht="26.25" customHeight="1"/>
    <row r="9410" ht="26.25" customHeight="1"/>
    <row r="9411" ht="26.25" customHeight="1"/>
    <row r="9412" ht="26.25" customHeight="1"/>
    <row r="9413" ht="26.25" customHeight="1"/>
    <row r="9414" ht="26.25" customHeight="1"/>
    <row r="9415" ht="26.25" customHeight="1"/>
    <row r="9416" ht="26.25" customHeight="1"/>
    <row r="9417" ht="26.25" customHeight="1"/>
    <row r="9418" ht="26.25" customHeight="1"/>
    <row r="9419" ht="26.25" customHeight="1"/>
    <row r="9420" ht="26.25" customHeight="1"/>
    <row r="9421" ht="26.25" customHeight="1"/>
    <row r="9422" ht="26.25" customHeight="1"/>
    <row r="9423" ht="26.25" customHeight="1"/>
    <row r="9424" ht="26.25" customHeight="1"/>
    <row r="9425" ht="26.25" customHeight="1"/>
    <row r="9426" ht="26.25" customHeight="1"/>
    <row r="9427" ht="26.25" customHeight="1"/>
    <row r="9428" ht="26.25" customHeight="1"/>
    <row r="9429" ht="26.25" customHeight="1"/>
    <row r="9430" ht="26.25" customHeight="1"/>
    <row r="9431" ht="26.25" customHeight="1"/>
    <row r="9432" ht="26.25" customHeight="1"/>
    <row r="9433" ht="26.25" customHeight="1"/>
    <row r="9434" ht="26.25" customHeight="1"/>
    <row r="9435" ht="26.25" customHeight="1"/>
    <row r="9436" ht="26.25" customHeight="1"/>
    <row r="9437" ht="26.25" customHeight="1"/>
    <row r="9438" ht="26.25" customHeight="1"/>
    <row r="9439" ht="26.25" customHeight="1"/>
    <row r="9440" ht="26.25" customHeight="1"/>
    <row r="9441" ht="26.25" customHeight="1"/>
    <row r="9442" ht="26.25" customHeight="1"/>
    <row r="9443" ht="26.25" customHeight="1"/>
    <row r="9444" ht="26.25" customHeight="1"/>
    <row r="9445" ht="26.25" customHeight="1"/>
    <row r="9446" ht="26.25" customHeight="1"/>
    <row r="9447" ht="26.25" customHeight="1"/>
    <row r="9448" ht="26.25" customHeight="1"/>
    <row r="9449" ht="26.25" customHeight="1"/>
    <row r="9450" ht="26.25" customHeight="1"/>
    <row r="9451" ht="26.25" customHeight="1"/>
    <row r="9452" ht="26.25" customHeight="1"/>
    <row r="9453" ht="26.25" customHeight="1"/>
    <row r="9454" ht="26.25" customHeight="1"/>
    <row r="9455" ht="26.25" customHeight="1"/>
    <row r="9456" ht="26.25" customHeight="1"/>
    <row r="9457" ht="26.25" customHeight="1"/>
    <row r="9458" ht="26.25" customHeight="1"/>
    <row r="9459" ht="26.25" customHeight="1"/>
    <row r="9460" ht="26.25" customHeight="1"/>
    <row r="9461" ht="26.25" customHeight="1"/>
    <row r="9462" ht="26.25" customHeight="1"/>
    <row r="9463" ht="26.25" customHeight="1"/>
    <row r="9464" ht="26.25" customHeight="1"/>
    <row r="9465" ht="26.25" customHeight="1"/>
    <row r="9466" ht="26.25" customHeight="1"/>
    <row r="9467" ht="26.25" customHeight="1"/>
    <row r="9468" ht="26.25" customHeight="1"/>
    <row r="9469" ht="26.25" customHeight="1"/>
    <row r="9470" ht="26.25" customHeight="1"/>
    <row r="9471" ht="26.25" customHeight="1"/>
    <row r="9472" ht="26.25" customHeight="1"/>
    <row r="9473" ht="26.25" customHeight="1"/>
    <row r="9474" ht="26.25" customHeight="1"/>
    <row r="9475" ht="26.25" customHeight="1"/>
    <row r="9476" ht="26.25" customHeight="1"/>
    <row r="9477" ht="26.25" customHeight="1"/>
    <row r="9478" ht="26.25" customHeight="1"/>
    <row r="9479" ht="26.25" customHeight="1"/>
    <row r="9480" ht="26.25" customHeight="1"/>
    <row r="9481" ht="26.25" customHeight="1"/>
    <row r="9482" ht="26.25" customHeight="1"/>
    <row r="9483" ht="26.25" customHeight="1"/>
    <row r="9484" ht="26.25" customHeight="1"/>
    <row r="9485" ht="26.25" customHeight="1"/>
    <row r="9486" ht="26.25" customHeight="1"/>
    <row r="9487" ht="26.25" customHeight="1"/>
    <row r="9488" ht="26.25" customHeight="1"/>
    <row r="9489" ht="26.25" customHeight="1"/>
    <row r="9490" ht="26.25" customHeight="1"/>
    <row r="9491" ht="26.25" customHeight="1"/>
    <row r="9492" ht="26.25" customHeight="1"/>
    <row r="9493" ht="26.25" customHeight="1"/>
    <row r="9494" ht="26.25" customHeight="1"/>
    <row r="9495" ht="26.25" customHeight="1"/>
    <row r="9496" ht="26.25" customHeight="1"/>
    <row r="9497" ht="26.25" customHeight="1"/>
    <row r="9498" ht="26.25" customHeight="1"/>
    <row r="9499" ht="26.25" customHeight="1"/>
    <row r="9500" ht="26.25" customHeight="1"/>
    <row r="9501" ht="26.25" customHeight="1"/>
    <row r="9502" ht="26.25" customHeight="1"/>
    <row r="9503" ht="26.25" customHeight="1"/>
    <row r="9504" ht="26.25" customHeight="1"/>
    <row r="9505" ht="26.25" customHeight="1"/>
    <row r="9506" ht="26.25" customHeight="1"/>
    <row r="9507" ht="26.25" customHeight="1"/>
    <row r="9508" ht="26.25" customHeight="1"/>
    <row r="9509" ht="26.25" customHeight="1"/>
    <row r="9510" ht="26.25" customHeight="1"/>
    <row r="9511" ht="26.25" customHeight="1"/>
    <row r="9512" ht="26.25" customHeight="1"/>
    <row r="9513" ht="26.25" customHeight="1"/>
    <row r="9514" ht="26.25" customHeight="1"/>
    <row r="9515" ht="26.25" customHeight="1"/>
    <row r="9516" ht="26.25" customHeight="1"/>
    <row r="9517" ht="26.25" customHeight="1"/>
    <row r="9518" ht="26.25" customHeight="1"/>
    <row r="9519" ht="26.25" customHeight="1"/>
    <row r="9520" ht="26.25" customHeight="1"/>
    <row r="9521" ht="26.25" customHeight="1"/>
    <row r="9522" ht="26.25" customHeight="1"/>
    <row r="9523" ht="26.25" customHeight="1"/>
    <row r="9524" ht="26.25" customHeight="1"/>
    <row r="9525" ht="26.25" customHeight="1"/>
    <row r="9526" ht="26.25" customHeight="1"/>
    <row r="9527" ht="26.25" customHeight="1"/>
    <row r="9528" ht="26.25" customHeight="1"/>
    <row r="9529" ht="26.25" customHeight="1"/>
    <row r="9530" ht="26.25" customHeight="1"/>
    <row r="9531" ht="26.25" customHeight="1"/>
    <row r="9532" ht="26.25" customHeight="1"/>
    <row r="9533" ht="26.25" customHeight="1"/>
    <row r="9534" ht="26.25" customHeight="1"/>
    <row r="9535" ht="26.25" customHeight="1"/>
    <row r="9536" ht="26.25" customHeight="1"/>
    <row r="9537" ht="26.25" customHeight="1"/>
    <row r="9538" ht="26.25" customHeight="1"/>
    <row r="9539" ht="26.25" customHeight="1"/>
    <row r="9540" ht="26.25" customHeight="1"/>
    <row r="9541" ht="26.25" customHeight="1"/>
    <row r="9542" ht="26.25" customHeight="1"/>
    <row r="9543" ht="26.25" customHeight="1"/>
    <row r="9544" ht="26.25" customHeight="1"/>
    <row r="9545" ht="26.25" customHeight="1"/>
    <row r="9546" ht="26.25" customHeight="1"/>
    <row r="9547" ht="26.25" customHeight="1"/>
    <row r="9548" ht="26.25" customHeight="1"/>
    <row r="9549" ht="26.25" customHeight="1"/>
    <row r="9550" ht="26.25" customHeight="1"/>
    <row r="9551" ht="26.25" customHeight="1"/>
    <row r="9552" ht="26.25" customHeight="1"/>
    <row r="9553" ht="26.25" customHeight="1"/>
    <row r="9554" ht="26.25" customHeight="1"/>
    <row r="9555" ht="26.25" customHeight="1"/>
    <row r="9556" ht="26.25" customHeight="1"/>
    <row r="9557" ht="26.25" customHeight="1"/>
    <row r="9558" ht="26.25" customHeight="1"/>
    <row r="9559" ht="26.25" customHeight="1"/>
    <row r="9560" ht="26.25" customHeight="1"/>
    <row r="9561" ht="26.25" customHeight="1"/>
    <row r="9562" ht="26.25" customHeight="1"/>
    <row r="9563" ht="26.25" customHeight="1"/>
    <row r="9564" ht="26.25" customHeight="1"/>
    <row r="9565" ht="26.25" customHeight="1"/>
    <row r="9566" ht="26.25" customHeight="1"/>
    <row r="9567" ht="26.25" customHeight="1"/>
    <row r="9568" ht="26.25" customHeight="1"/>
    <row r="9569" ht="26.25" customHeight="1"/>
    <row r="9570" ht="26.25" customHeight="1"/>
    <row r="9571" ht="26.25" customHeight="1"/>
    <row r="9572" ht="26.25" customHeight="1"/>
    <row r="9573" ht="26.25" customHeight="1"/>
    <row r="9574" ht="26.25" customHeight="1"/>
    <row r="9575" ht="26.25" customHeight="1"/>
    <row r="9576" ht="26.25" customHeight="1"/>
    <row r="9577" ht="26.25" customHeight="1"/>
    <row r="9578" ht="26.25" customHeight="1"/>
    <row r="9579" ht="26.25" customHeight="1"/>
    <row r="9580" ht="26.25" customHeight="1"/>
    <row r="9581" ht="26.25" customHeight="1"/>
    <row r="9582" ht="26.25" customHeight="1"/>
    <row r="9583" ht="26.25" customHeight="1"/>
    <row r="9584" ht="26.25" customHeight="1"/>
    <row r="9585" ht="26.25" customHeight="1"/>
    <row r="9586" ht="26.25" customHeight="1"/>
    <row r="9587" ht="26.25" customHeight="1"/>
    <row r="9588" ht="26.25" customHeight="1"/>
    <row r="9589" ht="26.25" customHeight="1"/>
    <row r="9590" ht="26.25" customHeight="1"/>
    <row r="9591" ht="26.25" customHeight="1"/>
    <row r="9592" ht="26.25" customHeight="1"/>
    <row r="9593" ht="26.25" customHeight="1"/>
    <row r="9594" ht="26.25" customHeight="1"/>
    <row r="9595" ht="26.25" customHeight="1"/>
    <row r="9596" ht="26.25" customHeight="1"/>
    <row r="9597" ht="26.25" customHeight="1"/>
    <row r="9598" ht="26.25" customHeight="1"/>
    <row r="9599" ht="26.25" customHeight="1"/>
    <row r="9600" ht="26.25" customHeight="1"/>
    <row r="9601" ht="26.25" customHeight="1"/>
    <row r="9602" ht="26.25" customHeight="1"/>
    <row r="9603" ht="26.25" customHeight="1"/>
    <row r="9604" ht="26.25" customHeight="1"/>
    <row r="9605" ht="26.25" customHeight="1"/>
    <row r="9606" ht="26.25" customHeight="1"/>
    <row r="9607" ht="26.25" customHeight="1"/>
    <row r="9608" ht="26.25" customHeight="1"/>
    <row r="9609" ht="26.25" customHeight="1"/>
    <row r="9610" ht="26.25" customHeight="1"/>
    <row r="9611" ht="26.25" customHeight="1"/>
    <row r="9612" ht="26.25" customHeight="1"/>
    <row r="9613" ht="26.25" customHeight="1"/>
    <row r="9614" ht="26.25" customHeight="1"/>
    <row r="9615" ht="26.25" customHeight="1"/>
    <row r="9616" ht="26.25" customHeight="1"/>
    <row r="9617" ht="26.25" customHeight="1"/>
    <row r="9618" ht="26.25" customHeight="1"/>
    <row r="9619" ht="26.25" customHeight="1"/>
    <row r="9620" ht="26.25" customHeight="1"/>
    <row r="9621" ht="26.25" customHeight="1"/>
    <row r="9622" ht="26.25" customHeight="1"/>
    <row r="9623" ht="26.25" customHeight="1"/>
    <row r="9624" ht="26.25" customHeight="1"/>
    <row r="9625" ht="26.25" customHeight="1"/>
    <row r="9626" ht="26.25" customHeight="1"/>
    <row r="9627" ht="26.25" customHeight="1"/>
    <row r="9628" ht="26.25" customHeight="1"/>
    <row r="9629" ht="26.25" customHeight="1"/>
    <row r="9630" ht="26.25" customHeight="1"/>
    <row r="9631" ht="26.25" customHeight="1"/>
    <row r="9632" ht="26.25" customHeight="1"/>
    <row r="9633" ht="26.25" customHeight="1"/>
    <row r="9634" ht="26.25" customHeight="1"/>
    <row r="9635" ht="26.25" customHeight="1"/>
    <row r="9636" ht="26.25" customHeight="1"/>
    <row r="9637" ht="26.25" customHeight="1"/>
    <row r="9638" ht="26.25" customHeight="1"/>
    <row r="9639" ht="26.25" customHeight="1"/>
    <row r="9640" ht="26.25" customHeight="1"/>
    <row r="9641" ht="26.25" customHeight="1"/>
    <row r="9642" ht="26.25" customHeight="1"/>
    <row r="9643" ht="26.25" customHeight="1"/>
    <row r="9644" ht="26.25" customHeight="1"/>
    <row r="9645" ht="26.25" customHeight="1"/>
    <row r="9646" ht="26.25" customHeight="1"/>
    <row r="9647" ht="26.25" customHeight="1"/>
    <row r="9648" ht="26.25" customHeight="1"/>
    <row r="9649" ht="26.25" customHeight="1"/>
    <row r="9650" ht="26.25" customHeight="1"/>
    <row r="9651" ht="26.25" customHeight="1"/>
    <row r="9652" ht="26.25" customHeight="1"/>
    <row r="9653" ht="26.25" customHeight="1"/>
    <row r="9654" ht="26.25" customHeight="1"/>
    <row r="9655" ht="26.25" customHeight="1"/>
    <row r="9656" ht="26.25" customHeight="1"/>
    <row r="9657" ht="26.25" customHeight="1"/>
    <row r="9658" ht="26.25" customHeight="1"/>
    <row r="9659" ht="26.25" customHeight="1"/>
    <row r="9660" ht="26.25" customHeight="1"/>
    <row r="9661" ht="26.25" customHeight="1"/>
    <row r="9662" ht="26.25" customHeight="1"/>
    <row r="9663" ht="26.25" customHeight="1"/>
    <row r="9664" ht="26.25" customHeight="1"/>
    <row r="9665" ht="26.25" customHeight="1"/>
    <row r="9666" ht="26.25" customHeight="1"/>
    <row r="9667" ht="26.25" customHeight="1"/>
    <row r="9668" ht="26.25" customHeight="1"/>
    <row r="9669" ht="26.25" customHeight="1"/>
    <row r="9670" ht="26.25" customHeight="1"/>
    <row r="9671" ht="26.25" customHeight="1"/>
    <row r="9672" ht="26.25" customHeight="1"/>
    <row r="9673" ht="26.25" customHeight="1"/>
    <row r="9674" ht="26.25" customHeight="1"/>
    <row r="9675" ht="26.25" customHeight="1"/>
    <row r="9676" ht="26.25" customHeight="1"/>
    <row r="9677" ht="26.25" customHeight="1"/>
    <row r="9678" ht="26.25" customHeight="1"/>
    <row r="9679" ht="26.25" customHeight="1"/>
    <row r="9680" ht="26.25" customHeight="1"/>
    <row r="9681" ht="26.25" customHeight="1"/>
    <row r="9682" ht="26.25" customHeight="1"/>
    <row r="9683" ht="26.25" customHeight="1"/>
    <row r="9684" ht="26.25" customHeight="1"/>
    <row r="9685" ht="26.25" customHeight="1"/>
    <row r="9686" ht="26.25" customHeight="1"/>
    <row r="9687" ht="26.25" customHeight="1"/>
    <row r="9688" ht="26.25" customHeight="1"/>
    <row r="9689" ht="26.25" customHeight="1"/>
    <row r="9690" ht="26.25" customHeight="1"/>
    <row r="9691" ht="26.25" customHeight="1"/>
    <row r="9692" ht="26.25" customHeight="1"/>
    <row r="9693" ht="26.25" customHeight="1"/>
    <row r="9694" ht="26.25" customHeight="1"/>
    <row r="9695" ht="26.25" customHeight="1"/>
    <row r="9696" ht="26.25" customHeight="1"/>
    <row r="9697" ht="26.25" customHeight="1"/>
    <row r="9698" ht="26.25" customHeight="1"/>
    <row r="9699" ht="26.25" customHeight="1"/>
    <row r="9700" ht="26.25" customHeight="1"/>
    <row r="9701" ht="26.25" customHeight="1"/>
    <row r="9702" ht="26.25" customHeight="1"/>
    <row r="9703" ht="26.25" customHeight="1"/>
    <row r="9704" ht="26.25" customHeight="1"/>
    <row r="9705" ht="26.25" customHeight="1"/>
    <row r="9706" ht="26.25" customHeight="1"/>
    <row r="9707" ht="26.25" customHeight="1"/>
    <row r="9708" ht="26.25" customHeight="1"/>
    <row r="9709" ht="26.25" customHeight="1"/>
    <row r="9710" ht="26.25" customHeight="1"/>
    <row r="9711" ht="26.25" customHeight="1"/>
    <row r="9712" ht="26.25" customHeight="1"/>
    <row r="9713" ht="26.25" customHeight="1"/>
    <row r="9714" ht="26.25" customHeight="1"/>
    <row r="9715" ht="26.25" customHeight="1"/>
    <row r="9716" ht="26.25" customHeight="1"/>
    <row r="9717" ht="26.25" customHeight="1"/>
    <row r="9718" ht="26.25" customHeight="1"/>
    <row r="9719" ht="26.25" customHeight="1"/>
    <row r="9720" ht="26.25" customHeight="1"/>
    <row r="9721" ht="26.25" customHeight="1"/>
    <row r="9722" ht="26.25" customHeight="1"/>
    <row r="9723" ht="26.25" customHeight="1"/>
    <row r="9724" ht="26.25" customHeight="1"/>
    <row r="9725" ht="26.25" customHeight="1"/>
    <row r="9726" ht="26.25" customHeight="1"/>
    <row r="9727" ht="26.25" customHeight="1"/>
    <row r="9728" ht="26.25" customHeight="1"/>
    <row r="9729" ht="26.25" customHeight="1"/>
    <row r="9730" ht="26.25" customHeight="1"/>
    <row r="9731" ht="26.25" customHeight="1"/>
    <row r="9732" ht="26.25" customHeight="1"/>
    <row r="9733" ht="26.25" customHeight="1"/>
    <row r="9734" ht="26.25" customHeight="1"/>
    <row r="9735" ht="26.25" customHeight="1"/>
    <row r="9736" ht="26.25" customHeight="1"/>
    <row r="9737" ht="26.25" customHeight="1"/>
    <row r="9738" ht="26.25" customHeight="1"/>
    <row r="9739" ht="26.25" customHeight="1"/>
    <row r="9740" ht="26.25" customHeight="1"/>
    <row r="9741" ht="26.25" customHeight="1"/>
    <row r="9742" ht="26.25" customHeight="1"/>
    <row r="9743" ht="26.25" customHeight="1"/>
    <row r="9744" ht="26.25" customHeight="1"/>
    <row r="9745" ht="26.25" customHeight="1"/>
    <row r="9746" ht="26.25" customHeight="1"/>
    <row r="9747" ht="26.25" customHeight="1"/>
    <row r="9748" ht="26.25" customHeight="1"/>
    <row r="9749" ht="26.25" customHeight="1"/>
    <row r="9750" ht="26.25" customHeight="1"/>
    <row r="9751" ht="26.25" customHeight="1"/>
    <row r="9752" ht="26.25" customHeight="1"/>
    <row r="9753" ht="26.25" customHeight="1"/>
    <row r="9754" ht="26.25" customHeight="1"/>
    <row r="9755" ht="26.25" customHeight="1"/>
    <row r="9756" ht="26.25" customHeight="1"/>
    <row r="9757" ht="26.25" customHeight="1"/>
    <row r="9758" ht="26.25" customHeight="1"/>
    <row r="9759" ht="26.25" customHeight="1"/>
    <row r="9760" ht="26.25" customHeight="1"/>
    <row r="9761" ht="26.25" customHeight="1"/>
    <row r="9762" ht="26.25" customHeight="1"/>
    <row r="9763" ht="26.25" customHeight="1"/>
    <row r="9764" ht="26.25" customHeight="1"/>
    <row r="9765" ht="26.25" customHeight="1"/>
    <row r="9766" ht="26.25" customHeight="1"/>
    <row r="9767" ht="26.25" customHeight="1"/>
    <row r="9768" ht="26.25" customHeight="1"/>
    <row r="9769" ht="26.25" customHeight="1"/>
    <row r="9770" ht="26.25" customHeight="1"/>
    <row r="9771" ht="26.25" customHeight="1"/>
    <row r="9772" ht="26.25" customHeight="1"/>
    <row r="9773" ht="26.25" customHeight="1"/>
    <row r="9774" ht="26.25" customHeight="1"/>
    <row r="9775" ht="26.25" customHeight="1"/>
    <row r="9776" ht="26.25" customHeight="1"/>
    <row r="9777" ht="26.25" customHeight="1"/>
    <row r="9778" ht="26.25" customHeight="1"/>
    <row r="9779" ht="26.25" customHeight="1"/>
    <row r="9780" ht="26.25" customHeight="1"/>
    <row r="9781" ht="26.25" customHeight="1"/>
    <row r="9782" ht="26.25" customHeight="1"/>
    <row r="9783" ht="26.25" customHeight="1"/>
    <row r="9784" ht="26.25" customHeight="1"/>
    <row r="9785" ht="26.25" customHeight="1"/>
    <row r="9786" ht="26.25" customHeight="1"/>
    <row r="9787" ht="26.25" customHeight="1"/>
    <row r="9788" ht="26.25" customHeight="1"/>
    <row r="9789" ht="26.25" customHeight="1"/>
    <row r="9790" ht="26.25" customHeight="1"/>
    <row r="9791" ht="26.25" customHeight="1"/>
    <row r="9792" ht="26.25" customHeight="1"/>
    <row r="9793" ht="26.25" customHeight="1"/>
    <row r="9794" ht="26.25" customHeight="1"/>
    <row r="9795" ht="26.25" customHeight="1"/>
    <row r="9796" ht="26.25" customHeight="1"/>
    <row r="9797" ht="26.25" customHeight="1"/>
    <row r="9798" ht="26.25" customHeight="1"/>
    <row r="9799" ht="26.25" customHeight="1"/>
    <row r="9800" ht="26.25" customHeight="1"/>
    <row r="9801" ht="26.25" customHeight="1"/>
    <row r="9802" ht="26.25" customHeight="1"/>
    <row r="9803" ht="26.25" customHeight="1"/>
    <row r="9804" ht="26.25" customHeight="1"/>
    <row r="9805" ht="26.25" customHeight="1"/>
    <row r="9806" ht="26.25" customHeight="1"/>
    <row r="9807" ht="26.25" customHeight="1"/>
    <row r="9808" ht="26.25" customHeight="1"/>
    <row r="9809" ht="26.25" customHeight="1"/>
    <row r="9810" ht="26.25" customHeight="1"/>
    <row r="9811" ht="26.25" customHeight="1"/>
    <row r="9812" ht="26.25" customHeight="1"/>
    <row r="9813" ht="26.25" customHeight="1"/>
    <row r="9814" ht="26.25" customHeight="1"/>
    <row r="9815" ht="26.25" customHeight="1"/>
    <row r="9816" ht="26.25" customHeight="1"/>
    <row r="9817" ht="26.25" customHeight="1"/>
    <row r="9818" ht="26.25" customHeight="1"/>
    <row r="9819" ht="26.25" customHeight="1"/>
    <row r="9820" ht="26.25" customHeight="1"/>
    <row r="9821" ht="26.25" customHeight="1"/>
    <row r="9822" ht="26.25" customHeight="1"/>
    <row r="9823" ht="26.25" customHeight="1"/>
    <row r="9824" ht="26.25" customHeight="1"/>
    <row r="9825" ht="26.25" customHeight="1"/>
    <row r="9826" ht="26.25" customHeight="1"/>
    <row r="9827" ht="26.25" customHeight="1"/>
    <row r="9828" ht="26.25" customHeight="1"/>
    <row r="9829" ht="26.25" customHeight="1"/>
    <row r="9830" ht="26.25" customHeight="1"/>
    <row r="9831" ht="26.25" customHeight="1"/>
    <row r="9832" ht="26.25" customHeight="1"/>
    <row r="9833" ht="26.25" customHeight="1"/>
    <row r="9834" ht="26.25" customHeight="1"/>
    <row r="9835" ht="26.25" customHeight="1"/>
    <row r="9836" ht="26.25" customHeight="1"/>
    <row r="9837" ht="26.25" customHeight="1"/>
    <row r="9838" ht="26.25" customHeight="1"/>
    <row r="9839" ht="26.25" customHeight="1"/>
    <row r="9840" ht="26.25" customHeight="1"/>
    <row r="9841" ht="26.25" customHeight="1"/>
    <row r="9842" ht="26.25" customHeight="1"/>
    <row r="9843" ht="26.25" customHeight="1"/>
    <row r="9844" ht="26.25" customHeight="1"/>
    <row r="9845" ht="26.25" customHeight="1"/>
    <row r="9846" ht="26.25" customHeight="1"/>
    <row r="9847" ht="26.25" customHeight="1"/>
    <row r="9848" ht="26.25" customHeight="1"/>
    <row r="9849" ht="26.25" customHeight="1"/>
    <row r="9850" ht="26.25" customHeight="1"/>
    <row r="9851" ht="26.25" customHeight="1"/>
    <row r="9852" ht="26.25" customHeight="1"/>
    <row r="9853" ht="26.25" customHeight="1"/>
    <row r="9854" ht="26.25" customHeight="1"/>
    <row r="9855" ht="26.25" customHeight="1"/>
    <row r="9856" ht="26.25" customHeight="1"/>
    <row r="9857" ht="26.25" customHeight="1"/>
    <row r="9858" ht="26.25" customHeight="1"/>
    <row r="9859" ht="26.25" customHeight="1"/>
    <row r="9860" ht="26.25" customHeight="1"/>
    <row r="9861" ht="26.25" customHeight="1"/>
    <row r="9862" ht="26.25" customHeight="1"/>
    <row r="9863" ht="26.25" customHeight="1"/>
    <row r="9864" ht="26.25" customHeight="1"/>
    <row r="9865" ht="26.25" customHeight="1"/>
    <row r="9866" ht="26.25" customHeight="1"/>
    <row r="9867" ht="26.25" customHeight="1"/>
    <row r="9868" ht="26.25" customHeight="1"/>
    <row r="9869" ht="26.25" customHeight="1"/>
    <row r="9870" ht="26.25" customHeight="1"/>
    <row r="9871" ht="26.25" customHeight="1"/>
    <row r="9872" ht="26.25" customHeight="1"/>
    <row r="9873" ht="26.25" customHeight="1"/>
    <row r="9874" ht="26.25" customHeight="1"/>
    <row r="9875" ht="26.25" customHeight="1"/>
    <row r="9876" ht="26.25" customHeight="1"/>
    <row r="9877" ht="26.25" customHeight="1"/>
    <row r="9878" ht="26.25" customHeight="1"/>
    <row r="9879" ht="26.25" customHeight="1"/>
    <row r="9880" ht="26.25" customHeight="1"/>
    <row r="9881" ht="26.25" customHeight="1"/>
    <row r="9882" ht="26.25" customHeight="1"/>
    <row r="9883" ht="26.25" customHeight="1"/>
    <row r="9884" ht="26.25" customHeight="1"/>
    <row r="9885" ht="26.25" customHeight="1"/>
    <row r="9886" ht="26.25" customHeight="1"/>
    <row r="9887" ht="26.25" customHeight="1"/>
    <row r="9888" ht="26.25" customHeight="1"/>
    <row r="9889" ht="26.25" customHeight="1"/>
    <row r="9890" ht="26.25" customHeight="1"/>
    <row r="9891" ht="26.25" customHeight="1"/>
    <row r="9892" ht="26.25" customHeight="1"/>
    <row r="9893" ht="26.25" customHeight="1"/>
    <row r="9894" ht="26.25" customHeight="1"/>
    <row r="9895" ht="26.25" customHeight="1"/>
    <row r="9896" ht="26.25" customHeight="1"/>
    <row r="9897" ht="26.25" customHeight="1"/>
    <row r="9898" ht="26.25" customHeight="1"/>
    <row r="9899" ht="26.25" customHeight="1"/>
    <row r="9900" ht="26.25" customHeight="1"/>
    <row r="9901" ht="26.25" customHeight="1"/>
    <row r="9902" ht="26.25" customHeight="1"/>
    <row r="9903" ht="26.25" customHeight="1"/>
    <row r="9904" ht="26.25" customHeight="1"/>
    <row r="9905" ht="26.25" customHeight="1"/>
    <row r="9906" ht="26.25" customHeight="1"/>
    <row r="9907" ht="26.25" customHeight="1"/>
    <row r="9908" ht="26.25" customHeight="1"/>
    <row r="9909" ht="26.25" customHeight="1"/>
    <row r="9910" ht="26.25" customHeight="1"/>
    <row r="9911" ht="26.25" customHeight="1"/>
    <row r="9912" ht="26.25" customHeight="1"/>
    <row r="9913" ht="26.25" customHeight="1"/>
    <row r="9914" ht="26.25" customHeight="1"/>
    <row r="9915" ht="26.25" customHeight="1"/>
    <row r="9916" ht="26.25" customHeight="1"/>
    <row r="9917" ht="26.25" customHeight="1"/>
    <row r="9918" ht="26.25" customHeight="1"/>
    <row r="9919" ht="26.25" customHeight="1"/>
    <row r="9920" ht="26.25" customHeight="1"/>
    <row r="9921" ht="26.25" customHeight="1"/>
    <row r="9922" ht="26.25" customHeight="1"/>
    <row r="9923" ht="26.25" customHeight="1"/>
    <row r="9924" ht="26.25" customHeight="1"/>
    <row r="9925" ht="26.25" customHeight="1"/>
    <row r="9926" ht="26.25" customHeight="1"/>
    <row r="9927" ht="26.25" customHeight="1"/>
    <row r="9928" ht="26.25" customHeight="1"/>
    <row r="9929" ht="26.25" customHeight="1"/>
    <row r="9930" ht="26.25" customHeight="1"/>
    <row r="9931" ht="26.25" customHeight="1"/>
    <row r="9932" ht="26.25" customHeight="1"/>
    <row r="9933" ht="26.25" customHeight="1"/>
    <row r="9934" ht="26.25" customHeight="1"/>
    <row r="9935" ht="26.25" customHeight="1"/>
    <row r="9936" ht="26.25" customHeight="1"/>
    <row r="9937" ht="26.25" customHeight="1"/>
    <row r="9938" ht="26.25" customHeight="1"/>
    <row r="9939" ht="26.25" customHeight="1"/>
    <row r="9940" ht="26.25" customHeight="1"/>
    <row r="9941" ht="26.25" customHeight="1"/>
    <row r="9942" ht="26.25" customHeight="1"/>
    <row r="9943" ht="26.25" customHeight="1"/>
    <row r="9944" ht="26.25" customHeight="1"/>
    <row r="9945" ht="26.25" customHeight="1"/>
    <row r="9946" ht="26.25" customHeight="1"/>
    <row r="9947" ht="26.25" customHeight="1"/>
    <row r="9948" ht="26.25" customHeight="1"/>
    <row r="9949" ht="26.25" customHeight="1"/>
    <row r="9950" ht="26.25" customHeight="1"/>
    <row r="9951" ht="26.25" customHeight="1"/>
    <row r="9952" ht="26.25" customHeight="1"/>
    <row r="9953" ht="26.25" customHeight="1"/>
    <row r="9954" ht="26.25" customHeight="1"/>
    <row r="9955" ht="26.25" customHeight="1"/>
    <row r="9956" ht="26.25" customHeight="1"/>
    <row r="9957" ht="26.25" customHeight="1"/>
    <row r="9958" ht="26.25" customHeight="1"/>
    <row r="9959" ht="26.25" customHeight="1"/>
    <row r="9960" ht="26.25" customHeight="1"/>
    <row r="9961" ht="26.25" customHeight="1"/>
    <row r="9962" ht="26.25" customHeight="1"/>
    <row r="9963" ht="26.25" customHeight="1"/>
    <row r="9964" ht="26.25" customHeight="1"/>
    <row r="9965" ht="26.25" customHeight="1"/>
    <row r="9966" ht="26.25" customHeight="1"/>
    <row r="9967" ht="26.25" customHeight="1"/>
    <row r="9968" ht="26.25" customHeight="1"/>
    <row r="9969" ht="26.25" customHeight="1"/>
    <row r="9970" ht="26.25" customHeight="1"/>
    <row r="9971" ht="26.25" customHeight="1"/>
    <row r="9972" ht="26.25" customHeight="1"/>
    <row r="9973" ht="26.25" customHeight="1"/>
    <row r="9974" ht="26.25" customHeight="1"/>
    <row r="9975" ht="26.25" customHeight="1"/>
    <row r="9976" ht="26.25" customHeight="1"/>
    <row r="9977" ht="26.25" customHeight="1"/>
    <row r="9978" ht="26.25" customHeight="1"/>
    <row r="9979" ht="26.25" customHeight="1"/>
    <row r="9980" ht="26.25" customHeight="1"/>
    <row r="9981" ht="26.25" customHeight="1"/>
    <row r="9982" ht="26.25" customHeight="1"/>
    <row r="9983" ht="26.25" customHeight="1"/>
    <row r="9984" ht="26.25" customHeight="1"/>
    <row r="9985" ht="26.25" customHeight="1"/>
    <row r="9986" ht="26.25" customHeight="1"/>
    <row r="9987" ht="26.25" customHeight="1"/>
    <row r="9988" ht="26.25" customHeight="1"/>
    <row r="9989" ht="26.25" customHeight="1"/>
    <row r="9990" ht="26.25" customHeight="1"/>
    <row r="9991" ht="26.25" customHeight="1"/>
    <row r="9992" ht="26.25" customHeight="1"/>
    <row r="9993" ht="26.25" customHeight="1"/>
    <row r="9994" ht="26.25" customHeight="1"/>
    <row r="9995" ht="26.25" customHeight="1"/>
    <row r="9996" ht="26.25" customHeight="1"/>
    <row r="9997" ht="26.25" customHeight="1"/>
    <row r="9998" ht="26.25" customHeight="1"/>
    <row r="9999" ht="26.25" customHeight="1"/>
    <row r="10000" ht="26.25" customHeight="1"/>
    <row r="10001" ht="26.25" customHeight="1"/>
    <row r="10002" ht="26.25" customHeight="1"/>
    <row r="10003" ht="26.25" customHeight="1"/>
    <row r="10004" ht="26.25" customHeight="1"/>
    <row r="10005" ht="26.25" customHeight="1"/>
    <row r="10006" ht="26.25" customHeight="1"/>
    <row r="10007" ht="26.25" customHeight="1"/>
    <row r="10008" ht="26.25" customHeight="1"/>
    <row r="10009" ht="26.25" customHeight="1"/>
    <row r="10010" ht="26.25" customHeight="1"/>
    <row r="10011" ht="26.25" customHeight="1"/>
    <row r="10012" ht="26.25" customHeight="1"/>
    <row r="10013" ht="26.25" customHeight="1"/>
    <row r="10014" ht="26.25" customHeight="1"/>
    <row r="10015" ht="26.25" customHeight="1"/>
    <row r="10016" ht="26.25" customHeight="1"/>
    <row r="10017" ht="26.25" customHeight="1"/>
    <row r="10018" ht="26.25" customHeight="1"/>
    <row r="10019" ht="26.25" customHeight="1"/>
    <row r="10020" ht="26.25" customHeight="1"/>
    <row r="10021" ht="26.25" customHeight="1"/>
    <row r="10022" ht="26.25" customHeight="1"/>
    <row r="10023" ht="26.25" customHeight="1"/>
    <row r="10024" ht="26.25" customHeight="1"/>
    <row r="10025" ht="26.25" customHeight="1"/>
    <row r="10026" ht="26.25" customHeight="1"/>
    <row r="10027" ht="26.25" customHeight="1"/>
    <row r="10028" ht="26.25" customHeight="1"/>
    <row r="10029" ht="26.25" customHeight="1"/>
    <row r="10030" ht="26.25" customHeight="1"/>
    <row r="10031" ht="26.25" customHeight="1"/>
    <row r="10032" ht="26.25" customHeight="1"/>
    <row r="10033" ht="26.25" customHeight="1"/>
    <row r="10034" ht="26.25" customHeight="1"/>
    <row r="10035" ht="26.25" customHeight="1"/>
    <row r="10036" ht="26.25" customHeight="1"/>
    <row r="10037" ht="26.25" customHeight="1"/>
    <row r="10038" ht="26.25" customHeight="1"/>
    <row r="10039" ht="26.25" customHeight="1"/>
    <row r="10040" ht="26.25" customHeight="1"/>
    <row r="10041" ht="26.25" customHeight="1"/>
    <row r="10042" ht="26.25" customHeight="1"/>
    <row r="10043" ht="26.25" customHeight="1"/>
    <row r="10044" ht="26.25" customHeight="1"/>
    <row r="10045" ht="26.25" customHeight="1"/>
    <row r="10046" ht="26.25" customHeight="1"/>
    <row r="10047" ht="26.25" customHeight="1"/>
    <row r="10048" ht="26.25" customHeight="1"/>
    <row r="10049" ht="26.25" customHeight="1"/>
    <row r="10050" ht="26.25" customHeight="1"/>
    <row r="10051" ht="26.25" customHeight="1"/>
    <row r="10052" ht="26.25" customHeight="1"/>
    <row r="10053" ht="26.25" customHeight="1"/>
    <row r="10054" ht="26.25" customHeight="1"/>
    <row r="10055" ht="26.25" customHeight="1"/>
    <row r="10056" ht="26.25" customHeight="1"/>
    <row r="10057" ht="26.25" customHeight="1"/>
    <row r="10058" ht="26.25" customHeight="1"/>
    <row r="10059" ht="26.25" customHeight="1"/>
    <row r="10060" ht="26.25" customHeight="1"/>
    <row r="10061" ht="26.25" customHeight="1"/>
    <row r="10062" ht="26.25" customHeight="1"/>
    <row r="10063" ht="26.25" customHeight="1"/>
    <row r="10064" ht="26.25" customHeight="1"/>
    <row r="10065" ht="26.25" customHeight="1"/>
    <row r="10066" ht="26.25" customHeight="1"/>
    <row r="10067" ht="26.25" customHeight="1"/>
    <row r="10068" ht="26.25" customHeight="1"/>
    <row r="10069" ht="26.25" customHeight="1"/>
    <row r="10070" ht="26.25" customHeight="1"/>
    <row r="10071" ht="26.25" customHeight="1"/>
    <row r="10072" ht="26.25" customHeight="1"/>
    <row r="10073" ht="26.25" customHeight="1"/>
    <row r="10074" ht="26.25" customHeight="1"/>
    <row r="10075" ht="26.25" customHeight="1"/>
    <row r="10076" ht="26.25" customHeight="1"/>
    <row r="10077" ht="26.25" customHeight="1"/>
    <row r="10078" ht="26.25" customHeight="1"/>
    <row r="10079" ht="26.25" customHeight="1"/>
    <row r="10080" ht="26.25" customHeight="1"/>
    <row r="10081" ht="26.25" customHeight="1"/>
    <row r="10082" ht="26.25" customHeight="1"/>
    <row r="10083" ht="26.25" customHeight="1"/>
    <row r="10084" ht="26.25" customHeight="1"/>
    <row r="10085" ht="26.25" customHeight="1"/>
    <row r="10086" ht="26.25" customHeight="1"/>
    <row r="10087" ht="26.25" customHeight="1"/>
    <row r="10088" ht="26.25" customHeight="1"/>
    <row r="10089" ht="26.25" customHeight="1"/>
    <row r="10090" ht="26.25" customHeight="1"/>
    <row r="10091" ht="26.25" customHeight="1"/>
    <row r="10092" ht="26.25" customHeight="1"/>
    <row r="10093" ht="26.25" customHeight="1"/>
    <row r="10094" ht="26.25" customHeight="1"/>
    <row r="10095" ht="26.25" customHeight="1"/>
    <row r="10096" ht="26.25" customHeight="1"/>
    <row r="10097" ht="26.25" customHeight="1"/>
    <row r="10098" ht="26.25" customHeight="1"/>
    <row r="10099" ht="26.25" customHeight="1"/>
    <row r="10100" ht="26.25" customHeight="1"/>
    <row r="10101" ht="26.25" customHeight="1"/>
    <row r="10102" ht="26.25" customHeight="1"/>
    <row r="10103" ht="26.25" customHeight="1"/>
    <row r="10104" ht="26.25" customHeight="1"/>
    <row r="10105" ht="26.25" customHeight="1"/>
    <row r="10106" ht="26.25" customHeight="1"/>
    <row r="10107" ht="26.25" customHeight="1"/>
    <row r="10108" ht="26.25" customHeight="1"/>
    <row r="10109" ht="26.25" customHeight="1"/>
    <row r="10110" ht="26.25" customHeight="1"/>
    <row r="10111" ht="26.25" customHeight="1"/>
    <row r="10112" ht="26.25" customHeight="1"/>
    <row r="10113" ht="26.25" customHeight="1"/>
    <row r="10114" ht="26.25" customHeight="1"/>
    <row r="10115" ht="26.25" customHeight="1"/>
    <row r="10116" ht="26.25" customHeight="1"/>
    <row r="10117" ht="26.25" customHeight="1"/>
    <row r="10118" ht="26.25" customHeight="1"/>
    <row r="10119" ht="26.25" customHeight="1"/>
    <row r="10120" ht="26.25" customHeight="1"/>
    <row r="10121" ht="26.25" customHeight="1"/>
    <row r="10122" ht="26.25" customHeight="1"/>
    <row r="10123" ht="26.25" customHeight="1"/>
    <row r="10124" ht="26.25" customHeight="1"/>
    <row r="10125" ht="26.25" customHeight="1"/>
    <row r="10126" ht="26.25" customHeight="1"/>
    <row r="10127" ht="26.25" customHeight="1"/>
    <row r="10128" ht="26.25" customHeight="1"/>
    <row r="10129" ht="26.25" customHeight="1"/>
    <row r="10130" ht="26.25" customHeight="1"/>
    <row r="10131" ht="26.25" customHeight="1"/>
    <row r="10132" ht="26.25" customHeight="1"/>
    <row r="10133" ht="26.25" customHeight="1"/>
    <row r="10134" ht="26.25" customHeight="1"/>
    <row r="10135" ht="26.25" customHeight="1"/>
    <row r="10136" ht="26.25" customHeight="1"/>
    <row r="10137" ht="26.25" customHeight="1"/>
    <row r="10138" ht="26.25" customHeight="1"/>
    <row r="10139" ht="26.25" customHeight="1"/>
    <row r="10140" ht="26.25" customHeight="1"/>
    <row r="10141" ht="26.25" customHeight="1"/>
    <row r="10142" ht="26.25" customHeight="1"/>
    <row r="10143" ht="26.25" customHeight="1"/>
    <row r="10144" ht="26.25" customHeight="1"/>
    <row r="10145" ht="26.25" customHeight="1"/>
    <row r="10146" ht="26.25" customHeight="1"/>
    <row r="10147" ht="26.25" customHeight="1"/>
    <row r="10148" ht="26.25" customHeight="1"/>
    <row r="10149" ht="26.25" customHeight="1"/>
    <row r="10150" ht="26.25" customHeight="1"/>
    <row r="10151" ht="26.25" customHeight="1"/>
    <row r="10152" ht="26.25" customHeight="1"/>
    <row r="10153" ht="26.25" customHeight="1"/>
    <row r="10154" ht="26.25" customHeight="1"/>
    <row r="10155" ht="26.25" customHeight="1"/>
    <row r="10156" ht="26.25" customHeight="1"/>
    <row r="10157" ht="26.25" customHeight="1"/>
    <row r="10158" ht="26.25" customHeight="1"/>
    <row r="10159" ht="26.25" customHeight="1"/>
    <row r="10160" ht="26.25" customHeight="1"/>
    <row r="10161" ht="26.25" customHeight="1"/>
    <row r="10162" ht="26.25" customHeight="1"/>
    <row r="10163" ht="26.25" customHeight="1"/>
    <row r="10164" ht="26.25" customHeight="1"/>
    <row r="10165" ht="26.25" customHeight="1"/>
    <row r="10166" ht="26.25" customHeight="1"/>
    <row r="10167" ht="26.25" customHeight="1"/>
    <row r="10168" ht="26.25" customHeight="1"/>
    <row r="10169" ht="26.25" customHeight="1"/>
    <row r="10170" ht="26.25" customHeight="1"/>
    <row r="10171" ht="26.25" customHeight="1"/>
    <row r="10172" ht="26.25" customHeight="1"/>
    <row r="10173" ht="26.25" customHeight="1"/>
    <row r="10174" ht="26.25" customHeight="1"/>
    <row r="10175" ht="26.25" customHeight="1"/>
    <row r="10176" ht="26.25" customHeight="1"/>
    <row r="10177" ht="26.25" customHeight="1"/>
    <row r="10178" ht="26.25" customHeight="1"/>
    <row r="10179" ht="26.25" customHeight="1"/>
    <row r="10180" ht="26.25" customHeight="1"/>
    <row r="10181" ht="26.25" customHeight="1"/>
    <row r="10182" ht="26.25" customHeight="1"/>
    <row r="10183" ht="26.25" customHeight="1"/>
    <row r="10184" ht="26.25" customHeight="1"/>
    <row r="10185" ht="26.25" customHeight="1"/>
    <row r="10186" ht="26.25" customHeight="1"/>
    <row r="10187" ht="26.25" customHeight="1"/>
    <row r="10188" ht="26.25" customHeight="1"/>
    <row r="10189" ht="26.25" customHeight="1"/>
    <row r="10190" ht="26.25" customHeight="1"/>
    <row r="10191" ht="26.25" customHeight="1"/>
    <row r="10192" ht="26.25" customHeight="1"/>
    <row r="10193" ht="26.25" customHeight="1"/>
    <row r="10194" ht="26.25" customHeight="1"/>
    <row r="10195" ht="26.25" customHeight="1"/>
    <row r="10196" ht="26.25" customHeight="1"/>
    <row r="10197" ht="26.25" customHeight="1"/>
    <row r="10198" ht="26.25" customHeight="1"/>
    <row r="10199" ht="26.25" customHeight="1"/>
    <row r="10200" ht="26.25" customHeight="1"/>
    <row r="10201" ht="26.25" customHeight="1"/>
    <row r="10202" ht="26.25" customHeight="1"/>
    <row r="10203" ht="26.25" customHeight="1"/>
    <row r="10204" ht="26.25" customHeight="1"/>
    <row r="10205" ht="26.25" customHeight="1"/>
    <row r="10206" ht="26.25" customHeight="1"/>
    <row r="10207" ht="26.25" customHeight="1"/>
    <row r="10208" ht="26.25" customHeight="1"/>
    <row r="10209" ht="26.25" customHeight="1"/>
    <row r="10210" ht="26.25" customHeight="1"/>
    <row r="10211" ht="26.25" customHeight="1"/>
    <row r="10212" ht="26.25" customHeight="1"/>
    <row r="10213" ht="26.25" customHeight="1"/>
    <row r="10214" ht="26.25" customHeight="1"/>
    <row r="10215" ht="26.25" customHeight="1"/>
    <row r="10216" ht="26.25" customHeight="1"/>
    <row r="10217" ht="26.25" customHeight="1"/>
    <row r="10218" ht="26.25" customHeight="1"/>
    <row r="10219" ht="26.25" customHeight="1"/>
    <row r="10220" ht="26.25" customHeight="1"/>
    <row r="10221" ht="26.25" customHeight="1"/>
    <row r="10222" ht="26.25" customHeight="1"/>
    <row r="10223" ht="26.25" customHeight="1"/>
    <row r="10224" ht="26.25" customHeight="1"/>
    <row r="10225" ht="26.25" customHeight="1"/>
    <row r="10226" ht="26.25" customHeight="1"/>
    <row r="10227" ht="26.25" customHeight="1"/>
    <row r="10228" ht="26.25" customHeight="1"/>
    <row r="10229" ht="26.25" customHeight="1"/>
    <row r="10230" ht="26.25" customHeight="1"/>
    <row r="10231" ht="26.25" customHeight="1"/>
    <row r="10232" ht="26.25" customHeight="1"/>
    <row r="10233" ht="26.25" customHeight="1"/>
    <row r="10234" ht="26.25" customHeight="1"/>
    <row r="10235" ht="26.25" customHeight="1"/>
    <row r="10236" ht="26.25" customHeight="1"/>
    <row r="10237" ht="26.25" customHeight="1"/>
    <row r="10238" ht="26.25" customHeight="1"/>
    <row r="10239" ht="26.25" customHeight="1"/>
    <row r="10240" ht="26.25" customHeight="1"/>
    <row r="10241" ht="26.25" customHeight="1"/>
    <row r="10242" ht="26.25" customHeight="1"/>
    <row r="10243" ht="26.25" customHeight="1"/>
    <row r="10244" ht="26.25" customHeight="1"/>
    <row r="10245" ht="26.25" customHeight="1"/>
    <row r="10246" ht="26.25" customHeight="1"/>
    <row r="10247" ht="26.25" customHeight="1"/>
    <row r="10248" ht="26.25" customHeight="1"/>
    <row r="10249" ht="26.25" customHeight="1"/>
    <row r="10250" ht="26.25" customHeight="1"/>
    <row r="10251" ht="26.25" customHeight="1"/>
    <row r="10252" ht="26.25" customHeight="1"/>
    <row r="10253" ht="26.25" customHeight="1"/>
    <row r="10254" ht="26.25" customHeight="1"/>
    <row r="10255" ht="26.25" customHeight="1"/>
    <row r="10256" ht="26.25" customHeight="1"/>
    <row r="10257" ht="26.25" customHeight="1"/>
    <row r="10258" ht="26.25" customHeight="1"/>
    <row r="10259" ht="26.25" customHeight="1"/>
    <row r="10260" ht="26.25" customHeight="1"/>
    <row r="10261" ht="26.25" customHeight="1"/>
    <row r="10262" ht="26.25" customHeight="1"/>
    <row r="10263" ht="26.25" customHeight="1"/>
    <row r="10264" ht="26.25" customHeight="1"/>
    <row r="10265" ht="26.25" customHeight="1"/>
    <row r="10266" ht="26.25" customHeight="1"/>
    <row r="10267" ht="26.25" customHeight="1"/>
    <row r="10268" ht="26.25" customHeight="1"/>
    <row r="10269" ht="26.25" customHeight="1"/>
    <row r="10270" ht="26.25" customHeight="1"/>
    <row r="10271" ht="26.25" customHeight="1"/>
    <row r="10272" ht="26.25" customHeight="1"/>
    <row r="10273" ht="26.25" customHeight="1"/>
    <row r="10274" ht="26.25" customHeight="1"/>
    <row r="10275" ht="26.25" customHeight="1"/>
    <row r="10276" ht="26.25" customHeight="1"/>
    <row r="10277" ht="26.25" customHeight="1"/>
    <row r="10278" ht="26.25" customHeight="1"/>
    <row r="10279" ht="26.25" customHeight="1"/>
    <row r="10280" ht="26.25" customHeight="1"/>
    <row r="10281" ht="26.25" customHeight="1"/>
    <row r="10282" ht="26.25" customHeight="1"/>
    <row r="10283" ht="26.25" customHeight="1"/>
    <row r="10284" ht="26.25" customHeight="1"/>
    <row r="10285" ht="26.25" customHeight="1"/>
    <row r="10286" ht="26.25" customHeight="1"/>
    <row r="10287" ht="26.25" customHeight="1"/>
    <row r="10288" ht="26.25" customHeight="1"/>
    <row r="10289" ht="26.25" customHeight="1"/>
    <row r="10290" ht="26.25" customHeight="1"/>
    <row r="10291" ht="26.25" customHeight="1"/>
    <row r="10292" ht="26.25" customHeight="1"/>
    <row r="10293" ht="26.25" customHeight="1"/>
    <row r="10294" ht="26.25" customHeight="1"/>
    <row r="10295" ht="26.25" customHeight="1"/>
    <row r="10296" ht="26.25" customHeight="1"/>
    <row r="10297" ht="26.25" customHeight="1"/>
    <row r="10298" ht="26.25" customHeight="1"/>
    <row r="10299" ht="26.25" customHeight="1"/>
    <row r="10300" ht="26.25" customHeight="1"/>
    <row r="10301" ht="26.25" customHeight="1"/>
    <row r="10302" ht="26.25" customHeight="1"/>
    <row r="10303" ht="26.25" customHeight="1"/>
    <row r="10304" ht="26.25" customHeight="1"/>
    <row r="10305" ht="26.25" customHeight="1"/>
    <row r="10306" ht="26.25" customHeight="1"/>
    <row r="10307" ht="26.25" customHeight="1"/>
    <row r="10308" ht="26.25" customHeight="1"/>
    <row r="10309" ht="26.25" customHeight="1"/>
    <row r="10310" ht="26.25" customHeight="1"/>
    <row r="10311" ht="26.25" customHeight="1"/>
    <row r="10312" ht="26.25" customHeight="1"/>
    <row r="10313" ht="26.25" customHeight="1"/>
    <row r="10314" ht="26.25" customHeight="1"/>
    <row r="10315" ht="26.25" customHeight="1"/>
    <row r="10316" ht="26.25" customHeight="1"/>
    <row r="10317" ht="26.25" customHeight="1"/>
    <row r="10318" ht="26.25" customHeight="1"/>
    <row r="10319" ht="26.25" customHeight="1"/>
    <row r="10320" ht="26.25" customHeight="1"/>
    <row r="10321" ht="26.25" customHeight="1"/>
    <row r="10322" ht="26.25" customHeight="1"/>
    <row r="10323" ht="26.25" customHeight="1"/>
    <row r="10324" ht="26.25" customHeight="1"/>
    <row r="10325" ht="26.25" customHeight="1"/>
    <row r="10326" ht="26.25" customHeight="1"/>
    <row r="10327" ht="26.25" customHeight="1"/>
    <row r="10328" ht="26.25" customHeight="1"/>
    <row r="10329" ht="26.25" customHeight="1"/>
    <row r="10330" ht="26.25" customHeight="1"/>
    <row r="10331" ht="26.25" customHeight="1"/>
    <row r="10332" ht="26.25" customHeight="1"/>
    <row r="10333" ht="26.25" customHeight="1"/>
    <row r="10334" ht="26.25" customHeight="1"/>
    <row r="10335" ht="26.25" customHeight="1"/>
    <row r="10336" ht="26.25" customHeight="1"/>
    <row r="10337" ht="26.25" customHeight="1"/>
    <row r="10338" ht="26.25" customHeight="1"/>
    <row r="10339" ht="26.25" customHeight="1"/>
    <row r="10340" ht="26.25" customHeight="1"/>
    <row r="10341" ht="26.25" customHeight="1"/>
    <row r="10342" ht="26.25" customHeight="1"/>
    <row r="10343" ht="26.25" customHeight="1"/>
    <row r="10344" ht="26.25" customHeight="1"/>
    <row r="10345" ht="26.25" customHeight="1"/>
    <row r="10346" ht="26.25" customHeight="1"/>
    <row r="10347" ht="26.25" customHeight="1"/>
    <row r="10348" ht="26.25" customHeight="1"/>
    <row r="10349" ht="26.25" customHeight="1"/>
    <row r="10350" ht="26.25" customHeight="1"/>
    <row r="10351" ht="26.25" customHeight="1"/>
    <row r="10352" ht="26.25" customHeight="1"/>
    <row r="10353" ht="26.25" customHeight="1"/>
    <row r="10354" ht="26.25" customHeight="1"/>
    <row r="10355" ht="26.25" customHeight="1"/>
    <row r="10356" ht="26.25" customHeight="1"/>
    <row r="10357" ht="26.25" customHeight="1"/>
    <row r="10358" ht="26.25" customHeight="1"/>
    <row r="10359" ht="26.25" customHeight="1"/>
    <row r="10360" ht="26.25" customHeight="1"/>
    <row r="10361" ht="26.25" customHeight="1"/>
    <row r="10362" ht="26.25" customHeight="1"/>
    <row r="10363" ht="26.25" customHeight="1"/>
    <row r="10364" ht="26.25" customHeight="1"/>
    <row r="10365" ht="26.25" customHeight="1"/>
    <row r="10366" ht="26.25" customHeight="1"/>
    <row r="10367" ht="26.25" customHeight="1"/>
    <row r="10368" ht="26.25" customHeight="1"/>
    <row r="10369" ht="26.25" customHeight="1"/>
    <row r="10370" ht="26.25" customHeight="1"/>
    <row r="10371" ht="26.25" customHeight="1"/>
    <row r="10372" ht="26.25" customHeight="1"/>
    <row r="10373" ht="26.25" customHeight="1"/>
    <row r="10374" ht="26.25" customHeight="1"/>
    <row r="10375" ht="26.25" customHeight="1"/>
    <row r="10376" ht="26.25" customHeight="1"/>
    <row r="10377" ht="26.25" customHeight="1"/>
    <row r="10378" ht="26.25" customHeight="1"/>
    <row r="10379" ht="26.25" customHeight="1"/>
    <row r="10380" ht="26.25" customHeight="1"/>
    <row r="10381" ht="26.25" customHeight="1"/>
    <row r="10382" ht="26.25" customHeight="1"/>
    <row r="10383" ht="26.25" customHeight="1"/>
    <row r="10384" ht="26.25" customHeight="1"/>
    <row r="10385" ht="26.25" customHeight="1"/>
    <row r="10386" ht="26.25" customHeight="1"/>
    <row r="10387" ht="26.25" customHeight="1"/>
    <row r="10388" ht="26.25" customHeight="1"/>
    <row r="10389" ht="26.25" customHeight="1"/>
    <row r="10390" ht="26.25" customHeight="1"/>
    <row r="10391" ht="26.25" customHeight="1"/>
    <row r="10392" ht="26.25" customHeight="1"/>
    <row r="10393" ht="26.25" customHeight="1"/>
    <row r="10394" ht="26.25" customHeight="1"/>
    <row r="10395" ht="26.25" customHeight="1"/>
    <row r="10396" ht="26.25" customHeight="1"/>
    <row r="10397" ht="26.25" customHeight="1"/>
    <row r="10398" ht="26.25" customHeight="1"/>
    <row r="10399" ht="26.25" customHeight="1"/>
    <row r="10400" ht="26.25" customHeight="1"/>
    <row r="10401" ht="26.25" customHeight="1"/>
    <row r="10402" ht="26.25" customHeight="1"/>
    <row r="10403" ht="26.25" customHeight="1"/>
    <row r="10404" ht="26.25" customHeight="1"/>
    <row r="10405" ht="26.25" customHeight="1"/>
    <row r="10406" ht="26.25" customHeight="1"/>
    <row r="10407" ht="26.25" customHeight="1"/>
    <row r="10408" ht="26.25" customHeight="1"/>
    <row r="10409" ht="26.25" customHeight="1"/>
    <row r="10410" ht="26.25" customHeight="1"/>
    <row r="10411" ht="26.25" customHeight="1"/>
    <row r="10412" ht="26.25" customHeight="1"/>
    <row r="10413" ht="26.25" customHeight="1"/>
    <row r="10414" ht="26.25" customHeight="1"/>
    <row r="10415" ht="26.25" customHeight="1"/>
    <row r="10416" ht="26.25" customHeight="1"/>
    <row r="10417" ht="26.25" customHeight="1"/>
    <row r="10418" ht="26.25" customHeight="1"/>
    <row r="10419" ht="26.25" customHeight="1"/>
    <row r="10420" ht="26.25" customHeight="1"/>
    <row r="10421" ht="26.25" customHeight="1"/>
    <row r="10422" ht="26.25" customHeight="1"/>
    <row r="10423" ht="26.25" customHeight="1"/>
    <row r="10424" ht="26.25" customHeight="1"/>
    <row r="10425" ht="26.25" customHeight="1"/>
    <row r="10426" ht="26.25" customHeight="1"/>
    <row r="10427" ht="26.25" customHeight="1"/>
    <row r="10428" ht="26.25" customHeight="1"/>
    <row r="10429" ht="26.25" customHeight="1"/>
    <row r="10430" ht="26.25" customHeight="1"/>
    <row r="10431" ht="26.25" customHeight="1"/>
    <row r="10432" ht="26.25" customHeight="1"/>
    <row r="10433" ht="26.25" customHeight="1"/>
    <row r="10434" ht="26.25" customHeight="1"/>
    <row r="10435" ht="26.25" customHeight="1"/>
    <row r="10436" ht="26.25" customHeight="1"/>
    <row r="10437" ht="26.25" customHeight="1"/>
    <row r="10438" ht="26.25" customHeight="1"/>
    <row r="10439" ht="26.25" customHeight="1"/>
    <row r="10440" ht="26.25" customHeight="1"/>
    <row r="10441" ht="26.25" customHeight="1"/>
    <row r="10442" ht="26.25" customHeight="1"/>
    <row r="10443" ht="26.25" customHeight="1"/>
    <row r="10444" ht="26.25" customHeight="1"/>
    <row r="10445" ht="26.25" customHeight="1"/>
    <row r="10446" ht="26.25" customHeight="1"/>
    <row r="10447" ht="26.25" customHeight="1"/>
    <row r="10448" ht="26.25" customHeight="1"/>
    <row r="10449" ht="26.25" customHeight="1"/>
    <row r="10450" ht="26.25" customHeight="1"/>
    <row r="10451" ht="26.25" customHeight="1"/>
    <row r="10452" ht="26.25" customHeight="1"/>
    <row r="10453" ht="26.25" customHeight="1"/>
    <row r="10454" ht="26.25" customHeight="1"/>
    <row r="10455" ht="26.25" customHeight="1"/>
    <row r="10456" ht="26.25" customHeight="1"/>
    <row r="10457" ht="26.25" customHeight="1"/>
    <row r="10458" ht="26.25" customHeight="1"/>
    <row r="10459" ht="26.25" customHeight="1"/>
    <row r="10460" ht="26.25" customHeight="1"/>
    <row r="10461" ht="26.25" customHeight="1"/>
    <row r="10462" ht="26.25" customHeight="1"/>
    <row r="10463" ht="26.25" customHeight="1"/>
    <row r="10464" ht="26.25" customHeight="1"/>
    <row r="10465" ht="26.25" customHeight="1"/>
    <row r="10466" ht="26.25" customHeight="1"/>
    <row r="10467" ht="26.25" customHeight="1"/>
    <row r="10468" ht="26.25" customHeight="1"/>
    <row r="10469" ht="26.25" customHeight="1"/>
    <row r="10470" ht="26.25" customHeight="1"/>
    <row r="10471" ht="26.25" customHeight="1"/>
    <row r="10472" ht="26.25" customHeight="1"/>
    <row r="10473" ht="26.25" customHeight="1"/>
    <row r="10474" ht="26.25" customHeight="1"/>
    <row r="10475" ht="26.25" customHeight="1"/>
    <row r="10476" ht="26.25" customHeight="1"/>
    <row r="10477" ht="26.25" customHeight="1"/>
    <row r="10478" ht="26.25" customHeight="1"/>
    <row r="10479" ht="26.25" customHeight="1"/>
    <row r="10480" ht="26.25" customHeight="1"/>
    <row r="10481" ht="26.25" customHeight="1"/>
    <row r="10482" ht="26.25" customHeight="1"/>
    <row r="10483" ht="26.25" customHeight="1"/>
    <row r="10484" ht="26.25" customHeight="1"/>
    <row r="10485" ht="26.25" customHeight="1"/>
    <row r="10486" ht="26.25" customHeight="1"/>
    <row r="10487" ht="26.25" customHeight="1"/>
    <row r="10488" ht="26.25" customHeight="1"/>
    <row r="10489" ht="26.25" customHeight="1"/>
    <row r="10490" ht="26.25" customHeight="1"/>
    <row r="10491" ht="26.25" customHeight="1"/>
    <row r="10492" ht="26.25" customHeight="1"/>
    <row r="10493" ht="26.25" customHeight="1"/>
    <row r="10494" ht="26.25" customHeight="1"/>
    <row r="10495" ht="26.25" customHeight="1"/>
    <row r="10496" ht="26.25" customHeight="1"/>
    <row r="10497" ht="26.25" customHeight="1"/>
    <row r="10498" ht="26.25" customHeight="1"/>
    <row r="10499" ht="26.25" customHeight="1"/>
    <row r="10500" ht="26.25" customHeight="1"/>
    <row r="10501" ht="26.25" customHeight="1"/>
    <row r="10502" ht="26.25" customHeight="1"/>
    <row r="10503" ht="26.25" customHeight="1"/>
    <row r="10504" ht="26.25" customHeight="1"/>
    <row r="10505" ht="26.25" customHeight="1"/>
    <row r="10506" ht="26.25" customHeight="1"/>
    <row r="10507" ht="26.25" customHeight="1"/>
    <row r="10508" ht="26.25" customHeight="1"/>
    <row r="10509" ht="26.25" customHeight="1"/>
    <row r="10510" ht="26.25" customHeight="1"/>
    <row r="10511" ht="26.25" customHeight="1"/>
    <row r="10512" ht="26.25" customHeight="1"/>
    <row r="10513" ht="26.25" customHeight="1"/>
    <row r="10514" ht="26.25" customHeight="1"/>
    <row r="10515" ht="26.25" customHeight="1"/>
    <row r="10516" ht="26.25" customHeight="1"/>
    <row r="10517" ht="26.25" customHeight="1"/>
    <row r="10518" ht="26.25" customHeight="1"/>
    <row r="10519" ht="26.25" customHeight="1"/>
    <row r="10520" ht="26.25" customHeight="1"/>
    <row r="10521" ht="26.25" customHeight="1"/>
    <row r="10522" ht="26.25" customHeight="1"/>
    <row r="10523" ht="26.25" customHeight="1"/>
    <row r="10524" ht="26.25" customHeight="1"/>
    <row r="10525" ht="26.25" customHeight="1"/>
    <row r="10526" ht="26.25" customHeight="1"/>
    <row r="10527" ht="26.25" customHeight="1"/>
    <row r="10528" ht="26.25" customHeight="1"/>
    <row r="10529" ht="26.25" customHeight="1"/>
    <row r="10530" ht="26.25" customHeight="1"/>
    <row r="10531" ht="26.25" customHeight="1"/>
    <row r="10532" ht="26.25" customHeight="1"/>
    <row r="10533" ht="26.25" customHeight="1"/>
    <row r="10534" ht="26.25" customHeight="1"/>
    <row r="10535" ht="26.25" customHeight="1"/>
    <row r="10536" ht="26.25" customHeight="1"/>
    <row r="10537" ht="26.25" customHeight="1"/>
    <row r="10538" ht="26.25" customHeight="1"/>
    <row r="10539" ht="26.25" customHeight="1"/>
    <row r="10540" ht="26.25" customHeight="1"/>
    <row r="10541" ht="26.25" customHeight="1"/>
    <row r="10542" ht="26.25" customHeight="1"/>
    <row r="10543" ht="26.25" customHeight="1"/>
    <row r="10544" ht="26.25" customHeight="1"/>
    <row r="10545" ht="26.25" customHeight="1"/>
    <row r="10546" ht="26.25" customHeight="1"/>
    <row r="10547" ht="26.25" customHeight="1"/>
    <row r="10548" ht="26.25" customHeight="1"/>
    <row r="10549" ht="26.25" customHeight="1"/>
    <row r="10550" ht="26.25" customHeight="1"/>
    <row r="10551" ht="26.25" customHeight="1"/>
    <row r="10552" ht="26.25" customHeight="1"/>
    <row r="10553" ht="26.25" customHeight="1"/>
    <row r="10554" ht="26.25" customHeight="1"/>
    <row r="10555" ht="26.25" customHeight="1"/>
    <row r="10556" ht="26.25" customHeight="1"/>
    <row r="10557" ht="26.25" customHeight="1"/>
    <row r="10558" ht="26.25" customHeight="1"/>
    <row r="10559" ht="26.25" customHeight="1"/>
    <row r="10560" ht="26.25" customHeight="1"/>
    <row r="10561" ht="26.25" customHeight="1"/>
    <row r="10562" ht="26.25" customHeight="1"/>
    <row r="10563" ht="26.25" customHeight="1"/>
    <row r="10564" ht="26.25" customHeight="1"/>
    <row r="10565" ht="26.25" customHeight="1"/>
    <row r="10566" ht="26.25" customHeight="1"/>
    <row r="10567" ht="26.25" customHeight="1"/>
    <row r="10568" ht="26.25" customHeight="1"/>
    <row r="10569" ht="26.25" customHeight="1"/>
    <row r="10570" ht="26.25" customHeight="1"/>
    <row r="10571" ht="26.25" customHeight="1"/>
    <row r="10572" ht="26.25" customHeight="1"/>
    <row r="10573" ht="26.25" customHeight="1"/>
    <row r="10574" ht="26.25" customHeight="1"/>
    <row r="10575" ht="26.25" customHeight="1"/>
    <row r="10576" ht="26.25" customHeight="1"/>
    <row r="10577" ht="26.25" customHeight="1"/>
    <row r="10578" ht="26.25" customHeight="1"/>
    <row r="10579" ht="26.25" customHeight="1"/>
    <row r="10580" ht="26.25" customHeight="1"/>
    <row r="10581" ht="26.25" customHeight="1"/>
    <row r="10582" ht="26.25" customHeight="1"/>
    <row r="10583" ht="26.25" customHeight="1"/>
    <row r="10584" ht="26.25" customHeight="1"/>
    <row r="10585" ht="26.25" customHeight="1"/>
    <row r="10586" ht="26.25" customHeight="1"/>
    <row r="10587" ht="26.25" customHeight="1"/>
    <row r="10588" ht="26.25" customHeight="1"/>
    <row r="10589" ht="26.25" customHeight="1"/>
    <row r="10590" ht="26.25" customHeight="1"/>
    <row r="10591" ht="26.25" customHeight="1"/>
    <row r="10592" ht="26.25" customHeight="1"/>
    <row r="10593" ht="26.25" customHeight="1"/>
    <row r="10594" ht="26.25" customHeight="1"/>
    <row r="10595" ht="26.25" customHeight="1"/>
    <row r="10596" ht="26.25" customHeight="1"/>
    <row r="10597" ht="26.25" customHeight="1"/>
    <row r="10598" ht="26.25" customHeight="1"/>
    <row r="10599" ht="26.25" customHeight="1"/>
    <row r="10600" ht="26.25" customHeight="1"/>
    <row r="10601" ht="26.25" customHeight="1"/>
    <row r="10602" ht="26.25" customHeight="1"/>
    <row r="10603" ht="26.25" customHeight="1"/>
    <row r="10604" ht="26.25" customHeight="1"/>
    <row r="10605" ht="26.25" customHeight="1"/>
    <row r="10606" ht="26.25" customHeight="1"/>
    <row r="10607" ht="26.25" customHeight="1"/>
    <row r="10608" ht="26.25" customHeight="1"/>
    <row r="10609" ht="26.25" customHeight="1"/>
    <row r="10610" ht="26.25" customHeight="1"/>
    <row r="10611" ht="26.25" customHeight="1"/>
    <row r="10612" ht="26.25" customHeight="1"/>
    <row r="10613" ht="26.25" customHeight="1"/>
    <row r="10614" ht="26.25" customHeight="1"/>
    <row r="10615" ht="26.25" customHeight="1"/>
    <row r="10616" ht="26.25" customHeight="1"/>
    <row r="10617" ht="26.25" customHeight="1"/>
    <row r="10618" ht="26.25" customHeight="1"/>
    <row r="10619" ht="26.25" customHeight="1"/>
    <row r="10620" ht="26.25" customHeight="1"/>
    <row r="10621" ht="26.25" customHeight="1"/>
    <row r="10622" ht="26.25" customHeight="1"/>
    <row r="10623" ht="26.25" customHeight="1"/>
    <row r="10624" ht="26.25" customHeight="1"/>
    <row r="10625" ht="26.25" customHeight="1"/>
    <row r="10626" ht="26.25" customHeight="1"/>
    <row r="10627" ht="26.25" customHeight="1"/>
    <row r="10628" ht="26.25" customHeight="1"/>
    <row r="10629" ht="26.25" customHeight="1"/>
    <row r="10630" ht="26.25" customHeight="1"/>
    <row r="10631" ht="26.25" customHeight="1"/>
    <row r="10632" ht="26.25" customHeight="1"/>
    <row r="10633" ht="26.25" customHeight="1"/>
    <row r="10634" ht="26.25" customHeight="1"/>
    <row r="10635" ht="26.25" customHeight="1"/>
    <row r="10636" ht="26.25" customHeight="1"/>
    <row r="10637" ht="26.25" customHeight="1"/>
    <row r="10638" ht="26.25" customHeight="1"/>
    <row r="10639" ht="26.25" customHeight="1"/>
    <row r="10640" ht="26.25" customHeight="1"/>
    <row r="10641" ht="26.25" customHeight="1"/>
    <row r="10642" ht="26.25" customHeight="1"/>
    <row r="10643" ht="26.25" customHeight="1"/>
    <row r="10644" ht="26.25" customHeight="1"/>
    <row r="10645" ht="26.25" customHeight="1"/>
    <row r="10646" ht="26.25" customHeight="1"/>
    <row r="10647" ht="26.25" customHeight="1"/>
    <row r="10648" ht="26.25" customHeight="1"/>
    <row r="10649" ht="26.25" customHeight="1"/>
    <row r="10650" ht="26.25" customHeight="1"/>
    <row r="10651" ht="26.25" customHeight="1"/>
    <row r="10652" ht="26.25" customHeight="1"/>
    <row r="10653" ht="26.25" customHeight="1"/>
    <row r="10654" ht="26.25" customHeight="1"/>
    <row r="10655" ht="26.25" customHeight="1"/>
    <row r="10656" ht="26.25" customHeight="1"/>
    <row r="10657" ht="26.25" customHeight="1"/>
    <row r="10658" ht="26.25" customHeight="1"/>
    <row r="10659" ht="26.25" customHeight="1"/>
    <row r="10660" ht="26.25" customHeight="1"/>
    <row r="10661" ht="26.25" customHeight="1"/>
    <row r="10662" ht="26.25" customHeight="1"/>
    <row r="10663" ht="26.25" customHeight="1"/>
    <row r="10664" ht="26.25" customHeight="1"/>
    <row r="10665" ht="26.25" customHeight="1"/>
    <row r="10666" ht="26.25" customHeight="1"/>
    <row r="10667" ht="26.25" customHeight="1"/>
    <row r="10668" ht="26.25" customHeight="1"/>
    <row r="10669" ht="26.25" customHeight="1"/>
    <row r="10670" ht="26.25" customHeight="1"/>
    <row r="10671" ht="26.25" customHeight="1"/>
    <row r="10672" ht="26.25" customHeight="1"/>
    <row r="10673" ht="26.25" customHeight="1"/>
    <row r="10674" ht="26.25" customHeight="1"/>
    <row r="10675" ht="26.25" customHeight="1"/>
    <row r="10676" ht="26.25" customHeight="1"/>
    <row r="10677" ht="26.25" customHeight="1"/>
    <row r="10678" ht="26.25" customHeight="1"/>
    <row r="10679" ht="26.25" customHeight="1"/>
    <row r="10680" ht="26.25" customHeight="1"/>
    <row r="10681" ht="26.25" customHeight="1"/>
    <row r="10682" ht="26.25" customHeight="1"/>
    <row r="10683" ht="26.25" customHeight="1"/>
    <row r="10684" ht="26.25" customHeight="1"/>
    <row r="10685" ht="26.25" customHeight="1"/>
    <row r="10686" ht="26.25" customHeight="1"/>
    <row r="10687" ht="26.25" customHeight="1"/>
    <row r="10688" ht="26.25" customHeight="1"/>
    <row r="10689" ht="26.25" customHeight="1"/>
    <row r="10690" ht="26.25" customHeight="1"/>
    <row r="10691" ht="26.25" customHeight="1"/>
    <row r="10692" ht="26.25" customHeight="1"/>
    <row r="10693" ht="26.25" customHeight="1"/>
    <row r="10694" ht="26.25" customHeight="1"/>
    <row r="10695" ht="26.25" customHeight="1"/>
    <row r="10696" ht="26.25" customHeight="1"/>
    <row r="10697" ht="26.25" customHeight="1"/>
    <row r="10698" ht="26.25" customHeight="1"/>
    <row r="10699" ht="26.25" customHeight="1"/>
    <row r="10700" ht="26.25" customHeight="1"/>
    <row r="10701" ht="26.25" customHeight="1"/>
    <row r="10702" ht="26.25" customHeight="1"/>
    <row r="10703" ht="26.25" customHeight="1"/>
    <row r="10704" ht="26.25" customHeight="1"/>
    <row r="10705" ht="26.25" customHeight="1"/>
    <row r="10706" ht="26.25" customHeight="1"/>
    <row r="10707" ht="26.25" customHeight="1"/>
    <row r="10708" ht="26.25" customHeight="1"/>
    <row r="10709" ht="26.25" customHeight="1"/>
    <row r="10710" ht="26.25" customHeight="1"/>
    <row r="10711" ht="26.25" customHeight="1"/>
    <row r="10712" ht="26.25" customHeight="1"/>
    <row r="10713" ht="26.25" customHeight="1"/>
    <row r="10714" ht="26.25" customHeight="1"/>
    <row r="10715" ht="26.25" customHeight="1"/>
    <row r="10716" ht="26.25" customHeight="1"/>
    <row r="10717" ht="26.25" customHeight="1"/>
    <row r="10718" ht="26.25" customHeight="1"/>
    <row r="10719" ht="26.25" customHeight="1"/>
    <row r="10720" ht="26.25" customHeight="1"/>
    <row r="10721" ht="26.25" customHeight="1"/>
    <row r="10722" ht="26.25" customHeight="1"/>
    <row r="10723" ht="26.25" customHeight="1"/>
    <row r="10724" ht="26.25" customHeight="1"/>
    <row r="10725" ht="26.25" customHeight="1"/>
    <row r="10726" ht="26.25" customHeight="1"/>
    <row r="10727" ht="26.25" customHeight="1"/>
    <row r="10728" ht="26.25" customHeight="1"/>
    <row r="10729" ht="26.25" customHeight="1"/>
    <row r="10730" ht="26.25" customHeight="1"/>
    <row r="10731" ht="26.25" customHeight="1"/>
    <row r="10732" ht="26.25" customHeight="1"/>
    <row r="10733" ht="26.25" customHeight="1"/>
    <row r="10734" ht="26.25" customHeight="1"/>
    <row r="10735" ht="26.25" customHeight="1"/>
    <row r="10736" ht="26.25" customHeight="1"/>
    <row r="10737" ht="26.25" customHeight="1"/>
    <row r="10738" ht="26.25" customHeight="1"/>
    <row r="10739" ht="26.25" customHeight="1"/>
    <row r="10740" ht="26.25" customHeight="1"/>
    <row r="10741" ht="26.25" customHeight="1"/>
    <row r="10742" ht="26.25" customHeight="1"/>
    <row r="10743" ht="26.25" customHeight="1"/>
    <row r="10744" ht="26.25" customHeight="1"/>
    <row r="10745" ht="26.25" customHeight="1"/>
    <row r="10746" ht="26.25" customHeight="1"/>
    <row r="10747" ht="26.25" customHeight="1"/>
    <row r="10748" ht="26.25" customHeight="1"/>
    <row r="10749" ht="26.25" customHeight="1"/>
    <row r="10750" ht="26.25" customHeight="1"/>
    <row r="10751" ht="26.25" customHeight="1"/>
    <row r="10752" ht="26.25" customHeight="1"/>
    <row r="10753" ht="26.25" customHeight="1"/>
    <row r="10754" ht="26.25" customHeight="1"/>
    <row r="10755" ht="26.25" customHeight="1"/>
    <row r="10756" ht="26.25" customHeight="1"/>
    <row r="10757" ht="26.25" customHeight="1"/>
    <row r="10758" ht="26.25" customHeight="1"/>
    <row r="10759" ht="26.25" customHeight="1"/>
    <row r="10760" ht="26.25" customHeight="1"/>
    <row r="10761" ht="26.25" customHeight="1"/>
    <row r="10762" ht="26.25" customHeight="1"/>
    <row r="10763" ht="26.25" customHeight="1"/>
    <row r="10764" ht="26.25" customHeight="1"/>
    <row r="10765" ht="26.25" customHeight="1"/>
    <row r="10766" ht="26.25" customHeight="1"/>
    <row r="10767" ht="26.25" customHeight="1"/>
    <row r="10768" ht="26.25" customHeight="1"/>
    <row r="10769" ht="26.25" customHeight="1"/>
    <row r="10770" ht="26.25" customHeight="1"/>
    <row r="10771" ht="26.25" customHeight="1"/>
    <row r="10772" ht="26.25" customHeight="1"/>
    <row r="10773" ht="26.25" customHeight="1"/>
    <row r="10774" ht="26.25" customHeight="1"/>
    <row r="10775" ht="26.25" customHeight="1"/>
    <row r="10776" ht="26.25" customHeight="1"/>
    <row r="10777" ht="26.25" customHeight="1"/>
    <row r="10778" ht="26.25" customHeight="1"/>
    <row r="10779" ht="26.25" customHeight="1"/>
    <row r="10780" ht="26.25" customHeight="1"/>
    <row r="10781" ht="26.25" customHeight="1"/>
    <row r="10782" ht="26.25" customHeight="1"/>
    <row r="10783" ht="26.25" customHeight="1"/>
    <row r="10784" ht="26.25" customHeight="1"/>
    <row r="10785" ht="26.25" customHeight="1"/>
    <row r="10786" ht="26.25" customHeight="1"/>
    <row r="10787" ht="26.25" customHeight="1"/>
    <row r="10788" ht="26.25" customHeight="1"/>
    <row r="10789" ht="26.25" customHeight="1"/>
    <row r="10790" ht="26.25" customHeight="1"/>
    <row r="10791" ht="26.25" customHeight="1"/>
    <row r="10792" ht="26.25" customHeight="1"/>
    <row r="10793" ht="26.25" customHeight="1"/>
    <row r="10794" ht="26.25" customHeight="1"/>
    <row r="10795" ht="26.25" customHeight="1"/>
    <row r="10796" ht="26.25" customHeight="1"/>
    <row r="10797" ht="26.25" customHeight="1"/>
    <row r="10798" ht="26.25" customHeight="1"/>
    <row r="10799" ht="26.25" customHeight="1"/>
    <row r="10800" ht="26.25" customHeight="1"/>
    <row r="10801" ht="26.25" customHeight="1"/>
    <row r="10802" ht="26.25" customHeight="1"/>
    <row r="10803" ht="26.25" customHeight="1"/>
    <row r="10804" ht="26.25" customHeight="1"/>
    <row r="10805" ht="26.25" customHeight="1"/>
    <row r="10806" ht="26.25" customHeight="1"/>
    <row r="10807" ht="26.25" customHeight="1"/>
    <row r="10808" ht="26.25" customHeight="1"/>
    <row r="10809" ht="26.25" customHeight="1"/>
    <row r="10810" ht="26.25" customHeight="1"/>
    <row r="10811" ht="26.25" customHeight="1"/>
    <row r="10812" ht="26.25" customHeight="1"/>
    <row r="10813" ht="26.25" customHeight="1"/>
    <row r="10814" ht="26.25" customHeight="1"/>
    <row r="10815" ht="26.25" customHeight="1"/>
    <row r="10816" ht="26.25" customHeight="1"/>
    <row r="10817" ht="26.25" customHeight="1"/>
    <row r="10818" ht="26.25" customHeight="1"/>
    <row r="10819" ht="26.25" customHeight="1"/>
    <row r="10820" ht="26.25" customHeight="1"/>
    <row r="10821" ht="26.25" customHeight="1"/>
    <row r="10822" ht="26.25" customHeight="1"/>
    <row r="10823" ht="26.25" customHeight="1"/>
    <row r="10824" ht="26.25" customHeight="1"/>
    <row r="10825" ht="26.25" customHeight="1"/>
    <row r="10826" ht="26.25" customHeight="1"/>
    <row r="10827" ht="26.25" customHeight="1"/>
    <row r="10828" ht="26.25" customHeight="1"/>
    <row r="10829" ht="26.25" customHeight="1"/>
    <row r="10830" ht="26.25" customHeight="1"/>
    <row r="10831" ht="26.25" customHeight="1"/>
    <row r="10832" ht="26.25" customHeight="1"/>
    <row r="10833" ht="26.25" customHeight="1"/>
    <row r="10834" ht="26.25" customHeight="1"/>
    <row r="10835" ht="26.25" customHeight="1"/>
    <row r="10836" ht="26.25" customHeight="1"/>
    <row r="10837" ht="26.25" customHeight="1"/>
    <row r="10838" ht="26.25" customHeight="1"/>
    <row r="10839" ht="26.25" customHeight="1"/>
    <row r="10840" ht="26.25" customHeight="1"/>
    <row r="10841" ht="26.25" customHeight="1"/>
    <row r="10842" ht="26.25" customHeight="1"/>
    <row r="10843" ht="26.25" customHeight="1"/>
    <row r="10844" ht="26.25" customHeight="1"/>
    <row r="10845" ht="26.25" customHeight="1"/>
    <row r="10846" ht="26.25" customHeight="1"/>
    <row r="10847" ht="26.25" customHeight="1"/>
    <row r="10848" ht="26.25" customHeight="1"/>
    <row r="10849" ht="26.25" customHeight="1"/>
    <row r="10850" ht="26.25" customHeight="1"/>
    <row r="10851" ht="26.25" customHeight="1"/>
    <row r="10852" ht="26.25" customHeight="1"/>
    <row r="10853" ht="26.25" customHeight="1"/>
    <row r="10854" ht="26.25" customHeight="1"/>
    <row r="10855" ht="26.25" customHeight="1"/>
    <row r="10856" ht="26.25" customHeight="1"/>
    <row r="10857" ht="26.25" customHeight="1"/>
    <row r="10858" ht="26.25" customHeight="1"/>
    <row r="10859" ht="26.25" customHeight="1"/>
    <row r="10860" ht="26.25" customHeight="1"/>
    <row r="10861" ht="26.25" customHeight="1"/>
    <row r="10862" ht="26.25" customHeight="1"/>
    <row r="10863" ht="26.25" customHeight="1"/>
    <row r="10864" ht="26.25" customHeight="1"/>
    <row r="10865" ht="26.25" customHeight="1"/>
    <row r="10866" ht="26.25" customHeight="1"/>
    <row r="10867" ht="26.25" customHeight="1"/>
    <row r="10868" ht="26.25" customHeight="1"/>
    <row r="10869" ht="26.25" customHeight="1"/>
    <row r="10870" ht="26.25" customHeight="1"/>
    <row r="10871" ht="26.25" customHeight="1"/>
    <row r="10872" ht="26.25" customHeight="1"/>
    <row r="10873" ht="26.25" customHeight="1"/>
    <row r="10874" ht="26.25" customHeight="1"/>
    <row r="10875" ht="26.25" customHeight="1"/>
    <row r="10876" ht="26.25" customHeight="1"/>
    <row r="10877" ht="26.25" customHeight="1"/>
    <row r="10878" ht="26.25" customHeight="1"/>
    <row r="10879" ht="26.25" customHeight="1"/>
    <row r="10880" ht="26.25" customHeight="1"/>
    <row r="10881" ht="26.25" customHeight="1"/>
    <row r="10882" ht="26.25" customHeight="1"/>
    <row r="10883" ht="26.25" customHeight="1"/>
    <row r="10884" ht="26.25" customHeight="1"/>
    <row r="10885" ht="26.25" customHeight="1"/>
    <row r="10886" ht="26.25" customHeight="1"/>
    <row r="10887" ht="26.25" customHeight="1"/>
    <row r="10888" ht="26.25" customHeight="1"/>
    <row r="10889" ht="26.25" customHeight="1"/>
    <row r="10890" ht="26.25" customHeight="1"/>
    <row r="10891" ht="26.25" customHeight="1"/>
    <row r="10892" ht="26.25" customHeight="1"/>
    <row r="10893" ht="26.25" customHeight="1"/>
    <row r="10894" ht="26.25" customHeight="1"/>
    <row r="10895" ht="26.25" customHeight="1"/>
    <row r="10896" ht="26.25" customHeight="1"/>
    <row r="10897" ht="26.25" customHeight="1"/>
    <row r="10898" ht="26.25" customHeight="1"/>
    <row r="10899" ht="26.25" customHeight="1"/>
    <row r="10900" ht="26.25" customHeight="1"/>
    <row r="10901" ht="26.25" customHeight="1"/>
    <row r="10902" ht="26.25" customHeight="1"/>
    <row r="10903" ht="26.25" customHeight="1"/>
    <row r="10904" ht="26.25" customHeight="1"/>
    <row r="10905" ht="26.25" customHeight="1"/>
    <row r="10906" ht="26.25" customHeight="1"/>
    <row r="10907" ht="26.25" customHeight="1"/>
    <row r="10908" ht="26.25" customHeight="1"/>
    <row r="10909" ht="26.25" customHeight="1"/>
    <row r="10910" ht="26.25" customHeight="1"/>
    <row r="10911" ht="26.25" customHeight="1"/>
    <row r="10912" ht="26.25" customHeight="1"/>
    <row r="10913" ht="26.25" customHeight="1"/>
    <row r="10914" ht="26.25" customHeight="1"/>
    <row r="10915" ht="26.25" customHeight="1"/>
    <row r="10916" ht="26.25" customHeight="1"/>
    <row r="10917" ht="26.25" customHeight="1"/>
    <row r="10918" ht="26.25" customHeight="1"/>
    <row r="10919" ht="26.25" customHeight="1"/>
    <row r="10920" ht="26.25" customHeight="1"/>
    <row r="10921" ht="26.25" customHeight="1"/>
    <row r="10922" ht="26.25" customHeight="1"/>
    <row r="10923" ht="26.25" customHeight="1"/>
    <row r="10924" ht="26.25" customHeight="1"/>
    <row r="10925" ht="26.25" customHeight="1"/>
    <row r="10926" ht="26.25" customHeight="1"/>
    <row r="10927" ht="26.25" customHeight="1"/>
    <row r="10928" ht="26.25" customHeight="1"/>
    <row r="10929" ht="26.25" customHeight="1"/>
    <row r="10930" ht="26.25" customHeight="1"/>
    <row r="10931" ht="26.25" customHeight="1"/>
    <row r="10932" ht="26.25" customHeight="1"/>
    <row r="10933" ht="26.25" customHeight="1"/>
    <row r="10934" ht="26.25" customHeight="1"/>
    <row r="10935" ht="26.25" customHeight="1"/>
    <row r="10936" ht="26.25" customHeight="1"/>
    <row r="10937" ht="26.25" customHeight="1"/>
    <row r="10938" ht="26.25" customHeight="1"/>
    <row r="10939" ht="26.25" customHeight="1"/>
    <row r="10940" ht="26.25" customHeight="1"/>
    <row r="10941" ht="26.25" customHeight="1"/>
    <row r="10942" ht="26.25" customHeight="1"/>
    <row r="10943" ht="26.25" customHeight="1"/>
    <row r="10944" ht="26.25" customHeight="1"/>
    <row r="10945" ht="26.25" customHeight="1"/>
    <row r="10946" ht="26.25" customHeight="1"/>
    <row r="10947" ht="26.25" customHeight="1"/>
    <row r="10948" ht="26.25" customHeight="1"/>
    <row r="10949" ht="26.25" customHeight="1"/>
    <row r="10950" ht="26.25" customHeight="1"/>
    <row r="10951" ht="26.25" customHeight="1"/>
    <row r="10952" ht="26.25" customHeight="1"/>
    <row r="10953" ht="26.25" customHeight="1"/>
    <row r="10954" ht="26.25" customHeight="1"/>
    <row r="10955" ht="26.25" customHeight="1"/>
    <row r="10956" ht="26.25" customHeight="1"/>
    <row r="10957" ht="26.25" customHeight="1"/>
    <row r="10958" ht="26.25" customHeight="1"/>
    <row r="10959" ht="26.25" customHeight="1"/>
    <row r="10960" ht="26.25" customHeight="1"/>
    <row r="10961" ht="26.25" customHeight="1"/>
    <row r="10962" ht="26.25" customHeight="1"/>
    <row r="10963" ht="26.25" customHeight="1"/>
    <row r="10964" ht="26.25" customHeight="1"/>
    <row r="10965" ht="26.25" customHeight="1"/>
    <row r="10966" ht="26.25" customHeight="1"/>
    <row r="10967" ht="26.25" customHeight="1"/>
    <row r="10968" ht="26.25" customHeight="1"/>
    <row r="10969" ht="26.25" customHeight="1"/>
    <row r="10970" ht="26.25" customHeight="1"/>
    <row r="10971" ht="26.25" customHeight="1"/>
    <row r="10972" ht="26.25" customHeight="1"/>
    <row r="10973" ht="26.25" customHeight="1"/>
    <row r="10974" ht="26.25" customHeight="1"/>
    <row r="10975" ht="26.25" customHeight="1"/>
    <row r="10976" ht="26.25" customHeight="1"/>
    <row r="10977" ht="26.25" customHeight="1"/>
    <row r="10978" ht="26.25" customHeight="1"/>
    <row r="10979" ht="26.25" customHeight="1"/>
    <row r="10980" ht="26.25" customHeight="1"/>
    <row r="10981" ht="26.25" customHeight="1"/>
    <row r="10982" ht="26.25" customHeight="1"/>
    <row r="10983" ht="26.25" customHeight="1"/>
    <row r="10984" ht="26.25" customHeight="1"/>
    <row r="10985" ht="26.25" customHeight="1"/>
    <row r="10986" ht="26.25" customHeight="1"/>
    <row r="10987" ht="26.25" customHeight="1"/>
    <row r="10988" ht="26.25" customHeight="1"/>
    <row r="10989" ht="26.25" customHeight="1"/>
    <row r="10990" ht="26.25" customHeight="1"/>
    <row r="10991" ht="26.25" customHeight="1"/>
    <row r="10992" ht="26.25" customHeight="1"/>
    <row r="10993" ht="26.25" customHeight="1"/>
    <row r="10994" ht="26.25" customHeight="1"/>
    <row r="10995" ht="26.25" customHeight="1"/>
    <row r="10996" ht="26.25" customHeight="1"/>
    <row r="10997" ht="26.25" customHeight="1"/>
    <row r="10998" ht="26.25" customHeight="1"/>
    <row r="10999" ht="26.25" customHeight="1"/>
    <row r="11000" ht="26.25" customHeight="1"/>
    <row r="11001" ht="26.25" customHeight="1"/>
    <row r="11002" ht="26.25" customHeight="1"/>
    <row r="11003" ht="26.25" customHeight="1"/>
    <row r="11004" ht="26.25" customHeight="1"/>
    <row r="11005" ht="26.25" customHeight="1"/>
    <row r="11006" ht="26.25" customHeight="1"/>
    <row r="11007" ht="26.25" customHeight="1"/>
    <row r="11008" ht="26.25" customHeight="1"/>
    <row r="11009" ht="26.25" customHeight="1"/>
    <row r="11010" ht="26.25" customHeight="1"/>
    <row r="11011" ht="26.25" customHeight="1"/>
    <row r="11012" ht="26.25" customHeight="1"/>
    <row r="11013" ht="26.25" customHeight="1"/>
    <row r="11014" ht="26.25" customHeight="1"/>
    <row r="11015" ht="26.25" customHeight="1"/>
    <row r="11016" ht="26.25" customHeight="1"/>
    <row r="11017" ht="26.25" customHeight="1"/>
    <row r="11018" ht="26.25" customHeight="1"/>
    <row r="11019" ht="26.25" customHeight="1"/>
    <row r="11020" ht="26.25" customHeight="1"/>
    <row r="11021" ht="26.25" customHeight="1"/>
    <row r="11022" ht="26.25" customHeight="1"/>
    <row r="11023" ht="26.25" customHeight="1"/>
    <row r="11024" ht="26.25" customHeight="1"/>
    <row r="11025" ht="26.25" customHeight="1"/>
    <row r="11026" ht="26.25" customHeight="1"/>
    <row r="11027" ht="26.25" customHeight="1"/>
    <row r="11028" ht="26.25" customHeight="1"/>
    <row r="11029" ht="26.25" customHeight="1"/>
    <row r="11030" ht="26.25" customHeight="1"/>
    <row r="11031" ht="26.25" customHeight="1"/>
    <row r="11032" ht="26.25" customHeight="1"/>
    <row r="11033" ht="26.25" customHeight="1"/>
    <row r="11034" ht="26.25" customHeight="1"/>
    <row r="11035" ht="26.25" customHeight="1"/>
    <row r="11036" ht="26.25" customHeight="1"/>
    <row r="11037" ht="26.25" customHeight="1"/>
    <row r="11038" ht="26.25" customHeight="1"/>
    <row r="11039" ht="26.25" customHeight="1"/>
    <row r="11040" ht="26.25" customHeight="1"/>
    <row r="11041" ht="26.25" customHeight="1"/>
    <row r="11042" ht="26.25" customHeight="1"/>
    <row r="11043" ht="26.25" customHeight="1"/>
    <row r="11044" ht="26.25" customHeight="1"/>
    <row r="11045" ht="26.25" customHeight="1"/>
    <row r="11046" ht="26.25" customHeight="1"/>
    <row r="11047" ht="26.25" customHeight="1"/>
    <row r="11048" ht="26.25" customHeight="1"/>
    <row r="11049" ht="26.25" customHeight="1"/>
    <row r="11050" ht="26.25" customHeight="1"/>
    <row r="11051" ht="26.25" customHeight="1"/>
    <row r="11052" ht="26.25" customHeight="1"/>
    <row r="11053" ht="26.25" customHeight="1"/>
    <row r="11054" ht="26.25" customHeight="1"/>
    <row r="11055" ht="26.25" customHeight="1"/>
    <row r="11056" ht="26.25" customHeight="1"/>
    <row r="11057" ht="26.25" customHeight="1"/>
    <row r="11058" ht="26.25" customHeight="1"/>
    <row r="11059" ht="26.25" customHeight="1"/>
    <row r="11060" ht="26.25" customHeight="1"/>
    <row r="11061" ht="26.25" customHeight="1"/>
    <row r="11062" ht="26.25" customHeight="1"/>
    <row r="11063" ht="26.25" customHeight="1"/>
    <row r="11064" ht="26.25" customHeight="1"/>
    <row r="11065" ht="26.25" customHeight="1"/>
    <row r="11066" ht="26.25" customHeight="1"/>
    <row r="11067" ht="26.25" customHeight="1"/>
    <row r="11068" ht="26.25" customHeight="1"/>
    <row r="11069" ht="26.25" customHeight="1"/>
    <row r="11070" ht="26.25" customHeight="1"/>
    <row r="11071" ht="26.25" customHeight="1"/>
    <row r="11072" ht="26.25" customHeight="1"/>
    <row r="11073" ht="26.25" customHeight="1"/>
    <row r="11074" ht="26.25" customHeight="1"/>
    <row r="11075" ht="26.25" customHeight="1"/>
    <row r="11076" ht="26.25" customHeight="1"/>
    <row r="11077" ht="26.25" customHeight="1"/>
    <row r="11078" ht="26.25" customHeight="1"/>
    <row r="11079" ht="26.25" customHeight="1"/>
    <row r="11080" ht="26.25" customHeight="1"/>
    <row r="11081" ht="26.25" customHeight="1"/>
    <row r="11082" ht="26.25" customHeight="1"/>
    <row r="11083" ht="26.25" customHeight="1"/>
    <row r="11084" ht="26.25" customHeight="1"/>
    <row r="11085" ht="26.25" customHeight="1"/>
    <row r="11086" ht="26.25" customHeight="1"/>
    <row r="11087" ht="26.25" customHeight="1"/>
    <row r="11088" ht="26.25" customHeight="1"/>
    <row r="11089" ht="26.25" customHeight="1"/>
    <row r="11090" ht="26.25" customHeight="1"/>
    <row r="11091" ht="26.25" customHeight="1"/>
    <row r="11092" ht="26.25" customHeight="1"/>
    <row r="11093" ht="26.25" customHeight="1"/>
    <row r="11094" ht="26.25" customHeight="1"/>
    <row r="11095" ht="26.25" customHeight="1"/>
    <row r="11096" ht="26.25" customHeight="1"/>
    <row r="11097" ht="26.25" customHeight="1"/>
    <row r="11098" ht="26.25" customHeight="1"/>
    <row r="11099" ht="26.25" customHeight="1"/>
    <row r="11100" ht="26.25" customHeight="1"/>
    <row r="11101" ht="26.25" customHeight="1"/>
    <row r="11102" ht="26.25" customHeight="1"/>
    <row r="11103" ht="26.25" customHeight="1"/>
    <row r="11104" ht="26.25" customHeight="1"/>
    <row r="11105" ht="26.25" customHeight="1"/>
    <row r="11106" ht="26.25" customHeight="1"/>
    <row r="11107" ht="26.25" customHeight="1"/>
    <row r="11108" ht="26.25" customHeight="1"/>
    <row r="11109" ht="26.25" customHeight="1"/>
    <row r="11110" ht="26.25" customHeight="1"/>
    <row r="11111" ht="26.25" customHeight="1"/>
    <row r="11112" ht="26.25" customHeight="1"/>
    <row r="11113" ht="26.25" customHeight="1"/>
    <row r="11114" ht="26.25" customHeight="1"/>
    <row r="11115" ht="26.25" customHeight="1"/>
    <row r="11116" ht="26.25" customHeight="1"/>
    <row r="11117" ht="26.25" customHeight="1"/>
    <row r="11118" ht="26.25" customHeight="1"/>
    <row r="11119" ht="26.25" customHeight="1"/>
    <row r="11120" ht="26.25" customHeight="1"/>
    <row r="11121" ht="26.25" customHeight="1"/>
    <row r="11122" ht="26.25" customHeight="1"/>
    <row r="11123" ht="26.25" customHeight="1"/>
    <row r="11124" ht="26.25" customHeight="1"/>
    <row r="11125" ht="26.25" customHeight="1"/>
    <row r="11126" ht="26.25" customHeight="1"/>
    <row r="11127" ht="26.25" customHeight="1"/>
    <row r="11128" ht="26.25" customHeight="1"/>
    <row r="11129" ht="26.25" customHeight="1"/>
    <row r="11130" ht="26.25" customHeight="1"/>
    <row r="11131" ht="26.25" customHeight="1"/>
    <row r="11132" ht="26.25" customHeight="1"/>
    <row r="11133" ht="26.25" customHeight="1"/>
    <row r="11134" ht="26.25" customHeight="1"/>
    <row r="11135" ht="26.25" customHeight="1"/>
    <row r="11136" ht="26.25" customHeight="1"/>
    <row r="11137" ht="26.25" customHeight="1"/>
    <row r="11138" ht="26.25" customHeight="1"/>
    <row r="11139" ht="26.25" customHeight="1"/>
    <row r="11140" ht="26.25" customHeight="1"/>
    <row r="11141" ht="26.25" customHeight="1"/>
    <row r="11142" ht="26.25" customHeight="1"/>
    <row r="11143" ht="26.25" customHeight="1"/>
    <row r="11144" ht="26.25" customHeight="1"/>
    <row r="11145" ht="26.25" customHeight="1"/>
    <row r="11146" ht="26.25" customHeight="1"/>
    <row r="11147" ht="26.25" customHeight="1"/>
    <row r="11148" ht="26.25" customHeight="1"/>
    <row r="11149" ht="26.25" customHeight="1"/>
    <row r="11150" ht="26.25" customHeight="1"/>
    <row r="11151" ht="26.25" customHeight="1"/>
    <row r="11152" ht="26.25" customHeight="1"/>
    <row r="11153" ht="26.25" customHeight="1"/>
    <row r="11154" ht="26.25" customHeight="1"/>
    <row r="11155" ht="26.25" customHeight="1"/>
    <row r="11156" ht="26.25" customHeight="1"/>
    <row r="11157" ht="26.25" customHeight="1"/>
    <row r="11158" ht="26.25" customHeight="1"/>
    <row r="11159" ht="26.25" customHeight="1"/>
    <row r="11160" ht="26.25" customHeight="1"/>
    <row r="11161" ht="26.25" customHeight="1"/>
    <row r="11162" ht="26.25" customHeight="1"/>
    <row r="11163" ht="26.25" customHeight="1"/>
    <row r="11164" ht="26.25" customHeight="1"/>
    <row r="11165" ht="26.25" customHeight="1"/>
    <row r="11166" ht="26.25" customHeight="1"/>
    <row r="11167" ht="26.25" customHeight="1"/>
    <row r="11168" ht="26.25" customHeight="1"/>
    <row r="11169" ht="26.25" customHeight="1"/>
    <row r="11170" ht="26.25" customHeight="1"/>
    <row r="11171" ht="26.25" customHeight="1"/>
    <row r="11172" ht="26.25" customHeight="1"/>
    <row r="11173" ht="26.25" customHeight="1"/>
    <row r="11174" ht="26.25" customHeight="1"/>
    <row r="11175" ht="26.25" customHeight="1"/>
    <row r="11176" ht="26.25" customHeight="1"/>
    <row r="11177" ht="26.25" customHeight="1"/>
    <row r="11178" ht="26.25" customHeight="1"/>
    <row r="11179" ht="26.25" customHeight="1"/>
    <row r="11180" ht="26.25" customHeight="1"/>
    <row r="11181" ht="26.25" customHeight="1"/>
    <row r="11182" ht="26.25" customHeight="1"/>
    <row r="11183" ht="26.25" customHeight="1"/>
    <row r="11184" ht="26.25" customHeight="1"/>
    <row r="11185" ht="26.25" customHeight="1"/>
    <row r="11186" ht="26.25" customHeight="1"/>
    <row r="11187" ht="26.25" customHeight="1"/>
    <row r="11188" ht="26.25" customHeight="1"/>
    <row r="11189" ht="26.25" customHeight="1"/>
    <row r="11190" ht="26.25" customHeight="1"/>
    <row r="11191" ht="26.25" customHeight="1"/>
    <row r="11192" ht="26.25" customHeight="1"/>
    <row r="11193" ht="26.25" customHeight="1"/>
    <row r="11194" ht="26.25" customHeight="1"/>
    <row r="11195" ht="26.25" customHeight="1"/>
    <row r="11196" ht="26.25" customHeight="1"/>
    <row r="11197" ht="26.25" customHeight="1"/>
    <row r="11198" ht="26.25" customHeight="1"/>
    <row r="11199" ht="26.25" customHeight="1"/>
    <row r="11200" ht="26.25" customHeight="1"/>
    <row r="11201" ht="26.25" customHeight="1"/>
    <row r="11202" ht="26.25" customHeight="1"/>
    <row r="11203" ht="26.25" customHeight="1"/>
    <row r="11204" ht="26.25" customHeight="1"/>
    <row r="11205" ht="26.25" customHeight="1"/>
    <row r="11206" ht="26.25" customHeight="1"/>
    <row r="11207" ht="26.25" customHeight="1"/>
    <row r="11208" ht="26.25" customHeight="1"/>
    <row r="11209" ht="26.25" customHeight="1"/>
    <row r="11210" ht="26.25" customHeight="1"/>
    <row r="11211" ht="26.25" customHeight="1"/>
    <row r="11212" ht="26.25" customHeight="1"/>
    <row r="11213" ht="26.25" customHeight="1"/>
    <row r="11214" ht="26.25" customHeight="1"/>
    <row r="11215" ht="26.25" customHeight="1"/>
    <row r="11216" ht="26.25" customHeight="1"/>
    <row r="11217" ht="26.25" customHeight="1"/>
    <row r="11218" ht="26.25" customHeight="1"/>
    <row r="11219" ht="26.25" customHeight="1"/>
    <row r="11220" ht="26.25" customHeight="1"/>
    <row r="11221" ht="26.25" customHeight="1"/>
    <row r="11222" ht="26.25" customHeight="1"/>
    <row r="11223" ht="26.25" customHeight="1"/>
    <row r="11224" ht="26.25" customHeight="1"/>
    <row r="11225" ht="26.25" customHeight="1"/>
    <row r="11226" ht="26.25" customHeight="1"/>
    <row r="11227" ht="26.25" customHeight="1"/>
    <row r="11228" ht="26.25" customHeight="1"/>
    <row r="11229" ht="26.25" customHeight="1"/>
    <row r="11230" ht="26.25" customHeight="1"/>
    <row r="11231" ht="26.25" customHeight="1"/>
    <row r="11232" ht="26.25" customHeight="1"/>
    <row r="11233" ht="26.25" customHeight="1"/>
    <row r="11234" ht="26.25" customHeight="1"/>
    <row r="11235" ht="26.25" customHeight="1"/>
    <row r="11236" ht="26.25" customHeight="1"/>
    <row r="11237" ht="26.25" customHeight="1"/>
    <row r="11238" ht="26.25" customHeight="1"/>
    <row r="11239" ht="26.25" customHeight="1"/>
    <row r="11240" ht="26.25" customHeight="1"/>
    <row r="11241" ht="26.25" customHeight="1"/>
    <row r="11242" ht="26.25" customHeight="1"/>
    <row r="11243" ht="26.25" customHeight="1"/>
    <row r="11244" ht="26.25" customHeight="1"/>
    <row r="11245" ht="26.25" customHeight="1"/>
    <row r="11246" ht="26.25" customHeight="1"/>
    <row r="11247" ht="26.25" customHeight="1"/>
    <row r="11248" ht="26.25" customHeight="1"/>
    <row r="11249" ht="26.25" customHeight="1"/>
    <row r="11250" ht="26.25" customHeight="1"/>
    <row r="11251" ht="26.25" customHeight="1"/>
    <row r="11252" ht="26.25" customHeight="1"/>
    <row r="11253" ht="26.25" customHeight="1"/>
    <row r="11254" ht="26.25" customHeight="1"/>
    <row r="11255" ht="26.25" customHeight="1"/>
    <row r="11256" ht="26.25" customHeight="1"/>
    <row r="11257" ht="26.25" customHeight="1"/>
    <row r="11258" ht="26.25" customHeight="1"/>
    <row r="11259" ht="26.25" customHeight="1"/>
    <row r="11260" ht="26.25" customHeight="1"/>
    <row r="11261" ht="26.25" customHeight="1"/>
    <row r="11262" ht="26.25" customHeight="1"/>
    <row r="11263" ht="26.25" customHeight="1"/>
    <row r="11264" ht="26.25" customHeight="1"/>
    <row r="11265" ht="26.25" customHeight="1"/>
    <row r="11266" ht="26.25" customHeight="1"/>
    <row r="11267" ht="26.25" customHeight="1"/>
    <row r="11268" ht="26.25" customHeight="1"/>
    <row r="11269" ht="26.25" customHeight="1"/>
    <row r="11270" ht="26.25" customHeight="1"/>
    <row r="11271" ht="26.25" customHeight="1"/>
    <row r="11272" ht="26.25" customHeight="1"/>
    <row r="11273" ht="26.25" customHeight="1"/>
    <row r="11274" ht="26.25" customHeight="1"/>
    <row r="11275" ht="26.25" customHeight="1"/>
    <row r="11276" ht="26.25" customHeight="1"/>
    <row r="11277" ht="26.25" customHeight="1"/>
    <row r="11278" ht="26.25" customHeight="1"/>
    <row r="11279" ht="26.25" customHeight="1"/>
    <row r="11280" ht="26.25" customHeight="1"/>
    <row r="11281" ht="26.25" customHeight="1"/>
    <row r="11282" ht="26.25" customHeight="1"/>
    <row r="11283" ht="26.25" customHeight="1"/>
    <row r="11284" ht="26.25" customHeight="1"/>
    <row r="11285" ht="26.25" customHeight="1"/>
    <row r="11286" ht="26.25" customHeight="1"/>
    <row r="11287" ht="26.25" customHeight="1"/>
    <row r="11288" ht="26.25" customHeight="1"/>
    <row r="11289" ht="26.25" customHeight="1"/>
    <row r="11290" ht="26.25" customHeight="1"/>
    <row r="11291" ht="26.25" customHeight="1"/>
    <row r="11292" ht="26.25" customHeight="1"/>
    <row r="11293" ht="26.25" customHeight="1"/>
    <row r="11294" ht="26.25" customHeight="1"/>
    <row r="11295" ht="26.25" customHeight="1"/>
    <row r="11296" ht="26.25" customHeight="1"/>
    <row r="11297" ht="26.25" customHeight="1"/>
    <row r="11298" ht="26.25" customHeight="1"/>
    <row r="11299" ht="26.25" customHeight="1"/>
    <row r="11300" ht="26.25" customHeight="1"/>
    <row r="11301" ht="26.25" customHeight="1"/>
    <row r="11302" ht="26.25" customHeight="1"/>
    <row r="11303" ht="26.25" customHeight="1"/>
    <row r="11304" ht="26.25" customHeight="1"/>
    <row r="11305" ht="26.25" customHeight="1"/>
    <row r="11306" ht="26.25" customHeight="1"/>
    <row r="11307" ht="26.25" customHeight="1"/>
    <row r="11308" ht="26.25" customHeight="1"/>
    <row r="11309" ht="26.25" customHeight="1"/>
    <row r="11310" ht="26.25" customHeight="1"/>
    <row r="11311" ht="26.25" customHeight="1"/>
    <row r="11312" ht="26.25" customHeight="1"/>
    <row r="11313" ht="26.25" customHeight="1"/>
    <row r="11314" ht="26.25" customHeight="1"/>
    <row r="11315" ht="26.25" customHeight="1"/>
    <row r="11316" ht="26.25" customHeight="1"/>
    <row r="11317" ht="26.25" customHeight="1"/>
    <row r="11318" ht="26.25" customHeight="1"/>
    <row r="11319" ht="26.25" customHeight="1"/>
    <row r="11320" ht="26.25" customHeight="1"/>
    <row r="11321" ht="26.25" customHeight="1"/>
    <row r="11322" ht="26.25" customHeight="1"/>
    <row r="11323" ht="26.25" customHeight="1"/>
    <row r="11324" ht="26.25" customHeight="1"/>
    <row r="11325" ht="26.25" customHeight="1"/>
    <row r="11326" ht="26.25" customHeight="1"/>
    <row r="11327" ht="26.25" customHeight="1"/>
    <row r="11328" ht="26.25" customHeight="1"/>
    <row r="11329" ht="26.25" customHeight="1"/>
    <row r="11330" ht="26.25" customHeight="1"/>
    <row r="11331" ht="26.25" customHeight="1"/>
    <row r="11332" ht="26.25" customHeight="1"/>
    <row r="11333" ht="26.25" customHeight="1"/>
    <row r="11334" ht="26.25" customHeight="1"/>
    <row r="11335" ht="26.25" customHeight="1"/>
    <row r="11336" ht="26.25" customHeight="1"/>
    <row r="11337" ht="26.25" customHeight="1"/>
    <row r="11338" ht="26.25" customHeight="1"/>
    <row r="11339" ht="26.25" customHeight="1"/>
    <row r="11340" ht="26.25" customHeight="1"/>
    <row r="11341" ht="26.25" customHeight="1"/>
    <row r="11342" ht="26.25" customHeight="1"/>
    <row r="11343" ht="26.25" customHeight="1"/>
    <row r="11344" ht="26.25" customHeight="1"/>
    <row r="11345" ht="26.25" customHeight="1"/>
    <row r="11346" ht="26.25" customHeight="1"/>
    <row r="11347" ht="26.25" customHeight="1"/>
    <row r="11348" ht="26.25" customHeight="1"/>
    <row r="11349" ht="26.25" customHeight="1"/>
    <row r="11350" ht="26.25" customHeight="1"/>
    <row r="11351" ht="26.25" customHeight="1"/>
    <row r="11352" ht="26.25" customHeight="1"/>
    <row r="11353" ht="26.25" customHeight="1"/>
    <row r="11354" ht="26.25" customHeight="1"/>
    <row r="11355" ht="26.25" customHeight="1"/>
    <row r="11356" ht="26.25" customHeight="1"/>
    <row r="11357" ht="26.25" customHeight="1"/>
    <row r="11358" ht="26.25" customHeight="1"/>
    <row r="11359" ht="26.25" customHeight="1"/>
    <row r="11360" ht="26.25" customHeight="1"/>
    <row r="11361" ht="26.25" customHeight="1"/>
    <row r="11362" ht="26.25" customHeight="1"/>
    <row r="11363" ht="26.25" customHeight="1"/>
    <row r="11364" ht="26.25" customHeight="1"/>
    <row r="11365" ht="26.25" customHeight="1"/>
    <row r="11366" ht="26.25" customHeight="1"/>
    <row r="11367" ht="26.25" customHeight="1"/>
    <row r="11368" ht="26.25" customHeight="1"/>
    <row r="11369" ht="26.25" customHeight="1"/>
    <row r="11370" ht="26.25" customHeight="1"/>
    <row r="11371" ht="26.25" customHeight="1"/>
    <row r="11372" ht="26.25" customHeight="1"/>
    <row r="11373" ht="26.25" customHeight="1"/>
    <row r="11374" ht="26.25" customHeight="1"/>
    <row r="11375" ht="26.25" customHeight="1"/>
    <row r="11376" ht="26.25" customHeight="1"/>
    <row r="11377" ht="26.25" customHeight="1"/>
    <row r="11378" ht="26.25" customHeight="1"/>
    <row r="11379" ht="26.25" customHeight="1"/>
    <row r="11380" ht="26.25" customHeight="1"/>
    <row r="11381" ht="26.25" customHeight="1"/>
    <row r="11382" ht="26.25" customHeight="1"/>
    <row r="11383" ht="26.25" customHeight="1"/>
    <row r="11384" ht="26.25" customHeight="1"/>
    <row r="11385" ht="26.25" customHeight="1"/>
    <row r="11386" ht="26.25" customHeight="1"/>
    <row r="11387" ht="26.25" customHeight="1"/>
    <row r="11388" ht="26.25" customHeight="1"/>
    <row r="11389" ht="26.25" customHeight="1"/>
    <row r="11390" ht="26.25" customHeight="1"/>
    <row r="11391" ht="26.25" customHeight="1"/>
    <row r="11392" ht="26.25" customHeight="1"/>
    <row r="11393" ht="26.25" customHeight="1"/>
    <row r="11394" ht="26.25" customHeight="1"/>
    <row r="11395" ht="26.25" customHeight="1"/>
    <row r="11396" ht="26.25" customHeight="1"/>
    <row r="11397" ht="26.25" customHeight="1"/>
    <row r="11398" ht="26.25" customHeight="1"/>
    <row r="11399" ht="26.25" customHeight="1"/>
    <row r="11400" ht="26.25" customHeight="1"/>
    <row r="11401" ht="26.25" customHeight="1"/>
    <row r="11402" ht="26.25" customHeight="1"/>
    <row r="11403" ht="26.25" customHeight="1"/>
    <row r="11404" ht="26.25" customHeight="1"/>
    <row r="11405" ht="26.25" customHeight="1"/>
    <row r="11406" ht="26.25" customHeight="1"/>
    <row r="11407" ht="26.25" customHeight="1"/>
    <row r="11408" ht="26.25" customHeight="1"/>
    <row r="11409" ht="26.25" customHeight="1"/>
    <row r="11410" ht="26.25" customHeight="1"/>
    <row r="11411" ht="26.25" customHeight="1"/>
    <row r="11412" ht="26.25" customHeight="1"/>
    <row r="11413" ht="26.25" customHeight="1"/>
    <row r="11414" ht="26.25" customHeight="1"/>
    <row r="11415" ht="26.25" customHeight="1"/>
    <row r="11416" ht="26.25" customHeight="1"/>
    <row r="11417" ht="26.25" customHeight="1"/>
    <row r="11418" ht="26.25" customHeight="1"/>
    <row r="11419" ht="26.25" customHeight="1"/>
    <row r="11420" ht="26.25" customHeight="1"/>
    <row r="11421" ht="26.25" customHeight="1"/>
    <row r="11422" ht="26.25" customHeight="1"/>
    <row r="11423" ht="26.25" customHeight="1"/>
    <row r="11424" ht="26.25" customHeight="1"/>
    <row r="11425" ht="26.25" customHeight="1"/>
    <row r="11426" ht="26.25" customHeight="1"/>
    <row r="11427" ht="26.25" customHeight="1"/>
    <row r="11428" ht="26.25" customHeight="1"/>
    <row r="11429" ht="26.25" customHeight="1"/>
    <row r="11430" ht="26.25" customHeight="1"/>
    <row r="11431" ht="26.25" customHeight="1"/>
    <row r="11432" ht="26.25" customHeight="1"/>
    <row r="11433" ht="26.25" customHeight="1"/>
    <row r="11434" ht="26.25" customHeight="1"/>
    <row r="11435" ht="26.25" customHeight="1"/>
    <row r="11436" ht="26.25" customHeight="1"/>
    <row r="11437" ht="26.25" customHeight="1"/>
    <row r="11438" ht="26.25" customHeight="1"/>
    <row r="11439" ht="26.25" customHeight="1"/>
    <row r="11440" ht="26.25" customHeight="1"/>
    <row r="11441" ht="26.25" customHeight="1"/>
    <row r="11442" ht="26.25" customHeight="1"/>
    <row r="11443" ht="26.25" customHeight="1"/>
    <row r="11444" ht="26.25" customHeight="1"/>
    <row r="11445" ht="26.25" customHeight="1"/>
    <row r="11446" ht="26.25" customHeight="1"/>
    <row r="11447" ht="26.25" customHeight="1"/>
    <row r="11448" ht="26.25" customHeight="1"/>
    <row r="11449" ht="26.25" customHeight="1"/>
    <row r="11450" ht="26.25" customHeight="1"/>
    <row r="11451" ht="26.25" customHeight="1"/>
    <row r="11452" ht="26.25" customHeight="1"/>
    <row r="11453" ht="26.25" customHeight="1"/>
    <row r="11454" ht="26.25" customHeight="1"/>
    <row r="11455" ht="26.25" customHeight="1"/>
    <row r="11456" ht="26.25" customHeight="1"/>
    <row r="11457" ht="26.25" customHeight="1"/>
    <row r="11458" ht="26.25" customHeight="1"/>
    <row r="11459" ht="26.25" customHeight="1"/>
    <row r="11460" ht="26.25" customHeight="1"/>
    <row r="11461" ht="26.25" customHeight="1"/>
    <row r="11462" ht="26.25" customHeight="1"/>
    <row r="11463" ht="26.25" customHeight="1"/>
    <row r="11464" ht="26.25" customHeight="1"/>
    <row r="11465" ht="26.25" customHeight="1"/>
    <row r="11466" ht="26.25" customHeight="1"/>
    <row r="11467" ht="26.25" customHeight="1"/>
    <row r="11468" ht="26.25" customHeight="1"/>
    <row r="11469" ht="26.25" customHeight="1"/>
    <row r="11470" ht="26.25" customHeight="1"/>
    <row r="11471" ht="26.25" customHeight="1"/>
    <row r="11472" ht="26.25" customHeight="1"/>
    <row r="11473" ht="26.25" customHeight="1"/>
    <row r="11474" ht="26.25" customHeight="1"/>
    <row r="11475" ht="26.25" customHeight="1"/>
    <row r="11476" ht="26.25" customHeight="1"/>
    <row r="11477" ht="26.25" customHeight="1"/>
    <row r="11478" ht="26.25" customHeight="1"/>
    <row r="11479" ht="26.25" customHeight="1"/>
    <row r="11480" ht="26.25" customHeight="1"/>
    <row r="11481" ht="26.25" customHeight="1"/>
    <row r="11482" ht="26.25" customHeight="1"/>
    <row r="11483" ht="26.25" customHeight="1"/>
    <row r="11484" ht="26.25" customHeight="1"/>
    <row r="11485" ht="26.25" customHeight="1"/>
    <row r="11486" ht="26.25" customHeight="1"/>
    <row r="11487" ht="26.25" customHeight="1"/>
    <row r="11488" ht="26.25" customHeight="1"/>
    <row r="11489" ht="26.25" customHeight="1"/>
    <row r="11490" ht="26.25" customHeight="1"/>
    <row r="11491" ht="26.25" customHeight="1"/>
    <row r="11492" ht="26.25" customHeight="1"/>
    <row r="11493" ht="26.25" customHeight="1"/>
    <row r="11494" ht="26.25" customHeight="1"/>
    <row r="11495" ht="26.25" customHeight="1"/>
    <row r="11496" ht="26.25" customHeight="1"/>
    <row r="11497" ht="26.25" customHeight="1"/>
    <row r="11498" ht="26.25" customHeight="1"/>
    <row r="11499" ht="26.25" customHeight="1"/>
    <row r="11500" ht="26.25" customHeight="1"/>
    <row r="11501" ht="26.25" customHeight="1"/>
    <row r="11502" ht="26.25" customHeight="1"/>
    <row r="11503" ht="26.25" customHeight="1"/>
    <row r="11504" ht="26.25" customHeight="1"/>
    <row r="11505" ht="26.25" customHeight="1"/>
    <row r="11506" ht="26.25" customHeight="1"/>
    <row r="11507" ht="26.25" customHeight="1"/>
    <row r="11508" ht="26.25" customHeight="1"/>
    <row r="11509" ht="26.25" customHeight="1"/>
    <row r="11510" ht="26.25" customHeight="1"/>
    <row r="11511" ht="26.25" customHeight="1"/>
    <row r="11512" ht="26.25" customHeight="1"/>
    <row r="11513" ht="26.25" customHeight="1"/>
    <row r="11514" ht="26.25" customHeight="1"/>
    <row r="11515" ht="26.25" customHeight="1"/>
    <row r="11516" ht="26.25" customHeight="1"/>
    <row r="11517" ht="26.25" customHeight="1"/>
    <row r="11518" ht="26.25" customHeight="1"/>
    <row r="11519" ht="26.25" customHeight="1"/>
    <row r="11520" ht="26.25" customHeight="1"/>
    <row r="11521" ht="26.25" customHeight="1"/>
    <row r="11522" ht="26.25" customHeight="1"/>
    <row r="11523" ht="26.25" customHeight="1"/>
    <row r="11524" ht="26.25" customHeight="1"/>
    <row r="11525" ht="26.25" customHeight="1"/>
    <row r="11526" ht="26.25" customHeight="1"/>
    <row r="11527" ht="26.25" customHeight="1"/>
    <row r="11528" ht="26.25" customHeight="1"/>
    <row r="11529" ht="26.25" customHeight="1"/>
    <row r="11530" ht="26.25" customHeight="1"/>
    <row r="11531" ht="26.25" customHeight="1"/>
    <row r="11532" ht="26.25" customHeight="1"/>
    <row r="11533" ht="26.25" customHeight="1"/>
    <row r="11534" ht="26.25" customHeight="1"/>
    <row r="11535" ht="26.25" customHeight="1"/>
    <row r="11536" ht="26.25" customHeight="1"/>
    <row r="11537" ht="26.25" customHeight="1"/>
    <row r="11538" ht="26.25" customHeight="1"/>
    <row r="11539" ht="26.25" customHeight="1"/>
    <row r="11540" ht="26.25" customHeight="1"/>
    <row r="11541" ht="26.25" customHeight="1"/>
    <row r="11542" ht="26.25" customHeight="1"/>
    <row r="11543" ht="26.25" customHeight="1"/>
    <row r="11544" ht="26.25" customHeight="1"/>
    <row r="11545" ht="26.25" customHeight="1"/>
    <row r="11546" ht="26.25" customHeight="1"/>
    <row r="11547" ht="26.25" customHeight="1"/>
    <row r="11548" ht="26.25" customHeight="1"/>
    <row r="11549" ht="26.25" customHeight="1"/>
    <row r="11550" ht="26.25" customHeight="1"/>
    <row r="11551" ht="26.25" customHeight="1"/>
    <row r="11552" ht="26.25" customHeight="1"/>
    <row r="11553" ht="26.25" customHeight="1"/>
    <row r="11554" ht="26.25" customHeight="1"/>
    <row r="11555" ht="26.25" customHeight="1"/>
    <row r="11556" ht="26.25" customHeight="1"/>
    <row r="11557" ht="26.25" customHeight="1"/>
    <row r="11558" ht="26.25" customHeight="1"/>
    <row r="11559" ht="26.25" customHeight="1"/>
    <row r="11560" ht="26.25" customHeight="1"/>
    <row r="11561" ht="26.25" customHeight="1"/>
    <row r="11562" ht="26.25" customHeight="1"/>
    <row r="11563" ht="26.25" customHeight="1"/>
    <row r="11564" ht="26.25" customHeight="1"/>
    <row r="11565" ht="26.25" customHeight="1"/>
    <row r="11566" ht="26.25" customHeight="1"/>
    <row r="11567" ht="26.25" customHeight="1"/>
    <row r="11568" ht="26.25" customHeight="1"/>
    <row r="11569" ht="26.25" customHeight="1"/>
    <row r="11570" ht="26.25" customHeight="1"/>
    <row r="11571" ht="26.25" customHeight="1"/>
    <row r="11572" ht="26.25" customHeight="1"/>
    <row r="11573" ht="26.25" customHeight="1"/>
    <row r="11574" ht="26.25" customHeight="1"/>
    <row r="11575" ht="26.25" customHeight="1"/>
    <row r="11576" ht="26.25" customHeight="1"/>
    <row r="11577" ht="26.25" customHeight="1"/>
    <row r="11578" ht="26.25" customHeight="1"/>
    <row r="11579" ht="26.25" customHeight="1"/>
    <row r="11580" ht="26.25" customHeight="1"/>
    <row r="11581" ht="26.25" customHeight="1"/>
    <row r="11582" ht="26.25" customHeight="1"/>
    <row r="11583" ht="26.25" customHeight="1"/>
    <row r="11584" ht="26.25" customHeight="1"/>
    <row r="11585" ht="26.25" customHeight="1"/>
    <row r="11586" ht="26.25" customHeight="1"/>
    <row r="11587" ht="26.25" customHeight="1"/>
    <row r="11588" ht="26.25" customHeight="1"/>
    <row r="11589" ht="26.25" customHeight="1"/>
    <row r="11590" ht="26.25" customHeight="1"/>
    <row r="11591" ht="26.25" customHeight="1"/>
    <row r="11592" ht="26.25" customHeight="1"/>
    <row r="11593" ht="26.25" customHeight="1"/>
    <row r="11594" ht="26.25" customHeight="1"/>
    <row r="11595" ht="26.25" customHeight="1"/>
    <row r="11596" ht="26.25" customHeight="1"/>
    <row r="11597" ht="26.25" customHeight="1"/>
    <row r="11598" ht="26.25" customHeight="1"/>
    <row r="11599" ht="26.25" customHeight="1"/>
    <row r="11600" ht="26.25" customHeight="1"/>
    <row r="11601" ht="26.25" customHeight="1"/>
    <row r="11602" ht="26.25" customHeight="1"/>
    <row r="11603" ht="26.25" customHeight="1"/>
    <row r="11604" ht="26.25" customHeight="1"/>
    <row r="11605" ht="26.25" customHeight="1"/>
    <row r="11606" ht="26.25" customHeight="1"/>
    <row r="11607" ht="26.25" customHeight="1"/>
    <row r="11608" ht="26.25" customHeight="1"/>
    <row r="11609" ht="26.25" customHeight="1"/>
    <row r="11610" ht="26.25" customHeight="1"/>
    <row r="11611" ht="26.25" customHeight="1"/>
    <row r="11612" ht="26.25" customHeight="1"/>
    <row r="11613" ht="26.25" customHeight="1"/>
    <row r="11614" ht="26.25" customHeight="1"/>
    <row r="11615" ht="26.25" customHeight="1"/>
    <row r="11616" ht="26.25" customHeight="1"/>
    <row r="11617" ht="26.25" customHeight="1"/>
    <row r="11618" ht="26.25" customHeight="1"/>
    <row r="11619" ht="26.25" customHeight="1"/>
    <row r="11620" ht="26.25" customHeight="1"/>
    <row r="11621" ht="26.25" customHeight="1"/>
    <row r="11622" ht="26.25" customHeight="1"/>
    <row r="11623" ht="26.25" customHeight="1"/>
    <row r="11624" ht="26.25" customHeight="1"/>
    <row r="11625" ht="26.25" customHeight="1"/>
    <row r="11626" ht="26.25" customHeight="1"/>
    <row r="11627" ht="26.25" customHeight="1"/>
    <row r="11628" ht="26.25" customHeight="1"/>
    <row r="11629" ht="26.25" customHeight="1"/>
    <row r="11630" ht="26.25" customHeight="1"/>
    <row r="11631" ht="26.25" customHeight="1"/>
    <row r="11632" ht="26.25" customHeight="1"/>
    <row r="11633" ht="26.25" customHeight="1"/>
    <row r="11634" ht="26.25" customHeight="1"/>
    <row r="11635" ht="26.25" customHeight="1"/>
    <row r="11636" ht="26.25" customHeight="1"/>
    <row r="11637" ht="26.25" customHeight="1"/>
    <row r="11638" ht="26.25" customHeight="1"/>
    <row r="11639" ht="26.25" customHeight="1"/>
    <row r="11640" ht="26.25" customHeight="1"/>
    <row r="11641" ht="26.25" customHeight="1"/>
    <row r="11642" ht="26.25" customHeight="1"/>
    <row r="11643" ht="26.25" customHeight="1"/>
    <row r="11644" ht="26.25" customHeight="1"/>
    <row r="11645" ht="26.25" customHeight="1"/>
    <row r="11646" ht="26.25" customHeight="1"/>
    <row r="11647" ht="26.25" customHeight="1"/>
    <row r="11648" ht="26.25" customHeight="1"/>
    <row r="11649" ht="26.25" customHeight="1"/>
    <row r="11650" ht="26.25" customHeight="1"/>
    <row r="11651" ht="26.25" customHeight="1"/>
    <row r="11652" ht="26.25" customHeight="1"/>
    <row r="11653" ht="26.25" customHeight="1"/>
    <row r="11654" ht="26.25" customHeight="1"/>
    <row r="11655" ht="26.25" customHeight="1"/>
    <row r="11656" ht="26.25" customHeight="1"/>
    <row r="11657" ht="26.25" customHeight="1"/>
    <row r="11658" ht="26.25" customHeight="1"/>
    <row r="11659" ht="26.25" customHeight="1"/>
    <row r="11660" ht="26.25" customHeight="1"/>
    <row r="11661" ht="26.25" customHeight="1"/>
    <row r="11662" ht="26.25" customHeight="1"/>
    <row r="11663" ht="26.25" customHeight="1"/>
    <row r="11664" ht="26.25" customHeight="1"/>
    <row r="11665" ht="26.25" customHeight="1"/>
    <row r="11666" ht="26.25" customHeight="1"/>
    <row r="11667" ht="26.25" customHeight="1"/>
    <row r="11668" ht="26.25" customHeight="1"/>
    <row r="11669" ht="26.25" customHeight="1"/>
    <row r="11670" ht="26.25" customHeight="1"/>
    <row r="11671" ht="26.25" customHeight="1"/>
    <row r="11672" ht="26.25" customHeight="1"/>
    <row r="11673" ht="26.25" customHeight="1"/>
    <row r="11674" ht="26.25" customHeight="1"/>
    <row r="11675" ht="26.25" customHeight="1"/>
    <row r="11676" ht="26.25" customHeight="1"/>
    <row r="11677" ht="26.25" customHeight="1"/>
    <row r="11678" ht="26.25" customHeight="1"/>
    <row r="11679" ht="26.25" customHeight="1"/>
    <row r="11680" ht="26.25" customHeight="1"/>
    <row r="11681" ht="26.25" customHeight="1"/>
    <row r="11682" ht="26.25" customHeight="1"/>
    <row r="11683" ht="26.25" customHeight="1"/>
    <row r="11684" ht="26.25" customHeight="1"/>
    <row r="11685" ht="26.25" customHeight="1"/>
    <row r="11686" ht="26.25" customHeight="1"/>
    <row r="11687" ht="26.25" customHeight="1"/>
    <row r="11688" ht="26.25" customHeight="1"/>
    <row r="11689" ht="26.25" customHeight="1"/>
    <row r="11690" ht="26.25" customHeight="1"/>
    <row r="11691" ht="26.25" customHeight="1"/>
    <row r="11692" ht="26.25" customHeight="1"/>
    <row r="11693" ht="26.25" customHeight="1"/>
    <row r="11694" ht="26.25" customHeight="1"/>
    <row r="11695" ht="26.25" customHeight="1"/>
    <row r="11696" ht="26.25" customHeight="1"/>
    <row r="11697" ht="26.25" customHeight="1"/>
    <row r="11698" ht="26.25" customHeight="1"/>
    <row r="11699" ht="26.25" customHeight="1"/>
    <row r="11700" ht="26.25" customHeight="1"/>
    <row r="11701" ht="26.25" customHeight="1"/>
    <row r="11702" ht="26.25" customHeight="1"/>
    <row r="11703" ht="26.25" customHeight="1"/>
    <row r="11704" ht="26.25" customHeight="1"/>
    <row r="11705" ht="26.25" customHeight="1"/>
    <row r="11706" ht="26.25" customHeight="1"/>
    <row r="11707" ht="26.25" customHeight="1"/>
    <row r="11708" ht="26.25" customHeight="1"/>
    <row r="11709" ht="26.25" customHeight="1"/>
    <row r="11710" ht="26.25" customHeight="1"/>
    <row r="11711" ht="26.25" customHeight="1"/>
    <row r="11712" ht="26.25" customHeight="1"/>
    <row r="11713" ht="26.25" customHeight="1"/>
    <row r="11714" ht="26.25" customHeight="1"/>
    <row r="11715" ht="26.25" customHeight="1"/>
    <row r="11716" ht="26.25" customHeight="1"/>
    <row r="11717" ht="26.25" customHeight="1"/>
    <row r="11718" ht="26.25" customHeight="1"/>
    <row r="11719" ht="26.25" customHeight="1"/>
    <row r="11720" ht="26.25" customHeight="1"/>
    <row r="11721" ht="26.25" customHeight="1"/>
    <row r="11722" ht="26.25" customHeight="1"/>
    <row r="11723" ht="26.25" customHeight="1"/>
    <row r="11724" ht="26.25" customHeight="1"/>
    <row r="11725" ht="26.25" customHeight="1"/>
    <row r="11726" ht="26.25" customHeight="1"/>
    <row r="11727" ht="26.25" customHeight="1"/>
    <row r="11728" ht="26.25" customHeight="1"/>
    <row r="11729" ht="26.25" customHeight="1"/>
    <row r="11730" ht="26.25" customHeight="1"/>
    <row r="11731" ht="26.25" customHeight="1"/>
    <row r="11732" ht="26.25" customHeight="1"/>
    <row r="11733" ht="26.25" customHeight="1"/>
    <row r="11734" ht="26.25" customHeight="1"/>
    <row r="11735" ht="26.25" customHeight="1"/>
    <row r="11736" ht="26.25" customHeight="1"/>
    <row r="11737" ht="26.25" customHeight="1"/>
    <row r="11738" ht="26.25" customHeight="1"/>
    <row r="11739" ht="26.25" customHeight="1"/>
    <row r="11740" ht="26.25" customHeight="1"/>
    <row r="11741" ht="26.25" customHeight="1"/>
    <row r="11742" ht="26.25" customHeight="1"/>
    <row r="11743" ht="26.25" customHeight="1"/>
    <row r="11744" ht="26.25" customHeight="1"/>
    <row r="11745" ht="26.25" customHeight="1"/>
    <row r="11746" ht="26.25" customHeight="1"/>
    <row r="11747" ht="26.25" customHeight="1"/>
    <row r="11748" ht="26.25" customHeight="1"/>
    <row r="11749" ht="26.25" customHeight="1"/>
    <row r="11750" ht="26.25" customHeight="1"/>
    <row r="11751" ht="26.25" customHeight="1"/>
    <row r="11752" ht="26.25" customHeight="1"/>
    <row r="11753" ht="26.25" customHeight="1"/>
    <row r="11754" ht="26.25" customHeight="1"/>
    <row r="11755" ht="26.25" customHeight="1"/>
    <row r="11756" ht="26.25" customHeight="1"/>
    <row r="11757" ht="26.25" customHeight="1"/>
    <row r="11758" ht="26.25" customHeight="1"/>
    <row r="11759" ht="26.25" customHeight="1"/>
    <row r="11760" ht="26.25" customHeight="1"/>
    <row r="11761" ht="26.25" customHeight="1"/>
    <row r="11762" ht="26.25" customHeight="1"/>
    <row r="11763" ht="26.25" customHeight="1"/>
    <row r="11764" ht="26.25" customHeight="1"/>
    <row r="11765" ht="26.25" customHeight="1"/>
    <row r="11766" ht="26.25" customHeight="1"/>
    <row r="11767" ht="26.25" customHeight="1"/>
    <row r="11768" ht="26.25" customHeight="1"/>
    <row r="11769" ht="26.25" customHeight="1"/>
    <row r="11770" ht="26.25" customHeight="1"/>
    <row r="11771" ht="26.25" customHeight="1"/>
    <row r="11772" ht="26.25" customHeight="1"/>
    <row r="11773" ht="26.25" customHeight="1"/>
    <row r="11774" ht="26.25" customHeight="1"/>
    <row r="11775" ht="26.25" customHeight="1"/>
    <row r="11776" ht="26.25" customHeight="1"/>
    <row r="11777" ht="26.25" customHeight="1"/>
    <row r="11778" ht="26.25" customHeight="1"/>
    <row r="11779" ht="26.25" customHeight="1"/>
    <row r="11780" ht="26.25" customHeight="1"/>
    <row r="11781" ht="26.25" customHeight="1"/>
    <row r="11782" ht="26.25" customHeight="1"/>
    <row r="11783" ht="26.25" customHeight="1"/>
    <row r="11784" ht="26.25" customHeight="1"/>
    <row r="11785" ht="26.25" customHeight="1"/>
    <row r="11786" ht="26.25" customHeight="1"/>
    <row r="11787" ht="26.25" customHeight="1"/>
    <row r="11788" ht="26.25" customHeight="1"/>
    <row r="11789" ht="26.25" customHeight="1"/>
    <row r="11790" ht="26.25" customHeight="1"/>
    <row r="11791" ht="26.25" customHeight="1"/>
    <row r="11792" ht="26.25" customHeight="1"/>
    <row r="11793" ht="26.25" customHeight="1"/>
    <row r="11794" ht="26.25" customHeight="1"/>
    <row r="11795" ht="26.25" customHeight="1"/>
    <row r="11796" ht="26.25" customHeight="1"/>
    <row r="11797" ht="26.25" customHeight="1"/>
    <row r="11798" ht="26.25" customHeight="1"/>
    <row r="11799" ht="26.25" customHeight="1"/>
    <row r="11800" ht="26.25" customHeight="1"/>
    <row r="11801" ht="26.25" customHeight="1"/>
    <row r="11802" ht="26.25" customHeight="1"/>
    <row r="11803" ht="26.25" customHeight="1"/>
    <row r="11804" ht="26.25" customHeight="1"/>
    <row r="11805" ht="26.25" customHeight="1"/>
    <row r="11806" ht="26.25" customHeight="1"/>
    <row r="11807" ht="26.25" customHeight="1"/>
    <row r="11808" ht="26.25" customHeight="1"/>
    <row r="11809" ht="26.25" customHeight="1"/>
    <row r="11810" ht="26.25" customHeight="1"/>
    <row r="11811" ht="26.25" customHeight="1"/>
    <row r="11812" ht="26.25" customHeight="1"/>
    <row r="11813" ht="26.25" customHeight="1"/>
    <row r="11814" ht="26.25" customHeight="1"/>
    <row r="11815" ht="26.25" customHeight="1"/>
    <row r="11816" ht="26.25" customHeight="1"/>
    <row r="11817" ht="26.25" customHeight="1"/>
    <row r="11818" ht="26.25" customHeight="1"/>
    <row r="11819" ht="26.25" customHeight="1"/>
    <row r="11820" ht="26.25" customHeight="1"/>
    <row r="11821" ht="26.25" customHeight="1"/>
    <row r="11822" ht="26.25" customHeight="1"/>
    <row r="11823" ht="26.25" customHeight="1"/>
    <row r="11824" ht="26.25" customHeight="1"/>
    <row r="11825" ht="26.25" customHeight="1"/>
    <row r="11826" ht="26.25" customHeight="1"/>
    <row r="11827" ht="26.25" customHeight="1"/>
    <row r="11828" ht="26.25" customHeight="1"/>
    <row r="11829" ht="26.25" customHeight="1"/>
    <row r="11830" ht="26.25" customHeight="1"/>
    <row r="11831" ht="26.25" customHeight="1"/>
    <row r="11832" ht="26.25" customHeight="1"/>
    <row r="11833" ht="26.25" customHeight="1"/>
    <row r="11834" ht="26.25" customHeight="1"/>
    <row r="11835" ht="26.25" customHeight="1"/>
    <row r="11836" ht="26.25" customHeight="1"/>
    <row r="11837" ht="26.25" customHeight="1"/>
    <row r="11838" ht="26.25" customHeight="1"/>
    <row r="11839" ht="26.25" customHeight="1"/>
    <row r="11840" ht="26.25" customHeight="1"/>
    <row r="11841" ht="26.25" customHeight="1"/>
    <row r="11842" ht="26.25" customHeight="1"/>
    <row r="11843" ht="26.25" customHeight="1"/>
    <row r="11844" ht="26.25" customHeight="1"/>
    <row r="11845" ht="26.25" customHeight="1"/>
    <row r="11846" ht="26.25" customHeight="1"/>
    <row r="11847" ht="26.25" customHeight="1"/>
    <row r="11848" ht="26.25" customHeight="1"/>
    <row r="11849" ht="26.25" customHeight="1"/>
    <row r="11850" ht="26.25" customHeight="1"/>
    <row r="11851" ht="26.25" customHeight="1"/>
    <row r="11852" ht="26.25" customHeight="1"/>
    <row r="11853" ht="26.25" customHeight="1"/>
    <row r="11854" ht="26.25" customHeight="1"/>
    <row r="11855" ht="26.25" customHeight="1"/>
    <row r="11856" ht="26.25" customHeight="1"/>
    <row r="11857" ht="26.25" customHeight="1"/>
    <row r="11858" ht="26.25" customHeight="1"/>
    <row r="11859" ht="26.25" customHeight="1"/>
    <row r="11860" ht="26.25" customHeight="1"/>
    <row r="11861" ht="26.25" customHeight="1"/>
    <row r="11862" ht="26.25" customHeight="1"/>
    <row r="11863" ht="26.25" customHeight="1"/>
    <row r="11864" ht="26.25" customHeight="1"/>
    <row r="11865" ht="26.25" customHeight="1"/>
    <row r="11866" ht="26.25" customHeight="1"/>
    <row r="11867" ht="26.25" customHeight="1"/>
    <row r="11868" ht="26.25" customHeight="1"/>
    <row r="11869" ht="26.25" customHeight="1"/>
    <row r="11870" ht="26.25" customHeight="1"/>
    <row r="11871" ht="26.25" customHeight="1"/>
    <row r="11872" ht="26.25" customHeight="1"/>
    <row r="11873" ht="26.25" customHeight="1"/>
    <row r="11874" ht="26.25" customHeight="1"/>
    <row r="11875" ht="26.25" customHeight="1"/>
    <row r="11876" ht="26.25" customHeight="1"/>
    <row r="11877" ht="26.25" customHeight="1"/>
    <row r="11878" ht="26.25" customHeight="1"/>
    <row r="11879" ht="26.25" customHeight="1"/>
    <row r="11880" ht="26.25" customHeight="1"/>
    <row r="11881" ht="26.25" customHeight="1"/>
    <row r="11882" ht="26.25" customHeight="1"/>
    <row r="11883" ht="26.25" customHeight="1"/>
    <row r="11884" ht="26.25" customHeight="1"/>
    <row r="11885" ht="26.25" customHeight="1"/>
    <row r="11886" ht="26.25" customHeight="1"/>
    <row r="11887" ht="26.25" customHeight="1"/>
    <row r="11888" ht="26.25" customHeight="1"/>
    <row r="11889" ht="26.25" customHeight="1"/>
    <row r="11890" ht="26.25" customHeight="1"/>
    <row r="11891" ht="26.25" customHeight="1"/>
    <row r="11892" ht="26.25" customHeight="1"/>
    <row r="11893" ht="26.25" customHeight="1"/>
    <row r="11894" ht="26.25" customHeight="1"/>
    <row r="11895" ht="26.25" customHeight="1"/>
    <row r="11896" ht="26.25" customHeight="1"/>
    <row r="11897" ht="26.25" customHeight="1"/>
    <row r="11898" ht="26.25" customHeight="1"/>
    <row r="11899" ht="26.25" customHeight="1"/>
    <row r="11900" ht="26.25" customHeight="1"/>
    <row r="11901" ht="26.25" customHeight="1"/>
    <row r="11902" ht="26.25" customHeight="1"/>
    <row r="11903" ht="26.25" customHeight="1"/>
    <row r="11904" ht="26.25" customHeight="1"/>
    <row r="11905" ht="26.25" customHeight="1"/>
    <row r="11906" ht="26.25" customHeight="1"/>
    <row r="11907" ht="26.25" customHeight="1"/>
    <row r="11908" ht="26.25" customHeight="1"/>
    <row r="11909" ht="26.25" customHeight="1"/>
    <row r="11910" ht="26.25" customHeight="1"/>
    <row r="11911" ht="26.25" customHeight="1"/>
    <row r="11912" ht="26.25" customHeight="1"/>
    <row r="11913" ht="26.25" customHeight="1"/>
    <row r="11914" ht="26.25" customHeight="1"/>
    <row r="11915" ht="26.25" customHeight="1"/>
    <row r="11916" ht="26.25" customHeight="1"/>
    <row r="11917" ht="26.25" customHeight="1"/>
    <row r="11918" ht="26.25" customHeight="1"/>
    <row r="11919" ht="26.25" customHeight="1"/>
    <row r="11920" ht="26.25" customHeight="1"/>
    <row r="11921" ht="26.25" customHeight="1"/>
    <row r="11922" ht="26.25" customHeight="1"/>
    <row r="11923" ht="26.25" customHeight="1"/>
    <row r="11924" ht="26.25" customHeight="1"/>
    <row r="11925" ht="26.25" customHeight="1"/>
    <row r="11926" ht="26.25" customHeight="1"/>
    <row r="11927" ht="26.25" customHeight="1"/>
    <row r="11928" ht="26.25" customHeight="1"/>
    <row r="11929" ht="26.25" customHeight="1"/>
    <row r="11930" ht="26.25" customHeight="1"/>
    <row r="11931" ht="26.25" customHeight="1"/>
    <row r="11932" ht="26.25" customHeight="1"/>
    <row r="11933" ht="26.25" customHeight="1"/>
    <row r="11934" ht="26.25" customHeight="1"/>
    <row r="11935" ht="26.25" customHeight="1"/>
    <row r="11936" ht="26.25" customHeight="1"/>
    <row r="11937" ht="26.25" customHeight="1"/>
    <row r="11938" ht="26.25" customHeight="1"/>
    <row r="11939" ht="26.25" customHeight="1"/>
    <row r="11940" ht="26.25" customHeight="1"/>
    <row r="11941" ht="26.25" customHeight="1"/>
    <row r="11942" ht="26.25" customHeight="1"/>
    <row r="11943" ht="26.25" customHeight="1"/>
    <row r="11944" ht="26.25" customHeight="1"/>
    <row r="11945" ht="26.25" customHeight="1"/>
    <row r="11946" ht="26.25" customHeight="1"/>
    <row r="11947" ht="26.25" customHeight="1"/>
    <row r="11948" ht="26.25" customHeight="1"/>
    <row r="11949" ht="26.25" customHeight="1"/>
    <row r="11950" ht="26.25" customHeight="1"/>
    <row r="11951" ht="26.25" customHeight="1"/>
    <row r="11952" ht="26.25" customHeight="1"/>
    <row r="11953" ht="26.25" customHeight="1"/>
    <row r="11954" ht="26.25" customHeight="1"/>
    <row r="11955" ht="26.25" customHeight="1"/>
    <row r="11956" ht="26.25" customHeight="1"/>
    <row r="11957" ht="26.25" customHeight="1"/>
    <row r="11958" ht="26.25" customHeight="1"/>
    <row r="11959" ht="26.25" customHeight="1"/>
    <row r="11960" ht="26.25" customHeight="1"/>
    <row r="11961" ht="26.25" customHeight="1"/>
    <row r="11962" ht="26.25" customHeight="1"/>
    <row r="11963" ht="26.25" customHeight="1"/>
    <row r="11964" ht="26.25" customHeight="1"/>
    <row r="11965" ht="26.25" customHeight="1"/>
    <row r="11966" ht="26.25" customHeight="1"/>
    <row r="11967" ht="26.25" customHeight="1"/>
    <row r="11968" ht="26.25" customHeight="1"/>
    <row r="11969" ht="26.25" customHeight="1"/>
    <row r="11970" ht="26.25" customHeight="1"/>
    <row r="11971" ht="26.25" customHeight="1"/>
    <row r="11972" ht="26.25" customHeight="1"/>
    <row r="11973" ht="26.25" customHeight="1"/>
    <row r="11974" ht="26.25" customHeight="1"/>
    <row r="11975" ht="26.25" customHeight="1"/>
    <row r="11976" ht="26.25" customHeight="1"/>
    <row r="11977" ht="26.25" customHeight="1"/>
    <row r="11978" ht="26.25" customHeight="1"/>
    <row r="11979" ht="26.25" customHeight="1"/>
    <row r="11980" ht="26.25" customHeight="1"/>
    <row r="11981" ht="26.25" customHeight="1"/>
    <row r="11982" ht="26.25" customHeight="1"/>
    <row r="11983" ht="26.25" customHeight="1"/>
    <row r="11984" ht="26.25" customHeight="1"/>
    <row r="11985" ht="26.25" customHeight="1"/>
    <row r="11986" ht="26.25" customHeight="1"/>
    <row r="11987" ht="26.25" customHeight="1"/>
    <row r="11988" ht="26.25" customHeight="1"/>
    <row r="11989" ht="26.25" customHeight="1"/>
    <row r="11990" ht="26.25" customHeight="1"/>
    <row r="11991" ht="26.25" customHeight="1"/>
    <row r="11992" ht="26.25" customHeight="1"/>
    <row r="11993" ht="26.25" customHeight="1"/>
    <row r="11994" ht="26.25" customHeight="1"/>
    <row r="11995" ht="26.25" customHeight="1"/>
    <row r="11996" ht="26.25" customHeight="1"/>
    <row r="11997" ht="26.25" customHeight="1"/>
    <row r="11998" ht="26.25" customHeight="1"/>
    <row r="11999" ht="26.25" customHeight="1"/>
    <row r="12000" ht="26.25" customHeight="1"/>
    <row r="12001" ht="26.25" customHeight="1"/>
    <row r="12002" ht="26.25" customHeight="1"/>
    <row r="12003" ht="26.25" customHeight="1"/>
    <row r="12004" ht="26.25" customHeight="1"/>
    <row r="12005" ht="26.25" customHeight="1"/>
    <row r="12006" ht="26.25" customHeight="1"/>
    <row r="12007" ht="26.25" customHeight="1"/>
    <row r="12008" ht="26.25" customHeight="1"/>
    <row r="12009" ht="26.25" customHeight="1"/>
    <row r="12010" ht="26.25" customHeight="1"/>
    <row r="12011" ht="26.25" customHeight="1"/>
    <row r="12012" ht="26.25" customHeight="1"/>
    <row r="12013" ht="26.25" customHeight="1"/>
    <row r="12014" ht="26.25" customHeight="1"/>
    <row r="12015" ht="26.25" customHeight="1"/>
    <row r="12016" ht="26.25" customHeight="1"/>
    <row r="12017" ht="26.25" customHeight="1"/>
    <row r="12018" ht="26.25" customHeight="1"/>
    <row r="12019" ht="26.25" customHeight="1"/>
    <row r="12020" ht="26.25" customHeight="1"/>
    <row r="12021" ht="26.25" customHeight="1"/>
    <row r="12022" ht="26.25" customHeight="1"/>
    <row r="12023" ht="26.25" customHeight="1"/>
    <row r="12024" ht="26.25" customHeight="1"/>
    <row r="12025" ht="26.25" customHeight="1"/>
    <row r="12026" ht="26.25" customHeight="1"/>
    <row r="12027" ht="26.25" customHeight="1"/>
    <row r="12028" ht="26.25" customHeight="1"/>
    <row r="12029" ht="26.25" customHeight="1"/>
    <row r="12030" ht="26.25" customHeight="1"/>
    <row r="12031" ht="26.25" customHeight="1"/>
    <row r="12032" ht="26.25" customHeight="1"/>
    <row r="12033" ht="26.25" customHeight="1"/>
    <row r="12034" ht="26.25" customHeight="1"/>
    <row r="12035" ht="26.25" customHeight="1"/>
    <row r="12036" ht="26.25" customHeight="1"/>
    <row r="12037" ht="26.25" customHeight="1"/>
    <row r="12038" ht="26.25" customHeight="1"/>
    <row r="12039" ht="26.25" customHeight="1"/>
    <row r="12040" ht="26.25" customHeight="1"/>
    <row r="12041" ht="26.25" customHeight="1"/>
    <row r="12042" ht="26.25" customHeight="1"/>
    <row r="12043" ht="26.25" customHeight="1"/>
    <row r="12044" ht="26.25" customHeight="1"/>
    <row r="12045" ht="26.25" customHeight="1"/>
    <row r="12046" ht="26.25" customHeight="1"/>
    <row r="12047" ht="26.25" customHeight="1"/>
    <row r="12048" ht="26.25" customHeight="1"/>
    <row r="12049" ht="26.25" customHeight="1"/>
    <row r="12050" ht="26.25" customHeight="1"/>
    <row r="12051" ht="26.25" customHeight="1"/>
    <row r="12052" ht="26.25" customHeight="1"/>
    <row r="12053" ht="26.25" customHeight="1"/>
    <row r="12054" ht="26.25" customHeight="1"/>
    <row r="12055" ht="26.25" customHeight="1"/>
    <row r="12056" ht="26.25" customHeight="1"/>
    <row r="12057" ht="26.25" customHeight="1"/>
    <row r="12058" ht="26.25" customHeight="1"/>
    <row r="12059" ht="26.25" customHeight="1"/>
    <row r="12060" ht="26.25" customHeight="1"/>
    <row r="12061" ht="26.25" customHeight="1"/>
    <row r="12062" ht="26.25" customHeight="1"/>
    <row r="12063" ht="26.25" customHeight="1"/>
    <row r="12064" ht="26.25" customHeight="1"/>
    <row r="12065" ht="26.25" customHeight="1"/>
    <row r="12066" ht="26.25" customHeight="1"/>
    <row r="12067" ht="26.25" customHeight="1"/>
    <row r="12068" ht="26.25" customHeight="1"/>
    <row r="12069" ht="26.25" customHeight="1"/>
    <row r="12070" ht="26.25" customHeight="1"/>
    <row r="12071" ht="26.25" customHeight="1"/>
    <row r="12072" ht="26.25" customHeight="1"/>
    <row r="12073" ht="26.25" customHeight="1"/>
    <row r="12074" ht="26.25" customHeight="1"/>
    <row r="12075" ht="26.25" customHeight="1"/>
    <row r="12076" ht="26.25" customHeight="1"/>
    <row r="12077" ht="26.25" customHeight="1"/>
    <row r="12078" ht="26.25" customHeight="1"/>
    <row r="12079" ht="26.25" customHeight="1"/>
    <row r="12080" ht="26.25" customHeight="1"/>
    <row r="12081" ht="26.25" customHeight="1"/>
    <row r="12082" ht="26.25" customHeight="1"/>
    <row r="12083" ht="26.25" customHeight="1"/>
    <row r="12084" ht="26.25" customHeight="1"/>
    <row r="12085" ht="26.25" customHeight="1"/>
    <row r="12086" ht="26.25" customHeight="1"/>
    <row r="12087" ht="26.25" customHeight="1"/>
    <row r="12088" ht="26.25" customHeight="1"/>
    <row r="12089" ht="26.25" customHeight="1"/>
    <row r="12090" ht="26.25" customHeight="1"/>
    <row r="12091" ht="26.25" customHeight="1"/>
    <row r="12092" ht="26.25" customHeight="1"/>
    <row r="12093" ht="26.25" customHeight="1"/>
    <row r="12094" ht="26.25" customHeight="1"/>
    <row r="12095" ht="26.25" customHeight="1"/>
    <row r="12096" ht="26.25" customHeight="1"/>
    <row r="12097" ht="26.25" customHeight="1"/>
    <row r="12098" ht="26.25" customHeight="1"/>
    <row r="12099" ht="26.25" customHeight="1"/>
    <row r="12100" ht="26.25" customHeight="1"/>
    <row r="12101" ht="26.25" customHeight="1"/>
    <row r="12102" ht="26.25" customHeight="1"/>
    <row r="12103" ht="26.25" customHeight="1"/>
    <row r="12104" ht="26.25" customHeight="1"/>
    <row r="12105" ht="26.25" customHeight="1"/>
    <row r="12106" ht="26.25" customHeight="1"/>
    <row r="12107" ht="26.25" customHeight="1"/>
    <row r="12108" ht="26.25" customHeight="1"/>
    <row r="12109" ht="26.25" customHeight="1"/>
    <row r="12110" ht="26.25" customHeight="1"/>
    <row r="12111" ht="26.25" customHeight="1"/>
    <row r="12112" ht="26.25" customHeight="1"/>
    <row r="12113" ht="26.25" customHeight="1"/>
    <row r="12114" ht="26.25" customHeight="1"/>
    <row r="12115" ht="26.25" customHeight="1"/>
    <row r="12116" ht="26.25" customHeight="1"/>
    <row r="12117" ht="26.25" customHeight="1"/>
    <row r="12118" ht="26.25" customHeight="1"/>
    <row r="12119" ht="26.25" customHeight="1"/>
    <row r="12120" ht="26.25" customHeight="1"/>
    <row r="12121" ht="26.25" customHeight="1"/>
    <row r="12122" ht="26.25" customHeight="1"/>
    <row r="12123" ht="26.25" customHeight="1"/>
    <row r="12124" ht="26.25" customHeight="1"/>
    <row r="12125" ht="26.25" customHeight="1"/>
    <row r="12126" ht="26.25" customHeight="1"/>
    <row r="12127" ht="26.25" customHeight="1"/>
    <row r="12128" ht="26.25" customHeight="1"/>
    <row r="12129" ht="26.25" customHeight="1"/>
    <row r="12130" ht="26.25" customHeight="1"/>
    <row r="12131" ht="26.25" customHeight="1"/>
    <row r="12132" ht="26.25" customHeight="1"/>
    <row r="12133" ht="26.25" customHeight="1"/>
    <row r="12134" ht="26.25" customHeight="1"/>
    <row r="12135" ht="26.25" customHeight="1"/>
    <row r="12136" ht="26.25" customHeight="1"/>
    <row r="12137" ht="26.25" customHeight="1"/>
    <row r="12138" ht="26.25" customHeight="1"/>
    <row r="12139" ht="26.25" customHeight="1"/>
    <row r="12140" ht="26.25" customHeight="1"/>
    <row r="12141" ht="26.25" customHeight="1"/>
    <row r="12142" ht="26.25" customHeight="1"/>
    <row r="12143" ht="26.25" customHeight="1"/>
    <row r="12144" ht="26.25" customHeight="1"/>
    <row r="12145" ht="26.25" customHeight="1"/>
    <row r="12146" ht="26.25" customHeight="1"/>
    <row r="12147" ht="26.25" customHeight="1"/>
    <row r="12148" ht="26.25" customHeight="1"/>
    <row r="12149" ht="26.25" customHeight="1"/>
    <row r="12150" ht="26.25" customHeight="1"/>
    <row r="12151" ht="26.25" customHeight="1"/>
    <row r="12152" ht="26.25" customHeight="1"/>
    <row r="12153" ht="26.25" customHeight="1"/>
    <row r="12154" ht="26.25" customHeight="1"/>
    <row r="12155" ht="26.25" customHeight="1"/>
    <row r="12156" ht="26.25" customHeight="1"/>
    <row r="12157" ht="26.25" customHeight="1"/>
    <row r="12158" ht="26.25" customHeight="1"/>
    <row r="12159" ht="26.25" customHeight="1"/>
    <row r="12160" ht="26.25" customHeight="1"/>
    <row r="12161" ht="26.25" customHeight="1"/>
    <row r="12162" ht="26.25" customHeight="1"/>
    <row r="12163" ht="26.25" customHeight="1"/>
    <row r="12164" ht="26.25" customHeight="1"/>
    <row r="12165" ht="26.25" customHeight="1"/>
    <row r="12166" ht="26.25" customHeight="1"/>
    <row r="12167" ht="26.25" customHeight="1"/>
    <row r="12168" ht="26.25" customHeight="1"/>
    <row r="12169" ht="26.25" customHeight="1"/>
    <row r="12170" ht="26.25" customHeight="1"/>
    <row r="12171" ht="26.25" customHeight="1"/>
    <row r="12172" ht="26.25" customHeight="1"/>
    <row r="12173" ht="26.25" customHeight="1"/>
    <row r="12174" ht="26.25" customHeight="1"/>
    <row r="12175" ht="26.25" customHeight="1"/>
    <row r="12176" ht="26.25" customHeight="1"/>
    <row r="12177" ht="26.25" customHeight="1"/>
    <row r="12178" ht="26.25" customHeight="1"/>
    <row r="12179" ht="26.25" customHeight="1"/>
    <row r="12180" ht="26.25" customHeight="1"/>
    <row r="12181" ht="26.25" customHeight="1"/>
    <row r="12182" ht="26.25" customHeight="1"/>
    <row r="12183" ht="26.25" customHeight="1"/>
    <row r="12184" ht="26.25" customHeight="1"/>
    <row r="12185" ht="26.25" customHeight="1"/>
    <row r="12186" ht="26.25" customHeight="1"/>
    <row r="12187" ht="26.25" customHeight="1"/>
    <row r="12188" ht="26.25" customHeight="1"/>
    <row r="12189" ht="26.25" customHeight="1"/>
    <row r="12190" ht="26.25" customHeight="1"/>
    <row r="12191" ht="26.25" customHeight="1"/>
    <row r="12192" ht="26.25" customHeight="1"/>
    <row r="12193" ht="26.25" customHeight="1"/>
    <row r="12194" ht="26.25" customHeight="1"/>
    <row r="12195" ht="26.25" customHeight="1"/>
    <row r="12196" ht="26.25" customHeight="1"/>
    <row r="12197" ht="26.25" customHeight="1"/>
    <row r="12198" ht="26.25" customHeight="1"/>
    <row r="12199" ht="26.25" customHeight="1"/>
    <row r="12200" ht="26.25" customHeight="1"/>
    <row r="12201" ht="26.25" customHeight="1"/>
    <row r="12202" ht="26.25" customHeight="1"/>
    <row r="12203" ht="26.25" customHeight="1"/>
    <row r="12204" ht="26.25" customHeight="1"/>
    <row r="12205" ht="26.25" customHeight="1"/>
    <row r="12206" ht="26.25" customHeight="1"/>
    <row r="12207" ht="26.25" customHeight="1"/>
    <row r="12208" ht="26.25" customHeight="1"/>
    <row r="12209" ht="26.25" customHeight="1"/>
    <row r="12210" ht="26.25" customHeight="1"/>
    <row r="12211" ht="26.25" customHeight="1"/>
    <row r="12212" ht="26.25" customHeight="1"/>
    <row r="12213" ht="26.25" customHeight="1"/>
    <row r="12214" ht="26.25" customHeight="1"/>
    <row r="12215" ht="26.25" customHeight="1"/>
    <row r="12216" ht="26.25" customHeight="1"/>
    <row r="12217" ht="26.25" customHeight="1"/>
    <row r="12218" ht="26.25" customHeight="1"/>
    <row r="12219" ht="26.25" customHeight="1"/>
    <row r="12220" ht="26.25" customHeight="1"/>
    <row r="12221" ht="26.25" customHeight="1"/>
    <row r="12222" ht="26.25" customHeight="1"/>
    <row r="12223" ht="26.25" customHeight="1"/>
    <row r="12224" ht="26.25" customHeight="1"/>
    <row r="12225" ht="26.25" customHeight="1"/>
    <row r="12226" ht="26.25" customHeight="1"/>
    <row r="12227" ht="26.25" customHeight="1"/>
    <row r="12228" ht="26.25" customHeight="1"/>
    <row r="12229" ht="26.25" customHeight="1"/>
    <row r="12230" ht="26.25" customHeight="1"/>
    <row r="12231" ht="26.25" customHeight="1"/>
    <row r="12232" ht="26.25" customHeight="1"/>
    <row r="12233" ht="26.25" customHeight="1"/>
    <row r="12234" ht="26.25" customHeight="1"/>
    <row r="12235" ht="26.25" customHeight="1"/>
    <row r="12236" ht="26.25" customHeight="1"/>
    <row r="12237" ht="26.25" customHeight="1"/>
    <row r="12238" ht="26.25" customHeight="1"/>
    <row r="12239" ht="26.25" customHeight="1"/>
    <row r="12240" ht="26.25" customHeight="1"/>
    <row r="12241" ht="26.25" customHeight="1"/>
    <row r="12242" ht="26.25" customHeight="1"/>
    <row r="12243" ht="26.25" customHeight="1"/>
    <row r="12244" ht="26.25" customHeight="1"/>
    <row r="12245" ht="26.25" customHeight="1"/>
    <row r="12246" ht="26.25" customHeight="1"/>
    <row r="12247" ht="26.25" customHeight="1"/>
    <row r="12248" ht="26.25" customHeight="1"/>
    <row r="12249" ht="26.25" customHeight="1"/>
    <row r="12250" ht="26.25" customHeight="1"/>
    <row r="12251" ht="26.25" customHeight="1"/>
    <row r="12252" ht="26.25" customHeight="1"/>
    <row r="12253" ht="26.25" customHeight="1"/>
    <row r="12254" ht="26.25" customHeight="1"/>
    <row r="12255" ht="26.25" customHeight="1"/>
    <row r="12256" ht="26.25" customHeight="1"/>
    <row r="12257" ht="26.25" customHeight="1"/>
    <row r="12258" ht="26.25" customHeight="1"/>
    <row r="12259" ht="26.25" customHeight="1"/>
    <row r="12260" ht="26.25" customHeight="1"/>
    <row r="12261" ht="26.25" customHeight="1"/>
    <row r="12262" ht="26.25" customHeight="1"/>
    <row r="12263" ht="26.25" customHeight="1"/>
    <row r="12264" ht="26.25" customHeight="1"/>
    <row r="12265" ht="26.25" customHeight="1"/>
    <row r="12266" ht="26.25" customHeight="1"/>
    <row r="12267" ht="26.25" customHeight="1"/>
    <row r="12268" ht="26.25" customHeight="1"/>
    <row r="12269" ht="26.25" customHeight="1"/>
    <row r="12270" ht="26.25" customHeight="1"/>
    <row r="12271" ht="26.25" customHeight="1"/>
    <row r="12272" ht="26.25" customHeight="1"/>
    <row r="12273" ht="26.25" customHeight="1"/>
    <row r="12274" ht="26.25" customHeight="1"/>
    <row r="12275" ht="26.25" customHeight="1"/>
    <row r="12276" ht="26.25" customHeight="1"/>
    <row r="12277" ht="26.25" customHeight="1"/>
    <row r="12278" ht="26.25" customHeight="1"/>
    <row r="12279" ht="26.25" customHeight="1"/>
    <row r="12280" ht="26.25" customHeight="1"/>
    <row r="12281" ht="26.25" customHeight="1"/>
    <row r="12282" ht="26.25" customHeight="1"/>
    <row r="12283" ht="26.25" customHeight="1"/>
    <row r="12284" ht="26.25" customHeight="1"/>
    <row r="12285" ht="26.25" customHeight="1"/>
    <row r="12286" ht="26.25" customHeight="1"/>
    <row r="12287" ht="26.25" customHeight="1"/>
    <row r="12288" ht="26.25" customHeight="1"/>
    <row r="12289" ht="26.25" customHeight="1"/>
    <row r="12290" ht="26.25" customHeight="1"/>
    <row r="12291" ht="26.25" customHeight="1"/>
    <row r="12292" ht="26.25" customHeight="1"/>
    <row r="12293" ht="26.25" customHeight="1"/>
    <row r="12294" ht="26.25" customHeight="1"/>
    <row r="12295" ht="26.25" customHeight="1"/>
    <row r="12296" ht="26.25" customHeight="1"/>
    <row r="12297" ht="26.25" customHeight="1"/>
    <row r="12298" ht="26.25" customHeight="1"/>
    <row r="12299" ht="26.25" customHeight="1"/>
    <row r="12300" ht="26.25" customHeight="1"/>
    <row r="12301" ht="26.25" customHeight="1"/>
    <row r="12302" ht="26.25" customHeight="1"/>
    <row r="12303" ht="26.25" customHeight="1"/>
    <row r="12304" ht="26.25" customHeight="1"/>
    <row r="12305" ht="26.25" customHeight="1"/>
    <row r="12306" ht="26.25" customHeight="1"/>
    <row r="12307" ht="26.25" customHeight="1"/>
    <row r="12308" ht="26.25" customHeight="1"/>
    <row r="12309" ht="26.25" customHeight="1"/>
    <row r="12310" ht="26.25" customHeight="1"/>
    <row r="12311" ht="26.25" customHeight="1"/>
    <row r="12312" ht="26.25" customHeight="1"/>
    <row r="12313" ht="26.25" customHeight="1"/>
    <row r="12314" ht="26.25" customHeight="1"/>
    <row r="12315" ht="26.25" customHeight="1"/>
    <row r="12316" ht="26.25" customHeight="1"/>
    <row r="12317" ht="26.25" customHeight="1"/>
    <row r="12318" ht="26.25" customHeight="1"/>
    <row r="12319" ht="26.25" customHeight="1"/>
    <row r="12320" ht="26.25" customHeight="1"/>
    <row r="12321" ht="26.25" customHeight="1"/>
    <row r="12322" ht="26.25" customHeight="1"/>
    <row r="12323" ht="26.25" customHeight="1"/>
    <row r="12324" ht="26.25" customHeight="1"/>
    <row r="12325" ht="26.25" customHeight="1"/>
    <row r="12326" ht="26.25" customHeight="1"/>
    <row r="12327" ht="26.25" customHeight="1"/>
    <row r="12328" ht="26.25" customHeight="1"/>
    <row r="12329" ht="26.25" customHeight="1"/>
    <row r="12330" ht="26.25" customHeight="1"/>
    <row r="12331" ht="26.25" customHeight="1"/>
    <row r="12332" ht="26.25" customHeight="1"/>
    <row r="12333" ht="26.25" customHeight="1"/>
    <row r="12334" ht="26.25" customHeight="1"/>
    <row r="12335" ht="26.25" customHeight="1"/>
    <row r="12336" ht="26.25" customHeight="1"/>
    <row r="12337" ht="26.25" customHeight="1"/>
    <row r="12338" ht="26.25" customHeight="1"/>
    <row r="12339" ht="26.25" customHeight="1"/>
    <row r="12340" ht="26.25" customHeight="1"/>
    <row r="12341" ht="26.25" customHeight="1"/>
    <row r="12342" ht="26.25" customHeight="1"/>
    <row r="12343" ht="26.25" customHeight="1"/>
    <row r="12344" ht="26.25" customHeight="1"/>
    <row r="12345" ht="26.25" customHeight="1"/>
    <row r="12346" ht="26.25" customHeight="1"/>
    <row r="12347" ht="26.25" customHeight="1"/>
    <row r="12348" ht="26.25" customHeight="1"/>
    <row r="12349" ht="26.25" customHeight="1"/>
    <row r="12350" ht="26.25" customHeight="1"/>
    <row r="12351" ht="26.25" customHeight="1"/>
    <row r="12352" ht="26.25" customHeight="1"/>
    <row r="12353" ht="26.25" customHeight="1"/>
    <row r="12354" ht="26.25" customHeight="1"/>
    <row r="12355" ht="26.25" customHeight="1"/>
    <row r="12356" ht="26.25" customHeight="1"/>
    <row r="12357" ht="26.25" customHeight="1"/>
    <row r="12358" ht="26.25" customHeight="1"/>
    <row r="12359" ht="26.25" customHeight="1"/>
    <row r="12360" ht="26.25" customHeight="1"/>
    <row r="12361" ht="26.25" customHeight="1"/>
    <row r="12362" ht="26.25" customHeight="1"/>
    <row r="12363" ht="26.25" customHeight="1"/>
    <row r="12364" ht="26.25" customHeight="1"/>
    <row r="12365" ht="26.25" customHeight="1"/>
    <row r="12366" ht="26.25" customHeight="1"/>
    <row r="12367" ht="26.25" customHeight="1"/>
    <row r="12368" ht="26.25" customHeight="1"/>
    <row r="12369" ht="26.25" customHeight="1"/>
    <row r="12370" ht="26.25" customHeight="1"/>
    <row r="12371" ht="26.25" customHeight="1"/>
    <row r="12372" ht="26.25" customHeight="1"/>
    <row r="12373" ht="26.25" customHeight="1"/>
    <row r="12374" ht="26.25" customHeight="1"/>
    <row r="12375" ht="26.25" customHeight="1"/>
    <row r="12376" ht="26.25" customHeight="1"/>
    <row r="12377" ht="26.25" customHeight="1"/>
    <row r="12378" ht="26.25" customHeight="1"/>
    <row r="12379" ht="26.25" customHeight="1"/>
    <row r="12380" ht="26.25" customHeight="1"/>
    <row r="12381" ht="26.25" customHeight="1"/>
    <row r="12382" ht="26.25" customHeight="1"/>
    <row r="12383" ht="26.25" customHeight="1"/>
    <row r="12384" ht="26.25" customHeight="1"/>
    <row r="12385" ht="26.25" customHeight="1"/>
    <row r="12386" ht="26.25" customHeight="1"/>
    <row r="12387" ht="26.25" customHeight="1"/>
    <row r="12388" ht="26.25" customHeight="1"/>
    <row r="12389" ht="26.25" customHeight="1"/>
    <row r="12390" ht="26.25" customHeight="1"/>
    <row r="12391" ht="26.25" customHeight="1"/>
    <row r="12392" ht="26.25" customHeight="1"/>
    <row r="12393" ht="26.25" customHeight="1"/>
    <row r="12394" ht="26.25" customHeight="1"/>
    <row r="12395" ht="26.25" customHeight="1"/>
    <row r="12396" ht="26.25" customHeight="1"/>
    <row r="12397" ht="26.25" customHeight="1"/>
    <row r="12398" ht="26.25" customHeight="1"/>
    <row r="12399" ht="26.25" customHeight="1"/>
    <row r="12400" ht="26.25" customHeight="1"/>
    <row r="12401" ht="26.25" customHeight="1"/>
    <row r="12402" ht="26.25" customHeight="1"/>
    <row r="12403" ht="26.25" customHeight="1"/>
    <row r="12404" ht="26.25" customHeight="1"/>
    <row r="12405" ht="26.25" customHeight="1"/>
    <row r="12406" ht="26.25" customHeight="1"/>
    <row r="12407" ht="26.25" customHeight="1"/>
    <row r="12408" ht="26.25" customHeight="1"/>
    <row r="12409" ht="26.25" customHeight="1"/>
    <row r="12410" ht="26.25" customHeight="1"/>
    <row r="12411" ht="26.25" customHeight="1"/>
    <row r="12412" ht="26.25" customHeight="1"/>
    <row r="12413" ht="26.25" customHeight="1"/>
    <row r="12414" ht="26.25" customHeight="1"/>
    <row r="12415" ht="26.25" customHeight="1"/>
    <row r="12416" ht="26.25" customHeight="1"/>
    <row r="12417" ht="26.25" customHeight="1"/>
    <row r="12418" ht="26.25" customHeight="1"/>
    <row r="12419" ht="26.25" customHeight="1"/>
    <row r="12420" ht="26.25" customHeight="1"/>
    <row r="12421" ht="26.25" customHeight="1"/>
    <row r="12422" ht="26.25" customHeight="1"/>
    <row r="12423" ht="26.25" customHeight="1"/>
    <row r="12424" ht="26.25" customHeight="1"/>
    <row r="12425" ht="26.25" customHeight="1"/>
    <row r="12426" ht="26.25" customHeight="1"/>
    <row r="12427" ht="26.25" customHeight="1"/>
    <row r="12428" ht="26.25" customHeight="1"/>
    <row r="12429" ht="26.25" customHeight="1"/>
    <row r="12430" ht="26.25" customHeight="1"/>
    <row r="12431" ht="26.25" customHeight="1"/>
    <row r="12432" ht="26.25" customHeight="1"/>
    <row r="12433" ht="26.25" customHeight="1"/>
    <row r="12434" ht="26.25" customHeight="1"/>
    <row r="12435" ht="26.25" customHeight="1"/>
    <row r="12436" ht="26.25" customHeight="1"/>
    <row r="12437" ht="26.25" customHeight="1"/>
    <row r="12438" ht="26.25" customHeight="1"/>
    <row r="12439" ht="26.25" customHeight="1"/>
    <row r="12440" ht="26.25" customHeight="1"/>
    <row r="12441" ht="26.25" customHeight="1"/>
    <row r="12442" ht="26.25" customHeight="1"/>
    <row r="12443" ht="26.25" customHeight="1"/>
    <row r="12444" ht="26.25" customHeight="1"/>
    <row r="12445" ht="26.25" customHeight="1"/>
    <row r="12446" ht="26.25" customHeight="1"/>
    <row r="12447" ht="26.25" customHeight="1"/>
    <row r="12448" ht="26.25" customHeight="1"/>
    <row r="12449" ht="26.25" customHeight="1"/>
    <row r="12450" ht="26.25" customHeight="1"/>
    <row r="12451" ht="26.25" customHeight="1"/>
    <row r="12452" ht="26.25" customHeight="1"/>
    <row r="12453" ht="26.25" customHeight="1"/>
    <row r="12454" ht="26.25" customHeight="1"/>
    <row r="12455" ht="26.25" customHeight="1"/>
    <row r="12456" ht="26.25" customHeight="1"/>
    <row r="12457" ht="26.25" customHeight="1"/>
    <row r="12458" ht="26.25" customHeight="1"/>
    <row r="12459" ht="26.25" customHeight="1"/>
    <row r="12460" ht="26.25" customHeight="1"/>
    <row r="12461" ht="26.25" customHeight="1"/>
    <row r="12462" ht="26.25" customHeight="1"/>
    <row r="12463" ht="26.25" customHeight="1"/>
    <row r="12464" ht="26.25" customHeight="1"/>
    <row r="12465" ht="26.25" customHeight="1"/>
    <row r="12466" ht="26.25" customHeight="1"/>
    <row r="12467" ht="26.25" customHeight="1"/>
    <row r="12468" ht="26.25" customHeight="1"/>
    <row r="12469" ht="26.25" customHeight="1"/>
    <row r="12470" ht="26.25" customHeight="1"/>
    <row r="12471" ht="26.25" customHeight="1"/>
    <row r="12472" ht="26.25" customHeight="1"/>
    <row r="12473" ht="26.25" customHeight="1"/>
    <row r="12474" ht="26.25" customHeight="1"/>
    <row r="12475" ht="26.25" customHeight="1"/>
    <row r="12476" ht="26.25" customHeight="1"/>
    <row r="12477" ht="26.25" customHeight="1"/>
    <row r="12478" ht="26.25" customHeight="1"/>
    <row r="12479" ht="26.25" customHeight="1"/>
    <row r="12480" ht="26.25" customHeight="1"/>
    <row r="12481" ht="26.25" customHeight="1"/>
    <row r="12482" ht="26.25" customHeight="1"/>
    <row r="12483" ht="26.25" customHeight="1"/>
    <row r="12484" ht="26.25" customHeight="1"/>
    <row r="12485" ht="26.25" customHeight="1"/>
    <row r="12486" ht="26.25" customHeight="1"/>
    <row r="12487" ht="26.25" customHeight="1"/>
    <row r="12488" ht="26.25" customHeight="1"/>
    <row r="12489" ht="26.25" customHeight="1"/>
    <row r="12490" ht="26.25" customHeight="1"/>
    <row r="12491" ht="26.25" customHeight="1"/>
    <row r="12492" ht="26.25" customHeight="1"/>
    <row r="12493" ht="26.25" customHeight="1"/>
    <row r="12494" ht="26.25" customHeight="1"/>
    <row r="12495" ht="26.25" customHeight="1"/>
    <row r="12496" ht="26.25" customHeight="1"/>
    <row r="12497" ht="26.25" customHeight="1"/>
    <row r="12498" ht="26.25" customHeight="1"/>
    <row r="12499" ht="26.25" customHeight="1"/>
    <row r="12500" ht="26.25" customHeight="1"/>
    <row r="12501" ht="26.25" customHeight="1"/>
    <row r="12502" ht="26.25" customHeight="1"/>
    <row r="12503" ht="26.25" customHeight="1"/>
    <row r="12504" ht="26.25" customHeight="1"/>
    <row r="12505" ht="26.25" customHeight="1"/>
    <row r="12506" ht="26.25" customHeight="1"/>
    <row r="12507" ht="26.25" customHeight="1"/>
    <row r="12508" ht="26.25" customHeight="1"/>
    <row r="12509" ht="26.25" customHeight="1"/>
    <row r="12510" ht="26.25" customHeight="1"/>
    <row r="12511" ht="26.25" customHeight="1"/>
    <row r="12512" ht="26.25" customHeight="1"/>
    <row r="12513" ht="26.25" customHeight="1"/>
    <row r="12514" ht="26.25" customHeight="1"/>
    <row r="12515" ht="26.25" customHeight="1"/>
    <row r="12516" ht="26.25" customHeight="1"/>
    <row r="12517" ht="26.25" customHeight="1"/>
    <row r="12518" ht="26.25" customHeight="1"/>
    <row r="12519" ht="26.25" customHeight="1"/>
    <row r="12520" ht="26.25" customHeight="1"/>
    <row r="12521" ht="26.25" customHeight="1"/>
    <row r="12522" ht="26.25" customHeight="1"/>
    <row r="12523" ht="26.25" customHeight="1"/>
    <row r="12524" ht="26.25" customHeight="1"/>
    <row r="12525" ht="26.25" customHeight="1"/>
    <row r="12526" ht="26.25" customHeight="1"/>
    <row r="12527" ht="26.25" customHeight="1"/>
    <row r="12528" ht="26.25" customHeight="1"/>
    <row r="12529" ht="26.25" customHeight="1"/>
    <row r="12530" ht="26.25" customHeight="1"/>
    <row r="12531" ht="26.25" customHeight="1"/>
    <row r="12532" ht="26.25" customHeight="1"/>
    <row r="12533" ht="26.25" customHeight="1"/>
    <row r="12534" ht="26.25" customHeight="1"/>
    <row r="12535" ht="26.25" customHeight="1"/>
    <row r="12536" ht="26.25" customHeight="1"/>
    <row r="12537" ht="26.25" customHeight="1"/>
    <row r="12538" ht="26.25" customHeight="1"/>
    <row r="12539" ht="26.25" customHeight="1"/>
    <row r="12540" ht="26.25" customHeight="1"/>
    <row r="12541" ht="26.25" customHeight="1"/>
    <row r="12542" ht="26.25" customHeight="1"/>
    <row r="12543" ht="26.25" customHeight="1"/>
    <row r="12544" ht="26.25" customHeight="1"/>
    <row r="12545" ht="26.25" customHeight="1"/>
    <row r="12546" ht="26.25" customHeight="1"/>
    <row r="12547" ht="26.25" customHeight="1"/>
    <row r="12548" ht="26.25" customHeight="1"/>
    <row r="12549" ht="26.25" customHeight="1"/>
    <row r="12550" ht="26.25" customHeight="1"/>
    <row r="12551" ht="26.25" customHeight="1"/>
    <row r="12552" ht="26.25" customHeight="1"/>
    <row r="12553" ht="26.25" customHeight="1"/>
    <row r="12554" ht="26.25" customHeight="1"/>
    <row r="12555" ht="26.25" customHeight="1"/>
    <row r="12556" ht="26.25" customHeight="1"/>
    <row r="12557" ht="26.25" customHeight="1"/>
    <row r="12558" ht="26.25" customHeight="1"/>
    <row r="12559" ht="26.25" customHeight="1"/>
    <row r="12560" ht="26.25" customHeight="1"/>
    <row r="12561" ht="26.25" customHeight="1"/>
    <row r="12562" ht="26.25" customHeight="1"/>
    <row r="12563" ht="26.25" customHeight="1"/>
    <row r="12564" ht="26.25" customHeight="1"/>
    <row r="12565" ht="26.25" customHeight="1"/>
    <row r="12566" ht="26.25" customHeight="1"/>
    <row r="12567" ht="26.25" customHeight="1"/>
    <row r="12568" ht="26.25" customHeight="1"/>
    <row r="12569" ht="26.25" customHeight="1"/>
    <row r="12570" ht="26.25" customHeight="1"/>
    <row r="12571" ht="26.25" customHeight="1"/>
    <row r="12572" ht="26.25" customHeight="1"/>
    <row r="12573" ht="26.25" customHeight="1"/>
    <row r="12574" ht="26.25" customHeight="1"/>
    <row r="12575" ht="26.25" customHeight="1"/>
    <row r="12576" ht="26.25" customHeight="1"/>
    <row r="12577" ht="26.25" customHeight="1"/>
    <row r="12578" ht="26.25" customHeight="1"/>
    <row r="12579" ht="26.25" customHeight="1"/>
    <row r="12580" ht="26.25" customHeight="1"/>
    <row r="12581" ht="26.25" customHeight="1"/>
    <row r="12582" ht="26.25" customHeight="1"/>
    <row r="12583" ht="26.25" customHeight="1"/>
    <row r="12584" ht="26.25" customHeight="1"/>
    <row r="12585" ht="26.25" customHeight="1"/>
    <row r="12586" ht="26.25" customHeight="1"/>
    <row r="12587" ht="26.25" customHeight="1"/>
    <row r="12588" ht="26.25" customHeight="1"/>
    <row r="12589" ht="26.25" customHeight="1"/>
    <row r="12590" ht="26.25" customHeight="1"/>
    <row r="12591" ht="26.25" customHeight="1"/>
    <row r="12592" ht="26.25" customHeight="1"/>
    <row r="12593" ht="26.25" customHeight="1"/>
    <row r="12594" ht="26.25" customHeight="1"/>
    <row r="12595" ht="26.25" customHeight="1"/>
    <row r="12596" ht="26.25" customHeight="1"/>
    <row r="12597" ht="26.25" customHeight="1"/>
    <row r="12598" ht="26.25" customHeight="1"/>
    <row r="12599" ht="26.25" customHeight="1"/>
    <row r="12600" ht="26.25" customHeight="1"/>
    <row r="12601" ht="26.25" customHeight="1"/>
    <row r="12602" ht="26.25" customHeight="1"/>
    <row r="12603" ht="26.25" customHeight="1"/>
    <row r="12604" ht="26.25" customHeight="1"/>
    <row r="12605" ht="26.25" customHeight="1"/>
    <row r="12606" ht="26.25" customHeight="1"/>
    <row r="12607" ht="26.25" customHeight="1"/>
    <row r="12608" ht="26.25" customHeight="1"/>
    <row r="12609" ht="26.25" customHeight="1"/>
    <row r="12610" ht="26.25" customHeight="1"/>
    <row r="12611" ht="26.25" customHeight="1"/>
    <row r="12612" ht="26.25" customHeight="1"/>
    <row r="12613" ht="26.25" customHeight="1"/>
    <row r="12614" ht="26.25" customHeight="1"/>
    <row r="12615" ht="26.25" customHeight="1"/>
    <row r="12616" ht="26.25" customHeight="1"/>
    <row r="12617" ht="26.25" customHeight="1"/>
    <row r="12618" ht="26.25" customHeight="1"/>
    <row r="12619" ht="26.25" customHeight="1"/>
    <row r="12620" ht="26.25" customHeight="1"/>
    <row r="12621" ht="26.25" customHeight="1"/>
    <row r="12622" ht="26.25" customHeight="1"/>
    <row r="12623" ht="26.25" customHeight="1"/>
    <row r="12624" ht="26.25" customHeight="1"/>
    <row r="12625" ht="26.25" customHeight="1"/>
    <row r="12626" ht="26.25" customHeight="1"/>
    <row r="12627" ht="26.25" customHeight="1"/>
    <row r="12628" ht="26.25" customHeight="1"/>
    <row r="12629" ht="26.25" customHeight="1"/>
    <row r="12630" ht="26.25" customHeight="1"/>
    <row r="12631" ht="26.25" customHeight="1"/>
    <row r="12632" ht="26.25" customHeight="1"/>
    <row r="12633" ht="26.25" customHeight="1"/>
    <row r="12634" ht="26.25" customHeight="1"/>
    <row r="12635" ht="26.25" customHeight="1"/>
    <row r="12636" ht="26.25" customHeight="1"/>
    <row r="12637" ht="26.25" customHeight="1"/>
    <row r="12638" ht="26.25" customHeight="1"/>
    <row r="12639" ht="26.25" customHeight="1"/>
    <row r="12640" ht="26.25" customHeight="1"/>
    <row r="12641" ht="26.25" customHeight="1"/>
    <row r="12642" ht="26.25" customHeight="1"/>
    <row r="12643" ht="26.25" customHeight="1"/>
    <row r="12644" ht="26.25" customHeight="1"/>
    <row r="12645" ht="26.25" customHeight="1"/>
    <row r="12646" ht="26.25" customHeight="1"/>
    <row r="12647" ht="26.25" customHeight="1"/>
    <row r="12648" ht="26.25" customHeight="1"/>
    <row r="12649" ht="26.25" customHeight="1"/>
    <row r="12650" ht="26.25" customHeight="1"/>
    <row r="12651" ht="26.25" customHeight="1"/>
    <row r="12652" ht="26.25" customHeight="1"/>
    <row r="12653" ht="26.25" customHeight="1"/>
    <row r="12654" ht="26.25" customHeight="1"/>
    <row r="12655" ht="26.25" customHeight="1"/>
    <row r="12656" ht="26.25" customHeight="1"/>
    <row r="12657" ht="26.25" customHeight="1"/>
    <row r="12658" ht="26.25" customHeight="1"/>
    <row r="12659" ht="26.25" customHeight="1"/>
    <row r="12660" ht="26.25" customHeight="1"/>
    <row r="12661" ht="26.25" customHeight="1"/>
    <row r="12662" ht="26.25" customHeight="1"/>
    <row r="12663" ht="26.25" customHeight="1"/>
    <row r="12664" ht="26.25" customHeight="1"/>
    <row r="12665" ht="26.25" customHeight="1"/>
    <row r="12666" ht="26.25" customHeight="1"/>
    <row r="12667" ht="26.25" customHeight="1"/>
    <row r="12668" ht="26.25" customHeight="1"/>
    <row r="12669" ht="26.25" customHeight="1"/>
    <row r="12670" ht="26.25" customHeight="1"/>
    <row r="12671" ht="26.25" customHeight="1"/>
    <row r="12672" ht="26.25" customHeight="1"/>
    <row r="12673" ht="26.25" customHeight="1"/>
    <row r="12674" ht="26.25" customHeight="1"/>
    <row r="12675" ht="26.25" customHeight="1"/>
    <row r="12676" ht="26.25" customHeight="1"/>
    <row r="12677" ht="26.25" customHeight="1"/>
    <row r="12678" ht="26.25" customHeight="1"/>
    <row r="12679" ht="26.25" customHeight="1"/>
    <row r="12680" ht="26.25" customHeight="1"/>
    <row r="12681" ht="26.25" customHeight="1"/>
    <row r="12682" ht="26.25" customHeight="1"/>
    <row r="12683" ht="26.25" customHeight="1"/>
    <row r="12684" ht="26.25" customHeight="1"/>
    <row r="12685" ht="26.25" customHeight="1"/>
    <row r="12686" ht="26.25" customHeight="1"/>
    <row r="12687" ht="26.25" customHeight="1"/>
    <row r="12688" ht="26.25" customHeight="1"/>
    <row r="12689" ht="26.25" customHeight="1"/>
    <row r="12690" ht="26.25" customHeight="1"/>
    <row r="12691" ht="26.25" customHeight="1"/>
    <row r="12692" ht="26.25" customHeight="1"/>
    <row r="12693" ht="26.25" customHeight="1"/>
    <row r="12694" ht="26.25" customHeight="1"/>
    <row r="12695" ht="26.25" customHeight="1"/>
    <row r="12696" ht="26.25" customHeight="1"/>
    <row r="12697" ht="26.25" customHeight="1"/>
    <row r="12698" ht="26.25" customHeight="1"/>
    <row r="12699" ht="26.25" customHeight="1"/>
    <row r="12700" ht="26.25" customHeight="1"/>
    <row r="12701" ht="26.25" customHeight="1"/>
    <row r="12702" ht="26.25" customHeight="1"/>
    <row r="12703" ht="26.25" customHeight="1"/>
    <row r="12704" ht="26.25" customHeight="1"/>
    <row r="12705" ht="26.25" customHeight="1"/>
    <row r="12706" ht="26.25" customHeight="1"/>
    <row r="12707" ht="26.25" customHeight="1"/>
    <row r="12708" ht="26.25" customHeight="1"/>
    <row r="12709" ht="26.25" customHeight="1"/>
    <row r="12710" ht="26.25" customHeight="1"/>
    <row r="12711" ht="26.25" customHeight="1"/>
    <row r="12712" ht="26.25" customHeight="1"/>
    <row r="12713" ht="26.25" customHeight="1"/>
    <row r="12714" ht="26.25" customHeight="1"/>
    <row r="12715" ht="26.25" customHeight="1"/>
    <row r="12716" ht="26.25" customHeight="1"/>
    <row r="12717" ht="26.25" customHeight="1"/>
    <row r="12718" ht="26.25" customHeight="1"/>
    <row r="12719" ht="26.25" customHeight="1"/>
    <row r="12720" ht="26.25" customHeight="1"/>
    <row r="12721" ht="26.25" customHeight="1"/>
    <row r="12722" ht="26.25" customHeight="1"/>
    <row r="12723" ht="26.25" customHeight="1"/>
    <row r="12724" ht="26.25" customHeight="1"/>
    <row r="12725" ht="26.25" customHeight="1"/>
    <row r="12726" ht="26.25" customHeight="1"/>
    <row r="12727" ht="26.25" customHeight="1"/>
    <row r="12728" ht="26.25" customHeight="1"/>
    <row r="12729" ht="26.25" customHeight="1"/>
    <row r="12730" ht="26.25" customHeight="1"/>
    <row r="12731" ht="26.25" customHeight="1"/>
    <row r="12732" ht="26.25" customHeight="1"/>
    <row r="12733" ht="26.25" customHeight="1"/>
    <row r="12734" ht="26.25" customHeight="1"/>
    <row r="12735" ht="26.25" customHeight="1"/>
    <row r="12736" ht="26.25" customHeight="1"/>
    <row r="12737" ht="26.25" customHeight="1"/>
    <row r="12738" ht="26.25" customHeight="1"/>
    <row r="12739" ht="26.25" customHeight="1"/>
    <row r="12740" ht="26.25" customHeight="1"/>
    <row r="12741" ht="26.25" customHeight="1"/>
    <row r="12742" ht="26.25" customHeight="1"/>
    <row r="12743" ht="26.25" customHeight="1"/>
    <row r="12744" ht="26.25" customHeight="1"/>
    <row r="12745" ht="26.25" customHeight="1"/>
    <row r="12746" ht="26.25" customHeight="1"/>
    <row r="12747" ht="26.25" customHeight="1"/>
    <row r="12748" ht="26.25" customHeight="1"/>
    <row r="12749" ht="26.25" customHeight="1"/>
    <row r="12750" ht="26.25" customHeight="1"/>
    <row r="12751" ht="26.25" customHeight="1"/>
    <row r="12752" ht="26.25" customHeight="1"/>
    <row r="12753" ht="26.25" customHeight="1"/>
    <row r="12754" ht="26.25" customHeight="1"/>
    <row r="12755" ht="26.25" customHeight="1"/>
    <row r="12756" ht="26.25" customHeight="1"/>
    <row r="12757" ht="26.25" customHeight="1"/>
    <row r="12758" ht="26.25" customHeight="1"/>
    <row r="12759" ht="26.25" customHeight="1"/>
    <row r="12760" ht="26.25" customHeight="1"/>
    <row r="12761" ht="26.25" customHeight="1"/>
    <row r="12762" ht="26.25" customHeight="1"/>
    <row r="12763" ht="26.25" customHeight="1"/>
    <row r="12764" ht="26.25" customHeight="1"/>
    <row r="12765" ht="26.25" customHeight="1"/>
    <row r="12766" ht="26.25" customHeight="1"/>
    <row r="12767" ht="26.25" customHeight="1"/>
    <row r="12768" ht="26.25" customHeight="1"/>
    <row r="12769" ht="26.25" customHeight="1"/>
    <row r="12770" ht="26.25" customHeight="1"/>
    <row r="12771" ht="26.25" customHeight="1"/>
    <row r="12772" ht="26.25" customHeight="1"/>
    <row r="12773" ht="26.25" customHeight="1"/>
    <row r="12774" ht="26.25" customHeight="1"/>
    <row r="12775" ht="26.25" customHeight="1"/>
    <row r="12776" ht="26.25" customHeight="1"/>
    <row r="12777" ht="26.25" customHeight="1"/>
    <row r="12778" ht="26.25" customHeight="1"/>
    <row r="12779" ht="26.25" customHeight="1"/>
    <row r="12780" ht="26.25" customHeight="1"/>
    <row r="12781" ht="26.25" customHeight="1"/>
    <row r="12782" ht="26.25" customHeight="1"/>
    <row r="12783" ht="26.25" customHeight="1"/>
    <row r="12784" ht="26.25" customHeight="1"/>
    <row r="12785" ht="26.25" customHeight="1"/>
    <row r="12786" ht="26.25" customHeight="1"/>
    <row r="12787" ht="26.25" customHeight="1"/>
    <row r="12788" ht="26.25" customHeight="1"/>
    <row r="12789" ht="26.25" customHeight="1"/>
    <row r="12790" ht="26.25" customHeight="1"/>
    <row r="12791" ht="26.25" customHeight="1"/>
    <row r="12792" ht="26.25" customHeight="1"/>
    <row r="12793" ht="26.25" customHeight="1"/>
    <row r="12794" ht="26.25" customHeight="1"/>
    <row r="12795" ht="26.25" customHeight="1"/>
    <row r="12796" ht="26.25" customHeight="1"/>
    <row r="12797" ht="26.25" customHeight="1"/>
    <row r="12798" ht="26.25" customHeight="1"/>
    <row r="12799" ht="26.25" customHeight="1"/>
    <row r="12800" ht="26.25" customHeight="1"/>
    <row r="12801" ht="26.25" customHeight="1"/>
    <row r="12802" ht="26.25" customHeight="1"/>
    <row r="12803" ht="26.25" customHeight="1"/>
    <row r="12804" ht="26.25" customHeight="1"/>
    <row r="12805" ht="26.25" customHeight="1"/>
    <row r="12806" ht="26.25" customHeight="1"/>
    <row r="12807" ht="26.25" customHeight="1"/>
    <row r="12808" ht="26.25" customHeight="1"/>
    <row r="12809" ht="26.25" customHeight="1"/>
    <row r="12810" ht="26.25" customHeight="1"/>
    <row r="12811" ht="26.25" customHeight="1"/>
    <row r="12812" ht="26.25" customHeight="1"/>
    <row r="12813" ht="26.25" customHeight="1"/>
    <row r="12814" ht="26.25" customHeight="1"/>
    <row r="12815" ht="26.25" customHeight="1"/>
    <row r="12816" ht="26.25" customHeight="1"/>
    <row r="12817" ht="26.25" customHeight="1"/>
    <row r="12818" ht="26.25" customHeight="1"/>
    <row r="12819" ht="26.25" customHeight="1"/>
    <row r="12820" ht="26.25" customHeight="1"/>
    <row r="12821" ht="26.25" customHeight="1"/>
    <row r="12822" ht="26.25" customHeight="1"/>
    <row r="12823" ht="26.25" customHeight="1"/>
    <row r="12824" ht="26.25" customHeight="1"/>
    <row r="12825" ht="26.25" customHeight="1"/>
    <row r="12826" ht="26.25" customHeight="1"/>
    <row r="12827" ht="26.25" customHeight="1"/>
    <row r="12828" ht="26.25" customHeight="1"/>
    <row r="12829" ht="26.25" customHeight="1"/>
    <row r="12830" ht="26.25" customHeight="1"/>
    <row r="12831" ht="26.25" customHeight="1"/>
    <row r="12832" ht="26.25" customHeight="1"/>
    <row r="12833" ht="26.25" customHeight="1"/>
    <row r="12834" ht="26.25" customHeight="1"/>
    <row r="12835" ht="26.25" customHeight="1"/>
    <row r="12836" ht="26.25" customHeight="1"/>
    <row r="12837" ht="26.25" customHeight="1"/>
    <row r="12838" ht="26.25" customHeight="1"/>
    <row r="12839" ht="26.25" customHeight="1"/>
    <row r="12840" ht="26.25" customHeight="1"/>
    <row r="12841" ht="26.25" customHeight="1"/>
    <row r="12842" ht="26.25" customHeight="1"/>
    <row r="12843" ht="26.25" customHeight="1"/>
    <row r="12844" ht="26.25" customHeight="1"/>
    <row r="12845" ht="26.25" customHeight="1"/>
    <row r="12846" ht="26.25" customHeight="1"/>
    <row r="12847" ht="26.25" customHeight="1"/>
    <row r="12848" ht="26.25" customHeight="1"/>
    <row r="12849" ht="26.25" customHeight="1"/>
    <row r="12850" ht="26.25" customHeight="1"/>
    <row r="12851" ht="26.25" customHeight="1"/>
    <row r="12852" ht="26.25" customHeight="1"/>
    <row r="12853" ht="26.25" customHeight="1"/>
    <row r="12854" ht="26.25" customHeight="1"/>
    <row r="12855" ht="26.25" customHeight="1"/>
    <row r="12856" ht="26.25" customHeight="1"/>
    <row r="12857" ht="26.25" customHeight="1"/>
    <row r="12858" ht="26.25" customHeight="1"/>
    <row r="12859" ht="26.25" customHeight="1"/>
    <row r="12860" ht="26.25" customHeight="1"/>
    <row r="12861" ht="26.25" customHeight="1"/>
    <row r="12862" ht="26.25" customHeight="1"/>
    <row r="12863" ht="26.25" customHeight="1"/>
    <row r="12864" ht="26.25" customHeight="1"/>
    <row r="12865" ht="26.25" customHeight="1"/>
    <row r="12866" ht="26.25" customHeight="1"/>
    <row r="12867" ht="26.25" customHeight="1"/>
    <row r="12868" ht="26.25" customHeight="1"/>
    <row r="12869" ht="26.25" customHeight="1"/>
    <row r="12870" ht="26.25" customHeight="1"/>
    <row r="12871" ht="26.25" customHeight="1"/>
    <row r="12872" ht="26.25" customHeight="1"/>
    <row r="12873" ht="26.25" customHeight="1"/>
    <row r="12874" ht="26.25" customHeight="1"/>
    <row r="12875" ht="26.25" customHeight="1"/>
    <row r="12876" ht="26.25" customHeight="1"/>
    <row r="12877" ht="26.25" customHeight="1"/>
    <row r="12878" ht="26.25" customHeight="1"/>
    <row r="12879" ht="26.25" customHeight="1"/>
    <row r="12880" ht="26.25" customHeight="1"/>
    <row r="12881" ht="26.25" customHeight="1"/>
    <row r="12882" ht="26.25" customHeight="1"/>
    <row r="12883" ht="26.25" customHeight="1"/>
    <row r="12884" ht="26.25" customHeight="1"/>
    <row r="12885" ht="26.25" customHeight="1"/>
    <row r="12886" ht="26.25" customHeight="1"/>
    <row r="12887" ht="26.25" customHeight="1"/>
    <row r="12888" ht="26.25" customHeight="1"/>
    <row r="12889" ht="26.25" customHeight="1"/>
    <row r="12890" ht="26.25" customHeight="1"/>
    <row r="12891" ht="26.25" customHeight="1"/>
    <row r="12892" ht="26.25" customHeight="1"/>
    <row r="12893" ht="26.25" customHeight="1"/>
    <row r="12894" ht="26.25" customHeight="1"/>
    <row r="12895" ht="26.25" customHeight="1"/>
    <row r="12896" ht="26.25" customHeight="1"/>
    <row r="12897" ht="26.25" customHeight="1"/>
    <row r="12898" ht="26.25" customHeight="1"/>
    <row r="12899" ht="26.25" customHeight="1"/>
    <row r="12900" ht="26.25" customHeight="1"/>
    <row r="12901" ht="26.25" customHeight="1"/>
    <row r="12902" ht="26.25" customHeight="1"/>
    <row r="12903" ht="26.25" customHeight="1"/>
    <row r="12904" ht="26.25" customHeight="1"/>
    <row r="12905" ht="26.25" customHeight="1"/>
    <row r="12906" ht="26.25" customHeight="1"/>
    <row r="12907" ht="26.25" customHeight="1"/>
    <row r="12908" ht="26.25" customHeight="1"/>
    <row r="12909" ht="26.25" customHeight="1"/>
    <row r="12910" ht="26.25" customHeight="1"/>
    <row r="12911" ht="26.25" customHeight="1"/>
    <row r="12912" ht="26.25" customHeight="1"/>
    <row r="12913" ht="26.25" customHeight="1"/>
    <row r="12914" ht="26.25" customHeight="1"/>
    <row r="12915" ht="26.25" customHeight="1"/>
    <row r="12916" ht="26.25" customHeight="1"/>
    <row r="12917" ht="26.25" customHeight="1"/>
    <row r="12918" ht="26.25" customHeight="1"/>
    <row r="12919" ht="26.25" customHeight="1"/>
    <row r="12920" ht="26.25" customHeight="1"/>
    <row r="12921" ht="26.25" customHeight="1"/>
    <row r="12922" ht="26.25" customHeight="1"/>
    <row r="12923" ht="26.25" customHeight="1"/>
    <row r="12924" ht="26.25" customHeight="1"/>
    <row r="12925" ht="26.25" customHeight="1"/>
    <row r="12926" ht="26.25" customHeight="1"/>
    <row r="12927" ht="26.25" customHeight="1"/>
    <row r="12928" ht="26.25" customHeight="1"/>
    <row r="12929" ht="26.25" customHeight="1"/>
    <row r="12930" ht="26.25" customHeight="1"/>
    <row r="12931" ht="26.25" customHeight="1"/>
    <row r="12932" ht="26.25" customHeight="1"/>
    <row r="12933" ht="26.25" customHeight="1"/>
    <row r="12934" ht="26.25" customHeight="1"/>
    <row r="12935" ht="26.25" customHeight="1"/>
    <row r="12936" ht="26.25" customHeight="1"/>
    <row r="12937" ht="26.25" customHeight="1"/>
    <row r="12938" ht="26.25" customHeight="1"/>
    <row r="12939" ht="26.25" customHeight="1"/>
    <row r="12940" ht="26.25" customHeight="1"/>
    <row r="12941" ht="26.25" customHeight="1"/>
    <row r="12942" ht="26.25" customHeight="1"/>
    <row r="12943" ht="26.25" customHeight="1"/>
    <row r="12944" ht="26.25" customHeight="1"/>
    <row r="12945" ht="26.25" customHeight="1"/>
    <row r="12946" ht="26.25" customHeight="1"/>
    <row r="12947" ht="26.25" customHeight="1"/>
    <row r="12948" ht="26.25" customHeight="1"/>
    <row r="12949" ht="26.25" customHeight="1"/>
    <row r="12950" ht="26.25" customHeight="1"/>
    <row r="12951" ht="26.25" customHeight="1"/>
    <row r="12952" ht="26.25" customHeight="1"/>
    <row r="12953" ht="26.25" customHeight="1"/>
    <row r="12954" ht="26.25" customHeight="1"/>
    <row r="12955" ht="26.25" customHeight="1"/>
    <row r="12956" ht="26.25" customHeight="1"/>
    <row r="12957" ht="26.25" customHeight="1"/>
    <row r="12958" ht="26.25" customHeight="1"/>
    <row r="12959" ht="26.25" customHeight="1"/>
    <row r="12960" ht="26.25" customHeight="1"/>
    <row r="12961" ht="26.25" customHeight="1"/>
    <row r="12962" ht="26.25" customHeight="1"/>
    <row r="12963" ht="26.25" customHeight="1"/>
    <row r="12964" ht="26.25" customHeight="1"/>
    <row r="12965" ht="26.25" customHeight="1"/>
    <row r="12966" ht="26.25" customHeight="1"/>
    <row r="12967" ht="26.25" customHeight="1"/>
    <row r="12968" ht="26.25" customHeight="1"/>
    <row r="12969" ht="26.25" customHeight="1"/>
    <row r="12970" ht="26.25" customHeight="1"/>
    <row r="12971" ht="26.25" customHeight="1"/>
    <row r="12972" ht="26.25" customHeight="1"/>
    <row r="12973" ht="26.25" customHeight="1"/>
    <row r="12974" ht="26.25" customHeight="1"/>
    <row r="12975" ht="26.25" customHeight="1"/>
    <row r="12976" ht="26.25" customHeight="1"/>
    <row r="12977" ht="26.25" customHeight="1"/>
    <row r="12978" ht="26.25" customHeight="1"/>
    <row r="12979" ht="26.25" customHeight="1"/>
    <row r="12980" ht="26.25" customHeight="1"/>
    <row r="12981" ht="26.25" customHeight="1"/>
    <row r="12982" ht="26.25" customHeight="1"/>
    <row r="12983" ht="26.25" customHeight="1"/>
    <row r="12984" ht="26.25" customHeight="1"/>
    <row r="12985" ht="26.25" customHeight="1"/>
    <row r="12986" ht="26.25" customHeight="1"/>
    <row r="12987" ht="26.25" customHeight="1"/>
    <row r="12988" ht="26.25" customHeight="1"/>
    <row r="12989" ht="26.25" customHeight="1"/>
    <row r="12990" ht="26.25" customHeight="1"/>
    <row r="12991" ht="26.25" customHeight="1"/>
    <row r="12992" ht="26.25" customHeight="1"/>
    <row r="12993" ht="26.25" customHeight="1"/>
    <row r="12994" ht="26.25" customHeight="1"/>
    <row r="12995" ht="26.25" customHeight="1"/>
    <row r="12996" ht="26.25" customHeight="1"/>
    <row r="12997" ht="26.25" customHeight="1"/>
    <row r="12998" ht="26.25" customHeight="1"/>
    <row r="12999" ht="26.25" customHeight="1"/>
    <row r="13000" ht="26.25" customHeight="1"/>
    <row r="13001" ht="26.25" customHeight="1"/>
    <row r="13002" ht="26.25" customHeight="1"/>
    <row r="13003" ht="26.25" customHeight="1"/>
    <row r="13004" ht="26.25" customHeight="1"/>
    <row r="13005" ht="26.25" customHeight="1"/>
    <row r="13006" ht="26.25" customHeight="1"/>
    <row r="13007" ht="26.25" customHeight="1"/>
    <row r="13008" ht="26.25" customHeight="1"/>
    <row r="13009" ht="26.25" customHeight="1"/>
    <row r="13010" ht="26.25" customHeight="1"/>
    <row r="13011" ht="26.25" customHeight="1"/>
    <row r="13012" ht="26.25" customHeight="1"/>
    <row r="13013" ht="26.25" customHeight="1"/>
    <row r="13014" ht="26.25" customHeight="1"/>
    <row r="13015" ht="26.25" customHeight="1"/>
    <row r="13016" ht="26.25" customHeight="1"/>
    <row r="13017" ht="26.25" customHeight="1"/>
    <row r="13018" ht="26.25" customHeight="1"/>
    <row r="13019" ht="26.25" customHeight="1"/>
    <row r="13020" ht="26.25" customHeight="1"/>
    <row r="13021" ht="26.25" customHeight="1"/>
    <row r="13022" ht="26.25" customHeight="1"/>
    <row r="13023" ht="26.25" customHeight="1"/>
    <row r="13024" ht="26.25" customHeight="1"/>
    <row r="13025" ht="26.25" customHeight="1"/>
    <row r="13026" ht="26.25" customHeight="1"/>
    <row r="13027" ht="26.25" customHeight="1"/>
    <row r="13028" ht="26.25" customHeight="1"/>
    <row r="13029" ht="26.25" customHeight="1"/>
    <row r="13030" ht="26.25" customHeight="1"/>
    <row r="13031" ht="26.25" customHeight="1"/>
    <row r="13032" ht="26.25" customHeight="1"/>
    <row r="13033" ht="26.25" customHeight="1"/>
    <row r="13034" ht="26.25" customHeight="1"/>
    <row r="13035" ht="26.25" customHeight="1"/>
    <row r="13036" ht="26.25" customHeight="1"/>
    <row r="13037" ht="26.25" customHeight="1"/>
    <row r="13038" ht="26.25" customHeight="1"/>
    <row r="13039" ht="26.25" customHeight="1"/>
    <row r="13040" ht="26.25" customHeight="1"/>
    <row r="13041" ht="26.25" customHeight="1"/>
    <row r="13042" ht="26.25" customHeight="1"/>
    <row r="13043" ht="26.25" customHeight="1"/>
    <row r="13044" ht="26.25" customHeight="1"/>
    <row r="13045" ht="26.25" customHeight="1"/>
    <row r="13046" ht="26.25" customHeight="1"/>
    <row r="13047" ht="26.25" customHeight="1"/>
    <row r="13048" ht="26.25" customHeight="1"/>
    <row r="13049" ht="26.25" customHeight="1"/>
    <row r="13050" ht="26.25" customHeight="1"/>
    <row r="13051" ht="26.25" customHeight="1"/>
    <row r="13052" ht="26.25" customHeight="1"/>
    <row r="13053" ht="26.25" customHeight="1"/>
    <row r="13054" ht="26.25" customHeight="1"/>
    <row r="13055" ht="26.25" customHeight="1"/>
    <row r="13056" ht="26.25" customHeight="1"/>
    <row r="13057" ht="26.25" customHeight="1"/>
    <row r="13058" ht="26.25" customHeight="1"/>
    <row r="13059" ht="26.25" customHeight="1"/>
    <row r="13060" ht="26.25" customHeight="1"/>
    <row r="13061" ht="26.25" customHeight="1"/>
    <row r="13062" ht="26.25" customHeight="1"/>
    <row r="13063" ht="26.25" customHeight="1"/>
    <row r="13064" ht="26.25" customHeight="1"/>
    <row r="13065" ht="26.25" customHeight="1"/>
    <row r="13066" ht="26.25" customHeight="1"/>
    <row r="13067" ht="26.25" customHeight="1"/>
    <row r="13068" ht="26.25" customHeight="1"/>
    <row r="13069" ht="26.25" customHeight="1"/>
    <row r="13070" ht="26.25" customHeight="1"/>
    <row r="13071" ht="26.25" customHeight="1"/>
    <row r="13072" ht="26.25" customHeight="1"/>
    <row r="13073" ht="26.25" customHeight="1"/>
    <row r="13074" ht="26.25" customHeight="1"/>
    <row r="13075" ht="26.25" customHeight="1"/>
    <row r="13076" ht="26.25" customHeight="1"/>
    <row r="13077" ht="26.25" customHeight="1"/>
    <row r="13078" ht="26.25" customHeight="1"/>
    <row r="13079" ht="26.25" customHeight="1"/>
    <row r="13080" ht="26.25" customHeight="1"/>
    <row r="13081" ht="26.25" customHeight="1"/>
    <row r="13082" ht="26.25" customHeight="1"/>
    <row r="13083" ht="26.25" customHeight="1"/>
    <row r="13084" ht="26.25" customHeight="1"/>
    <row r="13085" ht="26.25" customHeight="1"/>
    <row r="13086" ht="26.25" customHeight="1"/>
    <row r="13087" ht="26.25" customHeight="1"/>
    <row r="13088" ht="26.25" customHeight="1"/>
    <row r="13089" ht="26.25" customHeight="1"/>
    <row r="13090" ht="26.25" customHeight="1"/>
    <row r="13091" ht="26.25" customHeight="1"/>
    <row r="13092" ht="26.25" customHeight="1"/>
    <row r="13093" ht="26.25" customHeight="1"/>
    <row r="13094" ht="26.25" customHeight="1"/>
    <row r="13095" ht="26.25" customHeight="1"/>
    <row r="13096" ht="26.25" customHeight="1"/>
    <row r="13097" ht="26.25" customHeight="1"/>
    <row r="13098" ht="26.25" customHeight="1"/>
    <row r="13099" ht="26.25" customHeight="1"/>
    <row r="13100" ht="26.25" customHeight="1"/>
    <row r="13101" ht="26.25" customHeight="1"/>
    <row r="13102" ht="26.25" customHeight="1"/>
    <row r="13103" ht="26.25" customHeight="1"/>
    <row r="13104" ht="26.25" customHeight="1"/>
    <row r="13105" ht="26.25" customHeight="1"/>
    <row r="13106" ht="26.25" customHeight="1"/>
    <row r="13107" ht="26.25" customHeight="1"/>
    <row r="13108" ht="26.25" customHeight="1"/>
    <row r="13109" ht="26.25" customHeight="1"/>
    <row r="13110" ht="26.25" customHeight="1"/>
    <row r="13111" ht="26.25" customHeight="1"/>
    <row r="13112" ht="26.25" customHeight="1"/>
    <row r="13113" ht="26.25" customHeight="1"/>
    <row r="13114" ht="26.25" customHeight="1"/>
    <row r="13115" ht="26.25" customHeight="1"/>
    <row r="13116" ht="26.25" customHeight="1"/>
    <row r="13117" ht="26.25" customHeight="1"/>
    <row r="13118" ht="26.25" customHeight="1"/>
    <row r="13119" ht="26.25" customHeight="1"/>
    <row r="13120" ht="26.25" customHeight="1"/>
    <row r="13121" ht="26.25" customHeight="1"/>
    <row r="13122" ht="26.25" customHeight="1"/>
    <row r="13123" ht="26.25" customHeight="1"/>
    <row r="13124" ht="26.25" customHeight="1"/>
    <row r="13125" ht="26.25" customHeight="1"/>
    <row r="13126" ht="26.25" customHeight="1"/>
    <row r="13127" ht="26.25" customHeight="1"/>
    <row r="13128" ht="26.25" customHeight="1"/>
    <row r="13129" ht="26.25" customHeight="1"/>
    <row r="13130" ht="26.25" customHeight="1"/>
    <row r="13131" ht="26.25" customHeight="1"/>
    <row r="13132" ht="26.25" customHeight="1"/>
    <row r="13133" ht="26.25" customHeight="1"/>
    <row r="13134" ht="26.25" customHeight="1"/>
    <row r="13135" ht="26.25" customHeight="1"/>
    <row r="13136" ht="26.25" customHeight="1"/>
    <row r="13137" ht="26.25" customHeight="1"/>
    <row r="13138" ht="26.25" customHeight="1"/>
    <row r="13139" ht="26.25" customHeight="1"/>
    <row r="13140" ht="26.25" customHeight="1"/>
    <row r="13141" ht="26.25" customHeight="1"/>
    <row r="13142" ht="26.25" customHeight="1"/>
    <row r="13143" ht="26.25" customHeight="1"/>
    <row r="13144" ht="26.25" customHeight="1"/>
    <row r="13145" ht="26.25" customHeight="1"/>
    <row r="13146" ht="26.25" customHeight="1"/>
    <row r="13147" ht="26.25" customHeight="1"/>
    <row r="13148" ht="26.25" customHeight="1"/>
    <row r="13149" ht="26.25" customHeight="1"/>
    <row r="13150" ht="26.25" customHeight="1"/>
    <row r="13151" ht="26.25" customHeight="1"/>
    <row r="13152" ht="26.25" customHeight="1"/>
    <row r="13153" ht="26.25" customHeight="1"/>
    <row r="13154" ht="26.25" customHeight="1"/>
    <row r="13155" ht="26.25" customHeight="1"/>
    <row r="13156" ht="26.25" customHeight="1"/>
    <row r="13157" ht="26.25" customHeight="1"/>
    <row r="13158" ht="26.25" customHeight="1"/>
    <row r="13159" ht="26.25" customHeight="1"/>
    <row r="13160" ht="26.25" customHeight="1"/>
    <row r="13161" ht="26.25" customHeight="1"/>
    <row r="13162" ht="26.25" customHeight="1"/>
    <row r="13163" ht="26.25" customHeight="1"/>
    <row r="13164" ht="26.25" customHeight="1"/>
    <row r="13165" ht="26.25" customHeight="1"/>
    <row r="13166" ht="26.25" customHeight="1"/>
    <row r="13167" ht="26.25" customHeight="1"/>
    <row r="13168" ht="26.25" customHeight="1"/>
    <row r="13169" ht="26.25" customHeight="1"/>
    <row r="13170" ht="26.25" customHeight="1"/>
    <row r="13171" ht="26.25" customHeight="1"/>
    <row r="13172" ht="26.25" customHeight="1"/>
    <row r="13173" ht="26.25" customHeight="1"/>
    <row r="13174" ht="26.25" customHeight="1"/>
    <row r="13175" ht="26.25" customHeight="1"/>
    <row r="13176" ht="26.25" customHeight="1"/>
    <row r="13177" ht="26.25" customHeight="1"/>
    <row r="13178" ht="26.25" customHeight="1"/>
    <row r="13179" ht="26.25" customHeight="1"/>
    <row r="13180" ht="26.25" customHeight="1"/>
    <row r="13181" ht="26.25" customHeight="1"/>
    <row r="13182" ht="26.25" customHeight="1"/>
    <row r="13183" ht="26.25" customHeight="1"/>
    <row r="13184" ht="26.25" customHeight="1"/>
    <row r="13185" ht="26.25" customHeight="1"/>
    <row r="13186" ht="26.25" customHeight="1"/>
    <row r="13187" ht="26.25" customHeight="1"/>
    <row r="13188" ht="26.25" customHeight="1"/>
    <row r="13189" ht="26.25" customHeight="1"/>
    <row r="13190" ht="26.25" customHeight="1"/>
    <row r="13191" ht="26.25" customHeight="1"/>
    <row r="13192" ht="26.25" customHeight="1"/>
    <row r="13193" ht="26.25" customHeight="1"/>
    <row r="13194" ht="26.25" customHeight="1"/>
    <row r="13195" ht="26.25" customHeight="1"/>
    <row r="13196" ht="26.25" customHeight="1"/>
    <row r="13197" ht="26.25" customHeight="1"/>
    <row r="13198" ht="26.25" customHeight="1"/>
    <row r="13199" ht="26.25" customHeight="1"/>
    <row r="13200" ht="26.25" customHeight="1"/>
    <row r="13201" ht="26.25" customHeight="1"/>
    <row r="13202" ht="26.25" customHeight="1"/>
    <row r="13203" ht="26.25" customHeight="1"/>
    <row r="13204" ht="26.25" customHeight="1"/>
    <row r="13205" ht="26.25" customHeight="1"/>
    <row r="13206" ht="26.25" customHeight="1"/>
    <row r="13207" ht="26.25" customHeight="1"/>
    <row r="13208" ht="26.25" customHeight="1"/>
    <row r="13209" ht="26.25" customHeight="1"/>
    <row r="13210" ht="26.25" customHeight="1"/>
    <row r="13211" ht="26.25" customHeight="1"/>
    <row r="13212" ht="26.25" customHeight="1"/>
    <row r="13213" ht="26.25" customHeight="1"/>
    <row r="13214" ht="26.25" customHeight="1"/>
    <row r="13215" ht="26.25" customHeight="1"/>
    <row r="13216" ht="26.25" customHeight="1"/>
    <row r="13217" ht="26.25" customHeight="1"/>
    <row r="13218" ht="26.25" customHeight="1"/>
    <row r="13219" ht="26.25" customHeight="1"/>
    <row r="13220" ht="26.25" customHeight="1"/>
    <row r="13221" ht="26.25" customHeight="1"/>
    <row r="13222" ht="26.25" customHeight="1"/>
    <row r="13223" ht="26.25" customHeight="1"/>
    <row r="13224" ht="26.25" customHeight="1"/>
    <row r="13225" ht="26.25" customHeight="1"/>
    <row r="13226" ht="26.25" customHeight="1"/>
    <row r="13227" ht="26.25" customHeight="1"/>
    <row r="13228" ht="26.25" customHeight="1"/>
    <row r="13229" ht="26.25" customHeight="1"/>
    <row r="13230" ht="26.25" customHeight="1"/>
    <row r="13231" ht="26.25" customHeight="1"/>
    <row r="13232" ht="26.25" customHeight="1"/>
    <row r="13233" ht="26.25" customHeight="1"/>
    <row r="13234" ht="26.25" customHeight="1"/>
    <row r="13235" ht="26.25" customHeight="1"/>
    <row r="13236" ht="26.25" customHeight="1"/>
    <row r="13237" ht="26.25" customHeight="1"/>
    <row r="13238" ht="26.25" customHeight="1"/>
    <row r="13239" ht="26.25" customHeight="1"/>
    <row r="13240" ht="26.25" customHeight="1"/>
    <row r="13241" ht="26.25" customHeight="1"/>
    <row r="13242" ht="26.25" customHeight="1"/>
    <row r="13243" ht="26.25" customHeight="1"/>
    <row r="13244" ht="26.25" customHeight="1"/>
    <row r="13245" ht="26.25" customHeight="1"/>
    <row r="13246" ht="26.25" customHeight="1"/>
    <row r="13247" ht="26.25" customHeight="1"/>
    <row r="13248" ht="26.25" customHeight="1"/>
    <row r="13249" ht="26.25" customHeight="1"/>
    <row r="13250" ht="26.25" customHeight="1"/>
    <row r="13251" ht="26.25" customHeight="1"/>
    <row r="13252" ht="26.25" customHeight="1"/>
    <row r="13253" ht="26.25" customHeight="1"/>
    <row r="13254" ht="26.25" customHeight="1"/>
    <row r="13255" ht="26.25" customHeight="1"/>
    <row r="13256" ht="26.25" customHeight="1"/>
    <row r="13257" ht="26.25" customHeight="1"/>
    <row r="13258" ht="26.25" customHeight="1"/>
    <row r="13259" ht="26.25" customHeight="1"/>
    <row r="13260" ht="26.25" customHeight="1"/>
    <row r="13261" ht="26.25" customHeight="1"/>
    <row r="13262" ht="26.25" customHeight="1"/>
    <row r="13263" ht="26.25" customHeight="1"/>
    <row r="13264" ht="26.25" customHeight="1"/>
    <row r="13265" ht="26.25" customHeight="1"/>
    <row r="13266" ht="26.25" customHeight="1"/>
    <row r="13267" ht="26.25" customHeight="1"/>
    <row r="13268" ht="26.25" customHeight="1"/>
    <row r="13269" ht="26.25" customHeight="1"/>
    <row r="13270" ht="26.25" customHeight="1"/>
    <row r="13271" ht="26.25" customHeight="1"/>
    <row r="13272" ht="26.25" customHeight="1"/>
    <row r="13273" ht="26.25" customHeight="1"/>
    <row r="13274" ht="26.25" customHeight="1"/>
    <row r="13275" ht="26.25" customHeight="1"/>
    <row r="13276" ht="26.25" customHeight="1"/>
    <row r="13277" ht="26.25" customHeight="1"/>
    <row r="13278" ht="26.25" customHeight="1"/>
    <row r="13279" ht="26.25" customHeight="1"/>
    <row r="13280" ht="26.25" customHeight="1"/>
    <row r="13281" ht="26.25" customHeight="1"/>
    <row r="13282" ht="26.25" customHeight="1"/>
    <row r="13283" ht="26.25" customHeight="1"/>
    <row r="13284" ht="26.25" customHeight="1"/>
    <row r="13285" ht="26.25" customHeight="1"/>
    <row r="13286" ht="26.25" customHeight="1"/>
    <row r="13287" ht="26.25" customHeight="1"/>
    <row r="13288" ht="26.25" customHeight="1"/>
    <row r="13289" ht="26.25" customHeight="1"/>
    <row r="13290" ht="26.25" customHeight="1"/>
    <row r="13291" ht="26.25" customHeight="1"/>
    <row r="13292" ht="26.25" customHeight="1"/>
    <row r="13293" ht="26.25" customHeight="1"/>
    <row r="13294" ht="26.25" customHeight="1"/>
    <row r="13295" ht="26.25" customHeight="1"/>
    <row r="13296" ht="26.25" customHeight="1"/>
    <row r="13297" ht="26.25" customHeight="1"/>
    <row r="13298" ht="26.25" customHeight="1"/>
    <row r="13299" ht="26.25" customHeight="1"/>
    <row r="13300" ht="26.25" customHeight="1"/>
    <row r="13301" ht="26.25" customHeight="1"/>
    <row r="13302" ht="26.25" customHeight="1"/>
    <row r="13303" ht="26.25" customHeight="1"/>
    <row r="13304" ht="26.25" customHeight="1"/>
    <row r="13305" ht="26.25" customHeight="1"/>
    <row r="13306" ht="26.25" customHeight="1"/>
    <row r="13307" ht="26.25" customHeight="1"/>
    <row r="13308" ht="26.25" customHeight="1"/>
    <row r="13309" ht="26.25" customHeight="1"/>
    <row r="13310" ht="26.25" customHeight="1"/>
    <row r="13311" ht="26.25" customHeight="1"/>
    <row r="13312" ht="26.25" customHeight="1"/>
    <row r="13313" ht="26.25" customHeight="1"/>
    <row r="13314" ht="26.25" customHeight="1"/>
    <row r="13315" ht="26.25" customHeight="1"/>
    <row r="13316" ht="26.25" customHeight="1"/>
    <row r="13317" ht="26.25" customHeight="1"/>
    <row r="13318" ht="26.25" customHeight="1"/>
    <row r="13319" ht="26.25" customHeight="1"/>
    <row r="13320" ht="26.25" customHeight="1"/>
    <row r="13321" ht="26.25" customHeight="1"/>
    <row r="13322" ht="26.25" customHeight="1"/>
    <row r="13323" ht="26.25" customHeight="1"/>
    <row r="13324" ht="26.25" customHeight="1"/>
    <row r="13325" ht="26.25" customHeight="1"/>
    <row r="13326" ht="26.25" customHeight="1"/>
    <row r="13327" ht="26.25" customHeight="1"/>
    <row r="13328" ht="26.25" customHeight="1"/>
    <row r="13329" ht="26.25" customHeight="1"/>
    <row r="13330" ht="26.25" customHeight="1"/>
    <row r="13331" ht="26.25" customHeight="1"/>
    <row r="13332" ht="26.25" customHeight="1"/>
    <row r="13333" ht="26.25" customHeight="1"/>
    <row r="13334" ht="26.25" customHeight="1"/>
    <row r="13335" ht="26.25" customHeight="1"/>
    <row r="13336" ht="26.25" customHeight="1"/>
    <row r="13337" ht="26.25" customHeight="1"/>
    <row r="13338" ht="26.25" customHeight="1"/>
    <row r="13339" ht="26.25" customHeight="1"/>
    <row r="13340" ht="26.25" customHeight="1"/>
    <row r="13341" ht="26.25" customHeight="1"/>
    <row r="13342" ht="26.25" customHeight="1"/>
    <row r="13343" ht="26.25" customHeight="1"/>
    <row r="13344" ht="26.25" customHeight="1"/>
    <row r="13345" ht="26.25" customHeight="1"/>
    <row r="13346" ht="26.25" customHeight="1"/>
    <row r="13347" ht="26.25" customHeight="1"/>
    <row r="13348" ht="26.25" customHeight="1"/>
    <row r="13349" ht="26.25" customHeight="1"/>
    <row r="13350" ht="26.25" customHeight="1"/>
    <row r="13351" ht="26.25" customHeight="1"/>
    <row r="13352" ht="26.25" customHeight="1"/>
    <row r="13353" ht="26.25" customHeight="1"/>
    <row r="13354" ht="26.25" customHeight="1"/>
    <row r="13355" ht="26.25" customHeight="1"/>
    <row r="13356" ht="26.25" customHeight="1"/>
    <row r="13357" ht="26.25" customHeight="1"/>
    <row r="13358" ht="26.25" customHeight="1"/>
    <row r="13359" ht="26.25" customHeight="1"/>
    <row r="13360" ht="26.25" customHeight="1"/>
    <row r="13361" ht="26.25" customHeight="1"/>
    <row r="13362" ht="26.25" customHeight="1"/>
    <row r="13363" ht="26.25" customHeight="1"/>
    <row r="13364" ht="26.25" customHeight="1"/>
    <row r="13365" ht="26.25" customHeight="1"/>
    <row r="13366" ht="26.25" customHeight="1"/>
    <row r="13367" ht="26.25" customHeight="1"/>
    <row r="13368" ht="26.25" customHeight="1"/>
    <row r="13369" ht="26.25" customHeight="1"/>
    <row r="13370" ht="26.25" customHeight="1"/>
    <row r="13371" ht="26.25" customHeight="1"/>
    <row r="13372" ht="26.25" customHeight="1"/>
    <row r="13373" ht="26.25" customHeight="1"/>
    <row r="13374" ht="26.25" customHeight="1"/>
    <row r="13375" ht="26.25" customHeight="1"/>
    <row r="13376" ht="26.25" customHeight="1"/>
    <row r="13377" ht="26.25" customHeight="1"/>
    <row r="13378" ht="26.25" customHeight="1"/>
    <row r="13379" ht="26.25" customHeight="1"/>
    <row r="13380" ht="26.25" customHeight="1"/>
    <row r="13381" ht="26.25" customHeight="1"/>
    <row r="13382" ht="26.25" customHeight="1"/>
    <row r="13383" ht="26.25" customHeight="1"/>
    <row r="13384" ht="26.25" customHeight="1"/>
    <row r="13385" ht="26.25" customHeight="1"/>
    <row r="13386" ht="26.25" customHeight="1"/>
    <row r="13387" ht="26.25" customHeight="1"/>
    <row r="13388" ht="26.25" customHeight="1"/>
    <row r="13389" ht="26.25" customHeight="1"/>
    <row r="13390" ht="26.25" customHeight="1"/>
    <row r="13391" ht="26.25" customHeight="1"/>
    <row r="13392" ht="26.25" customHeight="1"/>
    <row r="13393" ht="26.25" customHeight="1"/>
    <row r="13394" ht="26.25" customHeight="1"/>
    <row r="13395" ht="26.25" customHeight="1"/>
    <row r="13396" ht="26.25" customHeight="1"/>
    <row r="13397" ht="26.25" customHeight="1"/>
    <row r="13398" ht="26.25" customHeight="1"/>
    <row r="13399" ht="26.25" customHeight="1"/>
    <row r="13400" ht="26.25" customHeight="1"/>
    <row r="13401" ht="26.25" customHeight="1"/>
    <row r="13402" ht="26.25" customHeight="1"/>
    <row r="13403" ht="26.25" customHeight="1"/>
    <row r="13404" ht="26.25" customHeight="1"/>
    <row r="13405" ht="26.25" customHeight="1"/>
    <row r="13406" ht="26.25" customHeight="1"/>
    <row r="13407" ht="26.25" customHeight="1"/>
    <row r="13408" ht="26.25" customHeight="1"/>
    <row r="13409" ht="26.25" customHeight="1"/>
    <row r="13410" ht="26.25" customHeight="1"/>
    <row r="13411" ht="26.25" customHeight="1"/>
    <row r="13412" ht="26.25" customHeight="1"/>
    <row r="13413" ht="26.25" customHeight="1"/>
    <row r="13414" ht="26.25" customHeight="1"/>
    <row r="13415" ht="26.25" customHeight="1"/>
    <row r="13416" ht="26.25" customHeight="1"/>
    <row r="13417" ht="26.25" customHeight="1"/>
    <row r="13418" ht="26.25" customHeight="1"/>
    <row r="13419" ht="26.25" customHeight="1"/>
    <row r="13420" ht="26.25" customHeight="1"/>
    <row r="13421" ht="26.25" customHeight="1"/>
    <row r="13422" ht="26.25" customHeight="1"/>
    <row r="13423" ht="26.25" customHeight="1"/>
    <row r="13424" ht="26.25" customHeight="1"/>
    <row r="13425" ht="26.25" customHeight="1"/>
    <row r="13426" ht="26.25" customHeight="1"/>
    <row r="13427" ht="26.25" customHeight="1"/>
    <row r="13428" ht="26.25" customHeight="1"/>
    <row r="13429" ht="26.25" customHeight="1"/>
    <row r="13430" ht="26.25" customHeight="1"/>
    <row r="13431" ht="26.25" customHeight="1"/>
    <row r="13432" ht="26.25" customHeight="1"/>
    <row r="13433" ht="26.25" customHeight="1"/>
    <row r="13434" ht="26.25" customHeight="1"/>
    <row r="13435" ht="26.25" customHeight="1"/>
    <row r="13436" ht="26.25" customHeight="1"/>
    <row r="13437" ht="26.25" customHeight="1"/>
    <row r="13438" ht="26.25" customHeight="1"/>
    <row r="13439" ht="26.25" customHeight="1"/>
    <row r="13440" ht="26.25" customHeight="1"/>
    <row r="13441" ht="26.25" customHeight="1"/>
    <row r="13442" ht="26.25" customHeight="1"/>
    <row r="13443" ht="26.25" customHeight="1"/>
    <row r="13444" ht="26.25" customHeight="1"/>
    <row r="13445" ht="26.25" customHeight="1"/>
    <row r="13446" ht="26.25" customHeight="1"/>
    <row r="13447" ht="26.25" customHeight="1"/>
    <row r="13448" ht="26.25" customHeight="1"/>
    <row r="13449" ht="26.25" customHeight="1"/>
    <row r="13450" ht="26.25" customHeight="1"/>
    <row r="13451" ht="26.25" customHeight="1"/>
    <row r="13452" ht="26.25" customHeight="1"/>
    <row r="13453" ht="26.25" customHeight="1"/>
    <row r="13454" ht="26.25" customHeight="1"/>
    <row r="13455" ht="26.25" customHeight="1"/>
    <row r="13456" ht="26.25" customHeight="1"/>
    <row r="13457" ht="26.25" customHeight="1"/>
    <row r="13458" ht="26.25" customHeight="1"/>
    <row r="13459" ht="26.25" customHeight="1"/>
    <row r="13460" ht="26.25" customHeight="1"/>
    <row r="13461" ht="26.25" customHeight="1"/>
    <row r="13462" ht="26.25" customHeight="1"/>
    <row r="13463" ht="26.25" customHeight="1"/>
    <row r="13464" ht="26.25" customHeight="1"/>
    <row r="13465" ht="26.25" customHeight="1"/>
    <row r="13466" ht="26.25" customHeight="1"/>
    <row r="13467" ht="26.25" customHeight="1"/>
    <row r="13468" ht="26.25" customHeight="1"/>
    <row r="13469" ht="26.25" customHeight="1"/>
    <row r="13470" ht="26.25" customHeight="1"/>
    <row r="13471" ht="26.25" customHeight="1"/>
    <row r="13472" ht="26.25" customHeight="1"/>
    <row r="13473" ht="26.25" customHeight="1"/>
    <row r="13474" ht="26.25" customHeight="1"/>
    <row r="13475" ht="26.25" customHeight="1"/>
    <row r="13476" ht="26.25" customHeight="1"/>
    <row r="13477" ht="26.25" customHeight="1"/>
    <row r="13478" ht="26.25" customHeight="1"/>
    <row r="13479" ht="26.25" customHeight="1"/>
    <row r="13480" ht="26.25" customHeight="1"/>
    <row r="13481" ht="26.25" customHeight="1"/>
    <row r="13482" ht="26.25" customHeight="1"/>
    <row r="13483" ht="26.25" customHeight="1"/>
    <row r="13484" ht="26.25" customHeight="1"/>
    <row r="13485" ht="26.25" customHeight="1"/>
    <row r="13486" ht="26.25" customHeight="1"/>
    <row r="13487" ht="26.25" customHeight="1"/>
    <row r="13488" ht="26.25" customHeight="1"/>
    <row r="13489" ht="26.25" customHeight="1"/>
    <row r="13490" ht="26.25" customHeight="1"/>
    <row r="13491" ht="26.25" customHeight="1"/>
    <row r="13492" ht="26.25" customHeight="1"/>
    <row r="13493" ht="26.25" customHeight="1"/>
    <row r="13494" ht="26.25" customHeight="1"/>
    <row r="13495" ht="26.25" customHeight="1"/>
    <row r="13496" ht="26.25" customHeight="1"/>
    <row r="13497" ht="26.25" customHeight="1"/>
    <row r="13498" ht="26.25" customHeight="1"/>
    <row r="13499" ht="26.25" customHeight="1"/>
    <row r="13500" ht="26.25" customHeight="1"/>
    <row r="13501" ht="26.25" customHeight="1"/>
    <row r="13502" ht="26.25" customHeight="1"/>
    <row r="13503" ht="26.25" customHeight="1"/>
    <row r="13504" ht="26.25" customHeight="1"/>
    <row r="13505" ht="26.25" customHeight="1"/>
    <row r="13506" ht="26.25" customHeight="1"/>
    <row r="13507" ht="26.25" customHeight="1"/>
    <row r="13508" ht="26.25" customHeight="1"/>
    <row r="13509" ht="26.25" customHeight="1"/>
    <row r="13510" ht="26.25" customHeight="1"/>
    <row r="13511" ht="26.25" customHeight="1"/>
    <row r="13512" ht="26.25" customHeight="1"/>
    <row r="13513" ht="26.25" customHeight="1"/>
    <row r="13514" ht="26.25" customHeight="1"/>
    <row r="13515" ht="26.25" customHeight="1"/>
    <row r="13516" ht="26.25" customHeight="1"/>
    <row r="13517" ht="26.25" customHeight="1"/>
    <row r="13518" ht="26.25" customHeight="1"/>
    <row r="13519" ht="26.25" customHeight="1"/>
    <row r="13520" ht="26.25" customHeight="1"/>
    <row r="13521" ht="26.25" customHeight="1"/>
    <row r="13522" ht="26.25" customHeight="1"/>
    <row r="13523" ht="26.25" customHeight="1"/>
    <row r="13524" ht="26.25" customHeight="1"/>
    <row r="13525" ht="26.25" customHeight="1"/>
    <row r="13526" ht="26.25" customHeight="1"/>
    <row r="13527" ht="26.25" customHeight="1"/>
    <row r="13528" ht="26.25" customHeight="1"/>
    <row r="13529" ht="26.25" customHeight="1"/>
    <row r="13530" ht="26.25" customHeight="1"/>
    <row r="13531" ht="26.25" customHeight="1"/>
    <row r="13532" ht="26.25" customHeight="1"/>
    <row r="13533" ht="26.25" customHeight="1"/>
    <row r="13534" ht="26.25" customHeight="1"/>
    <row r="13535" ht="26.25" customHeight="1"/>
    <row r="13536" ht="26.25" customHeight="1"/>
    <row r="13537" ht="26.25" customHeight="1"/>
    <row r="13538" ht="26.25" customHeight="1"/>
    <row r="13539" ht="26.25" customHeight="1"/>
    <row r="13540" ht="26.25" customHeight="1"/>
    <row r="13541" ht="26.25" customHeight="1"/>
    <row r="13542" ht="26.25" customHeight="1"/>
    <row r="13543" ht="26.25" customHeight="1"/>
    <row r="13544" ht="26.25" customHeight="1"/>
    <row r="13545" ht="26.25" customHeight="1"/>
    <row r="13546" ht="26.25" customHeight="1"/>
    <row r="13547" ht="26.25" customHeight="1"/>
    <row r="13548" ht="26.25" customHeight="1"/>
    <row r="13549" ht="26.25" customHeight="1"/>
    <row r="13550" ht="26.25" customHeight="1"/>
    <row r="13551" ht="26.25" customHeight="1"/>
    <row r="13552" ht="26.25" customHeight="1"/>
    <row r="13553" ht="26.25" customHeight="1"/>
    <row r="13554" ht="26.25" customHeight="1"/>
    <row r="13555" ht="26.25" customHeight="1"/>
    <row r="13556" ht="26.25" customHeight="1"/>
    <row r="13557" ht="26.25" customHeight="1"/>
    <row r="13558" ht="26.25" customHeight="1"/>
    <row r="13559" ht="26.25" customHeight="1"/>
    <row r="13560" ht="26.25" customHeight="1"/>
    <row r="13561" ht="26.25" customHeight="1"/>
    <row r="13562" ht="26.25" customHeight="1"/>
    <row r="13563" ht="26.25" customHeight="1"/>
    <row r="13564" ht="26.25" customHeight="1"/>
    <row r="13565" ht="26.25" customHeight="1"/>
    <row r="13566" ht="26.25" customHeight="1"/>
    <row r="13567" ht="26.25" customHeight="1"/>
    <row r="13568" ht="26.25" customHeight="1"/>
    <row r="13569" ht="26.25" customHeight="1"/>
    <row r="13570" ht="26.25" customHeight="1"/>
    <row r="13571" ht="26.25" customHeight="1"/>
    <row r="13572" ht="26.25" customHeight="1"/>
    <row r="13573" ht="26.25" customHeight="1"/>
    <row r="13574" ht="26.25" customHeight="1"/>
    <row r="13575" ht="26.25" customHeight="1"/>
    <row r="13576" ht="26.25" customHeight="1"/>
    <row r="13577" ht="26.25" customHeight="1"/>
    <row r="13578" ht="26.25" customHeight="1"/>
    <row r="13579" ht="26.25" customHeight="1"/>
    <row r="13580" ht="26.25" customHeight="1"/>
    <row r="13581" ht="26.25" customHeight="1"/>
    <row r="13582" ht="26.25" customHeight="1"/>
    <row r="13583" ht="26.25" customHeight="1"/>
    <row r="13584" ht="26.25" customHeight="1"/>
    <row r="13585" ht="26.25" customHeight="1"/>
    <row r="13586" ht="26.25" customHeight="1"/>
    <row r="13587" ht="26.25" customHeight="1"/>
    <row r="13588" ht="26.25" customHeight="1"/>
    <row r="13589" ht="26.25" customHeight="1"/>
    <row r="13590" ht="26.25" customHeight="1"/>
    <row r="13591" ht="26.25" customHeight="1"/>
    <row r="13592" ht="26.25" customHeight="1"/>
    <row r="13593" ht="26.25" customHeight="1"/>
    <row r="13594" ht="26.25" customHeight="1"/>
    <row r="13595" ht="26.25" customHeight="1"/>
    <row r="13596" ht="26.25" customHeight="1"/>
    <row r="13597" ht="26.25" customHeight="1"/>
    <row r="13598" ht="26.25" customHeight="1"/>
    <row r="13599" ht="26.25" customHeight="1"/>
    <row r="13600" ht="26.25" customHeight="1"/>
    <row r="13601" ht="26.25" customHeight="1"/>
    <row r="13602" ht="26.25" customHeight="1"/>
    <row r="13603" ht="26.25" customHeight="1"/>
    <row r="13604" ht="26.25" customHeight="1"/>
    <row r="13605" ht="26.25" customHeight="1"/>
    <row r="13606" ht="26.25" customHeight="1"/>
    <row r="13607" ht="26.25" customHeight="1"/>
    <row r="13608" ht="26.25" customHeight="1"/>
    <row r="13609" ht="26.25" customHeight="1"/>
    <row r="13610" ht="26.25" customHeight="1"/>
    <row r="13611" ht="26.25" customHeight="1"/>
    <row r="13612" ht="26.25" customHeight="1"/>
    <row r="13613" ht="26.25" customHeight="1"/>
    <row r="13614" ht="26.25" customHeight="1"/>
    <row r="13615" ht="26.25" customHeight="1"/>
    <row r="13616" ht="26.25" customHeight="1"/>
    <row r="13617" ht="26.25" customHeight="1"/>
    <row r="13618" ht="26.25" customHeight="1"/>
    <row r="13619" ht="26.25" customHeight="1"/>
    <row r="13620" ht="26.25" customHeight="1"/>
    <row r="13621" ht="26.25" customHeight="1"/>
    <row r="13622" ht="26.25" customHeight="1"/>
    <row r="13623" ht="26.25" customHeight="1"/>
    <row r="13624" ht="26.25" customHeight="1"/>
    <row r="13625" ht="26.25" customHeight="1"/>
    <row r="13626" ht="26.25" customHeight="1"/>
    <row r="13627" ht="26.25" customHeight="1"/>
    <row r="13628" ht="26.25" customHeight="1"/>
    <row r="13629" ht="26.25" customHeight="1"/>
    <row r="13630" ht="26.25" customHeight="1"/>
    <row r="13631" ht="26.25" customHeight="1"/>
    <row r="13632" ht="26.25" customHeight="1"/>
    <row r="13633" ht="26.25" customHeight="1"/>
    <row r="13634" ht="26.25" customHeight="1"/>
    <row r="13635" ht="26.25" customHeight="1"/>
    <row r="13636" ht="26.25" customHeight="1"/>
    <row r="13637" ht="26.25" customHeight="1"/>
    <row r="13638" ht="26.25" customHeight="1"/>
    <row r="13639" ht="26.25" customHeight="1"/>
    <row r="13640" ht="26.25" customHeight="1"/>
    <row r="13641" ht="26.25" customHeight="1"/>
    <row r="13642" ht="26.25" customHeight="1"/>
    <row r="13643" ht="26.25" customHeight="1"/>
    <row r="13644" ht="26.25" customHeight="1"/>
    <row r="13645" ht="26.25" customHeight="1"/>
    <row r="13646" ht="26.25" customHeight="1"/>
    <row r="13647" ht="26.25" customHeight="1"/>
    <row r="13648" ht="26.25" customHeight="1"/>
    <row r="13649" ht="26.25" customHeight="1"/>
    <row r="13650" ht="26.25" customHeight="1"/>
    <row r="13651" ht="26.25" customHeight="1"/>
    <row r="13652" ht="26.25" customHeight="1"/>
    <row r="13653" ht="26.25" customHeight="1"/>
    <row r="13654" ht="26.25" customHeight="1"/>
    <row r="13655" ht="26.25" customHeight="1"/>
    <row r="13656" ht="26.25" customHeight="1"/>
    <row r="13657" ht="26.25" customHeight="1"/>
    <row r="13658" ht="26.25" customHeight="1"/>
    <row r="13659" ht="26.25" customHeight="1"/>
    <row r="13660" ht="26.25" customHeight="1"/>
    <row r="13661" ht="26.25" customHeight="1"/>
    <row r="13662" ht="26.25" customHeight="1"/>
    <row r="13663" ht="26.25" customHeight="1"/>
    <row r="13664" ht="26.25" customHeight="1"/>
    <row r="13665" ht="26.25" customHeight="1"/>
    <row r="13666" ht="26.25" customHeight="1"/>
    <row r="13667" ht="26.25" customHeight="1"/>
    <row r="13668" ht="26.25" customHeight="1"/>
    <row r="13669" ht="26.25" customHeight="1"/>
    <row r="13670" ht="26.25" customHeight="1"/>
    <row r="13671" ht="26.25" customHeight="1"/>
    <row r="13672" ht="26.25" customHeight="1"/>
    <row r="13673" ht="26.25" customHeight="1"/>
    <row r="13674" ht="26.25" customHeight="1"/>
    <row r="13675" ht="26.25" customHeight="1"/>
    <row r="13676" ht="26.25" customHeight="1"/>
    <row r="13677" ht="26.25" customHeight="1"/>
    <row r="13678" ht="26.25" customHeight="1"/>
    <row r="13679" ht="26.25" customHeight="1"/>
    <row r="13680" ht="26.25" customHeight="1"/>
    <row r="13681" ht="26.25" customHeight="1"/>
    <row r="13682" ht="26.25" customHeight="1"/>
    <row r="13683" ht="26.25" customHeight="1"/>
    <row r="13684" ht="26.25" customHeight="1"/>
    <row r="13685" ht="26.25" customHeight="1"/>
    <row r="13686" ht="26.25" customHeight="1"/>
    <row r="13687" ht="26.25" customHeight="1"/>
    <row r="13688" ht="26.25" customHeight="1"/>
    <row r="13689" ht="26.25" customHeight="1"/>
    <row r="13690" ht="26.25" customHeight="1"/>
    <row r="13691" ht="26.25" customHeight="1"/>
    <row r="13692" ht="26.25" customHeight="1"/>
    <row r="13693" ht="26.25" customHeight="1"/>
    <row r="13694" ht="26.25" customHeight="1"/>
    <row r="13695" ht="26.25" customHeight="1"/>
    <row r="13696" ht="26.25" customHeight="1"/>
    <row r="13697" ht="26.25" customHeight="1"/>
    <row r="13698" ht="26.25" customHeight="1"/>
    <row r="13699" ht="26.25" customHeight="1"/>
    <row r="13700" ht="26.25" customHeight="1"/>
    <row r="13701" ht="26.25" customHeight="1"/>
    <row r="13702" ht="26.25" customHeight="1"/>
    <row r="13703" ht="26.25" customHeight="1"/>
    <row r="13704" ht="26.25" customHeight="1"/>
    <row r="13705" ht="26.25" customHeight="1"/>
    <row r="13706" ht="26.25" customHeight="1"/>
    <row r="13707" ht="26.25" customHeight="1"/>
    <row r="13708" ht="26.25" customHeight="1"/>
    <row r="13709" ht="26.25" customHeight="1"/>
    <row r="13710" ht="26.25" customHeight="1"/>
    <row r="13711" ht="26.25" customHeight="1"/>
    <row r="13712" ht="26.25" customHeight="1"/>
    <row r="13713" ht="26.25" customHeight="1"/>
    <row r="13714" ht="26.25" customHeight="1"/>
    <row r="13715" ht="26.25" customHeight="1"/>
    <row r="13716" ht="26.25" customHeight="1"/>
    <row r="13717" ht="26.25" customHeight="1"/>
    <row r="13718" ht="26.25" customHeight="1"/>
    <row r="13719" ht="26.25" customHeight="1"/>
    <row r="13720" ht="26.25" customHeight="1"/>
    <row r="13721" ht="26.25" customHeight="1"/>
    <row r="13722" ht="26.25" customHeight="1"/>
    <row r="13723" ht="26.25" customHeight="1"/>
    <row r="13724" ht="26.25" customHeight="1"/>
    <row r="13725" ht="26.25" customHeight="1"/>
    <row r="13726" ht="26.25" customHeight="1"/>
    <row r="13727" ht="26.25" customHeight="1"/>
    <row r="13728" ht="26.25" customHeight="1"/>
    <row r="13729" ht="26.25" customHeight="1"/>
    <row r="13730" ht="26.25" customHeight="1"/>
    <row r="13731" ht="26.25" customHeight="1"/>
    <row r="13732" ht="26.25" customHeight="1"/>
    <row r="13733" ht="26.25" customHeight="1"/>
    <row r="13734" ht="26.25" customHeight="1"/>
    <row r="13735" ht="26.25" customHeight="1"/>
    <row r="13736" ht="26.25" customHeight="1"/>
    <row r="13737" ht="26.25" customHeight="1"/>
    <row r="13738" ht="26.25" customHeight="1"/>
    <row r="13739" ht="26.25" customHeight="1"/>
    <row r="13740" ht="26.25" customHeight="1"/>
    <row r="13741" ht="26.25" customHeight="1"/>
    <row r="13742" ht="26.25" customHeight="1"/>
    <row r="13743" ht="26.25" customHeight="1"/>
    <row r="13744" ht="26.25" customHeight="1"/>
    <row r="13745" ht="26.25" customHeight="1"/>
    <row r="13746" ht="26.25" customHeight="1"/>
    <row r="13747" ht="26.25" customHeight="1"/>
    <row r="13748" ht="26.25" customHeight="1"/>
    <row r="13749" ht="26.25" customHeight="1"/>
    <row r="13750" ht="26.25" customHeight="1"/>
    <row r="13751" ht="26.25" customHeight="1"/>
    <row r="13752" ht="26.25" customHeight="1"/>
    <row r="13753" ht="26.25" customHeight="1"/>
    <row r="13754" ht="26.25" customHeight="1"/>
    <row r="13755" ht="26.25" customHeight="1"/>
    <row r="13756" ht="26.25" customHeight="1"/>
    <row r="13757" ht="26.25" customHeight="1"/>
    <row r="13758" ht="26.25" customHeight="1"/>
    <row r="13759" ht="26.25" customHeight="1"/>
    <row r="13760" ht="26.25" customHeight="1"/>
    <row r="13761" ht="26.25" customHeight="1"/>
    <row r="13762" ht="26.25" customHeight="1"/>
    <row r="13763" ht="26.25" customHeight="1"/>
    <row r="13764" ht="26.25" customHeight="1"/>
    <row r="13765" ht="26.25" customHeight="1"/>
    <row r="13766" ht="26.25" customHeight="1"/>
    <row r="13767" ht="26.25" customHeight="1"/>
    <row r="13768" ht="26.25" customHeight="1"/>
    <row r="13769" ht="26.25" customHeight="1"/>
    <row r="13770" ht="26.25" customHeight="1"/>
    <row r="13771" ht="26.25" customHeight="1"/>
    <row r="13772" ht="26.25" customHeight="1"/>
    <row r="13773" ht="26.25" customHeight="1"/>
    <row r="13774" ht="26.25" customHeight="1"/>
    <row r="13775" ht="26.25" customHeight="1"/>
    <row r="13776" ht="26.25" customHeight="1"/>
    <row r="13777" ht="26.25" customHeight="1"/>
    <row r="13778" ht="26.25" customHeight="1"/>
    <row r="13779" ht="26.25" customHeight="1"/>
    <row r="13780" ht="26.25" customHeight="1"/>
    <row r="13781" ht="26.25" customHeight="1"/>
    <row r="13782" ht="26.25" customHeight="1"/>
    <row r="13783" ht="26.25" customHeight="1"/>
    <row r="13784" ht="26.25" customHeight="1"/>
    <row r="13785" ht="26.25" customHeight="1"/>
    <row r="13786" ht="26.25" customHeight="1"/>
    <row r="13787" ht="26.25" customHeight="1"/>
    <row r="13788" ht="26.25" customHeight="1"/>
    <row r="13789" ht="26.25" customHeight="1"/>
    <row r="13790" ht="26.25" customHeight="1"/>
    <row r="13791" ht="26.25" customHeight="1"/>
    <row r="13792" ht="26.25" customHeight="1"/>
    <row r="13793" ht="26.25" customHeight="1"/>
    <row r="13794" ht="26.25" customHeight="1"/>
    <row r="13795" ht="26.25" customHeight="1"/>
    <row r="13796" ht="26.25" customHeight="1"/>
    <row r="13797" ht="26.25" customHeight="1"/>
    <row r="13798" ht="26.25" customHeight="1"/>
    <row r="13799" ht="26.25" customHeight="1"/>
    <row r="13800" ht="26.25" customHeight="1"/>
    <row r="13801" ht="26.25" customHeight="1"/>
    <row r="13802" ht="26.25" customHeight="1"/>
    <row r="13803" ht="26.25" customHeight="1"/>
    <row r="13804" ht="26.25" customHeight="1"/>
    <row r="13805" ht="26.25" customHeight="1"/>
    <row r="13806" ht="26.25" customHeight="1"/>
    <row r="13807" ht="26.25" customHeight="1"/>
    <row r="13808" ht="26.25" customHeight="1"/>
    <row r="13809" ht="26.25" customHeight="1"/>
    <row r="13810" ht="26.25" customHeight="1"/>
    <row r="13811" ht="26.25" customHeight="1"/>
    <row r="13812" ht="26.25" customHeight="1"/>
    <row r="13813" ht="26.25" customHeight="1"/>
    <row r="13814" ht="26.25" customHeight="1"/>
    <row r="13815" ht="26.25" customHeight="1"/>
    <row r="13816" ht="26.25" customHeight="1"/>
    <row r="13817" ht="26.25" customHeight="1"/>
    <row r="13818" ht="26.25" customHeight="1"/>
    <row r="13819" ht="26.25" customHeight="1"/>
    <row r="13820" ht="26.25" customHeight="1"/>
    <row r="13821" ht="26.25" customHeight="1"/>
    <row r="13822" ht="26.25" customHeight="1"/>
    <row r="13823" ht="26.25" customHeight="1"/>
    <row r="13824" ht="26.25" customHeight="1"/>
    <row r="13825" ht="26.25" customHeight="1"/>
    <row r="13826" ht="26.25" customHeight="1"/>
    <row r="13827" ht="26.25" customHeight="1"/>
    <row r="13828" ht="26.25" customHeight="1"/>
    <row r="13829" ht="26.25" customHeight="1"/>
    <row r="13830" ht="26.25" customHeight="1"/>
    <row r="13831" ht="26.25" customHeight="1"/>
    <row r="13832" ht="26.25" customHeight="1"/>
    <row r="13833" ht="26.25" customHeight="1"/>
    <row r="13834" ht="26.25" customHeight="1"/>
    <row r="13835" ht="26.25" customHeight="1"/>
    <row r="13836" ht="26.25" customHeight="1"/>
    <row r="13837" ht="26.25" customHeight="1"/>
    <row r="13838" ht="26.25" customHeight="1"/>
    <row r="13839" ht="26.25" customHeight="1"/>
    <row r="13840" ht="26.25" customHeight="1"/>
    <row r="13841" ht="26.25" customHeight="1"/>
    <row r="13842" ht="26.25" customHeight="1"/>
    <row r="13843" ht="26.25" customHeight="1"/>
    <row r="13844" ht="26.25" customHeight="1"/>
    <row r="13845" ht="26.25" customHeight="1"/>
    <row r="13846" ht="26.25" customHeight="1"/>
    <row r="13847" ht="26.25" customHeight="1"/>
    <row r="13848" ht="26.25" customHeight="1"/>
    <row r="13849" ht="26.25" customHeight="1"/>
    <row r="13850" ht="26.25" customHeight="1"/>
    <row r="13851" ht="26.25" customHeight="1"/>
    <row r="13852" ht="26.25" customHeight="1"/>
    <row r="13853" ht="26.25" customHeight="1"/>
    <row r="13854" ht="26.25" customHeight="1"/>
    <row r="13855" ht="26.25" customHeight="1"/>
    <row r="13856" ht="26.25" customHeight="1"/>
    <row r="13857" ht="26.25" customHeight="1"/>
    <row r="13858" ht="26.25" customHeight="1"/>
    <row r="13859" ht="26.25" customHeight="1"/>
    <row r="13860" ht="26.25" customHeight="1"/>
    <row r="13861" ht="26.25" customHeight="1"/>
    <row r="13862" ht="26.25" customHeight="1"/>
    <row r="13863" ht="26.25" customHeight="1"/>
    <row r="13864" ht="26.25" customHeight="1"/>
    <row r="13865" ht="26.25" customHeight="1"/>
    <row r="13866" ht="26.25" customHeight="1"/>
    <row r="13867" ht="26.25" customHeight="1"/>
    <row r="13868" ht="26.25" customHeight="1"/>
    <row r="13869" ht="26.25" customHeight="1"/>
    <row r="13870" ht="26.25" customHeight="1"/>
    <row r="13871" ht="26.25" customHeight="1"/>
    <row r="13872" ht="26.25" customHeight="1"/>
    <row r="13873" ht="26.25" customHeight="1"/>
    <row r="13874" ht="26.25" customHeight="1"/>
    <row r="13875" ht="26.25" customHeight="1"/>
    <row r="13876" ht="26.25" customHeight="1"/>
    <row r="13877" ht="26.25" customHeight="1"/>
    <row r="13878" ht="26.25" customHeight="1"/>
    <row r="13879" ht="26.25" customHeight="1"/>
    <row r="13880" ht="26.25" customHeight="1"/>
    <row r="13881" ht="26.25" customHeight="1"/>
    <row r="13882" ht="26.25" customHeight="1"/>
    <row r="13883" ht="26.25" customHeight="1"/>
    <row r="13884" ht="26.25" customHeight="1"/>
    <row r="13885" ht="26.25" customHeight="1"/>
    <row r="13886" ht="26.25" customHeight="1"/>
    <row r="13887" ht="26.25" customHeight="1"/>
    <row r="13888" ht="26.25" customHeight="1"/>
    <row r="13889" ht="26.25" customHeight="1"/>
    <row r="13890" ht="26.25" customHeight="1"/>
    <row r="13891" ht="26.25" customHeight="1"/>
    <row r="13892" ht="26.25" customHeight="1"/>
    <row r="13893" ht="26.25" customHeight="1"/>
    <row r="13894" ht="26.25" customHeight="1"/>
    <row r="13895" ht="26.25" customHeight="1"/>
    <row r="13896" ht="26.25" customHeight="1"/>
    <row r="13897" ht="26.25" customHeight="1"/>
    <row r="13898" ht="26.25" customHeight="1"/>
    <row r="13899" ht="26.25" customHeight="1"/>
    <row r="13900" ht="26.25" customHeight="1"/>
    <row r="13901" ht="26.25" customHeight="1"/>
    <row r="13902" ht="26.25" customHeight="1"/>
    <row r="13903" ht="26.25" customHeight="1"/>
    <row r="13904" ht="26.25" customHeight="1"/>
    <row r="13905" ht="26.25" customHeight="1"/>
    <row r="13906" ht="26.25" customHeight="1"/>
    <row r="13907" ht="26.25" customHeight="1"/>
    <row r="13908" ht="26.25" customHeight="1"/>
    <row r="13909" ht="26.25" customHeight="1"/>
    <row r="13910" ht="26.25" customHeight="1"/>
    <row r="13911" ht="26.25" customHeight="1"/>
    <row r="13912" ht="26.25" customHeight="1"/>
    <row r="13913" ht="26.25" customHeight="1"/>
    <row r="13914" ht="26.25" customHeight="1"/>
    <row r="13915" ht="26.25" customHeight="1"/>
    <row r="13916" ht="26.25" customHeight="1"/>
    <row r="13917" ht="26.25" customHeight="1"/>
    <row r="13918" ht="26.25" customHeight="1"/>
    <row r="13919" ht="26.25" customHeight="1"/>
    <row r="13920" ht="26.25" customHeight="1"/>
    <row r="13921" ht="26.25" customHeight="1"/>
    <row r="13922" ht="26.25" customHeight="1"/>
    <row r="13923" ht="26.25" customHeight="1"/>
    <row r="13924" ht="26.25" customHeight="1"/>
    <row r="13925" ht="26.25" customHeight="1"/>
    <row r="13926" ht="26.25" customHeight="1"/>
    <row r="13927" ht="26.25" customHeight="1"/>
    <row r="13928" ht="26.25" customHeight="1"/>
    <row r="13929" ht="26.25" customHeight="1"/>
    <row r="13930" ht="26.25" customHeight="1"/>
    <row r="13931" ht="26.25" customHeight="1"/>
    <row r="13932" ht="26.25" customHeight="1"/>
    <row r="13933" ht="26.25" customHeight="1"/>
    <row r="13934" ht="26.25" customHeight="1"/>
    <row r="13935" ht="26.25" customHeight="1"/>
    <row r="13936" ht="26.25" customHeight="1"/>
    <row r="13937" ht="26.25" customHeight="1"/>
    <row r="13938" ht="26.25" customHeight="1"/>
    <row r="13939" ht="26.25" customHeight="1"/>
    <row r="13940" ht="26.25" customHeight="1"/>
    <row r="13941" ht="26.25" customHeight="1"/>
    <row r="13942" ht="26.25" customHeight="1"/>
    <row r="13943" ht="26.25" customHeight="1"/>
    <row r="13944" ht="26.25" customHeight="1"/>
    <row r="13945" ht="26.25" customHeight="1"/>
    <row r="13946" ht="26.25" customHeight="1"/>
    <row r="13947" ht="26.25" customHeight="1"/>
    <row r="13948" ht="26.25" customHeight="1"/>
    <row r="13949" ht="26.25" customHeight="1"/>
    <row r="13950" ht="26.25" customHeight="1"/>
    <row r="13951" ht="26.25" customHeight="1"/>
    <row r="13952" ht="26.25" customHeight="1"/>
    <row r="13953" ht="26.25" customHeight="1"/>
    <row r="13954" ht="26.25" customHeight="1"/>
    <row r="13955" ht="26.25" customHeight="1"/>
    <row r="13956" ht="26.25" customHeight="1"/>
    <row r="13957" ht="26.25" customHeight="1"/>
    <row r="13958" ht="26.25" customHeight="1"/>
    <row r="13959" ht="26.25" customHeight="1"/>
    <row r="13960" ht="26.25" customHeight="1"/>
    <row r="13961" ht="26.25" customHeight="1"/>
    <row r="13962" ht="26.25" customHeight="1"/>
    <row r="13963" ht="26.25" customHeight="1"/>
    <row r="13964" ht="26.25" customHeight="1"/>
    <row r="13965" ht="26.25" customHeight="1"/>
    <row r="13966" ht="26.25" customHeight="1"/>
    <row r="13967" ht="26.25" customHeight="1"/>
    <row r="13968" ht="26.25" customHeight="1"/>
    <row r="13969" ht="26.25" customHeight="1"/>
    <row r="13970" ht="26.25" customHeight="1"/>
    <row r="13971" ht="26.25" customHeight="1"/>
    <row r="13972" ht="26.25" customHeight="1"/>
    <row r="13973" ht="26.25" customHeight="1"/>
    <row r="13974" ht="26.25" customHeight="1"/>
    <row r="13975" ht="26.25" customHeight="1"/>
    <row r="13976" ht="26.25" customHeight="1"/>
    <row r="13977" ht="26.25" customHeight="1"/>
    <row r="13978" ht="26.25" customHeight="1"/>
    <row r="13979" ht="26.25" customHeight="1"/>
    <row r="13980" ht="26.25" customHeight="1"/>
    <row r="13981" ht="26.25" customHeight="1"/>
    <row r="13982" ht="26.25" customHeight="1"/>
    <row r="13983" ht="26.25" customHeight="1"/>
    <row r="13984" ht="26.25" customHeight="1"/>
    <row r="13985" ht="26.25" customHeight="1"/>
    <row r="13986" ht="26.25" customHeight="1"/>
    <row r="13987" ht="26.25" customHeight="1"/>
    <row r="13988" ht="26.25" customHeight="1"/>
    <row r="13989" ht="26.25" customHeight="1"/>
    <row r="13990" ht="26.25" customHeight="1"/>
    <row r="13991" ht="26.25" customHeight="1"/>
    <row r="13992" ht="26.25" customHeight="1"/>
    <row r="13993" ht="26.25" customHeight="1"/>
    <row r="13994" ht="26.25" customHeight="1"/>
    <row r="13995" ht="26.25" customHeight="1"/>
    <row r="13996" ht="26.25" customHeight="1"/>
    <row r="13997" ht="26.25" customHeight="1"/>
    <row r="13998" ht="26.25" customHeight="1"/>
    <row r="13999" ht="26.25" customHeight="1"/>
    <row r="14000" ht="26.25" customHeight="1"/>
    <row r="14001" ht="26.25" customHeight="1"/>
    <row r="14002" ht="26.25" customHeight="1"/>
    <row r="14003" ht="26.25" customHeight="1"/>
    <row r="14004" ht="26.25" customHeight="1"/>
    <row r="14005" ht="26.25" customHeight="1"/>
    <row r="14006" ht="26.25" customHeight="1"/>
    <row r="14007" ht="26.25" customHeight="1"/>
    <row r="14008" ht="26.25" customHeight="1"/>
    <row r="14009" ht="26.25" customHeight="1"/>
    <row r="14010" ht="26.25" customHeight="1"/>
    <row r="14011" ht="26.25" customHeight="1"/>
    <row r="14012" ht="26.25" customHeight="1"/>
    <row r="14013" ht="26.25" customHeight="1"/>
    <row r="14014" ht="26.25" customHeight="1"/>
    <row r="14015" ht="26.25" customHeight="1"/>
    <row r="14016" ht="26.25" customHeight="1"/>
    <row r="14017" ht="26.25" customHeight="1"/>
    <row r="14018" ht="26.25" customHeight="1"/>
    <row r="14019" ht="26.25" customHeight="1"/>
    <row r="14020" ht="26.25" customHeight="1"/>
    <row r="14021" ht="26.25" customHeight="1"/>
    <row r="14022" ht="26.25" customHeight="1"/>
    <row r="14023" ht="26.25" customHeight="1"/>
    <row r="14024" ht="26.25" customHeight="1"/>
    <row r="14025" ht="26.25" customHeight="1"/>
    <row r="14026" ht="26.25" customHeight="1"/>
    <row r="14027" ht="26.25" customHeight="1"/>
    <row r="14028" ht="26.25" customHeight="1"/>
    <row r="14029" ht="26.25" customHeight="1"/>
    <row r="14030" ht="26.25" customHeight="1"/>
    <row r="14031" ht="26.25" customHeight="1"/>
    <row r="14032" ht="26.25" customHeight="1"/>
    <row r="14033" ht="26.25" customHeight="1"/>
    <row r="14034" ht="26.25" customHeight="1"/>
    <row r="14035" ht="26.25" customHeight="1"/>
    <row r="14036" ht="26.25" customHeight="1"/>
    <row r="14037" ht="26.25" customHeight="1"/>
    <row r="14038" ht="26.25" customHeight="1"/>
    <row r="14039" ht="26.25" customHeight="1"/>
    <row r="14040" ht="26.25" customHeight="1"/>
    <row r="14041" ht="26.25" customHeight="1"/>
    <row r="14042" ht="26.25" customHeight="1"/>
    <row r="14043" ht="26.25" customHeight="1"/>
    <row r="14044" ht="26.25" customHeight="1"/>
    <row r="14045" ht="26.25" customHeight="1"/>
    <row r="14046" ht="26.25" customHeight="1"/>
    <row r="14047" ht="26.25" customHeight="1"/>
    <row r="14048" ht="26.25" customHeight="1"/>
    <row r="14049" ht="26.25" customHeight="1"/>
    <row r="14050" ht="26.25" customHeight="1"/>
    <row r="14051" ht="26.25" customHeight="1"/>
    <row r="14052" ht="26.25" customHeight="1"/>
    <row r="14053" ht="26.25" customHeight="1"/>
    <row r="14054" ht="26.25" customHeight="1"/>
    <row r="14055" ht="26.25" customHeight="1"/>
    <row r="14056" ht="26.25" customHeight="1"/>
    <row r="14057" ht="26.25" customHeight="1"/>
    <row r="14058" ht="26.25" customHeight="1"/>
    <row r="14059" ht="26.25" customHeight="1"/>
    <row r="14060" ht="26.25" customHeight="1"/>
    <row r="14061" ht="26.25" customHeight="1"/>
    <row r="14062" ht="26.25" customHeight="1"/>
    <row r="14063" ht="26.25" customHeight="1"/>
    <row r="14064" ht="26.25" customHeight="1"/>
    <row r="14065" ht="26.25" customHeight="1"/>
    <row r="14066" ht="26.25" customHeight="1"/>
    <row r="14067" ht="26.25" customHeight="1"/>
    <row r="14068" ht="26.25" customHeight="1"/>
    <row r="14069" ht="26.25" customHeight="1"/>
    <row r="14070" ht="26.25" customHeight="1"/>
    <row r="14071" ht="26.25" customHeight="1"/>
    <row r="14072" ht="26.25" customHeight="1"/>
    <row r="14073" ht="26.25" customHeight="1"/>
    <row r="14074" ht="26.25" customHeight="1"/>
    <row r="14075" ht="26.25" customHeight="1"/>
    <row r="14076" ht="26.25" customHeight="1"/>
    <row r="14077" ht="26.25" customHeight="1"/>
    <row r="14078" ht="26.25" customHeight="1"/>
    <row r="14079" ht="26.25" customHeight="1"/>
    <row r="14080" ht="26.25" customHeight="1"/>
    <row r="14081" ht="26.25" customHeight="1"/>
    <row r="14082" ht="26.25" customHeight="1"/>
    <row r="14083" ht="26.25" customHeight="1"/>
    <row r="14084" ht="26.25" customHeight="1"/>
    <row r="14085" ht="26.25" customHeight="1"/>
    <row r="14086" ht="26.25" customHeight="1"/>
    <row r="14087" ht="26.25" customHeight="1"/>
    <row r="14088" ht="26.25" customHeight="1"/>
    <row r="14089" ht="26.25" customHeight="1"/>
    <row r="14090" ht="26.25" customHeight="1"/>
    <row r="14091" ht="26.25" customHeight="1"/>
    <row r="14092" ht="26.25" customHeight="1"/>
    <row r="14093" ht="26.25" customHeight="1"/>
    <row r="14094" ht="26.25" customHeight="1"/>
    <row r="14095" ht="26.25" customHeight="1"/>
    <row r="14096" ht="26.25" customHeight="1"/>
    <row r="14097" ht="26.25" customHeight="1"/>
    <row r="14098" ht="26.25" customHeight="1"/>
    <row r="14099" ht="26.25" customHeight="1"/>
    <row r="14100" ht="26.25" customHeight="1"/>
    <row r="14101" ht="26.25" customHeight="1"/>
    <row r="14102" ht="26.25" customHeight="1"/>
    <row r="14103" ht="26.25" customHeight="1"/>
    <row r="14104" ht="26.25" customHeight="1"/>
    <row r="14105" ht="26.25" customHeight="1"/>
    <row r="14106" ht="26.25" customHeight="1"/>
    <row r="14107" ht="26.25" customHeight="1"/>
    <row r="14108" ht="26.25" customHeight="1"/>
    <row r="14109" ht="26.25" customHeight="1"/>
    <row r="14110" ht="26.25" customHeight="1"/>
    <row r="14111" ht="26.25" customHeight="1"/>
    <row r="14112" ht="26.25" customHeight="1"/>
    <row r="14113" ht="26.25" customHeight="1"/>
    <row r="14114" ht="26.25" customHeight="1"/>
    <row r="14115" ht="26.25" customHeight="1"/>
    <row r="14116" ht="26.25" customHeight="1"/>
    <row r="14117" ht="26.25" customHeight="1"/>
    <row r="14118" ht="26.25" customHeight="1"/>
    <row r="14119" ht="26.25" customHeight="1"/>
    <row r="14120" ht="26.25" customHeight="1"/>
    <row r="14121" ht="26.25" customHeight="1"/>
    <row r="14122" ht="26.25" customHeight="1"/>
    <row r="14123" ht="26.25" customHeight="1"/>
    <row r="14124" ht="26.25" customHeight="1"/>
    <row r="14125" ht="26.25" customHeight="1"/>
    <row r="14126" ht="26.25" customHeight="1"/>
    <row r="14127" ht="26.25" customHeight="1"/>
    <row r="14128" ht="26.25" customHeight="1"/>
    <row r="14129" ht="26.25" customHeight="1"/>
    <row r="14130" ht="26.25" customHeight="1"/>
    <row r="14131" ht="26.25" customHeight="1"/>
    <row r="14132" ht="26.25" customHeight="1"/>
    <row r="14133" ht="26.25" customHeight="1"/>
    <row r="14134" ht="26.25" customHeight="1"/>
    <row r="14135" ht="26.25" customHeight="1"/>
    <row r="14136" ht="26.25" customHeight="1"/>
    <row r="14137" ht="26.25" customHeight="1"/>
    <row r="14138" ht="26.25" customHeight="1"/>
    <row r="14139" ht="26.25" customHeight="1"/>
    <row r="14140" ht="26.25" customHeight="1"/>
    <row r="14141" ht="26.25" customHeight="1"/>
    <row r="14142" ht="26.25" customHeight="1"/>
    <row r="14143" ht="26.25" customHeight="1"/>
    <row r="14144" ht="26.25" customHeight="1"/>
    <row r="14145" ht="26.25" customHeight="1"/>
    <row r="14146" ht="26.25" customHeight="1"/>
    <row r="14147" ht="26.25" customHeight="1"/>
    <row r="14148" ht="26.25" customHeight="1"/>
    <row r="14149" ht="26.25" customHeight="1"/>
    <row r="14150" ht="26.25" customHeight="1"/>
    <row r="14151" ht="26.25" customHeight="1"/>
    <row r="14152" ht="26.25" customHeight="1"/>
    <row r="14153" ht="26.25" customHeight="1"/>
    <row r="14154" ht="26.25" customHeight="1"/>
    <row r="14155" ht="26.25" customHeight="1"/>
    <row r="14156" ht="26.25" customHeight="1"/>
    <row r="14157" ht="26.25" customHeight="1"/>
    <row r="14158" ht="26.25" customHeight="1"/>
    <row r="14159" ht="26.25" customHeight="1"/>
    <row r="14160" ht="26.25" customHeight="1"/>
    <row r="14161" ht="26.25" customHeight="1"/>
    <row r="14162" ht="26.25" customHeight="1"/>
    <row r="14163" ht="26.25" customHeight="1"/>
    <row r="14164" ht="26.25" customHeight="1"/>
    <row r="14165" ht="26.25" customHeight="1"/>
    <row r="14166" ht="26.25" customHeight="1"/>
    <row r="14167" ht="26.25" customHeight="1"/>
    <row r="14168" ht="26.25" customHeight="1"/>
    <row r="14169" ht="26.25" customHeight="1"/>
    <row r="14170" ht="26.25" customHeight="1"/>
    <row r="14171" ht="26.25" customHeight="1"/>
    <row r="14172" ht="26.25" customHeight="1"/>
    <row r="14173" ht="26.25" customHeight="1"/>
    <row r="14174" ht="26.25" customHeight="1"/>
    <row r="14175" ht="26.25" customHeight="1"/>
    <row r="14176" ht="26.25" customHeight="1"/>
    <row r="14177" ht="26.25" customHeight="1"/>
    <row r="14178" ht="26.25" customHeight="1"/>
    <row r="14179" ht="26.25" customHeight="1"/>
    <row r="14180" ht="26.25" customHeight="1"/>
    <row r="14181" ht="26.25" customHeight="1"/>
    <row r="14182" ht="26.25" customHeight="1"/>
    <row r="14183" ht="26.25" customHeight="1"/>
    <row r="14184" ht="26.25" customHeight="1"/>
    <row r="14185" ht="26.25" customHeight="1"/>
    <row r="14186" ht="26.25" customHeight="1"/>
    <row r="14187" ht="26.25" customHeight="1"/>
    <row r="14188" ht="26.25" customHeight="1"/>
    <row r="14189" ht="26.25" customHeight="1"/>
    <row r="14190" ht="26.25" customHeight="1"/>
    <row r="14191" ht="26.25" customHeight="1"/>
    <row r="14192" ht="26.25" customHeight="1"/>
    <row r="14193" ht="26.25" customHeight="1"/>
    <row r="14194" ht="26.25" customHeight="1"/>
    <row r="14195" ht="26.25" customHeight="1"/>
    <row r="14196" ht="26.25" customHeight="1"/>
    <row r="14197" ht="26.25" customHeight="1"/>
    <row r="14198" ht="26.25" customHeight="1"/>
    <row r="14199" ht="26.25" customHeight="1"/>
    <row r="14200" ht="26.25" customHeight="1"/>
    <row r="14201" ht="26.25" customHeight="1"/>
    <row r="14202" ht="26.25" customHeight="1"/>
    <row r="14203" ht="26.25" customHeight="1"/>
    <row r="14204" ht="26.25" customHeight="1"/>
    <row r="14205" ht="26.25" customHeight="1"/>
    <row r="14206" ht="26.25" customHeight="1"/>
    <row r="14207" ht="26.25" customHeight="1"/>
    <row r="14208" ht="26.25" customHeight="1"/>
    <row r="14209" ht="26.25" customHeight="1"/>
    <row r="14210" ht="26.25" customHeight="1"/>
    <row r="14211" ht="26.25" customHeight="1"/>
    <row r="14212" ht="26.25" customHeight="1"/>
    <row r="14213" ht="26.25" customHeight="1"/>
    <row r="14214" ht="26.25" customHeight="1"/>
    <row r="14215" ht="26.25" customHeight="1"/>
    <row r="14216" ht="26.25" customHeight="1"/>
    <row r="14217" ht="26.25" customHeight="1"/>
    <row r="14218" ht="26.25" customHeight="1"/>
    <row r="14219" ht="26.25" customHeight="1"/>
    <row r="14220" ht="26.25" customHeight="1"/>
    <row r="14221" ht="26.25" customHeight="1"/>
    <row r="14222" ht="26.25" customHeight="1"/>
    <row r="14223" ht="26.25" customHeight="1"/>
    <row r="14224" ht="26.25" customHeight="1"/>
    <row r="14225" ht="26.25" customHeight="1"/>
    <row r="14226" ht="26.25" customHeight="1"/>
    <row r="14227" ht="26.25" customHeight="1"/>
    <row r="14228" ht="26.25" customHeight="1"/>
    <row r="14229" ht="26.25" customHeight="1"/>
    <row r="14230" ht="26.25" customHeight="1"/>
    <row r="14231" ht="26.25" customHeight="1"/>
    <row r="14232" ht="26.25" customHeight="1"/>
    <row r="14233" ht="26.25" customHeight="1"/>
    <row r="14234" ht="26.25" customHeight="1"/>
    <row r="14235" ht="26.25" customHeight="1"/>
    <row r="14236" ht="26.25" customHeight="1"/>
    <row r="14237" ht="26.25" customHeight="1"/>
    <row r="14238" ht="26.25" customHeight="1"/>
    <row r="14239" ht="26.25" customHeight="1"/>
    <row r="14240" ht="26.25" customHeight="1"/>
    <row r="14241" ht="26.25" customHeight="1"/>
    <row r="14242" ht="26.25" customHeight="1"/>
    <row r="14243" ht="26.25" customHeight="1"/>
    <row r="14244" ht="26.25" customHeight="1"/>
    <row r="14245" ht="26.25" customHeight="1"/>
    <row r="14246" ht="26.25" customHeight="1"/>
    <row r="14247" ht="26.25" customHeight="1"/>
    <row r="14248" ht="26.25" customHeight="1"/>
    <row r="14249" ht="26.25" customHeight="1"/>
    <row r="14250" ht="26.25" customHeight="1"/>
    <row r="14251" ht="26.25" customHeight="1"/>
    <row r="14252" ht="26.25" customHeight="1"/>
    <row r="14253" ht="26.25" customHeight="1"/>
    <row r="14254" ht="26.25" customHeight="1"/>
    <row r="14255" ht="26.25" customHeight="1"/>
    <row r="14256" ht="26.25" customHeight="1"/>
    <row r="14257" ht="26.25" customHeight="1"/>
    <row r="14258" ht="26.25" customHeight="1"/>
    <row r="14259" ht="26.25" customHeight="1"/>
    <row r="14260" ht="26.25" customHeight="1"/>
    <row r="14261" ht="26.25" customHeight="1"/>
    <row r="14262" ht="26.25" customHeight="1"/>
    <row r="14263" ht="26.25" customHeight="1"/>
    <row r="14264" ht="26.25" customHeight="1"/>
    <row r="14265" ht="26.25" customHeight="1"/>
    <row r="14266" ht="26.25" customHeight="1"/>
    <row r="14267" ht="26.25" customHeight="1"/>
    <row r="14268" ht="26.25" customHeight="1"/>
    <row r="14269" ht="26.25" customHeight="1"/>
    <row r="14270" ht="26.25" customHeight="1"/>
    <row r="14271" ht="26.25" customHeight="1"/>
    <row r="14272" ht="26.25" customHeight="1"/>
    <row r="14273" ht="26.25" customHeight="1"/>
    <row r="14274" ht="26.25" customHeight="1"/>
    <row r="14275" ht="26.25" customHeight="1"/>
    <row r="14276" ht="26.25" customHeight="1"/>
    <row r="14277" ht="26.25" customHeight="1"/>
    <row r="14278" ht="26.25" customHeight="1"/>
    <row r="14279" ht="26.25" customHeight="1"/>
    <row r="14280" ht="26.25" customHeight="1"/>
    <row r="14281" ht="26.25" customHeight="1"/>
    <row r="14282" ht="26.25" customHeight="1"/>
    <row r="14283" ht="26.25" customHeight="1"/>
    <row r="14284" ht="26.25" customHeight="1"/>
    <row r="14285" ht="26.25" customHeight="1"/>
    <row r="14286" ht="26.25" customHeight="1"/>
    <row r="14287" ht="26.25" customHeight="1"/>
    <row r="14288" ht="26.25" customHeight="1"/>
    <row r="14289" ht="26.25" customHeight="1"/>
    <row r="14290" ht="26.25" customHeight="1"/>
    <row r="14291" ht="26.25" customHeight="1"/>
    <row r="14292" ht="26.25" customHeight="1"/>
    <row r="14293" ht="26.25" customHeight="1"/>
    <row r="14294" ht="26.25" customHeight="1"/>
    <row r="14295" ht="26.25" customHeight="1"/>
    <row r="14296" ht="26.25" customHeight="1"/>
    <row r="14297" ht="26.25" customHeight="1"/>
    <row r="14298" ht="26.25" customHeight="1"/>
    <row r="14299" ht="26.25" customHeight="1"/>
    <row r="14300" ht="26.25" customHeight="1"/>
    <row r="14301" ht="26.25" customHeight="1"/>
    <row r="14302" ht="26.25" customHeight="1"/>
    <row r="14303" ht="26.25" customHeight="1"/>
    <row r="14304" ht="26.25" customHeight="1"/>
    <row r="14305" ht="26.25" customHeight="1"/>
    <row r="14306" ht="26.25" customHeight="1"/>
    <row r="14307" ht="26.25" customHeight="1"/>
    <row r="14308" ht="26.25" customHeight="1"/>
    <row r="14309" ht="26.25" customHeight="1"/>
    <row r="14310" ht="26.25" customHeight="1"/>
    <row r="14311" ht="26.25" customHeight="1"/>
    <row r="14312" ht="26.25" customHeight="1"/>
    <row r="14313" ht="26.25" customHeight="1"/>
    <row r="14314" ht="26.25" customHeight="1"/>
    <row r="14315" ht="26.25" customHeight="1"/>
    <row r="14316" ht="26.25" customHeight="1"/>
    <row r="14317" ht="26.25" customHeight="1"/>
    <row r="14318" ht="26.25" customHeight="1"/>
    <row r="14319" ht="26.25" customHeight="1"/>
    <row r="14320" ht="26.25" customHeight="1"/>
    <row r="14321" ht="26.25" customHeight="1"/>
    <row r="14322" ht="26.25" customHeight="1"/>
    <row r="14323" ht="26.25" customHeight="1"/>
    <row r="14324" ht="26.25" customHeight="1"/>
    <row r="14325" ht="26.25" customHeight="1"/>
    <row r="14326" ht="26.25" customHeight="1"/>
    <row r="14327" ht="26.25" customHeight="1"/>
    <row r="14328" ht="26.25" customHeight="1"/>
    <row r="14329" ht="26.25" customHeight="1"/>
    <row r="14330" ht="26.25" customHeight="1"/>
    <row r="14331" ht="26.25" customHeight="1"/>
    <row r="14332" ht="26.25" customHeight="1"/>
    <row r="14333" ht="26.25" customHeight="1"/>
    <row r="14334" ht="26.25" customHeight="1"/>
    <row r="14335" ht="26.25" customHeight="1"/>
    <row r="14336" ht="26.25" customHeight="1"/>
    <row r="14337" ht="26.25" customHeight="1"/>
    <row r="14338" ht="26.25" customHeight="1"/>
    <row r="14339" ht="26.25" customHeight="1"/>
    <row r="14340" ht="26.25" customHeight="1"/>
    <row r="14341" ht="26.25" customHeight="1"/>
    <row r="14342" ht="26.25" customHeight="1"/>
    <row r="14343" ht="26.25" customHeight="1"/>
    <row r="14344" ht="26.25" customHeight="1"/>
    <row r="14345" ht="26.25" customHeight="1"/>
    <row r="14346" ht="26.25" customHeight="1"/>
    <row r="14347" ht="26.25" customHeight="1"/>
    <row r="14348" ht="26.25" customHeight="1"/>
    <row r="14349" ht="26.25" customHeight="1"/>
    <row r="14350" ht="26.25" customHeight="1"/>
    <row r="14351" ht="26.25" customHeight="1"/>
    <row r="14352" ht="26.25" customHeight="1"/>
    <row r="14353" ht="26.25" customHeight="1"/>
    <row r="14354" ht="26.25" customHeight="1"/>
    <row r="14355" ht="26.25" customHeight="1"/>
    <row r="14356" ht="26.25" customHeight="1"/>
    <row r="14357" ht="26.25" customHeight="1"/>
    <row r="14358" ht="26.25" customHeight="1"/>
    <row r="14359" ht="26.25" customHeight="1"/>
    <row r="14360" ht="26.25" customHeight="1"/>
    <row r="14361" ht="26.25" customHeight="1"/>
    <row r="14362" ht="26.25" customHeight="1"/>
    <row r="14363" ht="26.25" customHeight="1"/>
    <row r="14364" ht="26.25" customHeight="1"/>
    <row r="14365" ht="26.25" customHeight="1"/>
    <row r="14366" ht="26.25" customHeight="1"/>
    <row r="14367" ht="26.25" customHeight="1"/>
    <row r="14368" ht="26.25" customHeight="1"/>
    <row r="14369" ht="26.25" customHeight="1"/>
    <row r="14370" ht="26.25" customHeight="1"/>
    <row r="14371" ht="26.25" customHeight="1"/>
    <row r="14372" ht="26.25" customHeight="1"/>
    <row r="14373" ht="26.25" customHeight="1"/>
    <row r="14374" ht="26.25" customHeight="1"/>
    <row r="14375" ht="26.25" customHeight="1"/>
    <row r="14376" ht="26.25" customHeight="1"/>
    <row r="14377" ht="26.25" customHeight="1"/>
    <row r="14378" ht="26.25" customHeight="1"/>
    <row r="14379" ht="26.25" customHeight="1"/>
    <row r="14380" ht="26.25" customHeight="1"/>
    <row r="14381" ht="26.25" customHeight="1"/>
    <row r="14382" ht="26.25" customHeight="1"/>
    <row r="14383" ht="26.25" customHeight="1"/>
    <row r="14384" ht="26.25" customHeight="1"/>
    <row r="14385" ht="26.25" customHeight="1"/>
    <row r="14386" ht="26.25" customHeight="1"/>
    <row r="14387" ht="26.25" customHeight="1"/>
    <row r="14388" ht="26.25" customHeight="1"/>
    <row r="14389" ht="26.25" customHeight="1"/>
    <row r="14390" ht="26.25" customHeight="1"/>
    <row r="14391" ht="26.25" customHeight="1"/>
    <row r="14392" ht="26.25" customHeight="1"/>
    <row r="14393" ht="26.25" customHeight="1"/>
    <row r="14394" ht="26.25" customHeight="1"/>
    <row r="14395" ht="26.25" customHeight="1"/>
    <row r="14396" ht="26.25" customHeight="1"/>
    <row r="14397" ht="26.25" customHeight="1"/>
    <row r="14398" ht="26.25" customHeight="1"/>
    <row r="14399" ht="26.25" customHeight="1"/>
    <row r="14400" ht="26.25" customHeight="1"/>
    <row r="14401" ht="26.25" customHeight="1"/>
    <row r="14402" ht="26.25" customHeight="1"/>
    <row r="14403" ht="26.25" customHeight="1"/>
    <row r="14404" ht="26.25" customHeight="1"/>
    <row r="14405" ht="26.25" customHeight="1"/>
    <row r="14406" ht="26.25" customHeight="1"/>
    <row r="14407" ht="26.25" customHeight="1"/>
    <row r="14408" ht="26.25" customHeight="1"/>
    <row r="14409" ht="26.25" customHeight="1"/>
    <row r="14410" ht="26.25" customHeight="1"/>
    <row r="14411" ht="26.25" customHeight="1"/>
    <row r="14412" ht="26.25" customHeight="1"/>
    <row r="14413" ht="26.25" customHeight="1"/>
    <row r="14414" ht="26.25" customHeight="1"/>
    <row r="14415" ht="26.25" customHeight="1"/>
    <row r="14416" ht="26.25" customHeight="1"/>
    <row r="14417" ht="26.25" customHeight="1"/>
    <row r="14418" ht="26.25" customHeight="1"/>
    <row r="14419" ht="26.25" customHeight="1"/>
    <row r="14420" ht="26.25" customHeight="1"/>
    <row r="14421" ht="26.25" customHeight="1"/>
    <row r="14422" ht="26.25" customHeight="1"/>
    <row r="14423" ht="26.25" customHeight="1"/>
    <row r="14424" ht="26.25" customHeight="1"/>
    <row r="14425" ht="26.25" customHeight="1"/>
    <row r="14426" ht="26.25" customHeight="1"/>
    <row r="14427" ht="26.25" customHeight="1"/>
    <row r="14428" ht="26.25" customHeight="1"/>
    <row r="14429" ht="26.25" customHeight="1"/>
    <row r="14430" ht="26.25" customHeight="1"/>
    <row r="14431" ht="26.25" customHeight="1"/>
    <row r="14432" ht="26.25" customHeight="1"/>
    <row r="14433" ht="26.25" customHeight="1"/>
    <row r="14434" ht="26.25" customHeight="1"/>
    <row r="14435" ht="26.25" customHeight="1"/>
    <row r="14436" ht="26.25" customHeight="1"/>
    <row r="14437" ht="26.25" customHeight="1"/>
    <row r="14438" ht="26.25" customHeight="1"/>
    <row r="14439" ht="26.25" customHeight="1"/>
    <row r="14440" ht="26.25" customHeight="1"/>
    <row r="14441" ht="26.25" customHeight="1"/>
    <row r="14442" ht="26.25" customHeight="1"/>
    <row r="14443" ht="26.25" customHeight="1"/>
    <row r="14444" ht="26.25" customHeight="1"/>
    <row r="14445" ht="26.25" customHeight="1"/>
    <row r="14446" ht="26.25" customHeight="1"/>
    <row r="14447" ht="26.25" customHeight="1"/>
    <row r="14448" ht="26.25" customHeight="1"/>
    <row r="14449" ht="26.25" customHeight="1"/>
    <row r="14450" ht="26.25" customHeight="1"/>
    <row r="14451" ht="26.25" customHeight="1"/>
    <row r="14452" ht="26.25" customHeight="1"/>
    <row r="14453" ht="26.25" customHeight="1"/>
    <row r="14454" ht="26.25" customHeight="1"/>
    <row r="14455" ht="26.25" customHeight="1"/>
    <row r="14456" ht="26.25" customHeight="1"/>
    <row r="14457" ht="26.25" customHeight="1"/>
    <row r="14458" ht="26.25" customHeight="1"/>
    <row r="14459" ht="26.25" customHeight="1"/>
    <row r="14460" ht="26.25" customHeight="1"/>
    <row r="14461" ht="26.25" customHeight="1"/>
    <row r="14462" ht="26.25" customHeight="1"/>
    <row r="14463" ht="26.25" customHeight="1"/>
    <row r="14464" ht="26.25" customHeight="1"/>
    <row r="14465" ht="26.25" customHeight="1"/>
    <row r="14466" ht="26.25" customHeight="1"/>
    <row r="14467" ht="26.25" customHeight="1"/>
    <row r="14468" ht="26.25" customHeight="1"/>
    <row r="14469" ht="26.25" customHeight="1"/>
    <row r="14470" ht="26.25" customHeight="1"/>
    <row r="14471" ht="26.25" customHeight="1"/>
    <row r="14472" ht="26.25" customHeight="1"/>
    <row r="14473" ht="26.25" customHeight="1"/>
    <row r="14474" ht="26.25" customHeight="1"/>
    <row r="14475" ht="26.25" customHeight="1"/>
    <row r="14476" ht="26.25" customHeight="1"/>
    <row r="14477" ht="26.25" customHeight="1"/>
    <row r="14478" ht="26.25" customHeight="1"/>
    <row r="14479" ht="26.25" customHeight="1"/>
    <row r="14480" ht="26.25" customHeight="1"/>
    <row r="14481" ht="26.25" customHeight="1"/>
    <row r="14482" ht="26.25" customHeight="1"/>
    <row r="14483" ht="26.25" customHeight="1"/>
    <row r="14484" ht="26.25" customHeight="1"/>
    <row r="14485" ht="26.25" customHeight="1"/>
    <row r="14486" ht="26.25" customHeight="1"/>
    <row r="14487" ht="26.25" customHeight="1"/>
    <row r="14488" ht="26.25" customHeight="1"/>
    <row r="14489" ht="26.25" customHeight="1"/>
    <row r="14490" ht="26.25" customHeight="1"/>
    <row r="14491" ht="26.25" customHeight="1"/>
    <row r="14492" ht="26.25" customHeight="1"/>
    <row r="14493" ht="26.25" customHeight="1"/>
    <row r="14494" ht="26.25" customHeight="1"/>
    <row r="14495" ht="26.25" customHeight="1"/>
    <row r="14496" ht="26.25" customHeight="1"/>
    <row r="14497" ht="26.25" customHeight="1"/>
    <row r="14498" ht="26.25" customHeight="1"/>
    <row r="14499" ht="26.25" customHeight="1"/>
    <row r="14500" ht="26.25" customHeight="1"/>
    <row r="14501" ht="26.25" customHeight="1"/>
    <row r="14502" ht="26.25" customHeight="1"/>
    <row r="14503" ht="26.25" customHeight="1"/>
    <row r="14504" ht="26.25" customHeight="1"/>
    <row r="14505" ht="26.25" customHeight="1"/>
    <row r="14506" ht="26.25" customHeight="1"/>
    <row r="14507" ht="26.25" customHeight="1"/>
    <row r="14508" ht="26.25" customHeight="1"/>
    <row r="14509" ht="26.25" customHeight="1"/>
    <row r="14510" ht="26.25" customHeight="1"/>
    <row r="14511" ht="26.25" customHeight="1"/>
    <row r="14512" ht="26.25" customHeight="1"/>
    <row r="14513" ht="26.25" customHeight="1"/>
    <row r="14514" ht="26.25" customHeight="1"/>
    <row r="14515" ht="26.25" customHeight="1"/>
    <row r="14516" ht="26.25" customHeight="1"/>
    <row r="14517" ht="26.25" customHeight="1"/>
    <row r="14518" ht="26.25" customHeight="1"/>
    <row r="14519" ht="26.25" customHeight="1"/>
    <row r="14520" ht="26.25" customHeight="1"/>
    <row r="14521" ht="26.25" customHeight="1"/>
    <row r="14522" ht="26.25" customHeight="1"/>
    <row r="14523" ht="26.25" customHeight="1"/>
    <row r="14524" ht="26.25" customHeight="1"/>
    <row r="14525" ht="26.25" customHeight="1"/>
    <row r="14526" ht="26.25" customHeight="1"/>
    <row r="14527" ht="26.25" customHeight="1"/>
    <row r="14528" ht="26.25" customHeight="1"/>
    <row r="14529" ht="26.25" customHeight="1"/>
    <row r="14530" ht="26.25" customHeight="1"/>
    <row r="14531" ht="26.25" customHeight="1"/>
    <row r="14532" ht="26.25" customHeight="1"/>
    <row r="14533" ht="26.25" customHeight="1"/>
    <row r="14534" ht="26.25" customHeight="1"/>
    <row r="14535" ht="26.25" customHeight="1"/>
    <row r="14536" ht="26.25" customHeight="1"/>
    <row r="14537" ht="26.25" customHeight="1"/>
    <row r="14538" ht="26.25" customHeight="1"/>
    <row r="14539" ht="26.25" customHeight="1"/>
    <row r="14540" ht="26.25" customHeight="1"/>
    <row r="14541" ht="26.25" customHeight="1"/>
    <row r="14542" ht="26.25" customHeight="1"/>
    <row r="14543" ht="26.25" customHeight="1"/>
    <row r="14544" ht="26.25" customHeight="1"/>
    <row r="14545" ht="26.25" customHeight="1"/>
    <row r="14546" ht="26.25" customHeight="1"/>
    <row r="14547" ht="26.25" customHeight="1"/>
    <row r="14548" ht="26.25" customHeight="1"/>
    <row r="14549" ht="26.25" customHeight="1"/>
    <row r="14550" ht="26.25" customHeight="1"/>
    <row r="14551" ht="26.25" customHeight="1"/>
    <row r="14552" ht="26.25" customHeight="1"/>
    <row r="14553" ht="26.25" customHeight="1"/>
    <row r="14554" ht="26.25" customHeight="1"/>
    <row r="14555" ht="26.25" customHeight="1"/>
    <row r="14556" ht="26.25" customHeight="1"/>
    <row r="14557" ht="26.25" customHeight="1"/>
    <row r="14558" ht="26.25" customHeight="1"/>
    <row r="14559" ht="26.25" customHeight="1"/>
    <row r="14560" ht="26.25" customHeight="1"/>
    <row r="14561" ht="26.25" customHeight="1"/>
    <row r="14562" ht="26.25" customHeight="1"/>
    <row r="14563" ht="26.25" customHeight="1"/>
    <row r="14564" ht="26.25" customHeight="1"/>
    <row r="14565" ht="26.25" customHeight="1"/>
    <row r="14566" ht="26.25" customHeight="1"/>
    <row r="14567" ht="26.25" customHeight="1"/>
    <row r="14568" ht="26.25" customHeight="1"/>
    <row r="14569" ht="26.25" customHeight="1"/>
    <row r="14570" ht="26.25" customHeight="1"/>
    <row r="14571" ht="26.25" customHeight="1"/>
    <row r="14572" ht="26.25" customHeight="1"/>
    <row r="14573" ht="26.25" customHeight="1"/>
    <row r="14574" ht="26.25" customHeight="1"/>
    <row r="14575" ht="26.25" customHeight="1"/>
    <row r="14576" ht="26.25" customHeight="1"/>
    <row r="14577" ht="26.25" customHeight="1"/>
    <row r="14578" ht="26.25" customHeight="1"/>
    <row r="14579" ht="26.25" customHeight="1"/>
    <row r="14580" ht="26.25" customHeight="1"/>
    <row r="14581" ht="26.25" customHeight="1"/>
    <row r="14582" ht="26.25" customHeight="1"/>
    <row r="14583" ht="26.25" customHeight="1"/>
    <row r="14584" ht="26.25" customHeight="1"/>
    <row r="14585" ht="26.25" customHeight="1"/>
    <row r="14586" ht="26.25" customHeight="1"/>
    <row r="14587" ht="26.25" customHeight="1"/>
    <row r="14588" ht="26.25" customHeight="1"/>
    <row r="14589" ht="26.25" customHeight="1"/>
    <row r="14590" ht="26.25" customHeight="1"/>
    <row r="14591" ht="26.25" customHeight="1"/>
    <row r="14592" ht="26.25" customHeight="1"/>
    <row r="14593" ht="26.25" customHeight="1"/>
    <row r="14594" ht="26.25" customHeight="1"/>
    <row r="14595" ht="26.25" customHeight="1"/>
    <row r="14596" ht="26.25" customHeight="1"/>
    <row r="14597" ht="26.25" customHeight="1"/>
    <row r="14598" ht="26.25" customHeight="1"/>
    <row r="14599" ht="26.25" customHeight="1"/>
    <row r="14600" ht="26.25" customHeight="1"/>
    <row r="14601" ht="26.25" customHeight="1"/>
    <row r="14602" ht="26.25" customHeight="1"/>
    <row r="14603" ht="26.25" customHeight="1"/>
    <row r="14604" ht="26.25" customHeight="1"/>
    <row r="14605" ht="26.25" customHeight="1"/>
    <row r="14606" ht="26.25" customHeight="1"/>
    <row r="14607" ht="26.25" customHeight="1"/>
    <row r="14608" ht="26.25" customHeight="1"/>
    <row r="14609" ht="26.25" customHeight="1"/>
    <row r="14610" ht="26.25" customHeight="1"/>
    <row r="14611" ht="26.25" customHeight="1"/>
    <row r="14612" ht="26.25" customHeight="1"/>
    <row r="14613" ht="26.25" customHeight="1"/>
    <row r="14614" ht="26.25" customHeight="1"/>
    <row r="14615" ht="26.25" customHeight="1"/>
    <row r="14616" ht="26.25" customHeight="1"/>
    <row r="14617" ht="26.25" customHeight="1"/>
    <row r="14618" ht="26.25" customHeight="1"/>
    <row r="14619" ht="26.25" customHeight="1"/>
    <row r="14620" ht="26.25" customHeight="1"/>
    <row r="14621" ht="26.25" customHeight="1"/>
    <row r="14622" ht="26.25" customHeight="1"/>
    <row r="14623" ht="26.25" customHeight="1"/>
    <row r="14624" ht="26.25" customHeight="1"/>
    <row r="14625" ht="26.25" customHeight="1"/>
    <row r="14626" ht="26.25" customHeight="1"/>
    <row r="14627" ht="26.25" customHeight="1"/>
    <row r="14628" ht="26.25" customHeight="1"/>
    <row r="14629" ht="26.25" customHeight="1"/>
    <row r="14630" ht="26.25" customHeight="1"/>
    <row r="14631" ht="26.25" customHeight="1"/>
    <row r="14632" ht="26.25" customHeight="1"/>
    <row r="14633" ht="26.25" customHeight="1"/>
    <row r="14634" ht="26.25" customHeight="1"/>
    <row r="14635" ht="26.25" customHeight="1"/>
    <row r="14636" ht="26.25" customHeight="1"/>
    <row r="14637" ht="26.25" customHeight="1"/>
    <row r="14638" ht="26.25" customHeight="1"/>
    <row r="14639" ht="26.25" customHeight="1"/>
    <row r="14640" ht="26.25" customHeight="1"/>
    <row r="14641" ht="26.25" customHeight="1"/>
    <row r="14642" ht="26.25" customHeight="1"/>
    <row r="14643" ht="26.25" customHeight="1"/>
    <row r="14644" ht="26.25" customHeight="1"/>
    <row r="14645" ht="26.25" customHeight="1"/>
    <row r="14646" ht="26.25" customHeight="1"/>
    <row r="14647" ht="26.25" customHeight="1"/>
    <row r="14648" ht="26.25" customHeight="1"/>
    <row r="14649" ht="26.25" customHeight="1"/>
    <row r="14650" ht="26.25" customHeight="1"/>
    <row r="14651" ht="26.25" customHeight="1"/>
    <row r="14652" ht="26.25" customHeight="1"/>
    <row r="14653" ht="26.25" customHeight="1"/>
    <row r="14654" ht="26.25" customHeight="1"/>
    <row r="14655" ht="26.25" customHeight="1"/>
    <row r="14656" ht="26.25" customHeight="1"/>
    <row r="14657" ht="26.25" customHeight="1"/>
    <row r="14658" ht="26.25" customHeight="1"/>
    <row r="14659" ht="26.25" customHeight="1"/>
    <row r="14660" ht="26.25" customHeight="1"/>
    <row r="14661" ht="26.25" customHeight="1"/>
    <row r="14662" ht="26.25" customHeight="1"/>
    <row r="14663" ht="26.25" customHeight="1"/>
    <row r="14664" ht="26.25" customHeight="1"/>
    <row r="14665" ht="26.25" customHeight="1"/>
    <row r="14666" ht="26.25" customHeight="1"/>
    <row r="14667" ht="26.25" customHeight="1"/>
    <row r="14668" ht="26.25" customHeight="1"/>
    <row r="14669" ht="26.25" customHeight="1"/>
    <row r="14670" ht="26.25" customHeight="1"/>
    <row r="14671" ht="26.25" customHeight="1"/>
    <row r="14672" ht="26.25" customHeight="1"/>
    <row r="14673" ht="26.25" customHeight="1"/>
    <row r="14674" ht="26.25" customHeight="1"/>
    <row r="14675" ht="26.25" customHeight="1"/>
    <row r="14676" ht="26.25" customHeight="1"/>
    <row r="14677" ht="26.25" customHeight="1"/>
    <row r="14678" ht="26.25" customHeight="1"/>
    <row r="14679" ht="26.25" customHeight="1"/>
    <row r="14680" ht="26.25" customHeight="1"/>
    <row r="14681" ht="26.25" customHeight="1"/>
    <row r="14682" ht="26.25" customHeight="1"/>
    <row r="14683" ht="26.25" customHeight="1"/>
    <row r="14684" ht="26.25" customHeight="1"/>
    <row r="14685" ht="26.25" customHeight="1"/>
    <row r="14686" ht="26.25" customHeight="1"/>
    <row r="14687" ht="26.25" customHeight="1"/>
    <row r="14688" ht="26.25" customHeight="1"/>
    <row r="14689" ht="26.25" customHeight="1"/>
    <row r="14690" ht="26.25" customHeight="1"/>
    <row r="14691" ht="26.25" customHeight="1"/>
    <row r="14692" ht="26.25" customHeight="1"/>
    <row r="14693" ht="26.25" customHeight="1"/>
    <row r="14694" ht="26.25" customHeight="1"/>
    <row r="14695" ht="26.25" customHeight="1"/>
    <row r="14696" ht="26.25" customHeight="1"/>
    <row r="14697" ht="26.25" customHeight="1"/>
    <row r="14698" ht="26.25" customHeight="1"/>
    <row r="14699" ht="26.25" customHeight="1"/>
    <row r="14700" ht="26.25" customHeight="1"/>
    <row r="14701" ht="26.25" customHeight="1"/>
    <row r="14702" ht="26.25" customHeight="1"/>
    <row r="14703" ht="26.25" customHeight="1"/>
    <row r="14704" ht="26.25" customHeight="1"/>
    <row r="14705" ht="26.25" customHeight="1"/>
    <row r="14706" ht="26.25" customHeight="1"/>
    <row r="14707" ht="26.25" customHeight="1"/>
    <row r="14708" ht="26.25" customHeight="1"/>
    <row r="14709" ht="26.25" customHeight="1"/>
    <row r="14710" ht="26.25" customHeight="1"/>
    <row r="14711" ht="26.25" customHeight="1"/>
    <row r="14712" ht="26.25" customHeight="1"/>
    <row r="14713" ht="26.25" customHeight="1"/>
    <row r="14714" ht="26.25" customHeight="1"/>
    <row r="14715" ht="26.25" customHeight="1"/>
    <row r="14716" ht="26.25" customHeight="1"/>
    <row r="14717" ht="26.25" customHeight="1"/>
    <row r="14718" ht="26.25" customHeight="1"/>
    <row r="14719" ht="26.25" customHeight="1"/>
    <row r="14720" ht="26.25" customHeight="1"/>
    <row r="14721" ht="26.25" customHeight="1"/>
    <row r="14722" ht="26.25" customHeight="1"/>
    <row r="14723" ht="26.25" customHeight="1"/>
    <row r="14724" ht="26.25" customHeight="1"/>
    <row r="14725" ht="26.25" customHeight="1"/>
    <row r="14726" ht="26.25" customHeight="1"/>
    <row r="14727" ht="26.25" customHeight="1"/>
    <row r="14728" ht="26.25" customHeight="1"/>
    <row r="14729" ht="26.25" customHeight="1"/>
    <row r="14730" ht="26.25" customHeight="1"/>
    <row r="14731" ht="26.25" customHeight="1"/>
    <row r="14732" ht="26.25" customHeight="1"/>
    <row r="14733" ht="26.25" customHeight="1"/>
    <row r="14734" ht="26.25" customHeight="1"/>
    <row r="14735" ht="26.25" customHeight="1"/>
    <row r="14736" ht="26.25" customHeight="1"/>
    <row r="14737" ht="26.25" customHeight="1"/>
    <row r="14738" ht="26.25" customHeight="1"/>
    <row r="14739" ht="26.25" customHeight="1"/>
    <row r="14740" ht="26.25" customHeight="1"/>
    <row r="14741" ht="26.25" customHeight="1"/>
    <row r="14742" ht="26.25" customHeight="1"/>
    <row r="14743" ht="26.25" customHeight="1"/>
    <row r="14744" ht="26.25" customHeight="1"/>
    <row r="14745" ht="26.25" customHeight="1"/>
    <row r="14746" ht="26.25" customHeight="1"/>
    <row r="14747" ht="26.25" customHeight="1"/>
    <row r="14748" ht="26.25" customHeight="1"/>
    <row r="14749" ht="26.25" customHeight="1"/>
    <row r="14750" ht="26.25" customHeight="1"/>
    <row r="14751" ht="26.25" customHeight="1"/>
    <row r="14752" ht="26.25" customHeight="1"/>
    <row r="14753" ht="26.25" customHeight="1"/>
    <row r="14754" ht="26.25" customHeight="1"/>
    <row r="14755" ht="26.25" customHeight="1"/>
    <row r="14756" ht="26.25" customHeight="1"/>
    <row r="14757" ht="26.25" customHeight="1"/>
    <row r="14758" ht="26.25" customHeight="1"/>
    <row r="14759" ht="26.25" customHeight="1"/>
    <row r="14760" ht="26.25" customHeight="1"/>
    <row r="14761" ht="26.25" customHeight="1"/>
    <row r="14762" ht="26.25" customHeight="1"/>
    <row r="14763" ht="26.25" customHeight="1"/>
    <row r="14764" ht="26.25" customHeight="1"/>
    <row r="14765" ht="26.25" customHeight="1"/>
    <row r="14766" ht="26.25" customHeight="1"/>
    <row r="14767" ht="26.25" customHeight="1"/>
    <row r="14768" ht="26.25" customHeight="1"/>
    <row r="14769" ht="26.25" customHeight="1"/>
    <row r="14770" ht="26.25" customHeight="1"/>
    <row r="14771" ht="26.25" customHeight="1"/>
    <row r="14772" ht="26.25" customHeight="1"/>
    <row r="14773" ht="26.25" customHeight="1"/>
    <row r="14774" ht="26.25" customHeight="1"/>
    <row r="14775" ht="26.25" customHeight="1"/>
    <row r="14776" ht="26.25" customHeight="1"/>
    <row r="14777" ht="26.25" customHeight="1"/>
    <row r="14778" ht="26.25" customHeight="1"/>
    <row r="14779" ht="26.25" customHeight="1"/>
    <row r="14780" ht="26.25" customHeight="1"/>
    <row r="14781" ht="26.25" customHeight="1"/>
    <row r="14782" ht="26.25" customHeight="1"/>
    <row r="14783" ht="26.25" customHeight="1"/>
    <row r="14784" ht="26.25" customHeight="1"/>
    <row r="14785" ht="26.25" customHeight="1"/>
    <row r="14786" ht="26.25" customHeight="1"/>
    <row r="14787" ht="26.25" customHeight="1"/>
    <row r="14788" ht="26.25" customHeight="1"/>
    <row r="14789" ht="26.25" customHeight="1"/>
    <row r="14790" ht="26.25" customHeight="1"/>
    <row r="14791" ht="26.25" customHeight="1"/>
    <row r="14792" ht="26.25" customHeight="1"/>
    <row r="14793" ht="26.25" customHeight="1"/>
    <row r="14794" ht="26.25" customHeight="1"/>
    <row r="14795" ht="26.25" customHeight="1"/>
    <row r="14796" ht="26.25" customHeight="1"/>
    <row r="14797" ht="26.25" customHeight="1"/>
    <row r="14798" ht="26.25" customHeight="1"/>
    <row r="14799" ht="26.25" customHeight="1"/>
    <row r="14800" ht="26.25" customHeight="1"/>
    <row r="14801" ht="26.25" customHeight="1"/>
    <row r="14802" ht="26.25" customHeight="1"/>
    <row r="14803" ht="26.25" customHeight="1"/>
    <row r="14804" ht="26.25" customHeight="1"/>
    <row r="14805" ht="26.25" customHeight="1"/>
    <row r="14806" ht="26.25" customHeight="1"/>
    <row r="14807" ht="26.25" customHeight="1"/>
    <row r="14808" ht="26.25" customHeight="1"/>
    <row r="14809" ht="26.25" customHeight="1"/>
    <row r="14810" ht="26.25" customHeight="1"/>
    <row r="14811" ht="26.25" customHeight="1"/>
    <row r="14812" ht="26.25" customHeight="1"/>
    <row r="14813" ht="26.25" customHeight="1"/>
    <row r="14814" ht="26.25" customHeight="1"/>
    <row r="14815" ht="26.25" customHeight="1"/>
    <row r="14816" ht="26.25" customHeight="1"/>
    <row r="14817" ht="26.25" customHeight="1"/>
    <row r="14818" ht="26.25" customHeight="1"/>
    <row r="14819" ht="26.25" customHeight="1"/>
    <row r="14820" ht="26.25" customHeight="1"/>
    <row r="14821" ht="26.25" customHeight="1"/>
    <row r="14822" ht="26.25" customHeight="1"/>
    <row r="14823" ht="26.25" customHeight="1"/>
    <row r="14824" ht="26.25" customHeight="1"/>
    <row r="14825" ht="26.25" customHeight="1"/>
    <row r="14826" ht="26.25" customHeight="1"/>
    <row r="14827" ht="26.25" customHeight="1"/>
    <row r="14828" ht="26.25" customHeight="1"/>
    <row r="14829" ht="26.25" customHeight="1"/>
    <row r="14830" ht="26.25" customHeight="1"/>
    <row r="14831" ht="26.25" customHeight="1"/>
    <row r="14832" ht="26.25" customHeight="1"/>
    <row r="14833" ht="26.25" customHeight="1"/>
    <row r="14834" ht="26.25" customHeight="1"/>
    <row r="14835" ht="26.25" customHeight="1"/>
    <row r="14836" ht="26.25" customHeight="1"/>
    <row r="14837" ht="26.25" customHeight="1"/>
    <row r="14838" ht="26.25" customHeight="1"/>
    <row r="14839" ht="26.25" customHeight="1"/>
    <row r="14840" ht="26.25" customHeight="1"/>
    <row r="14841" ht="26.25" customHeight="1"/>
    <row r="14842" ht="26.25" customHeight="1"/>
    <row r="14843" ht="26.25" customHeight="1"/>
    <row r="14844" ht="26.25" customHeight="1"/>
    <row r="14845" ht="26.25" customHeight="1"/>
    <row r="14846" ht="26.25" customHeight="1"/>
    <row r="14847" ht="26.25" customHeight="1"/>
    <row r="14848" ht="26.25" customHeight="1"/>
    <row r="14849" ht="26.25" customHeight="1"/>
    <row r="14850" ht="26.25" customHeight="1"/>
    <row r="14851" ht="26.25" customHeight="1"/>
    <row r="14852" ht="26.25" customHeight="1"/>
    <row r="14853" ht="26.25" customHeight="1"/>
    <row r="14854" ht="26.25" customHeight="1"/>
    <row r="14855" ht="26.25" customHeight="1"/>
    <row r="14856" ht="26.25" customHeight="1"/>
    <row r="14857" ht="26.25" customHeight="1"/>
    <row r="14858" ht="26.25" customHeight="1"/>
    <row r="14859" ht="26.25" customHeight="1"/>
    <row r="14860" ht="26.25" customHeight="1"/>
    <row r="14861" ht="26.25" customHeight="1"/>
    <row r="14862" ht="26.25" customHeight="1"/>
    <row r="14863" ht="26.25" customHeight="1"/>
    <row r="14864" ht="26.25" customHeight="1"/>
    <row r="14865" ht="26.25" customHeight="1"/>
    <row r="14866" ht="26.25" customHeight="1"/>
    <row r="14867" ht="26.25" customHeight="1"/>
    <row r="14868" ht="26.25" customHeight="1"/>
    <row r="14869" ht="26.25" customHeight="1"/>
    <row r="14870" ht="26.25" customHeight="1"/>
    <row r="14871" ht="26.25" customHeight="1"/>
    <row r="14872" ht="26.25" customHeight="1"/>
    <row r="14873" ht="26.25" customHeight="1"/>
    <row r="14874" ht="26.25" customHeight="1"/>
    <row r="14875" ht="26.25" customHeight="1"/>
    <row r="14876" ht="26.25" customHeight="1"/>
    <row r="14877" ht="26.25" customHeight="1"/>
    <row r="14878" ht="26.25" customHeight="1"/>
    <row r="14879" ht="26.25" customHeight="1"/>
    <row r="14880" ht="26.25" customHeight="1"/>
    <row r="14881" ht="26.25" customHeight="1"/>
    <row r="14882" ht="26.25" customHeight="1"/>
    <row r="14883" ht="26.25" customHeight="1"/>
    <row r="14884" ht="26.25" customHeight="1"/>
    <row r="14885" ht="26.25" customHeight="1"/>
    <row r="14886" ht="26.25" customHeight="1"/>
    <row r="14887" ht="26.25" customHeight="1"/>
    <row r="14888" ht="26.25" customHeight="1"/>
    <row r="14889" ht="26.25" customHeight="1"/>
    <row r="14890" ht="26.25" customHeight="1"/>
    <row r="14891" ht="26.25" customHeight="1"/>
    <row r="14892" ht="26.25" customHeight="1"/>
    <row r="14893" ht="26.25" customHeight="1"/>
    <row r="14894" ht="26.25" customHeight="1"/>
    <row r="14895" ht="26.25" customHeight="1"/>
    <row r="14896" ht="26.25" customHeight="1"/>
    <row r="14897" ht="26.25" customHeight="1"/>
    <row r="14898" ht="26.25" customHeight="1"/>
    <row r="14899" ht="26.25" customHeight="1"/>
    <row r="14900" ht="26.25" customHeight="1"/>
    <row r="14901" ht="26.25" customHeight="1"/>
    <row r="14902" ht="26.25" customHeight="1"/>
    <row r="14903" ht="26.25" customHeight="1"/>
    <row r="14904" ht="26.25" customHeight="1"/>
    <row r="14905" ht="26.25" customHeight="1"/>
    <row r="14906" ht="26.25" customHeight="1"/>
    <row r="14907" ht="26.25" customHeight="1"/>
    <row r="14908" ht="26.25" customHeight="1"/>
    <row r="14909" ht="26.25" customHeight="1"/>
    <row r="14910" ht="26.25" customHeight="1"/>
    <row r="14911" ht="26.25" customHeight="1"/>
    <row r="14912" ht="26.25" customHeight="1"/>
    <row r="14913" ht="26.25" customHeight="1"/>
    <row r="14914" ht="26.25" customHeight="1"/>
    <row r="14915" ht="26.25" customHeight="1"/>
    <row r="14916" ht="26.25" customHeight="1"/>
    <row r="14917" ht="26.25" customHeight="1"/>
    <row r="14918" ht="26.25" customHeight="1"/>
    <row r="14919" ht="26.25" customHeight="1"/>
    <row r="14920" ht="26.25" customHeight="1"/>
    <row r="14921" ht="26.25" customHeight="1"/>
    <row r="14922" ht="26.25" customHeight="1"/>
    <row r="14923" ht="26.25" customHeight="1"/>
    <row r="14924" ht="26.25" customHeight="1"/>
    <row r="14925" ht="26.25" customHeight="1"/>
    <row r="14926" ht="26.25" customHeight="1"/>
    <row r="14927" ht="26.25" customHeight="1"/>
    <row r="14928" ht="26.25" customHeight="1"/>
    <row r="14929" ht="26.25" customHeight="1"/>
    <row r="14930" ht="26.25" customHeight="1"/>
    <row r="14931" ht="26.25" customHeight="1"/>
    <row r="14932" ht="26.25" customHeight="1"/>
    <row r="14933" ht="26.25" customHeight="1"/>
    <row r="14934" ht="26.25" customHeight="1"/>
    <row r="14935" ht="26.25" customHeight="1"/>
    <row r="14936" ht="26.25" customHeight="1"/>
    <row r="14937" ht="26.25" customHeight="1"/>
    <row r="14938" ht="26.25" customHeight="1"/>
    <row r="14939" ht="26.25" customHeight="1"/>
    <row r="14940" ht="26.25" customHeight="1"/>
    <row r="14941" ht="26.25" customHeight="1"/>
    <row r="14942" ht="26.25" customHeight="1"/>
    <row r="14943" ht="26.25" customHeight="1"/>
    <row r="14944" ht="26.25" customHeight="1"/>
    <row r="14945" ht="26.25" customHeight="1"/>
    <row r="14946" ht="26.25" customHeight="1"/>
    <row r="14947" ht="26.25" customHeight="1"/>
    <row r="14948" ht="26.25" customHeight="1"/>
    <row r="14949" ht="26.25" customHeight="1"/>
    <row r="14950" ht="26.25" customHeight="1"/>
    <row r="14951" ht="26.25" customHeight="1"/>
    <row r="14952" ht="26.25" customHeight="1"/>
    <row r="14953" ht="26.25" customHeight="1"/>
    <row r="14954" ht="26.25" customHeight="1"/>
    <row r="14955" ht="26.25" customHeight="1"/>
    <row r="14956" ht="26.25" customHeight="1"/>
    <row r="14957" ht="26.25" customHeight="1"/>
    <row r="14958" ht="26.25" customHeight="1"/>
    <row r="14959" ht="26.25" customHeight="1"/>
    <row r="14960" ht="26.25" customHeight="1"/>
    <row r="14961" ht="26.25" customHeight="1"/>
    <row r="14962" ht="26.25" customHeight="1"/>
    <row r="14963" ht="26.25" customHeight="1"/>
    <row r="14964" ht="26.25" customHeight="1"/>
    <row r="14965" ht="26.25" customHeight="1"/>
    <row r="14966" ht="26.25" customHeight="1"/>
    <row r="14967" ht="26.25" customHeight="1"/>
    <row r="14968" ht="26.25" customHeight="1"/>
    <row r="14969" ht="26.25" customHeight="1"/>
    <row r="14970" ht="26.25" customHeight="1"/>
    <row r="14971" ht="26.25" customHeight="1"/>
    <row r="14972" ht="26.25" customHeight="1"/>
    <row r="14973" ht="26.25" customHeight="1"/>
    <row r="14974" ht="26.25" customHeight="1"/>
    <row r="14975" ht="26.25" customHeight="1"/>
    <row r="14976" ht="26.25" customHeight="1"/>
    <row r="14977" ht="26.25" customHeight="1"/>
    <row r="14978" ht="26.25" customHeight="1"/>
    <row r="14979" ht="26.25" customHeight="1"/>
    <row r="14980" ht="26.25" customHeight="1"/>
    <row r="14981" ht="26.25" customHeight="1"/>
    <row r="14982" ht="26.25" customHeight="1"/>
    <row r="14983" ht="26.25" customHeight="1"/>
    <row r="14984" ht="26.25" customHeight="1"/>
    <row r="14985" ht="26.25" customHeight="1"/>
    <row r="14986" ht="26.25" customHeight="1"/>
    <row r="14987" ht="26.25" customHeight="1"/>
    <row r="14988" ht="26.25" customHeight="1"/>
    <row r="14989" ht="26.25" customHeight="1"/>
    <row r="14990" ht="26.25" customHeight="1"/>
    <row r="14991" ht="26.25" customHeight="1"/>
    <row r="14992" ht="26.25" customHeight="1"/>
    <row r="14993" ht="26.25" customHeight="1"/>
    <row r="14994" ht="26.25" customHeight="1"/>
    <row r="14995" ht="26.25" customHeight="1"/>
    <row r="14996" ht="26.25" customHeight="1"/>
    <row r="14997" ht="26.25" customHeight="1"/>
    <row r="14998" ht="26.25" customHeight="1"/>
    <row r="14999" ht="26.25" customHeight="1"/>
    <row r="15000" ht="26.25" customHeight="1"/>
    <row r="15001" ht="26.25" customHeight="1"/>
    <row r="15002" ht="26.25" customHeight="1"/>
    <row r="15003" ht="26.25" customHeight="1"/>
    <row r="15004" ht="26.25" customHeight="1"/>
    <row r="15005" ht="26.25" customHeight="1"/>
    <row r="15006" ht="26.25" customHeight="1"/>
    <row r="15007" ht="26.25" customHeight="1"/>
    <row r="15008" ht="26.25" customHeight="1"/>
    <row r="15009" ht="26.25" customHeight="1"/>
    <row r="15010" ht="26.25" customHeight="1"/>
    <row r="15011" ht="26.25" customHeight="1"/>
    <row r="15012" ht="26.25" customHeight="1"/>
    <row r="15013" ht="26.25" customHeight="1"/>
    <row r="15014" ht="26.25" customHeight="1"/>
    <row r="15015" ht="26.25" customHeight="1"/>
    <row r="15016" ht="26.25" customHeight="1"/>
    <row r="15017" ht="26.25" customHeight="1"/>
    <row r="15018" ht="26.25" customHeight="1"/>
    <row r="15019" ht="26.25" customHeight="1"/>
    <row r="15020" ht="26.25" customHeight="1"/>
    <row r="15021" ht="26.25" customHeight="1"/>
    <row r="15022" ht="26.25" customHeight="1"/>
    <row r="15023" ht="26.25" customHeight="1"/>
    <row r="15024" ht="26.25" customHeight="1"/>
    <row r="15025" ht="26.25" customHeight="1"/>
    <row r="15026" ht="26.25" customHeight="1"/>
    <row r="15027" ht="26.25" customHeight="1"/>
    <row r="15028" ht="26.25" customHeight="1"/>
    <row r="15029" ht="26.25" customHeight="1"/>
    <row r="15030" ht="26.25" customHeight="1"/>
    <row r="15031" ht="26.25" customHeight="1"/>
    <row r="15032" ht="26.25" customHeight="1"/>
    <row r="15033" ht="26.25" customHeight="1"/>
    <row r="15034" ht="26.25" customHeight="1"/>
    <row r="15035" ht="26.25" customHeight="1"/>
    <row r="15036" ht="26.25" customHeight="1"/>
    <row r="15037" ht="26.25" customHeight="1"/>
    <row r="15038" ht="26.25" customHeight="1"/>
    <row r="15039" ht="26.25" customHeight="1"/>
    <row r="15040" ht="26.25" customHeight="1"/>
    <row r="15041" ht="26.25" customHeight="1"/>
    <row r="15042" ht="26.25" customHeight="1"/>
    <row r="15043" ht="26.25" customHeight="1"/>
    <row r="15044" ht="26.25" customHeight="1"/>
    <row r="15045" ht="26.25" customHeight="1"/>
    <row r="15046" ht="26.25" customHeight="1"/>
    <row r="15047" ht="26.25" customHeight="1"/>
    <row r="15048" ht="26.25" customHeight="1"/>
    <row r="15049" ht="26.25" customHeight="1"/>
    <row r="15050" ht="26.25" customHeight="1"/>
    <row r="15051" ht="26.25" customHeight="1"/>
    <row r="15052" ht="26.25" customHeight="1"/>
    <row r="15053" ht="26.25" customHeight="1"/>
    <row r="15054" ht="26.25" customHeight="1"/>
    <row r="15055" ht="26.25" customHeight="1"/>
    <row r="15056" ht="26.25" customHeight="1"/>
    <row r="15057" ht="26.25" customHeight="1"/>
    <row r="15058" ht="26.25" customHeight="1"/>
    <row r="15059" ht="26.25" customHeight="1"/>
    <row r="15060" ht="26.25" customHeight="1"/>
    <row r="15061" ht="26.25" customHeight="1"/>
    <row r="15062" ht="26.25" customHeight="1"/>
    <row r="15063" ht="26.25" customHeight="1"/>
    <row r="15064" ht="26.25" customHeight="1"/>
    <row r="15065" ht="26.25" customHeight="1"/>
    <row r="15066" ht="26.25" customHeight="1"/>
    <row r="15067" ht="26.25" customHeight="1"/>
    <row r="15068" ht="26.25" customHeight="1"/>
    <row r="15069" ht="26.25" customHeight="1"/>
    <row r="15070" ht="26.25" customHeight="1"/>
    <row r="15071" ht="26.25" customHeight="1"/>
    <row r="15072" ht="26.25" customHeight="1"/>
    <row r="15073" ht="26.25" customHeight="1"/>
    <row r="15074" ht="26.25" customHeight="1"/>
    <row r="15075" ht="26.25" customHeight="1"/>
    <row r="15076" ht="26.25" customHeight="1"/>
    <row r="15077" ht="26.25" customHeight="1"/>
    <row r="15078" ht="26.25" customHeight="1"/>
    <row r="15079" ht="26.25" customHeight="1"/>
    <row r="15080" ht="26.25" customHeight="1"/>
    <row r="15081" ht="26.25" customHeight="1"/>
    <row r="15082" ht="26.25" customHeight="1"/>
    <row r="15083" ht="26.25" customHeight="1"/>
    <row r="15084" ht="26.25" customHeight="1"/>
    <row r="15085" ht="26.25" customHeight="1"/>
    <row r="15086" ht="26.25" customHeight="1"/>
    <row r="15087" ht="26.25" customHeight="1"/>
    <row r="15088" ht="26.25" customHeight="1"/>
    <row r="15089" ht="26.25" customHeight="1"/>
    <row r="15090" ht="26.25" customHeight="1"/>
    <row r="15091" ht="26.25" customHeight="1"/>
    <row r="15092" ht="26.25" customHeight="1"/>
    <row r="15093" ht="26.25" customHeight="1"/>
    <row r="15094" ht="26.25" customHeight="1"/>
    <row r="15095" ht="26.25" customHeight="1"/>
    <row r="15096" ht="26.25" customHeight="1"/>
    <row r="15097" ht="26.25" customHeight="1"/>
    <row r="15098" ht="26.25" customHeight="1"/>
    <row r="15099" ht="26.25" customHeight="1"/>
    <row r="15100" ht="26.25" customHeight="1"/>
    <row r="15101" ht="26.25" customHeight="1"/>
    <row r="15102" ht="26.25" customHeight="1"/>
    <row r="15103" ht="26.25" customHeight="1"/>
    <row r="15104" ht="26.25" customHeight="1"/>
    <row r="15105" ht="26.25" customHeight="1"/>
    <row r="15106" ht="26.25" customHeight="1"/>
    <row r="15107" ht="26.25" customHeight="1"/>
    <row r="15108" ht="26.25" customHeight="1"/>
    <row r="15109" ht="26.25" customHeight="1"/>
    <row r="15110" ht="26.25" customHeight="1"/>
    <row r="15111" ht="26.25" customHeight="1"/>
    <row r="15112" ht="26.25" customHeight="1"/>
    <row r="15113" ht="26.25" customHeight="1"/>
    <row r="15114" ht="26.25" customHeight="1"/>
    <row r="15115" ht="26.25" customHeight="1"/>
    <row r="15116" ht="26.25" customHeight="1"/>
    <row r="15117" ht="26.25" customHeight="1"/>
    <row r="15118" ht="26.25" customHeight="1"/>
    <row r="15119" ht="26.25" customHeight="1"/>
    <row r="15120" ht="26.25" customHeight="1"/>
    <row r="15121" ht="26.25" customHeight="1"/>
    <row r="15122" ht="26.25" customHeight="1"/>
    <row r="15123" ht="26.25" customHeight="1"/>
    <row r="15124" ht="26.25" customHeight="1"/>
    <row r="15125" ht="26.25" customHeight="1"/>
    <row r="15126" ht="26.25" customHeight="1"/>
    <row r="15127" ht="26.25" customHeight="1"/>
    <row r="15128" ht="26.25" customHeight="1"/>
    <row r="15129" ht="26.25" customHeight="1"/>
    <row r="15130" ht="26.25" customHeight="1"/>
    <row r="15131" ht="26.25" customHeight="1"/>
    <row r="15132" ht="26.25" customHeight="1"/>
    <row r="15133" ht="26.25" customHeight="1"/>
    <row r="15134" ht="26.25" customHeight="1"/>
    <row r="15135" ht="26.25" customHeight="1"/>
    <row r="15136" ht="26.25" customHeight="1"/>
    <row r="15137" ht="26.25" customHeight="1"/>
    <row r="15138" ht="26.25" customHeight="1"/>
    <row r="15139" ht="26.25" customHeight="1"/>
    <row r="15140" ht="26.25" customHeight="1"/>
    <row r="15141" ht="26.25" customHeight="1"/>
    <row r="15142" ht="26.25" customHeight="1"/>
    <row r="15143" ht="26.25" customHeight="1"/>
    <row r="15144" ht="26.25" customHeight="1"/>
    <row r="15145" ht="26.25" customHeight="1"/>
    <row r="15146" ht="26.25" customHeight="1"/>
    <row r="15147" ht="26.25" customHeight="1"/>
    <row r="15148" ht="26.25" customHeight="1"/>
    <row r="15149" ht="26.25" customHeight="1"/>
    <row r="15150" ht="26.25" customHeight="1"/>
    <row r="15151" ht="26.25" customHeight="1"/>
    <row r="15152" ht="26.25" customHeight="1"/>
    <row r="15153" ht="26.25" customHeight="1"/>
    <row r="15154" ht="26.25" customHeight="1"/>
    <row r="15155" ht="26.25" customHeight="1"/>
    <row r="15156" ht="26.25" customHeight="1"/>
    <row r="15157" ht="26.25" customHeight="1"/>
    <row r="15158" ht="26.25" customHeight="1"/>
    <row r="15159" ht="26.25" customHeight="1"/>
    <row r="15160" ht="26.25" customHeight="1"/>
    <row r="15161" ht="26.25" customHeight="1"/>
    <row r="15162" ht="26.25" customHeight="1"/>
    <row r="15163" ht="26.25" customHeight="1"/>
    <row r="15164" ht="26.25" customHeight="1"/>
    <row r="15165" ht="26.25" customHeight="1"/>
    <row r="15166" ht="26.25" customHeight="1"/>
    <row r="15167" ht="26.25" customHeight="1"/>
    <row r="15168" ht="26.25" customHeight="1"/>
    <row r="15169" ht="26.25" customHeight="1"/>
    <row r="15170" ht="26.25" customHeight="1"/>
    <row r="15171" ht="26.25" customHeight="1"/>
    <row r="15172" ht="26.25" customHeight="1"/>
    <row r="15173" ht="26.25" customHeight="1"/>
    <row r="15174" ht="26.25" customHeight="1"/>
    <row r="15175" ht="26.25" customHeight="1"/>
    <row r="15176" ht="26.25" customHeight="1"/>
    <row r="15177" ht="26.25" customHeight="1"/>
    <row r="15178" ht="26.25" customHeight="1"/>
    <row r="15179" ht="26.25" customHeight="1"/>
    <row r="15180" ht="26.25" customHeight="1"/>
    <row r="15181" ht="26.25" customHeight="1"/>
    <row r="15182" ht="26.25" customHeight="1"/>
    <row r="15183" ht="26.25" customHeight="1"/>
    <row r="15184" ht="26.25" customHeight="1"/>
    <row r="15185" ht="26.25" customHeight="1"/>
    <row r="15186" ht="26.25" customHeight="1"/>
    <row r="15187" ht="26.25" customHeight="1"/>
    <row r="15188" ht="26.25" customHeight="1"/>
    <row r="15189" ht="26.25" customHeight="1"/>
    <row r="15190" ht="26.25" customHeight="1"/>
    <row r="15191" ht="26.25" customHeight="1"/>
    <row r="15192" ht="26.25" customHeight="1"/>
    <row r="15193" ht="26.25" customHeight="1"/>
    <row r="15194" ht="26.25" customHeight="1"/>
    <row r="15195" ht="26.25" customHeight="1"/>
    <row r="15196" ht="26.25" customHeight="1"/>
    <row r="15197" ht="26.25" customHeight="1"/>
    <row r="15198" ht="26.25" customHeight="1"/>
    <row r="15199" ht="26.25" customHeight="1"/>
    <row r="15200" ht="26.25" customHeight="1"/>
    <row r="15201" ht="26.25" customHeight="1"/>
    <row r="15202" ht="26.25" customHeight="1"/>
    <row r="15203" ht="26.25" customHeight="1"/>
    <row r="15204" ht="26.25" customHeight="1"/>
    <row r="15205" ht="26.25" customHeight="1"/>
    <row r="15206" ht="26.25" customHeight="1"/>
    <row r="15207" ht="26.25" customHeight="1"/>
    <row r="15208" ht="26.25" customHeight="1"/>
    <row r="15209" ht="26.25" customHeight="1"/>
    <row r="15210" ht="26.25" customHeight="1"/>
    <row r="15211" ht="26.25" customHeight="1"/>
    <row r="15212" ht="26.25" customHeight="1"/>
    <row r="15213" ht="26.25" customHeight="1"/>
    <row r="15214" ht="26.25" customHeight="1"/>
    <row r="15215" ht="26.25" customHeight="1"/>
    <row r="15216" ht="26.25" customHeight="1"/>
    <row r="15217" ht="26.25" customHeight="1"/>
    <row r="15218" ht="26.25" customHeight="1"/>
    <row r="15219" ht="26.25" customHeight="1"/>
    <row r="15220" ht="26.25" customHeight="1"/>
    <row r="15221" ht="26.25" customHeight="1"/>
    <row r="15222" ht="26.25" customHeight="1"/>
    <row r="15223" ht="26.25" customHeight="1"/>
    <row r="15224" ht="26.25" customHeight="1"/>
    <row r="15225" ht="26.25" customHeight="1"/>
    <row r="15226" ht="26.25" customHeight="1"/>
    <row r="15227" ht="26.25" customHeight="1"/>
    <row r="15228" ht="26.25" customHeight="1"/>
    <row r="15229" ht="26.25" customHeight="1"/>
    <row r="15230" ht="26.25" customHeight="1"/>
    <row r="15231" ht="26.25" customHeight="1"/>
    <row r="15232" ht="26.25" customHeight="1"/>
    <row r="15233" ht="26.25" customHeight="1"/>
    <row r="15234" ht="26.25" customHeight="1"/>
    <row r="15235" ht="26.25" customHeight="1"/>
    <row r="15236" ht="26.25" customHeight="1"/>
    <row r="15237" ht="26.25" customHeight="1"/>
    <row r="15238" ht="26.25" customHeight="1"/>
    <row r="15239" ht="26.25" customHeight="1"/>
    <row r="15240" ht="26.25" customHeight="1"/>
    <row r="15241" ht="26.25" customHeight="1"/>
    <row r="15242" ht="26.25" customHeight="1"/>
    <row r="15243" ht="26.25" customHeight="1"/>
    <row r="15244" ht="26.25" customHeight="1"/>
    <row r="15245" ht="26.25" customHeight="1"/>
    <row r="15246" ht="26.25" customHeight="1"/>
    <row r="15247" ht="26.25" customHeight="1"/>
    <row r="15248" ht="26.25" customHeight="1"/>
    <row r="15249" ht="26.25" customHeight="1"/>
    <row r="15250" ht="26.25" customHeight="1"/>
    <row r="15251" ht="26.25" customHeight="1"/>
    <row r="15252" ht="26.25" customHeight="1"/>
    <row r="15253" ht="26.25" customHeight="1"/>
    <row r="15254" ht="26.25" customHeight="1"/>
    <row r="15255" ht="26.25" customHeight="1"/>
    <row r="15256" ht="26.25" customHeight="1"/>
    <row r="15257" ht="26.25" customHeight="1"/>
    <row r="15258" ht="26.25" customHeight="1"/>
    <row r="15259" ht="26.25" customHeight="1"/>
    <row r="15260" ht="26.25" customHeight="1"/>
    <row r="15261" ht="26.25" customHeight="1"/>
    <row r="15262" ht="26.25" customHeight="1"/>
    <row r="15263" ht="26.25" customHeight="1"/>
    <row r="15264" ht="26.25" customHeight="1"/>
    <row r="15265" ht="26.25" customHeight="1"/>
    <row r="15266" ht="26.25" customHeight="1"/>
    <row r="15267" ht="26.25" customHeight="1"/>
    <row r="15268" ht="26.25" customHeight="1"/>
    <row r="15269" ht="26.25" customHeight="1"/>
    <row r="15270" ht="26.25" customHeight="1"/>
    <row r="15271" ht="26.25" customHeight="1"/>
    <row r="15272" ht="26.25" customHeight="1"/>
    <row r="15273" ht="26.25" customHeight="1"/>
    <row r="15274" ht="26.25" customHeight="1"/>
    <row r="15275" ht="26.25" customHeight="1"/>
    <row r="15276" ht="26.25" customHeight="1"/>
    <row r="15277" ht="26.25" customHeight="1"/>
    <row r="15278" ht="26.25" customHeight="1"/>
    <row r="15279" ht="26.25" customHeight="1"/>
    <row r="15280" ht="26.25" customHeight="1"/>
    <row r="15281" ht="26.25" customHeight="1"/>
    <row r="15282" ht="26.25" customHeight="1"/>
    <row r="15283" ht="26.25" customHeight="1"/>
    <row r="15284" ht="26.25" customHeight="1"/>
    <row r="15285" ht="26.25" customHeight="1"/>
    <row r="15286" ht="26.25" customHeight="1"/>
    <row r="15287" ht="26.25" customHeight="1"/>
    <row r="15288" ht="26.25" customHeight="1"/>
    <row r="15289" ht="26.25" customHeight="1"/>
    <row r="15290" ht="26.25" customHeight="1"/>
    <row r="15291" ht="26.25" customHeight="1"/>
    <row r="15292" ht="26.25" customHeight="1"/>
    <row r="15293" ht="26.25" customHeight="1"/>
    <row r="15294" ht="26.25" customHeight="1"/>
    <row r="15295" ht="26.25" customHeight="1"/>
    <row r="15296" ht="26.25" customHeight="1"/>
    <row r="15297" ht="26.25" customHeight="1"/>
    <row r="15298" ht="26.25" customHeight="1"/>
    <row r="15299" ht="26.25" customHeight="1"/>
    <row r="15300" ht="26.25" customHeight="1"/>
    <row r="15301" ht="26.25" customHeight="1"/>
    <row r="15302" ht="26.25" customHeight="1"/>
    <row r="15303" ht="26.25" customHeight="1"/>
    <row r="15304" ht="26.25" customHeight="1"/>
    <row r="15305" ht="26.25" customHeight="1"/>
    <row r="15306" ht="26.25" customHeight="1"/>
    <row r="15307" ht="26.25" customHeight="1"/>
    <row r="15308" ht="26.25" customHeight="1"/>
    <row r="15309" ht="26.25" customHeight="1"/>
    <row r="15310" ht="26.25" customHeight="1"/>
    <row r="15311" ht="26.25" customHeight="1"/>
    <row r="15312" ht="26.25" customHeight="1"/>
    <row r="15313" ht="26.25" customHeight="1"/>
    <row r="15314" ht="26.25" customHeight="1"/>
    <row r="15315" ht="26.25" customHeight="1"/>
    <row r="15316" ht="26.25" customHeight="1"/>
    <row r="15317" ht="26.25" customHeight="1"/>
    <row r="15318" ht="26.25" customHeight="1"/>
    <row r="15319" ht="26.25" customHeight="1"/>
    <row r="15320" ht="26.25" customHeight="1"/>
    <row r="15321" ht="26.25" customHeight="1"/>
    <row r="15322" ht="26.25" customHeight="1"/>
    <row r="15323" ht="26.25" customHeight="1"/>
    <row r="15324" ht="26.25" customHeight="1"/>
    <row r="15325" ht="26.25" customHeight="1"/>
    <row r="15326" ht="26.25" customHeight="1"/>
    <row r="15327" ht="26.25" customHeight="1"/>
    <row r="15328" ht="26.25" customHeight="1"/>
    <row r="15329" ht="26.25" customHeight="1"/>
    <row r="15330" ht="26.25" customHeight="1"/>
    <row r="15331" ht="26.25" customHeight="1"/>
    <row r="15332" ht="26.25" customHeight="1"/>
    <row r="15333" ht="26.25" customHeight="1"/>
    <row r="15334" ht="26.25" customHeight="1"/>
    <row r="15335" ht="26.25" customHeight="1"/>
    <row r="15336" ht="26.25" customHeight="1"/>
    <row r="15337" ht="26.25" customHeight="1"/>
    <row r="15338" ht="26.25" customHeight="1"/>
    <row r="15339" ht="26.25" customHeight="1"/>
    <row r="15340" ht="26.25" customHeight="1"/>
    <row r="15341" ht="26.25" customHeight="1"/>
    <row r="15342" ht="26.25" customHeight="1"/>
    <row r="15343" ht="26.25" customHeight="1"/>
    <row r="15344" ht="26.25" customHeight="1"/>
    <row r="15345" ht="26.25" customHeight="1"/>
    <row r="15346" ht="26.25" customHeight="1"/>
    <row r="15347" ht="26.25" customHeight="1"/>
    <row r="15348" ht="26.25" customHeight="1"/>
    <row r="15349" ht="26.25" customHeight="1"/>
    <row r="15350" ht="26.25" customHeight="1"/>
    <row r="15351" ht="26.25" customHeight="1"/>
    <row r="15352" ht="26.25" customHeight="1"/>
    <row r="15353" ht="26.25" customHeight="1"/>
    <row r="15354" ht="26.25" customHeight="1"/>
    <row r="15355" ht="26.25" customHeight="1"/>
    <row r="15356" ht="26.25" customHeight="1"/>
    <row r="15357" ht="26.25" customHeight="1"/>
    <row r="15358" ht="26.25" customHeight="1"/>
    <row r="15359" ht="26.25" customHeight="1"/>
    <row r="15360" ht="26.25" customHeight="1"/>
    <row r="15361" ht="26.25" customHeight="1"/>
    <row r="15362" ht="26.25" customHeight="1"/>
    <row r="15363" ht="26.25" customHeight="1"/>
    <row r="15364" ht="26.25" customHeight="1"/>
    <row r="15365" ht="26.25" customHeight="1"/>
    <row r="15366" ht="26.25" customHeight="1"/>
    <row r="15367" ht="26.25" customHeight="1"/>
    <row r="15368" ht="26.25" customHeight="1"/>
    <row r="15369" ht="26.25" customHeight="1"/>
    <row r="15370" ht="26.25" customHeight="1"/>
    <row r="15371" ht="26.25" customHeight="1"/>
    <row r="15372" ht="26.25" customHeight="1"/>
    <row r="15373" ht="26.25" customHeight="1"/>
    <row r="15374" ht="26.25" customHeight="1"/>
    <row r="15375" ht="26.25" customHeight="1"/>
    <row r="15376" ht="26.25" customHeight="1"/>
    <row r="15377" ht="26.25" customHeight="1"/>
    <row r="15378" ht="26.25" customHeight="1"/>
    <row r="15379" ht="26.25" customHeight="1"/>
    <row r="15380" ht="26.25" customHeight="1"/>
    <row r="15381" ht="26.25" customHeight="1"/>
    <row r="15382" ht="26.25" customHeight="1"/>
    <row r="15383" ht="26.25" customHeight="1"/>
    <row r="15384" ht="26.25" customHeight="1"/>
    <row r="15385" ht="26.25" customHeight="1"/>
    <row r="15386" ht="26.25" customHeight="1"/>
    <row r="15387" ht="26.25" customHeight="1"/>
    <row r="15388" ht="26.25" customHeight="1"/>
    <row r="15389" ht="26.25" customHeight="1"/>
    <row r="15390" ht="26.25" customHeight="1"/>
    <row r="15391" ht="26.25" customHeight="1"/>
    <row r="15392" ht="26.25" customHeight="1"/>
    <row r="15393" ht="26.25" customHeight="1"/>
    <row r="15394" ht="26.25" customHeight="1"/>
    <row r="15395" ht="26.25" customHeight="1"/>
    <row r="15396" ht="26.25" customHeight="1"/>
    <row r="15397" ht="26.25" customHeight="1"/>
    <row r="15398" ht="26.25" customHeight="1"/>
    <row r="15399" ht="26.25" customHeight="1"/>
    <row r="15400" ht="26.25" customHeight="1"/>
    <row r="15401" ht="26.25" customHeight="1"/>
    <row r="15402" ht="26.25" customHeight="1"/>
    <row r="15403" ht="26.25" customHeight="1"/>
    <row r="15404" ht="26.25" customHeight="1"/>
    <row r="15405" ht="26.25" customHeight="1"/>
    <row r="15406" ht="26.25" customHeight="1"/>
    <row r="15407" ht="26.25" customHeight="1"/>
    <row r="15408" ht="26.25" customHeight="1"/>
    <row r="15409" ht="26.25" customHeight="1"/>
    <row r="15410" ht="26.25" customHeight="1"/>
    <row r="15411" ht="26.25" customHeight="1"/>
    <row r="15412" ht="26.25" customHeight="1"/>
    <row r="15413" ht="26.25" customHeight="1"/>
    <row r="15414" ht="26.25" customHeight="1"/>
    <row r="15415" ht="26.25" customHeight="1"/>
    <row r="15416" ht="26.25" customHeight="1"/>
    <row r="15417" ht="26.25" customHeight="1"/>
    <row r="15418" ht="26.25" customHeight="1"/>
    <row r="15419" ht="26.25" customHeight="1"/>
    <row r="15420" ht="26.25" customHeight="1"/>
    <row r="15421" ht="26.25" customHeight="1"/>
    <row r="15422" ht="26.25" customHeight="1"/>
    <row r="15423" ht="26.25" customHeight="1"/>
    <row r="15424" ht="26.25" customHeight="1"/>
    <row r="15425" ht="26.25" customHeight="1"/>
    <row r="15426" ht="26.25" customHeight="1"/>
    <row r="15427" ht="26.25" customHeight="1"/>
    <row r="15428" ht="26.25" customHeight="1"/>
    <row r="15429" ht="26.25" customHeight="1"/>
    <row r="15430" ht="26.25" customHeight="1"/>
    <row r="15431" ht="26.25" customHeight="1"/>
    <row r="15432" ht="26.25" customHeight="1"/>
    <row r="15433" ht="26.25" customHeight="1"/>
    <row r="15434" ht="26.25" customHeight="1"/>
    <row r="15435" ht="26.25" customHeight="1"/>
    <row r="15436" ht="26.25" customHeight="1"/>
    <row r="15437" ht="26.25" customHeight="1"/>
    <row r="15438" ht="26.25" customHeight="1"/>
    <row r="15439" ht="26.25" customHeight="1"/>
    <row r="15440" ht="26.25" customHeight="1"/>
    <row r="15441" ht="26.25" customHeight="1"/>
    <row r="15442" ht="26.25" customHeight="1"/>
    <row r="15443" ht="26.25" customHeight="1"/>
    <row r="15444" ht="26.25" customHeight="1"/>
    <row r="15445" ht="26.25" customHeight="1"/>
    <row r="15446" ht="26.25" customHeight="1"/>
    <row r="15447" ht="26.25" customHeight="1"/>
    <row r="15448" ht="26.25" customHeight="1"/>
    <row r="15449" ht="26.25" customHeight="1"/>
    <row r="15450" ht="26.25" customHeight="1"/>
    <row r="15451" ht="26.25" customHeight="1"/>
    <row r="15452" ht="26.25" customHeight="1"/>
    <row r="15453" ht="26.25" customHeight="1"/>
    <row r="15454" ht="26.25" customHeight="1"/>
    <row r="15455" ht="26.25" customHeight="1"/>
    <row r="15456" ht="26.25" customHeight="1"/>
    <row r="15457" ht="26.25" customHeight="1"/>
    <row r="15458" ht="26.25" customHeight="1"/>
    <row r="15459" ht="26.25" customHeight="1"/>
    <row r="15460" ht="26.25" customHeight="1"/>
    <row r="15461" ht="26.25" customHeight="1"/>
    <row r="15462" ht="26.25" customHeight="1"/>
    <row r="15463" ht="26.25" customHeight="1"/>
    <row r="15464" ht="26.25" customHeight="1"/>
    <row r="15465" ht="26.25" customHeight="1"/>
    <row r="15466" ht="26.25" customHeight="1"/>
    <row r="15467" ht="26.25" customHeight="1"/>
    <row r="15468" ht="26.25" customHeight="1"/>
    <row r="15469" ht="26.25" customHeight="1"/>
    <row r="15470" ht="26.25" customHeight="1"/>
    <row r="15471" ht="26.25" customHeight="1"/>
    <row r="15472" ht="26.25" customHeight="1"/>
    <row r="15473" ht="26.25" customHeight="1"/>
    <row r="15474" ht="26.25" customHeight="1"/>
    <row r="15475" ht="26.25" customHeight="1"/>
    <row r="15476" ht="26.25" customHeight="1"/>
    <row r="15477" ht="26.25" customHeight="1"/>
    <row r="15478" ht="26.25" customHeight="1"/>
    <row r="15479" ht="26.25" customHeight="1"/>
    <row r="15480" ht="26.25" customHeight="1"/>
    <row r="15481" ht="26.25" customHeight="1"/>
    <row r="15482" ht="26.25" customHeight="1"/>
    <row r="15483" ht="26.25" customHeight="1"/>
    <row r="15484" ht="26.25" customHeight="1"/>
    <row r="15485" ht="26.25" customHeight="1"/>
    <row r="15486" ht="26.25" customHeight="1"/>
    <row r="15487" ht="26.25" customHeight="1"/>
    <row r="15488" ht="26.25" customHeight="1"/>
    <row r="15489" ht="26.25" customHeight="1"/>
    <row r="15490" ht="26.25" customHeight="1"/>
    <row r="15491" ht="26.25" customHeight="1"/>
    <row r="15492" ht="26.25" customHeight="1"/>
    <row r="15493" ht="26.25" customHeight="1"/>
    <row r="15494" ht="26.25" customHeight="1"/>
    <row r="15495" ht="26.25" customHeight="1"/>
    <row r="15496" ht="26.25" customHeight="1"/>
    <row r="15497" ht="26.25" customHeight="1"/>
    <row r="15498" ht="26.25" customHeight="1"/>
    <row r="15499" ht="26.25" customHeight="1"/>
    <row r="15500" ht="26.25" customHeight="1"/>
    <row r="15501" ht="26.25" customHeight="1"/>
    <row r="15502" ht="26.25" customHeight="1"/>
    <row r="15503" ht="26.25" customHeight="1"/>
    <row r="15504" ht="26.25" customHeight="1"/>
    <row r="15505" ht="26.25" customHeight="1"/>
    <row r="15506" ht="26.25" customHeight="1"/>
    <row r="15507" ht="26.25" customHeight="1"/>
    <row r="15508" ht="26.25" customHeight="1"/>
    <row r="15509" ht="26.25" customHeight="1"/>
    <row r="15510" ht="26.25" customHeight="1"/>
    <row r="15511" ht="26.25" customHeight="1"/>
    <row r="15512" ht="26.25" customHeight="1"/>
    <row r="15513" ht="26.25" customHeight="1"/>
    <row r="15514" ht="26.25" customHeight="1"/>
    <row r="15515" ht="26.25" customHeight="1"/>
    <row r="15516" ht="26.25" customHeight="1"/>
    <row r="15517" ht="26.25" customHeight="1"/>
    <row r="15518" ht="26.25" customHeight="1"/>
    <row r="15519" ht="26.25" customHeight="1"/>
    <row r="15520" ht="26.25" customHeight="1"/>
    <row r="15521" ht="26.25" customHeight="1"/>
    <row r="15522" ht="26.25" customHeight="1"/>
    <row r="15523" ht="26.25" customHeight="1"/>
    <row r="15524" ht="26.25" customHeight="1"/>
    <row r="15525" ht="26.25" customHeight="1"/>
    <row r="15526" ht="26.25" customHeight="1"/>
    <row r="15527" ht="26.25" customHeight="1"/>
    <row r="15528" ht="26.25" customHeight="1"/>
    <row r="15529" ht="26.25" customHeight="1"/>
    <row r="15530" ht="26.25" customHeight="1"/>
    <row r="15531" ht="26.25" customHeight="1"/>
    <row r="15532" ht="26.25" customHeight="1"/>
    <row r="15533" ht="26.25" customHeight="1"/>
    <row r="15534" ht="26.25" customHeight="1"/>
    <row r="15535" ht="26.25" customHeight="1"/>
    <row r="15536" ht="26.25" customHeight="1"/>
    <row r="15537" ht="26.25" customHeight="1"/>
    <row r="15538" ht="26.25" customHeight="1"/>
    <row r="15539" ht="26.25" customHeight="1"/>
    <row r="15540" ht="26.25" customHeight="1"/>
    <row r="15541" ht="26.25" customHeight="1"/>
    <row r="15542" ht="26.25" customHeight="1"/>
    <row r="15543" ht="26.25" customHeight="1"/>
    <row r="15544" ht="26.25" customHeight="1"/>
    <row r="15545" ht="26.25" customHeight="1"/>
    <row r="15546" ht="26.25" customHeight="1"/>
    <row r="15547" ht="26.25" customHeight="1"/>
    <row r="15548" ht="26.25" customHeight="1"/>
    <row r="15549" ht="26.25" customHeight="1"/>
    <row r="15550" ht="26.25" customHeight="1"/>
    <row r="15551" ht="26.25" customHeight="1"/>
    <row r="15552" ht="26.25" customHeight="1"/>
    <row r="15553" ht="26.25" customHeight="1"/>
    <row r="15554" ht="26.25" customHeight="1"/>
    <row r="15555" ht="26.25" customHeight="1"/>
    <row r="15556" ht="26.25" customHeight="1"/>
    <row r="15557" ht="26.25" customHeight="1"/>
    <row r="15558" ht="26.25" customHeight="1"/>
    <row r="15559" ht="26.25" customHeight="1"/>
    <row r="15560" ht="26.25" customHeight="1"/>
    <row r="15561" ht="26.25" customHeight="1"/>
    <row r="15562" ht="26.25" customHeight="1"/>
    <row r="15563" ht="26.25" customHeight="1"/>
    <row r="15564" ht="26.25" customHeight="1"/>
    <row r="15565" ht="26.25" customHeight="1"/>
    <row r="15566" ht="26.25" customHeight="1"/>
    <row r="15567" ht="26.25" customHeight="1"/>
    <row r="15568" ht="26.25" customHeight="1"/>
    <row r="15569" ht="26.25" customHeight="1"/>
    <row r="15570" ht="26.25" customHeight="1"/>
    <row r="15571" ht="26.25" customHeight="1"/>
    <row r="15572" ht="26.25" customHeight="1"/>
    <row r="15573" ht="26.25" customHeight="1"/>
    <row r="15574" ht="26.25" customHeight="1"/>
    <row r="15575" ht="26.25" customHeight="1"/>
    <row r="15576" ht="26.25" customHeight="1"/>
    <row r="15577" ht="26.25" customHeight="1"/>
    <row r="15578" ht="26.25" customHeight="1"/>
    <row r="15579" ht="26.25" customHeight="1"/>
    <row r="15580" ht="26.25" customHeight="1"/>
    <row r="15581" ht="26.25" customHeight="1"/>
    <row r="15582" ht="26.25" customHeight="1"/>
    <row r="15583" ht="26.25" customHeight="1"/>
    <row r="15584" ht="26.25" customHeight="1"/>
    <row r="15585" ht="26.25" customHeight="1"/>
    <row r="15586" ht="26.25" customHeight="1"/>
    <row r="15587" ht="26.25" customHeight="1"/>
    <row r="15588" ht="26.25" customHeight="1"/>
    <row r="15589" ht="26.25" customHeight="1"/>
    <row r="15590" ht="26.25" customHeight="1"/>
    <row r="15591" ht="26.25" customHeight="1"/>
    <row r="15592" ht="26.25" customHeight="1"/>
    <row r="15593" ht="26.25" customHeight="1"/>
    <row r="15594" ht="26.25" customHeight="1"/>
    <row r="15595" ht="26.25" customHeight="1"/>
    <row r="15596" ht="26.25" customHeight="1"/>
    <row r="15597" ht="26.25" customHeight="1"/>
    <row r="15598" ht="26.25" customHeight="1"/>
    <row r="15599" ht="26.25" customHeight="1"/>
    <row r="15600" ht="26.25" customHeight="1"/>
    <row r="15601" ht="26.25" customHeight="1"/>
    <row r="15602" ht="26.25" customHeight="1"/>
    <row r="15603" ht="26.25" customHeight="1"/>
    <row r="15604" ht="26.25" customHeight="1"/>
    <row r="15605" ht="26.25" customHeight="1"/>
    <row r="15606" ht="26.25" customHeight="1"/>
    <row r="15607" ht="26.25" customHeight="1"/>
    <row r="15608" ht="26.25" customHeight="1"/>
    <row r="15609" ht="26.25" customHeight="1"/>
    <row r="15610" ht="26.25" customHeight="1"/>
    <row r="15611" ht="26.25" customHeight="1"/>
    <row r="15612" ht="26.25" customHeight="1"/>
    <row r="15613" ht="26.25" customHeight="1"/>
    <row r="15614" ht="26.25" customHeight="1"/>
    <row r="15615" ht="26.25" customHeight="1"/>
    <row r="15616" ht="26.25" customHeight="1"/>
    <row r="15617" ht="26.25" customHeight="1"/>
    <row r="15618" ht="26.25" customHeight="1"/>
    <row r="15619" ht="26.25" customHeight="1"/>
    <row r="15620" ht="26.25" customHeight="1"/>
    <row r="15621" ht="26.25" customHeight="1"/>
    <row r="15622" ht="26.25" customHeight="1"/>
    <row r="15623" ht="26.25" customHeight="1"/>
    <row r="15624" ht="26.25" customHeight="1"/>
    <row r="15625" ht="26.25" customHeight="1"/>
    <row r="15626" ht="26.25" customHeight="1"/>
    <row r="15627" ht="26.25" customHeight="1"/>
    <row r="15628" ht="26.25" customHeight="1"/>
    <row r="15629" ht="26.25" customHeight="1"/>
    <row r="15630" ht="26.25" customHeight="1"/>
    <row r="15631" ht="26.25" customHeight="1"/>
    <row r="15632" ht="26.25" customHeight="1"/>
    <row r="15633" ht="26.25" customHeight="1"/>
    <row r="15634" ht="26.25" customHeight="1"/>
    <row r="15635" ht="26.25" customHeight="1"/>
    <row r="15636" ht="26.25" customHeight="1"/>
    <row r="15637" ht="26.25" customHeight="1"/>
    <row r="15638" ht="26.25" customHeight="1"/>
    <row r="15639" ht="26.25" customHeight="1"/>
    <row r="15640" ht="26.25" customHeight="1"/>
    <row r="15641" ht="26.25" customHeight="1"/>
    <row r="15642" ht="26.25" customHeight="1"/>
    <row r="15643" ht="26.25" customHeight="1"/>
    <row r="15644" ht="26.25" customHeight="1"/>
    <row r="15645" ht="26.25" customHeight="1"/>
    <row r="15646" ht="26.25" customHeight="1"/>
    <row r="15647" ht="26.25" customHeight="1"/>
    <row r="15648" ht="26.25" customHeight="1"/>
    <row r="15649" ht="26.25" customHeight="1"/>
    <row r="15650" ht="26.25" customHeight="1"/>
    <row r="15651" ht="26.25" customHeight="1"/>
    <row r="15652" ht="26.25" customHeight="1"/>
    <row r="15653" ht="26.25" customHeight="1"/>
    <row r="15654" ht="26.25" customHeight="1"/>
    <row r="15655" ht="26.25" customHeight="1"/>
    <row r="15656" ht="26.25" customHeight="1"/>
    <row r="15657" ht="26.25" customHeight="1"/>
    <row r="15658" ht="26.25" customHeight="1"/>
    <row r="15659" ht="26.25" customHeight="1"/>
    <row r="15660" ht="26.25" customHeight="1"/>
    <row r="15661" ht="26.25" customHeight="1"/>
    <row r="15662" ht="26.25" customHeight="1"/>
    <row r="15663" ht="26.25" customHeight="1"/>
    <row r="15664" ht="26.25" customHeight="1"/>
    <row r="15665" ht="26.25" customHeight="1"/>
    <row r="15666" ht="26.25" customHeight="1"/>
    <row r="15667" ht="26.25" customHeight="1"/>
    <row r="15668" ht="26.25" customHeight="1"/>
    <row r="15669" ht="26.25" customHeight="1"/>
    <row r="15670" ht="26.25" customHeight="1"/>
    <row r="15671" ht="26.25" customHeight="1"/>
    <row r="15672" ht="26.25" customHeight="1"/>
    <row r="15673" ht="26.25" customHeight="1"/>
    <row r="15674" ht="26.25" customHeight="1"/>
    <row r="15675" ht="26.25" customHeight="1"/>
    <row r="15676" ht="26.25" customHeight="1"/>
    <row r="15677" ht="26.25" customHeight="1"/>
    <row r="15678" ht="26.25" customHeight="1"/>
    <row r="15679" ht="26.25" customHeight="1"/>
    <row r="15680" ht="26.25" customHeight="1"/>
    <row r="15681" ht="26.25" customHeight="1"/>
    <row r="15682" ht="26.25" customHeight="1"/>
    <row r="15683" ht="26.25" customHeight="1"/>
    <row r="15684" ht="26.25" customHeight="1"/>
    <row r="15685" ht="26.25" customHeight="1"/>
    <row r="15686" ht="26.25" customHeight="1"/>
    <row r="15687" ht="26.25" customHeight="1"/>
    <row r="15688" ht="26.25" customHeight="1"/>
    <row r="15689" ht="26.25" customHeight="1"/>
    <row r="15690" ht="26.25" customHeight="1"/>
    <row r="15691" ht="26.25" customHeight="1"/>
    <row r="15692" ht="26.25" customHeight="1"/>
    <row r="15693" ht="26.25" customHeight="1"/>
    <row r="15694" ht="26.25" customHeight="1"/>
    <row r="15695" ht="26.25" customHeight="1"/>
    <row r="15696" ht="26.25" customHeight="1"/>
    <row r="15697" ht="26.25" customHeight="1"/>
    <row r="15698" ht="26.25" customHeight="1"/>
    <row r="15699" ht="26.25" customHeight="1"/>
    <row r="15700" ht="26.25" customHeight="1"/>
    <row r="15701" ht="26.25" customHeight="1"/>
    <row r="15702" ht="26.25" customHeight="1"/>
    <row r="15703" ht="26.25" customHeight="1"/>
    <row r="15704" ht="26.25" customHeight="1"/>
    <row r="15705" ht="26.25" customHeight="1"/>
    <row r="15706" ht="26.25" customHeight="1"/>
    <row r="15707" ht="26.25" customHeight="1"/>
    <row r="15708" ht="26.25" customHeight="1"/>
    <row r="15709" ht="26.25" customHeight="1"/>
    <row r="15710" ht="26.25" customHeight="1"/>
    <row r="15711" ht="26.25" customHeight="1"/>
    <row r="15712" ht="26.25" customHeight="1"/>
    <row r="15713" ht="26.25" customHeight="1"/>
    <row r="15714" ht="26.25" customHeight="1"/>
    <row r="15715" ht="26.25" customHeight="1"/>
    <row r="15716" ht="26.25" customHeight="1"/>
    <row r="15717" ht="26.25" customHeight="1"/>
    <row r="15718" ht="26.25" customHeight="1"/>
    <row r="15719" ht="26.25" customHeight="1"/>
    <row r="15720" ht="26.25" customHeight="1"/>
    <row r="15721" ht="26.25" customHeight="1"/>
    <row r="15722" ht="26.25" customHeight="1"/>
    <row r="15723" ht="26.25" customHeight="1"/>
    <row r="15724" ht="26.25" customHeight="1"/>
    <row r="15725" ht="26.25" customHeight="1"/>
    <row r="15726" ht="26.25" customHeight="1"/>
    <row r="15727" ht="26.25" customHeight="1"/>
    <row r="15728" ht="26.25" customHeight="1"/>
    <row r="15729" ht="26.25" customHeight="1"/>
    <row r="15730" ht="26.25" customHeight="1"/>
    <row r="15731" ht="26.25" customHeight="1"/>
    <row r="15732" ht="26.25" customHeight="1"/>
    <row r="15733" ht="26.25" customHeight="1"/>
    <row r="15734" ht="26.25" customHeight="1"/>
    <row r="15735" ht="26.25" customHeight="1"/>
    <row r="15736" ht="26.25" customHeight="1"/>
    <row r="15737" ht="26.25" customHeight="1"/>
    <row r="15738" ht="26.25" customHeight="1"/>
    <row r="15739" ht="26.25" customHeight="1"/>
    <row r="15740" ht="26.25" customHeight="1"/>
    <row r="15741" ht="26.25" customHeight="1"/>
    <row r="15742" ht="26.25" customHeight="1"/>
    <row r="15743" ht="26.25" customHeight="1"/>
    <row r="15744" ht="26.25" customHeight="1"/>
    <row r="15745" ht="26.25" customHeight="1"/>
    <row r="15746" ht="26.25" customHeight="1"/>
    <row r="15747" ht="26.25" customHeight="1"/>
    <row r="15748" ht="26.25" customHeight="1"/>
    <row r="15749" ht="26.25" customHeight="1"/>
    <row r="15750" ht="26.25" customHeight="1"/>
    <row r="15751" ht="26.25" customHeight="1"/>
    <row r="15752" ht="26.25" customHeight="1"/>
    <row r="15753" ht="26.25" customHeight="1"/>
    <row r="15754" ht="26.25" customHeight="1"/>
    <row r="15755" ht="26.25" customHeight="1"/>
    <row r="15756" ht="26.25" customHeight="1"/>
    <row r="15757" ht="26.25" customHeight="1"/>
    <row r="15758" ht="26.25" customHeight="1"/>
    <row r="15759" ht="26.25" customHeight="1"/>
    <row r="15760" ht="26.25" customHeight="1"/>
    <row r="15761" ht="26.25" customHeight="1"/>
    <row r="15762" ht="26.25" customHeight="1"/>
    <row r="15763" ht="26.25" customHeight="1"/>
    <row r="15764" ht="26.25" customHeight="1"/>
    <row r="15765" ht="26.25" customHeight="1"/>
    <row r="15766" ht="26.25" customHeight="1"/>
    <row r="15767" ht="26.25" customHeight="1"/>
    <row r="15768" ht="26.25" customHeight="1"/>
    <row r="15769" ht="26.25" customHeight="1"/>
    <row r="15770" ht="26.25" customHeight="1"/>
    <row r="15771" ht="26.25" customHeight="1"/>
    <row r="15772" ht="26.25" customHeight="1"/>
    <row r="15773" ht="26.25" customHeight="1"/>
    <row r="15774" ht="26.25" customHeight="1"/>
    <row r="15775" ht="26.25" customHeight="1"/>
    <row r="15776" ht="26.25" customHeight="1"/>
    <row r="15777" ht="26.25" customHeight="1"/>
    <row r="15778" ht="26.25" customHeight="1"/>
    <row r="15779" ht="26.25" customHeight="1"/>
    <row r="15780" ht="26.25" customHeight="1"/>
    <row r="15781" ht="26.25" customHeight="1"/>
    <row r="15782" ht="26.25" customHeight="1"/>
    <row r="15783" ht="26.25" customHeight="1"/>
    <row r="15784" ht="26.25" customHeight="1"/>
    <row r="15785" ht="26.25" customHeight="1"/>
    <row r="15786" ht="26.25" customHeight="1"/>
    <row r="15787" ht="26.25" customHeight="1"/>
    <row r="15788" ht="26.25" customHeight="1"/>
    <row r="15789" ht="26.25" customHeight="1"/>
    <row r="15790" ht="26.25" customHeight="1"/>
    <row r="15791" ht="26.25" customHeight="1"/>
    <row r="15792" ht="26.25" customHeight="1"/>
    <row r="15793" ht="26.25" customHeight="1"/>
    <row r="15794" ht="26.25" customHeight="1"/>
    <row r="15795" ht="26.25" customHeight="1"/>
    <row r="15796" ht="26.25" customHeight="1"/>
    <row r="15797" ht="26.25" customHeight="1"/>
    <row r="15798" ht="26.25" customHeight="1"/>
    <row r="15799" ht="26.25" customHeight="1"/>
    <row r="15800" ht="26.25" customHeight="1"/>
    <row r="15801" ht="26.25" customHeight="1"/>
    <row r="15802" ht="26.25" customHeight="1"/>
    <row r="15803" ht="26.25" customHeight="1"/>
    <row r="15804" ht="26.25" customHeight="1"/>
    <row r="15805" ht="26.25" customHeight="1"/>
    <row r="15806" ht="26.25" customHeight="1"/>
    <row r="15807" ht="26.25" customHeight="1"/>
    <row r="15808" ht="26.25" customHeight="1"/>
    <row r="15809" ht="26.25" customHeight="1"/>
    <row r="15810" ht="26.25" customHeight="1"/>
    <row r="15811" ht="26.25" customHeight="1"/>
    <row r="15812" ht="26.25" customHeight="1"/>
    <row r="15813" ht="26.25" customHeight="1"/>
    <row r="15814" ht="26.25" customHeight="1"/>
    <row r="15815" ht="26.25" customHeight="1"/>
    <row r="15816" ht="26.25" customHeight="1"/>
    <row r="15817" ht="26.25" customHeight="1"/>
    <row r="15818" ht="26.25" customHeight="1"/>
    <row r="15819" ht="26.25" customHeight="1"/>
    <row r="15820" ht="26.25" customHeight="1"/>
    <row r="15821" ht="26.25" customHeight="1"/>
    <row r="15822" ht="26.25" customHeight="1"/>
    <row r="15823" ht="26.25" customHeight="1"/>
    <row r="15824" ht="26.25" customHeight="1"/>
    <row r="15825" ht="26.25" customHeight="1"/>
    <row r="15826" ht="26.25" customHeight="1"/>
    <row r="15827" ht="26.25" customHeight="1"/>
    <row r="15828" ht="26.25" customHeight="1"/>
    <row r="15829" ht="26.25" customHeight="1"/>
    <row r="15830" ht="26.25" customHeight="1"/>
    <row r="15831" ht="26.25" customHeight="1"/>
    <row r="15832" ht="26.25" customHeight="1"/>
    <row r="15833" ht="26.25" customHeight="1"/>
    <row r="15834" ht="26.25" customHeight="1"/>
    <row r="15835" ht="26.25" customHeight="1"/>
    <row r="15836" ht="26.25" customHeight="1"/>
    <row r="15837" ht="26.25" customHeight="1"/>
    <row r="15838" ht="26.25" customHeight="1"/>
    <row r="15839" ht="26.25" customHeight="1"/>
    <row r="15840" ht="26.25" customHeight="1"/>
    <row r="15841" ht="26.25" customHeight="1"/>
    <row r="15842" ht="26.25" customHeight="1"/>
    <row r="15843" ht="26.25" customHeight="1"/>
    <row r="15844" ht="26.25" customHeight="1"/>
    <row r="15845" ht="26.25" customHeight="1"/>
    <row r="15846" ht="26.25" customHeight="1"/>
    <row r="15847" ht="26.25" customHeight="1"/>
    <row r="15848" ht="26.25" customHeight="1"/>
    <row r="15849" ht="26.25" customHeight="1"/>
    <row r="15850" ht="26.25" customHeight="1"/>
    <row r="15851" ht="26.25" customHeight="1"/>
    <row r="15852" ht="26.25" customHeight="1"/>
    <row r="15853" ht="26.25" customHeight="1"/>
    <row r="15854" ht="26.25" customHeight="1"/>
    <row r="15855" ht="26.25" customHeight="1"/>
    <row r="15856" ht="26.25" customHeight="1"/>
    <row r="15857" ht="26.25" customHeight="1"/>
    <row r="15858" ht="26.25" customHeight="1"/>
    <row r="15859" ht="26.25" customHeight="1"/>
    <row r="15860" ht="26.25" customHeight="1"/>
    <row r="15861" ht="26.25" customHeight="1"/>
    <row r="15862" ht="26.25" customHeight="1"/>
    <row r="15863" ht="26.25" customHeight="1"/>
    <row r="15864" ht="26.25" customHeight="1"/>
    <row r="15865" ht="26.25" customHeight="1"/>
    <row r="15866" ht="26.25" customHeight="1"/>
    <row r="15867" ht="26.25" customHeight="1"/>
    <row r="15868" ht="26.25" customHeight="1"/>
    <row r="15869" ht="26.25" customHeight="1"/>
    <row r="15870" ht="26.25" customHeight="1"/>
    <row r="15871" ht="26.25" customHeight="1"/>
    <row r="15872" ht="26.25" customHeight="1"/>
    <row r="15873" ht="26.25" customHeight="1"/>
    <row r="15874" ht="26.25" customHeight="1"/>
    <row r="15875" ht="26.25" customHeight="1"/>
    <row r="15876" ht="26.25" customHeight="1"/>
    <row r="15877" ht="26.25" customHeight="1"/>
    <row r="15878" ht="26.25" customHeight="1"/>
    <row r="15879" ht="26.25" customHeight="1"/>
    <row r="15880" ht="26.25" customHeight="1"/>
    <row r="15881" ht="26.25" customHeight="1"/>
    <row r="15882" ht="26.25" customHeight="1"/>
    <row r="15883" ht="26.25" customHeight="1"/>
    <row r="15884" ht="26.25" customHeight="1"/>
    <row r="15885" ht="26.25" customHeight="1"/>
    <row r="15886" ht="26.25" customHeight="1"/>
    <row r="15887" ht="26.25" customHeight="1"/>
    <row r="15888" ht="26.25" customHeight="1"/>
    <row r="15889" ht="26.25" customHeight="1"/>
    <row r="15890" ht="26.25" customHeight="1"/>
    <row r="15891" ht="26.25" customHeight="1"/>
    <row r="15892" ht="26.25" customHeight="1"/>
    <row r="15893" ht="26.25" customHeight="1"/>
    <row r="15894" ht="26.25" customHeight="1"/>
    <row r="15895" ht="26.25" customHeight="1"/>
    <row r="15896" ht="26.25" customHeight="1"/>
    <row r="15897" ht="26.25" customHeight="1"/>
    <row r="15898" ht="26.25" customHeight="1"/>
    <row r="15899" ht="26.25" customHeight="1"/>
    <row r="15900" ht="26.25" customHeight="1"/>
    <row r="15901" ht="26.25" customHeight="1"/>
    <row r="15902" ht="26.25" customHeight="1"/>
    <row r="15903" ht="26.25" customHeight="1"/>
    <row r="15904" ht="26.25" customHeight="1"/>
    <row r="15905" ht="26.25" customHeight="1"/>
    <row r="15906" ht="26.25" customHeight="1"/>
    <row r="15907" ht="26.25" customHeight="1"/>
    <row r="15908" ht="26.25" customHeight="1"/>
    <row r="15909" ht="26.25" customHeight="1"/>
    <row r="15910" ht="26.25" customHeight="1"/>
    <row r="15911" ht="26.25" customHeight="1"/>
    <row r="15912" ht="26.25" customHeight="1"/>
    <row r="15913" ht="26.25" customHeight="1"/>
    <row r="15914" ht="26.25" customHeight="1"/>
    <row r="15915" ht="26.25" customHeight="1"/>
    <row r="15916" ht="26.25" customHeight="1"/>
    <row r="15917" ht="26.25" customHeight="1"/>
    <row r="15918" ht="26.25" customHeight="1"/>
    <row r="15919" ht="26.25" customHeight="1"/>
    <row r="15920" ht="26.25" customHeight="1"/>
    <row r="15921" ht="26.25" customHeight="1"/>
    <row r="15922" ht="26.25" customHeight="1"/>
    <row r="15923" ht="26.25" customHeight="1"/>
    <row r="15924" ht="26.25" customHeight="1"/>
    <row r="15925" ht="26.25" customHeight="1"/>
    <row r="15926" ht="26.25" customHeight="1"/>
    <row r="15927" ht="26.25" customHeight="1"/>
    <row r="15928" ht="26.25" customHeight="1"/>
    <row r="15929" ht="26.25" customHeight="1"/>
    <row r="15930" ht="26.25" customHeight="1"/>
    <row r="15931" ht="26.25" customHeight="1"/>
    <row r="15932" ht="26.25" customHeight="1"/>
    <row r="15933" ht="26.25" customHeight="1"/>
    <row r="15934" ht="26.25" customHeight="1"/>
    <row r="15935" ht="26.25" customHeight="1"/>
    <row r="15936" ht="26.25" customHeight="1"/>
    <row r="15937" ht="26.25" customHeight="1"/>
    <row r="15938" ht="26.25" customHeight="1"/>
    <row r="15939" ht="26.25" customHeight="1"/>
    <row r="15940" ht="26.25" customHeight="1"/>
    <row r="15941" ht="26.25" customHeight="1"/>
    <row r="15942" ht="26.25" customHeight="1"/>
    <row r="15943" ht="26.25" customHeight="1"/>
    <row r="15944" ht="26.25" customHeight="1"/>
    <row r="15945" ht="26.25" customHeight="1"/>
    <row r="15946" ht="26.25" customHeight="1"/>
    <row r="15947" ht="26.25" customHeight="1"/>
    <row r="15948" ht="26.25" customHeight="1"/>
    <row r="15949" ht="26.25" customHeight="1"/>
    <row r="15950" ht="26.25" customHeight="1"/>
    <row r="15951" ht="26.25" customHeight="1"/>
    <row r="15952" ht="26.25" customHeight="1"/>
    <row r="15953" ht="26.25" customHeight="1"/>
    <row r="15954" ht="26.25" customHeight="1"/>
    <row r="15955" ht="26.25" customHeight="1"/>
    <row r="15956" ht="26.25" customHeight="1"/>
    <row r="15957" ht="26.25" customHeight="1"/>
    <row r="15958" ht="26.25" customHeight="1"/>
    <row r="15959" ht="26.25" customHeight="1"/>
    <row r="15960" ht="26.25" customHeight="1"/>
    <row r="15961" ht="26.25" customHeight="1"/>
    <row r="15962" ht="26.25" customHeight="1"/>
    <row r="15963" ht="26.25" customHeight="1"/>
    <row r="15964" ht="26.25" customHeight="1"/>
    <row r="15965" ht="26.25" customHeight="1"/>
    <row r="15966" ht="26.25" customHeight="1"/>
    <row r="15967" ht="26.25" customHeight="1"/>
    <row r="15968" ht="26.25" customHeight="1"/>
    <row r="15969" ht="26.25" customHeight="1"/>
    <row r="15970" ht="26.25" customHeight="1"/>
    <row r="15971" ht="26.25" customHeight="1"/>
    <row r="15972" ht="26.25" customHeight="1"/>
    <row r="15973" ht="26.25" customHeight="1"/>
    <row r="15974" ht="26.25" customHeight="1"/>
    <row r="15975" ht="26.25" customHeight="1"/>
    <row r="15976" ht="26.25" customHeight="1"/>
    <row r="15977" ht="26.25" customHeight="1"/>
    <row r="15978" ht="26.25" customHeight="1"/>
    <row r="15979" ht="26.25" customHeight="1"/>
    <row r="15980" ht="26.25" customHeight="1"/>
    <row r="15981" ht="26.25" customHeight="1"/>
    <row r="15982" ht="26.25" customHeight="1"/>
    <row r="15983" ht="26.25" customHeight="1"/>
    <row r="15984" ht="26.25" customHeight="1"/>
    <row r="15985" ht="26.25" customHeight="1"/>
    <row r="15986" ht="26.25" customHeight="1"/>
    <row r="15987" ht="26.25" customHeight="1"/>
    <row r="15988" ht="26.25" customHeight="1"/>
    <row r="15989" ht="26.25" customHeight="1"/>
    <row r="15990" ht="26.25" customHeight="1"/>
    <row r="15991" ht="26.25" customHeight="1"/>
    <row r="15992" ht="26.25" customHeight="1"/>
    <row r="15993" ht="26.25" customHeight="1"/>
    <row r="15994" ht="26.25" customHeight="1"/>
    <row r="15995" ht="26.25" customHeight="1"/>
    <row r="15996" ht="26.25" customHeight="1"/>
    <row r="15997" ht="26.25" customHeight="1"/>
    <row r="15998" ht="26.25" customHeight="1"/>
    <row r="15999" ht="26.25" customHeight="1"/>
    <row r="16000" ht="26.25" customHeight="1"/>
    <row r="16001" ht="26.25" customHeight="1"/>
    <row r="16002" ht="26.25" customHeight="1"/>
    <row r="16003" ht="26.25" customHeight="1"/>
    <row r="16004" ht="26.25" customHeight="1"/>
    <row r="16005" ht="26.25" customHeight="1"/>
    <row r="16006" ht="26.25" customHeight="1"/>
    <row r="16007" ht="26.25" customHeight="1"/>
    <row r="16008" ht="26.25" customHeight="1"/>
    <row r="16009" ht="26.25" customHeight="1"/>
    <row r="16010" ht="26.25" customHeight="1"/>
    <row r="16011" ht="26.25" customHeight="1"/>
    <row r="16012" ht="26.25" customHeight="1"/>
    <row r="16013" ht="26.25" customHeight="1"/>
    <row r="16014" ht="26.25" customHeight="1"/>
    <row r="16015" ht="26.25" customHeight="1"/>
    <row r="16016" ht="26.25" customHeight="1"/>
    <row r="16017" ht="26.25" customHeight="1"/>
    <row r="16018" ht="26.25" customHeight="1"/>
    <row r="16019" ht="26.25" customHeight="1"/>
    <row r="16020" ht="26.25" customHeight="1"/>
    <row r="16021" ht="26.25" customHeight="1"/>
    <row r="16022" ht="26.25" customHeight="1"/>
    <row r="16023" ht="26.25" customHeight="1"/>
    <row r="16024" ht="26.25" customHeight="1"/>
    <row r="16025" ht="26.25" customHeight="1"/>
    <row r="16026" ht="26.25" customHeight="1"/>
    <row r="16027" ht="26.25" customHeight="1"/>
    <row r="16028" ht="26.25" customHeight="1"/>
    <row r="16029" ht="26.25" customHeight="1"/>
    <row r="16030" ht="26.25" customHeight="1"/>
    <row r="16031" ht="26.25" customHeight="1"/>
    <row r="16032" ht="26.25" customHeight="1"/>
    <row r="16033" ht="26.25" customHeight="1"/>
    <row r="16034" ht="26.25" customHeight="1"/>
    <row r="16035" ht="26.25" customHeight="1"/>
    <row r="16036" ht="26.25" customHeight="1"/>
    <row r="16037" ht="26.25" customHeight="1"/>
    <row r="16038" ht="26.25" customHeight="1"/>
    <row r="16039" ht="26.25" customHeight="1"/>
    <row r="16040" ht="26.25" customHeight="1"/>
    <row r="16041" ht="26.25" customHeight="1"/>
    <row r="16042" ht="26.25" customHeight="1"/>
    <row r="16043" ht="26.25" customHeight="1"/>
    <row r="16044" ht="26.25" customHeight="1"/>
    <row r="16045" ht="26.25" customHeight="1"/>
    <row r="16046" ht="26.25" customHeight="1"/>
    <row r="16047" ht="26.25" customHeight="1"/>
    <row r="16048" ht="26.25" customHeight="1"/>
    <row r="16049" ht="26.25" customHeight="1"/>
    <row r="16050" ht="26.25" customHeight="1"/>
    <row r="16051" ht="26.25" customHeight="1"/>
    <row r="16052" ht="26.25" customHeight="1"/>
    <row r="16053" ht="26.25" customHeight="1"/>
    <row r="16054" ht="26.25" customHeight="1"/>
    <row r="16055" ht="26.25" customHeight="1"/>
    <row r="16056" ht="26.25" customHeight="1"/>
    <row r="16057" ht="26.25" customHeight="1"/>
    <row r="16058" ht="26.25" customHeight="1"/>
    <row r="16059" ht="26.25" customHeight="1"/>
    <row r="16060" ht="26.25" customHeight="1"/>
    <row r="16061" ht="26.25" customHeight="1"/>
    <row r="16062" ht="26.25" customHeight="1"/>
    <row r="16063" ht="26.25" customHeight="1"/>
    <row r="16064" ht="26.25" customHeight="1"/>
    <row r="16065" ht="26.25" customHeight="1"/>
    <row r="16066" ht="26.25" customHeight="1"/>
    <row r="16067" ht="26.25" customHeight="1"/>
    <row r="16068" ht="26.25" customHeight="1"/>
    <row r="16069" ht="26.25" customHeight="1"/>
    <row r="16070" ht="26.25" customHeight="1"/>
    <row r="16071" ht="26.25" customHeight="1"/>
    <row r="16072" ht="26.25" customHeight="1"/>
    <row r="16073" ht="26.25" customHeight="1"/>
    <row r="16074" ht="26.25" customHeight="1"/>
    <row r="16075" ht="26.25" customHeight="1"/>
    <row r="16076" ht="26.25" customHeight="1"/>
    <row r="16077" ht="26.25" customHeight="1"/>
    <row r="16078" ht="26.25" customHeight="1"/>
    <row r="16079" ht="26.25" customHeight="1"/>
    <row r="16080" ht="26.25" customHeight="1"/>
    <row r="16081" ht="26.25" customHeight="1"/>
    <row r="16082" ht="26.25" customHeight="1"/>
    <row r="16083" ht="26.25" customHeight="1"/>
    <row r="16084" ht="26.25" customHeight="1"/>
    <row r="16085" ht="26.25" customHeight="1"/>
    <row r="16086" ht="26.25" customHeight="1"/>
    <row r="16087" ht="26.25" customHeight="1"/>
    <row r="16088" ht="26.25" customHeight="1"/>
    <row r="16089" ht="26.25" customHeight="1"/>
    <row r="16090" ht="26.25" customHeight="1"/>
    <row r="16091" ht="26.25" customHeight="1"/>
    <row r="16092" ht="26.25" customHeight="1"/>
    <row r="16093" ht="26.25" customHeight="1"/>
    <row r="16094" ht="26.25" customHeight="1"/>
    <row r="16095" ht="26.25" customHeight="1"/>
    <row r="16096" ht="26.25" customHeight="1"/>
    <row r="16097" ht="26.25" customHeight="1"/>
    <row r="16098" ht="26.25" customHeight="1"/>
    <row r="16099" ht="26.25" customHeight="1"/>
    <row r="16100" ht="26.25" customHeight="1"/>
    <row r="16101" ht="26.25" customHeight="1"/>
    <row r="16102" ht="26.25" customHeight="1"/>
    <row r="16103" ht="26.25" customHeight="1"/>
    <row r="16104" ht="26.25" customHeight="1"/>
    <row r="16105" ht="26.25" customHeight="1"/>
    <row r="16106" ht="26.25" customHeight="1"/>
    <row r="16107" ht="26.25" customHeight="1"/>
    <row r="16108" ht="26.25" customHeight="1"/>
    <row r="16109" ht="26.25" customHeight="1"/>
    <row r="16110" ht="26.25" customHeight="1"/>
    <row r="16111" ht="26.25" customHeight="1"/>
    <row r="16112" ht="26.25" customHeight="1"/>
    <row r="16113" ht="26.25" customHeight="1"/>
    <row r="16114" ht="26.25" customHeight="1"/>
    <row r="16115" ht="26.25" customHeight="1"/>
    <row r="16116" ht="26.25" customHeight="1"/>
    <row r="16117" ht="26.25" customHeight="1"/>
    <row r="16118" ht="26.25" customHeight="1"/>
    <row r="16119" ht="26.25" customHeight="1"/>
    <row r="16120" ht="26.25" customHeight="1"/>
    <row r="16121" ht="26.25" customHeight="1"/>
    <row r="16122" ht="26.25" customHeight="1"/>
    <row r="16123" ht="26.25" customHeight="1"/>
    <row r="16124" ht="26.25" customHeight="1"/>
    <row r="16125" ht="26.25" customHeight="1"/>
    <row r="16126" ht="26.25" customHeight="1"/>
    <row r="16127" ht="26.25" customHeight="1"/>
    <row r="16128" ht="26.25" customHeight="1"/>
    <row r="16129" ht="26.25" customHeight="1"/>
    <row r="16130" ht="26.25" customHeight="1"/>
    <row r="16131" ht="26.25" customHeight="1"/>
    <row r="16132" ht="26.25" customHeight="1"/>
    <row r="16133" ht="26.25" customHeight="1"/>
    <row r="16134" ht="26.25" customHeight="1"/>
    <row r="16135" ht="26.25" customHeight="1"/>
    <row r="16136" ht="26.25" customHeight="1"/>
    <row r="16137" ht="26.25" customHeight="1"/>
    <row r="16138" ht="26.25" customHeight="1"/>
    <row r="16139" ht="26.25" customHeight="1"/>
    <row r="16140" ht="26.25" customHeight="1"/>
    <row r="16141" ht="26.25" customHeight="1"/>
    <row r="16142" ht="26.25" customHeight="1"/>
    <row r="16143" ht="26.25" customHeight="1"/>
    <row r="16144" ht="26.25" customHeight="1"/>
    <row r="16145" ht="26.25" customHeight="1"/>
    <row r="16146" ht="26.25" customHeight="1"/>
    <row r="16147" ht="26.25" customHeight="1"/>
    <row r="16148" ht="26.25" customHeight="1"/>
    <row r="16149" ht="26.25" customHeight="1"/>
    <row r="16150" ht="26.25" customHeight="1"/>
    <row r="16151" ht="26.25" customHeight="1"/>
    <row r="16152" ht="26.25" customHeight="1"/>
    <row r="16153" ht="26.25" customHeight="1"/>
    <row r="16154" ht="26.25" customHeight="1"/>
    <row r="16155" ht="26.25" customHeight="1"/>
    <row r="16156" ht="26.25" customHeight="1"/>
    <row r="16157" ht="26.25" customHeight="1"/>
    <row r="16158" ht="26.25" customHeight="1"/>
    <row r="16159" ht="26.25" customHeight="1"/>
    <row r="16160" ht="26.25" customHeight="1"/>
    <row r="16161" ht="26.25" customHeight="1"/>
    <row r="16162" ht="26.25" customHeight="1"/>
    <row r="16163" ht="26.25" customHeight="1"/>
    <row r="16164" ht="26.25" customHeight="1"/>
    <row r="16165" ht="26.25" customHeight="1"/>
    <row r="16166" ht="26.25" customHeight="1"/>
    <row r="16167" ht="26.25" customHeight="1"/>
    <row r="16168" ht="26.25" customHeight="1"/>
    <row r="16169" ht="26.25" customHeight="1"/>
    <row r="16170" ht="26.25" customHeight="1"/>
    <row r="16171" ht="26.25" customHeight="1"/>
    <row r="16172" ht="26.25" customHeight="1"/>
    <row r="16173" ht="26.25" customHeight="1"/>
    <row r="16174" ht="26.25" customHeight="1"/>
    <row r="16175" ht="26.25" customHeight="1"/>
    <row r="16176" ht="26.25" customHeight="1"/>
    <row r="16177" ht="26.25" customHeight="1"/>
    <row r="16178" ht="26.25" customHeight="1"/>
    <row r="16179" ht="26.25" customHeight="1"/>
    <row r="16180" ht="26.25" customHeight="1"/>
    <row r="16181" ht="26.25" customHeight="1"/>
    <row r="16182" ht="26.25" customHeight="1"/>
    <row r="16183" ht="26.25" customHeight="1"/>
    <row r="16184" ht="26.25" customHeight="1"/>
    <row r="16185" ht="26.25" customHeight="1"/>
    <row r="16186" ht="26.25" customHeight="1"/>
    <row r="16187" ht="26.25" customHeight="1"/>
    <row r="16188" ht="26.25" customHeight="1"/>
    <row r="16189" ht="26.25" customHeight="1"/>
    <row r="16190" ht="26.25" customHeight="1"/>
    <row r="16191" ht="26.25" customHeight="1"/>
    <row r="16192" ht="26.25" customHeight="1"/>
    <row r="16193" ht="26.25" customHeight="1"/>
    <row r="16194" ht="26.25" customHeight="1"/>
    <row r="16195" ht="26.25" customHeight="1"/>
    <row r="16196" ht="26.25" customHeight="1"/>
    <row r="16197" ht="26.25" customHeight="1"/>
    <row r="16198" ht="26.25" customHeight="1"/>
    <row r="16199" ht="26.25" customHeight="1"/>
    <row r="16200" ht="26.25" customHeight="1"/>
    <row r="16201" ht="26.25" customHeight="1"/>
    <row r="16202" ht="26.25" customHeight="1"/>
    <row r="16203" ht="26.25" customHeight="1"/>
    <row r="16204" ht="26.25" customHeight="1"/>
    <row r="16205" ht="26.25" customHeight="1"/>
    <row r="16206" ht="26.25" customHeight="1"/>
    <row r="16207" ht="26.25" customHeight="1"/>
    <row r="16208" ht="26.25" customHeight="1"/>
    <row r="16209" ht="26.25" customHeight="1"/>
    <row r="16210" ht="26.25" customHeight="1"/>
    <row r="16211" ht="26.25" customHeight="1"/>
    <row r="16212" ht="26.25" customHeight="1"/>
    <row r="16213" ht="26.25" customHeight="1"/>
    <row r="16214" ht="26.25" customHeight="1"/>
    <row r="16215" ht="26.25" customHeight="1"/>
    <row r="16216" ht="26.25" customHeight="1"/>
    <row r="16217" ht="26.25" customHeight="1"/>
    <row r="16218" ht="26.25" customHeight="1"/>
    <row r="16219" ht="26.25" customHeight="1"/>
    <row r="16220" ht="26.25" customHeight="1"/>
    <row r="16221" ht="26.25" customHeight="1"/>
    <row r="16222" ht="26.25" customHeight="1"/>
    <row r="16223" ht="26.25" customHeight="1"/>
    <row r="16224" ht="26.25" customHeight="1"/>
    <row r="16225" ht="26.25" customHeight="1"/>
    <row r="16226" ht="26.25" customHeight="1"/>
    <row r="16227" ht="26.25" customHeight="1"/>
    <row r="16228" ht="26.25" customHeight="1"/>
    <row r="16229" ht="26.25" customHeight="1"/>
    <row r="16230" ht="26.25" customHeight="1"/>
    <row r="16231" ht="26.25" customHeight="1"/>
    <row r="16232" ht="26.25" customHeight="1"/>
    <row r="16233" ht="26.25" customHeight="1"/>
    <row r="16234" ht="26.25" customHeight="1"/>
    <row r="16235" ht="26.25" customHeight="1"/>
    <row r="16236" ht="26.25" customHeight="1"/>
    <row r="16237" ht="26.25" customHeight="1"/>
    <row r="16238" ht="26.25" customHeight="1"/>
    <row r="16239" ht="26.25" customHeight="1"/>
    <row r="16240" ht="26.25" customHeight="1"/>
    <row r="16241" ht="26.25" customHeight="1"/>
    <row r="16242" ht="26.25" customHeight="1"/>
    <row r="16243" ht="26.25" customHeight="1"/>
    <row r="16244" ht="26.25" customHeight="1"/>
    <row r="16245" ht="26.25" customHeight="1"/>
    <row r="16246" ht="26.25" customHeight="1"/>
    <row r="16247" ht="26.25" customHeight="1"/>
    <row r="16248" ht="26.25" customHeight="1"/>
    <row r="16249" ht="26.25" customHeight="1"/>
    <row r="16250" ht="26.25" customHeight="1"/>
    <row r="16251" ht="26.25" customHeight="1"/>
    <row r="16252" ht="26.25" customHeight="1"/>
    <row r="16253" ht="26.25" customHeight="1"/>
    <row r="16254" ht="26.25" customHeight="1"/>
    <row r="16255" ht="26.25" customHeight="1"/>
    <row r="16256" ht="26.25" customHeight="1"/>
    <row r="16257" ht="26.25" customHeight="1"/>
    <row r="16258" ht="26.25" customHeight="1"/>
    <row r="16259" ht="26.25" customHeight="1"/>
    <row r="16260" ht="26.25" customHeight="1"/>
    <row r="16261" ht="26.25" customHeight="1"/>
    <row r="16262" ht="26.25" customHeight="1"/>
    <row r="16263" ht="26.25" customHeight="1"/>
    <row r="16264" ht="26.25" customHeight="1"/>
    <row r="16265" ht="26.25" customHeight="1"/>
    <row r="16266" ht="26.25" customHeight="1"/>
    <row r="16267" ht="26.25" customHeight="1"/>
    <row r="16268" ht="26.25" customHeight="1"/>
    <row r="16269" ht="26.25" customHeight="1"/>
    <row r="16270" ht="26.25" customHeight="1"/>
    <row r="16271" ht="26.25" customHeight="1"/>
    <row r="16272" ht="26.25" customHeight="1"/>
    <row r="16273" ht="26.25" customHeight="1"/>
    <row r="16274" ht="26.25" customHeight="1"/>
    <row r="16275" ht="26.25" customHeight="1"/>
    <row r="16276" ht="26.25" customHeight="1"/>
    <row r="16277" ht="26.25" customHeight="1"/>
    <row r="16278" ht="26.25" customHeight="1"/>
    <row r="16279" ht="26.25" customHeight="1"/>
    <row r="16280" ht="26.25" customHeight="1"/>
    <row r="16281" ht="26.25" customHeight="1"/>
    <row r="16282" ht="26.25" customHeight="1"/>
    <row r="16283" ht="26.25" customHeight="1"/>
    <row r="16284" ht="26.25" customHeight="1"/>
    <row r="16285" ht="26.25" customHeight="1"/>
    <row r="16286" ht="26.25" customHeight="1"/>
    <row r="16287" ht="26.25" customHeight="1"/>
    <row r="16288" ht="26.25" customHeight="1"/>
    <row r="16289" ht="26.25" customHeight="1"/>
    <row r="16290" ht="26.25" customHeight="1"/>
    <row r="16291" ht="26.25" customHeight="1"/>
    <row r="16292" ht="26.25" customHeight="1"/>
    <row r="16293" ht="26.25" customHeight="1"/>
    <row r="16294" ht="26.25" customHeight="1"/>
    <row r="16295" ht="26.25" customHeight="1"/>
    <row r="16296" ht="26.25" customHeight="1"/>
    <row r="16297" ht="26.25" customHeight="1"/>
    <row r="16298" ht="26.25" customHeight="1"/>
    <row r="16299" ht="26.25" customHeight="1"/>
    <row r="16300" ht="26.25" customHeight="1"/>
    <row r="16301" ht="26.25" customHeight="1"/>
    <row r="16302" ht="26.25" customHeight="1"/>
    <row r="16303" ht="26.25" customHeight="1"/>
    <row r="16304" ht="26.25" customHeight="1"/>
    <row r="16305" ht="26.25" customHeight="1"/>
    <row r="16306" ht="26.25" customHeight="1"/>
    <row r="16307" ht="26.25" customHeight="1"/>
    <row r="16308" ht="26.25" customHeight="1"/>
    <row r="16309" ht="26.25" customHeight="1"/>
    <row r="16310" ht="26.25" customHeight="1"/>
    <row r="16311" ht="26.25" customHeight="1"/>
    <row r="16312" ht="26.25" customHeight="1"/>
    <row r="16313" ht="26.25" customHeight="1"/>
    <row r="16314" ht="26.25" customHeight="1"/>
    <row r="16315" ht="26.25" customHeight="1"/>
    <row r="16316" ht="26.25" customHeight="1"/>
    <row r="16317" ht="26.25" customHeight="1"/>
    <row r="16318" ht="26.25" customHeight="1"/>
    <row r="16319" ht="26.25" customHeight="1"/>
    <row r="16320" ht="26.25" customHeight="1"/>
    <row r="16321" ht="26.25" customHeight="1"/>
    <row r="16322" ht="26.25" customHeight="1"/>
    <row r="16323" ht="26.25" customHeight="1"/>
    <row r="16324" ht="26.25" customHeight="1"/>
    <row r="16325" ht="26.25" customHeight="1"/>
    <row r="16326" ht="26.25" customHeight="1"/>
    <row r="16327" ht="26.25" customHeight="1"/>
    <row r="16328" ht="26.25" customHeight="1"/>
    <row r="16329" ht="26.25" customHeight="1"/>
    <row r="16330" ht="26.25" customHeight="1"/>
    <row r="16331" ht="26.25" customHeight="1"/>
    <row r="16332" ht="26.25" customHeight="1"/>
    <row r="16333" ht="26.25" customHeight="1"/>
    <row r="16334" ht="26.25" customHeight="1"/>
    <row r="16335" ht="26.25" customHeight="1"/>
    <row r="16336" ht="26.25" customHeight="1"/>
    <row r="16337" ht="26.25" customHeight="1"/>
    <row r="16338" ht="26.25" customHeight="1"/>
    <row r="16339" ht="26.25" customHeight="1"/>
    <row r="16340" ht="26.25" customHeight="1"/>
    <row r="16341" ht="26.25" customHeight="1"/>
    <row r="16342" ht="26.25" customHeight="1"/>
    <row r="16343" ht="26.25" customHeight="1"/>
    <row r="16344" ht="26.25" customHeight="1"/>
    <row r="16345" ht="26.25" customHeight="1"/>
    <row r="16346" ht="26.25" customHeight="1"/>
    <row r="16347" ht="26.25" customHeight="1"/>
    <row r="16348" ht="26.25" customHeight="1"/>
    <row r="16349" ht="26.25" customHeight="1"/>
    <row r="16350" ht="26.25" customHeight="1"/>
    <row r="16351" ht="26.25" customHeight="1"/>
    <row r="16352" ht="26.25" customHeight="1"/>
    <row r="16353" ht="26.25" customHeight="1"/>
    <row r="16354" ht="26.25" customHeight="1"/>
    <row r="16355" ht="26.25" customHeight="1"/>
    <row r="16356" ht="26.25" customHeight="1"/>
    <row r="16357" ht="26.25" customHeight="1"/>
    <row r="16358" ht="26.25" customHeight="1"/>
    <row r="16359" ht="26.25" customHeight="1"/>
    <row r="16360" ht="26.25" customHeight="1"/>
    <row r="16361" ht="26.25" customHeight="1"/>
    <row r="16362" ht="26.25" customHeight="1"/>
    <row r="16363" ht="26.25" customHeight="1"/>
    <row r="16364" ht="26.25" customHeight="1"/>
    <row r="16365" ht="26.25" customHeight="1"/>
    <row r="16366" ht="26.25" customHeight="1"/>
    <row r="16367" ht="26.25" customHeight="1"/>
    <row r="16368" ht="26.25" customHeight="1"/>
    <row r="16369" ht="26.25" customHeight="1"/>
    <row r="16370" ht="26.25" customHeight="1"/>
    <row r="16371" ht="26.25" customHeight="1"/>
    <row r="16372" ht="26.25" customHeight="1"/>
    <row r="16373" ht="26.25" customHeight="1"/>
    <row r="16374" ht="26.25" customHeight="1"/>
    <row r="16375" ht="26.25" customHeight="1"/>
    <row r="16376" ht="26.25" customHeight="1"/>
    <row r="16377" ht="26.25" customHeight="1"/>
    <row r="16378" ht="26.25" customHeight="1"/>
    <row r="16379" ht="26.25" customHeight="1"/>
    <row r="16380" ht="26.25" customHeight="1"/>
    <row r="16381" ht="26.25" customHeight="1"/>
    <row r="16382" ht="26.25" customHeight="1"/>
    <row r="16383" ht="26.25" customHeight="1"/>
    <row r="16384" ht="26.25" customHeight="1"/>
    <row r="16385" ht="26.25" customHeight="1"/>
    <row r="16386" ht="26.25" customHeight="1"/>
    <row r="16387" ht="26.25" customHeight="1"/>
    <row r="16388" ht="26.25" customHeight="1"/>
    <row r="16389" ht="26.25" customHeight="1"/>
    <row r="16390" ht="26.25" customHeight="1"/>
    <row r="16391" ht="26.25" customHeight="1"/>
    <row r="16392" ht="26.25" customHeight="1"/>
    <row r="16393" ht="26.25" customHeight="1"/>
    <row r="16394" ht="26.25" customHeight="1"/>
    <row r="16395" ht="26.25" customHeight="1"/>
    <row r="16396" ht="26.25" customHeight="1"/>
    <row r="16397" ht="26.25" customHeight="1"/>
    <row r="16398" ht="26.25" customHeight="1"/>
    <row r="16399" ht="26.25" customHeight="1"/>
    <row r="16400" ht="26.25" customHeight="1"/>
    <row r="16401" ht="26.25" customHeight="1"/>
    <row r="16402" ht="26.25" customHeight="1"/>
    <row r="16403" ht="26.25" customHeight="1"/>
    <row r="16404" ht="26.25" customHeight="1"/>
    <row r="16405" ht="26.25" customHeight="1"/>
    <row r="16406" ht="26.25" customHeight="1"/>
    <row r="16407" ht="26.25" customHeight="1"/>
    <row r="16408" ht="26.25" customHeight="1"/>
    <row r="16409" ht="26.25" customHeight="1"/>
    <row r="16410" ht="26.25" customHeight="1"/>
    <row r="16411" ht="26.25" customHeight="1"/>
    <row r="16412" ht="26.25" customHeight="1"/>
    <row r="16413" ht="26.25" customHeight="1"/>
    <row r="16414" ht="26.25" customHeight="1"/>
    <row r="16415" ht="26.25" customHeight="1"/>
    <row r="16416" ht="26.25" customHeight="1"/>
    <row r="16417" ht="26.25" customHeight="1"/>
    <row r="16418" ht="26.25" customHeight="1"/>
    <row r="16419" ht="26.25" customHeight="1"/>
    <row r="16420" ht="26.25" customHeight="1"/>
    <row r="16421" ht="26.25" customHeight="1"/>
    <row r="16422" ht="26.25" customHeight="1"/>
    <row r="16423" ht="26.25" customHeight="1"/>
    <row r="16424" ht="26.25" customHeight="1"/>
    <row r="16425" ht="26.25" customHeight="1"/>
    <row r="16426" ht="26.25" customHeight="1"/>
    <row r="16427" ht="26.25" customHeight="1"/>
    <row r="16428" ht="26.25" customHeight="1"/>
    <row r="16429" ht="26.25" customHeight="1"/>
    <row r="16430" ht="26.25" customHeight="1"/>
    <row r="16431" ht="26.25" customHeight="1"/>
    <row r="16432" ht="26.25" customHeight="1"/>
    <row r="16433" ht="26.25" customHeight="1"/>
    <row r="16434" ht="26.25" customHeight="1"/>
    <row r="16435" ht="26.25" customHeight="1"/>
    <row r="16436" ht="26.25" customHeight="1"/>
    <row r="16437" ht="26.25" customHeight="1"/>
    <row r="16438" ht="26.25" customHeight="1"/>
    <row r="16439" ht="26.25" customHeight="1"/>
    <row r="16440" ht="26.25" customHeight="1"/>
    <row r="16441" ht="26.25" customHeight="1"/>
    <row r="16442" ht="26.25" customHeight="1"/>
    <row r="16443" ht="26.25" customHeight="1"/>
    <row r="16444" ht="26.25" customHeight="1"/>
    <row r="16445" ht="26.25" customHeight="1"/>
    <row r="16446" ht="26.25" customHeight="1"/>
    <row r="16447" ht="26.25" customHeight="1"/>
    <row r="16448" ht="26.25" customHeight="1"/>
    <row r="16449" ht="26.25" customHeight="1"/>
    <row r="16450" ht="26.25" customHeight="1"/>
    <row r="16451" ht="26.25" customHeight="1"/>
    <row r="16452" ht="26.25" customHeight="1"/>
    <row r="16453" ht="26.25" customHeight="1"/>
    <row r="16454" ht="26.25" customHeight="1"/>
    <row r="16455" ht="26.25" customHeight="1"/>
    <row r="16456" ht="26.25" customHeight="1"/>
    <row r="16457" ht="26.25" customHeight="1"/>
    <row r="16458" ht="26.25" customHeight="1"/>
    <row r="16459" ht="26.25" customHeight="1"/>
    <row r="16460" ht="26.25" customHeight="1"/>
    <row r="16461" ht="26.25" customHeight="1"/>
    <row r="16462" ht="26.25" customHeight="1"/>
    <row r="16463" ht="26.25" customHeight="1"/>
    <row r="16464" ht="26.25" customHeight="1"/>
    <row r="16465" ht="26.25" customHeight="1"/>
    <row r="16466" ht="26.25" customHeight="1"/>
    <row r="16467" ht="26.25" customHeight="1"/>
    <row r="16468" ht="26.25" customHeight="1"/>
    <row r="16469" ht="26.25" customHeight="1"/>
    <row r="16470" ht="26.25" customHeight="1"/>
    <row r="16471" ht="26.25" customHeight="1"/>
    <row r="16472" ht="26.25" customHeight="1"/>
    <row r="16473" ht="26.25" customHeight="1"/>
    <row r="16474" ht="26.25" customHeight="1"/>
    <row r="16475" ht="26.25" customHeight="1"/>
    <row r="16476" ht="26.25" customHeight="1"/>
    <row r="16477" ht="26.25" customHeight="1"/>
    <row r="16478" ht="26.25" customHeight="1"/>
    <row r="16479" ht="26.25" customHeight="1"/>
    <row r="16480" ht="26.25" customHeight="1"/>
    <row r="16481" ht="26.25" customHeight="1"/>
    <row r="16482" ht="26.25" customHeight="1"/>
    <row r="16483" ht="26.25" customHeight="1"/>
    <row r="16484" ht="26.25" customHeight="1"/>
    <row r="16485" ht="26.25" customHeight="1"/>
    <row r="16486" ht="26.25" customHeight="1"/>
    <row r="16487" ht="26.25" customHeight="1"/>
    <row r="16488" ht="26.25" customHeight="1"/>
    <row r="16489" ht="26.25" customHeight="1"/>
    <row r="16490" ht="26.25" customHeight="1"/>
    <row r="16491" ht="26.25" customHeight="1"/>
    <row r="16492" ht="26.25" customHeight="1"/>
    <row r="16493" ht="26.25" customHeight="1"/>
    <row r="16494" ht="26.25" customHeight="1"/>
    <row r="16495" ht="26.25" customHeight="1"/>
    <row r="16496" ht="26.25" customHeight="1"/>
    <row r="16497" ht="26.25" customHeight="1"/>
    <row r="16498" ht="26.25" customHeight="1"/>
    <row r="16499" ht="26.25" customHeight="1"/>
    <row r="16500" ht="26.25" customHeight="1"/>
    <row r="16501" ht="26.25" customHeight="1"/>
    <row r="16502" ht="26.25" customHeight="1"/>
    <row r="16503" ht="26.25" customHeight="1"/>
    <row r="16504" ht="26.25" customHeight="1"/>
    <row r="16505" ht="26.25" customHeight="1"/>
    <row r="16506" ht="26.25" customHeight="1"/>
    <row r="16507" ht="26.25" customHeight="1"/>
    <row r="16508" ht="26.25" customHeight="1"/>
    <row r="16509" ht="26.25" customHeight="1"/>
    <row r="16510" ht="26.25" customHeight="1"/>
    <row r="16511" ht="26.25" customHeight="1"/>
    <row r="16512" ht="26.25" customHeight="1"/>
    <row r="16513" ht="26.25" customHeight="1"/>
    <row r="16514" ht="26.25" customHeight="1"/>
    <row r="16515" ht="26.25" customHeight="1"/>
    <row r="16516" ht="26.25" customHeight="1"/>
    <row r="16517" ht="26.25" customHeight="1"/>
    <row r="16518" ht="26.25" customHeight="1"/>
    <row r="16519" ht="26.25" customHeight="1"/>
    <row r="16520" ht="26.25" customHeight="1"/>
    <row r="16521" ht="26.25" customHeight="1"/>
    <row r="16522" ht="26.25" customHeight="1"/>
    <row r="16523" ht="26.25" customHeight="1"/>
    <row r="16524" ht="26.25" customHeight="1"/>
    <row r="16525" ht="26.25" customHeight="1"/>
    <row r="16526" ht="26.25" customHeight="1"/>
    <row r="16527" ht="26.25" customHeight="1"/>
    <row r="16528" ht="26.25" customHeight="1"/>
    <row r="16529" ht="26.25" customHeight="1"/>
    <row r="16530" ht="26.25" customHeight="1"/>
    <row r="16531" ht="26.25" customHeight="1"/>
    <row r="16532" ht="26.25" customHeight="1"/>
    <row r="16533" ht="26.25" customHeight="1"/>
    <row r="16534" ht="26.25" customHeight="1"/>
    <row r="16535" ht="26.25" customHeight="1"/>
    <row r="16536" ht="26.25" customHeight="1"/>
    <row r="16537" ht="26.25" customHeight="1"/>
    <row r="16538" ht="26.25" customHeight="1"/>
    <row r="16539" ht="26.25" customHeight="1"/>
    <row r="16540" ht="26.25" customHeight="1"/>
    <row r="16541" ht="26.25" customHeight="1"/>
    <row r="16542" ht="26.25" customHeight="1"/>
    <row r="16543" ht="26.25" customHeight="1"/>
    <row r="16544" ht="26.25" customHeight="1"/>
    <row r="16545" ht="26.25" customHeight="1"/>
    <row r="16546" ht="26.25" customHeight="1"/>
    <row r="16547" ht="26.25" customHeight="1"/>
    <row r="16548" ht="26.25" customHeight="1"/>
    <row r="16549" ht="26.25" customHeight="1"/>
    <row r="16550" ht="26.25" customHeight="1"/>
    <row r="16551" ht="26.25" customHeight="1"/>
    <row r="16552" ht="26.25" customHeight="1"/>
    <row r="16553" ht="26.25" customHeight="1"/>
    <row r="16554" ht="26.25" customHeight="1"/>
    <row r="16555" ht="26.25" customHeight="1"/>
    <row r="16556" ht="26.25" customHeight="1"/>
    <row r="16557" ht="26.25" customHeight="1"/>
    <row r="16558" ht="26.25" customHeight="1"/>
    <row r="16559" ht="26.25" customHeight="1"/>
    <row r="16560" ht="26.25" customHeight="1"/>
    <row r="16561" ht="26.25" customHeight="1"/>
    <row r="16562" ht="26.25" customHeight="1"/>
    <row r="16563" ht="26.25" customHeight="1"/>
    <row r="16564" ht="26.25" customHeight="1"/>
    <row r="16565" ht="26.25" customHeight="1"/>
    <row r="16566" ht="26.25" customHeight="1"/>
    <row r="16567" ht="26.25" customHeight="1"/>
    <row r="16568" ht="26.25" customHeight="1"/>
    <row r="16569" ht="26.25" customHeight="1"/>
    <row r="16570" ht="26.25" customHeight="1"/>
    <row r="16571" ht="26.25" customHeight="1"/>
    <row r="16572" ht="26.25" customHeight="1"/>
    <row r="16573" ht="26.25" customHeight="1"/>
    <row r="16574" ht="26.25" customHeight="1"/>
    <row r="16575" ht="26.25" customHeight="1"/>
    <row r="16576" ht="26.25" customHeight="1"/>
    <row r="16577" ht="26.25" customHeight="1"/>
    <row r="16578" ht="26.25" customHeight="1"/>
    <row r="16579" ht="26.25" customHeight="1"/>
    <row r="16580" ht="26.25" customHeight="1"/>
    <row r="16581" ht="26.25" customHeight="1"/>
    <row r="16582" ht="26.25" customHeight="1"/>
    <row r="16583" ht="26.25" customHeight="1"/>
    <row r="16584" ht="26.25" customHeight="1"/>
    <row r="16585" ht="26.25" customHeight="1"/>
    <row r="16586" ht="26.25" customHeight="1"/>
    <row r="16587" ht="26.25" customHeight="1"/>
    <row r="16588" ht="26.25" customHeight="1"/>
    <row r="16589" ht="26.25" customHeight="1"/>
    <row r="16590" ht="26.25" customHeight="1"/>
    <row r="16591" ht="26.25" customHeight="1"/>
    <row r="16592" ht="26.25" customHeight="1"/>
    <row r="16593" ht="26.25" customHeight="1"/>
    <row r="16594" ht="26.25" customHeight="1"/>
    <row r="16595" ht="26.25" customHeight="1"/>
    <row r="16596" ht="26.25" customHeight="1"/>
    <row r="16597" ht="26.25" customHeight="1"/>
    <row r="16598" ht="26.25" customHeight="1"/>
    <row r="16599" ht="26.25" customHeight="1"/>
    <row r="16600" ht="26.25" customHeight="1"/>
    <row r="16601" ht="26.25" customHeight="1"/>
    <row r="16602" ht="26.25" customHeight="1"/>
    <row r="16603" ht="26.25" customHeight="1"/>
    <row r="16604" ht="26.25" customHeight="1"/>
    <row r="16605" ht="26.25" customHeight="1"/>
    <row r="16606" ht="26.25" customHeight="1"/>
    <row r="16607" ht="26.25" customHeight="1"/>
    <row r="16608" ht="26.25" customHeight="1"/>
    <row r="16609" ht="26.25" customHeight="1"/>
    <row r="16610" ht="26.25" customHeight="1"/>
    <row r="16611" ht="26.25" customHeight="1"/>
    <row r="16612" ht="26.25" customHeight="1"/>
    <row r="16613" ht="26.25" customHeight="1"/>
    <row r="16614" ht="26.25" customHeight="1"/>
    <row r="16615" ht="26.25" customHeight="1"/>
    <row r="16616" ht="26.25" customHeight="1"/>
    <row r="16617" ht="26.25" customHeight="1"/>
    <row r="16618" ht="26.25" customHeight="1"/>
    <row r="16619" ht="26.25" customHeight="1"/>
    <row r="16620" ht="26.25" customHeight="1"/>
    <row r="16621" ht="26.25" customHeight="1"/>
    <row r="16622" ht="26.25" customHeight="1"/>
    <row r="16623" ht="26.25" customHeight="1"/>
    <row r="16624" ht="26.25" customHeight="1"/>
    <row r="16625" ht="26.25" customHeight="1"/>
    <row r="16626" ht="26.25" customHeight="1"/>
    <row r="16627" ht="26.25" customHeight="1"/>
    <row r="16628" ht="26.25" customHeight="1"/>
    <row r="16629" ht="26.25" customHeight="1"/>
    <row r="16630" ht="26.25" customHeight="1"/>
    <row r="16631" ht="26.25" customHeight="1"/>
    <row r="16632" ht="26.25" customHeight="1"/>
    <row r="16633" ht="26.25" customHeight="1"/>
    <row r="16634" ht="26.25" customHeight="1"/>
    <row r="16635" ht="26.25" customHeight="1"/>
    <row r="16636" ht="26.25" customHeight="1"/>
    <row r="16637" ht="26.25" customHeight="1"/>
    <row r="16638" ht="26.25" customHeight="1"/>
    <row r="16639" ht="26.25" customHeight="1"/>
    <row r="16640" ht="26.25" customHeight="1"/>
    <row r="16641" ht="26.25" customHeight="1"/>
    <row r="16642" ht="26.25" customHeight="1"/>
    <row r="16643" ht="26.25" customHeight="1"/>
    <row r="16644" ht="26.25" customHeight="1"/>
    <row r="16645" ht="26.25" customHeight="1"/>
    <row r="16646" ht="26.25" customHeight="1"/>
    <row r="16647" ht="26.25" customHeight="1"/>
    <row r="16648" ht="26.25" customHeight="1"/>
    <row r="16649" ht="26.25" customHeight="1"/>
    <row r="16650" ht="26.25" customHeight="1"/>
    <row r="16651" ht="26.25" customHeight="1"/>
    <row r="16652" ht="26.25" customHeight="1"/>
    <row r="16653" ht="26.25" customHeight="1"/>
    <row r="16654" ht="26.25" customHeight="1"/>
    <row r="16655" ht="26.25" customHeight="1"/>
    <row r="16656" ht="26.25" customHeight="1"/>
    <row r="16657" ht="26.25" customHeight="1"/>
    <row r="16658" ht="26.25" customHeight="1"/>
    <row r="16659" ht="26.25" customHeight="1"/>
    <row r="16660" ht="26.25" customHeight="1"/>
    <row r="16661" ht="26.25" customHeight="1"/>
    <row r="16662" ht="26.25" customHeight="1"/>
    <row r="16663" ht="26.25" customHeight="1"/>
    <row r="16664" ht="26.25" customHeight="1"/>
    <row r="16665" ht="26.25" customHeight="1"/>
    <row r="16666" ht="26.25" customHeight="1"/>
    <row r="16667" ht="26.25" customHeight="1"/>
    <row r="16668" ht="26.25" customHeight="1"/>
    <row r="16669" ht="26.25" customHeight="1"/>
    <row r="16670" ht="26.25" customHeight="1"/>
    <row r="16671" ht="26.25" customHeight="1"/>
    <row r="16672" ht="26.25" customHeight="1"/>
    <row r="16673" ht="26.25" customHeight="1"/>
    <row r="16674" ht="26.25" customHeight="1"/>
    <row r="16675" ht="26.25" customHeight="1"/>
    <row r="16676" ht="26.25" customHeight="1"/>
    <row r="16677" ht="26.25" customHeight="1"/>
    <row r="16678" ht="26.25" customHeight="1"/>
    <row r="16679" ht="26.25" customHeight="1"/>
    <row r="16680" ht="26.25" customHeight="1"/>
    <row r="16681" ht="26.25" customHeight="1"/>
    <row r="16682" ht="26.25" customHeight="1"/>
    <row r="16683" ht="26.25" customHeight="1"/>
    <row r="16684" ht="26.25" customHeight="1"/>
    <row r="16685" ht="26.25" customHeight="1"/>
    <row r="16686" ht="26.25" customHeight="1"/>
    <row r="16687" ht="26.25" customHeight="1"/>
    <row r="16688" ht="26.25" customHeight="1"/>
    <row r="16689" ht="26.25" customHeight="1"/>
    <row r="16690" ht="26.25" customHeight="1"/>
    <row r="16691" ht="26.25" customHeight="1"/>
    <row r="16692" ht="26.25" customHeight="1"/>
    <row r="16693" ht="26.25" customHeight="1"/>
    <row r="16694" ht="26.25" customHeight="1"/>
    <row r="16695" ht="26.25" customHeight="1"/>
    <row r="16696" ht="26.25" customHeight="1"/>
    <row r="16697" ht="26.25" customHeight="1"/>
    <row r="16698" ht="26.25" customHeight="1"/>
    <row r="16699" ht="26.25" customHeight="1"/>
    <row r="16700" ht="26.25" customHeight="1"/>
    <row r="16701" ht="26.25" customHeight="1"/>
    <row r="16702" ht="26.25" customHeight="1"/>
    <row r="16703" ht="26.25" customHeight="1"/>
    <row r="16704" ht="26.25" customHeight="1"/>
    <row r="16705" ht="26.25" customHeight="1"/>
    <row r="16706" ht="26.25" customHeight="1"/>
    <row r="16707" ht="26.25" customHeight="1"/>
    <row r="16708" ht="26.25" customHeight="1"/>
    <row r="16709" ht="26.25" customHeight="1"/>
    <row r="16710" ht="26.25" customHeight="1"/>
    <row r="16711" ht="26.25" customHeight="1"/>
    <row r="16712" ht="26.25" customHeight="1"/>
    <row r="16713" ht="26.25" customHeight="1"/>
    <row r="16714" ht="26.25" customHeight="1"/>
    <row r="16715" ht="26.25" customHeight="1"/>
    <row r="16716" ht="26.25" customHeight="1"/>
    <row r="16717" ht="26.25" customHeight="1"/>
    <row r="16718" ht="26.25" customHeight="1"/>
    <row r="16719" ht="26.25" customHeight="1"/>
    <row r="16720" ht="26.25" customHeight="1"/>
    <row r="16721" ht="26.25" customHeight="1"/>
    <row r="16722" ht="26.25" customHeight="1"/>
    <row r="16723" ht="26.25" customHeight="1"/>
    <row r="16724" ht="26.25" customHeight="1"/>
    <row r="16725" ht="26.25" customHeight="1"/>
    <row r="16726" ht="26.25" customHeight="1"/>
    <row r="16727" ht="26.25" customHeight="1"/>
    <row r="16728" ht="26.25" customHeight="1"/>
    <row r="16729" ht="26.25" customHeight="1"/>
    <row r="16730" ht="26.25" customHeight="1"/>
    <row r="16731" ht="26.25" customHeight="1"/>
    <row r="16732" ht="26.25" customHeight="1"/>
    <row r="16733" ht="26.25" customHeight="1"/>
    <row r="16734" ht="26.25" customHeight="1"/>
    <row r="16735" ht="26.25" customHeight="1"/>
    <row r="16736" ht="26.25" customHeight="1"/>
    <row r="16737" ht="26.25" customHeight="1"/>
    <row r="16738" ht="26.25" customHeight="1"/>
    <row r="16739" ht="26.25" customHeight="1"/>
    <row r="16740" ht="26.25" customHeight="1"/>
    <row r="16741" ht="26.25" customHeight="1"/>
    <row r="16742" ht="26.25" customHeight="1"/>
    <row r="16743" ht="26.25" customHeight="1"/>
    <row r="16744" ht="26.25" customHeight="1"/>
    <row r="16745" ht="26.25" customHeight="1"/>
    <row r="16746" ht="26.25" customHeight="1"/>
    <row r="16747" ht="26.25" customHeight="1"/>
    <row r="16748" ht="26.25" customHeight="1"/>
    <row r="16749" ht="26.25" customHeight="1"/>
    <row r="16750" ht="26.25" customHeight="1"/>
    <row r="16751" ht="26.25" customHeight="1"/>
    <row r="16752" ht="26.25" customHeight="1"/>
    <row r="16753" ht="26.25" customHeight="1"/>
    <row r="16754" ht="26.25" customHeight="1"/>
    <row r="16755" ht="26.25" customHeight="1"/>
    <row r="16756" ht="26.25" customHeight="1"/>
    <row r="16757" ht="26.25" customHeight="1"/>
    <row r="16758" ht="26.25" customHeight="1"/>
    <row r="16759" ht="26.25" customHeight="1"/>
    <row r="16760" ht="26.25" customHeight="1"/>
    <row r="16761" ht="26.25" customHeight="1"/>
    <row r="16762" ht="26.25" customHeight="1"/>
    <row r="16763" ht="26.25" customHeight="1"/>
    <row r="16764" ht="26.25" customHeight="1"/>
    <row r="16765" ht="26.25" customHeight="1"/>
    <row r="16766" ht="26.25" customHeight="1"/>
    <row r="16767" ht="26.25" customHeight="1"/>
    <row r="16768" ht="26.25" customHeight="1"/>
    <row r="16769" ht="26.25" customHeight="1"/>
    <row r="16770" ht="26.25" customHeight="1"/>
    <row r="16771" ht="26.25" customHeight="1"/>
    <row r="16772" ht="26.25" customHeight="1"/>
    <row r="16773" ht="26.25" customHeight="1"/>
    <row r="16774" ht="26.25" customHeight="1"/>
    <row r="16775" ht="26.25" customHeight="1"/>
    <row r="16776" ht="26.25" customHeight="1"/>
    <row r="16777" ht="26.25" customHeight="1"/>
    <row r="16778" ht="26.25" customHeight="1"/>
    <row r="16779" ht="26.25" customHeight="1"/>
    <row r="16780" ht="26.25" customHeight="1"/>
    <row r="16781" ht="26.25" customHeight="1"/>
    <row r="16782" ht="26.25" customHeight="1"/>
    <row r="16783" ht="26.25" customHeight="1"/>
    <row r="16784" ht="26.25" customHeight="1"/>
    <row r="16785" ht="26.25" customHeight="1"/>
    <row r="16786" ht="26.25" customHeight="1"/>
    <row r="16787" ht="26.25" customHeight="1"/>
    <row r="16788" ht="26.25" customHeight="1"/>
    <row r="16789" ht="26.25" customHeight="1"/>
    <row r="16790" ht="26.25" customHeight="1"/>
    <row r="16791" ht="26.25" customHeight="1"/>
    <row r="16792" ht="26.25" customHeight="1"/>
    <row r="16793" ht="26.25" customHeight="1"/>
    <row r="16794" ht="26.25" customHeight="1"/>
    <row r="16795" ht="26.25" customHeight="1"/>
    <row r="16796" ht="26.25" customHeight="1"/>
    <row r="16797" ht="26.25" customHeight="1"/>
    <row r="16798" ht="26.25" customHeight="1"/>
    <row r="16799" ht="26.25" customHeight="1"/>
    <row r="16800" ht="26.25" customHeight="1"/>
    <row r="16801" ht="26.25" customHeight="1"/>
    <row r="16802" ht="26.25" customHeight="1"/>
    <row r="16803" ht="26.25" customHeight="1"/>
    <row r="16804" ht="26.25" customHeight="1"/>
    <row r="16805" ht="26.25" customHeight="1"/>
    <row r="16806" ht="26.25" customHeight="1"/>
    <row r="16807" ht="26.25" customHeight="1"/>
    <row r="16808" ht="26.25" customHeight="1"/>
    <row r="16809" ht="26.25" customHeight="1"/>
    <row r="16810" ht="26.25" customHeight="1"/>
    <row r="16811" ht="26.25" customHeight="1"/>
    <row r="16812" ht="26.25" customHeight="1"/>
    <row r="16813" ht="26.25" customHeight="1"/>
    <row r="16814" ht="26.25" customHeight="1"/>
    <row r="16815" ht="26.25" customHeight="1"/>
    <row r="16816" ht="26.25" customHeight="1"/>
    <row r="16817" ht="26.25" customHeight="1"/>
    <row r="16818" ht="26.25" customHeight="1"/>
    <row r="16819" ht="26.25" customHeight="1"/>
    <row r="16820" ht="26.25" customHeight="1"/>
    <row r="16821" ht="26.25" customHeight="1"/>
    <row r="16822" ht="26.25" customHeight="1"/>
    <row r="16823" ht="26.25" customHeight="1"/>
    <row r="16824" ht="26.25" customHeight="1"/>
    <row r="16825" ht="26.25" customHeight="1"/>
    <row r="16826" ht="26.25" customHeight="1"/>
    <row r="16827" ht="26.25" customHeight="1"/>
    <row r="16828" ht="26.25" customHeight="1"/>
    <row r="16829" ht="26.25" customHeight="1"/>
    <row r="16830" ht="26.25" customHeight="1"/>
    <row r="16831" ht="26.25" customHeight="1"/>
    <row r="16832" ht="26.25" customHeight="1"/>
    <row r="16833" ht="26.25" customHeight="1"/>
    <row r="16834" ht="26.25" customHeight="1"/>
    <row r="16835" ht="26.25" customHeight="1"/>
    <row r="16836" ht="26.25" customHeight="1"/>
    <row r="16837" ht="26.25" customHeight="1"/>
    <row r="16838" ht="26.25" customHeight="1"/>
    <row r="16839" ht="26.25" customHeight="1"/>
    <row r="16840" ht="26.25" customHeight="1"/>
    <row r="16841" ht="26.25" customHeight="1"/>
    <row r="16842" ht="26.25" customHeight="1"/>
    <row r="16843" ht="26.25" customHeight="1"/>
    <row r="16844" ht="26.25" customHeight="1"/>
    <row r="16845" ht="26.25" customHeight="1"/>
    <row r="16846" ht="26.25" customHeight="1"/>
    <row r="16847" ht="26.25" customHeight="1"/>
    <row r="16848" ht="26.25" customHeight="1"/>
    <row r="16849" ht="26.25" customHeight="1"/>
    <row r="16850" ht="26.25" customHeight="1"/>
    <row r="16851" ht="26.25" customHeight="1"/>
    <row r="16852" ht="26.25" customHeight="1"/>
    <row r="16853" ht="26.25" customHeight="1"/>
    <row r="16854" ht="26.25" customHeight="1"/>
    <row r="16855" ht="26.25" customHeight="1"/>
    <row r="16856" ht="26.25" customHeight="1"/>
    <row r="16857" ht="26.25" customHeight="1"/>
    <row r="16858" ht="26.25" customHeight="1"/>
    <row r="16859" ht="26.25" customHeight="1"/>
    <row r="16860" ht="26.25" customHeight="1"/>
    <row r="16861" ht="26.25" customHeight="1"/>
    <row r="16862" ht="26.25" customHeight="1"/>
    <row r="16863" ht="26.25" customHeight="1"/>
    <row r="16864" ht="26.25" customHeight="1"/>
    <row r="16865" ht="26.25" customHeight="1"/>
    <row r="16866" ht="26.25" customHeight="1"/>
    <row r="16867" ht="26.25" customHeight="1"/>
    <row r="16868" ht="26.25" customHeight="1"/>
    <row r="16869" ht="26.25" customHeight="1"/>
    <row r="16870" ht="26.25" customHeight="1"/>
    <row r="16871" ht="26.25" customHeight="1"/>
    <row r="16872" ht="26.25" customHeight="1"/>
    <row r="16873" ht="26.25" customHeight="1"/>
    <row r="16874" ht="26.25" customHeight="1"/>
    <row r="16875" ht="26.25" customHeight="1"/>
    <row r="16876" ht="26.25" customHeight="1"/>
    <row r="16877" ht="26.25" customHeight="1"/>
    <row r="16878" ht="26.25" customHeight="1"/>
    <row r="16879" ht="26.25" customHeight="1"/>
    <row r="16880" ht="26.25" customHeight="1"/>
    <row r="16881" ht="26.25" customHeight="1"/>
    <row r="16882" ht="26.25" customHeight="1"/>
    <row r="16883" ht="26.25" customHeight="1"/>
    <row r="16884" ht="26.25" customHeight="1"/>
    <row r="16885" ht="26.25" customHeight="1"/>
    <row r="16886" ht="26.25" customHeight="1"/>
    <row r="16887" ht="26.25" customHeight="1"/>
    <row r="16888" ht="26.25" customHeight="1"/>
    <row r="16889" ht="26.25" customHeight="1"/>
    <row r="16890" ht="26.25" customHeight="1"/>
    <row r="16891" ht="26.25" customHeight="1"/>
    <row r="16892" ht="26.25" customHeight="1"/>
    <row r="16893" ht="26.25" customHeight="1"/>
    <row r="16894" ht="26.25" customHeight="1"/>
    <row r="16895" ht="26.25" customHeight="1"/>
    <row r="16896" ht="26.25" customHeight="1"/>
    <row r="16897" ht="26.25" customHeight="1"/>
    <row r="16898" ht="26.25" customHeight="1"/>
    <row r="16899" ht="26.25" customHeight="1"/>
    <row r="16900" ht="26.25" customHeight="1"/>
    <row r="16901" ht="26.25" customHeight="1"/>
    <row r="16902" ht="26.25" customHeight="1"/>
    <row r="16903" ht="26.25" customHeight="1"/>
    <row r="16904" ht="26.25" customHeight="1"/>
    <row r="16905" ht="26.25" customHeight="1"/>
    <row r="16906" ht="26.25" customHeight="1"/>
    <row r="16907" ht="26.25" customHeight="1"/>
    <row r="16908" ht="26.25" customHeight="1"/>
    <row r="16909" ht="26.25" customHeight="1"/>
    <row r="16910" ht="26.25" customHeight="1"/>
    <row r="16911" ht="26.25" customHeight="1"/>
    <row r="16912" ht="26.25" customHeight="1"/>
    <row r="16913" ht="26.25" customHeight="1"/>
    <row r="16914" ht="26.25" customHeight="1"/>
    <row r="16915" ht="26.25" customHeight="1"/>
    <row r="16916" ht="26.25" customHeight="1"/>
    <row r="16917" ht="26.25" customHeight="1"/>
    <row r="16918" ht="26.25" customHeight="1"/>
    <row r="16919" ht="26.25" customHeight="1"/>
    <row r="16920" ht="26.25" customHeight="1"/>
    <row r="16921" ht="26.25" customHeight="1"/>
    <row r="16922" ht="26.25" customHeight="1"/>
    <row r="16923" ht="26.25" customHeight="1"/>
    <row r="16924" ht="26.25" customHeight="1"/>
    <row r="16925" ht="26.25" customHeight="1"/>
    <row r="16926" ht="26.25" customHeight="1"/>
    <row r="16927" ht="26.25" customHeight="1"/>
    <row r="16928" ht="26.25" customHeight="1"/>
    <row r="16929" ht="26.25" customHeight="1"/>
    <row r="16930" ht="26.25" customHeight="1"/>
    <row r="16931" ht="26.25" customHeight="1"/>
    <row r="16932" ht="26.25" customHeight="1"/>
    <row r="16933" ht="26.25" customHeight="1"/>
    <row r="16934" ht="26.25" customHeight="1"/>
    <row r="16935" ht="26.25" customHeight="1"/>
    <row r="16936" ht="26.25" customHeight="1"/>
    <row r="16937" ht="26.25" customHeight="1"/>
    <row r="16938" ht="26.25" customHeight="1"/>
    <row r="16939" ht="26.25" customHeight="1"/>
    <row r="16940" ht="26.25" customHeight="1"/>
    <row r="16941" ht="26.25" customHeight="1"/>
    <row r="16942" ht="26.25" customHeight="1"/>
    <row r="16943" ht="26.25" customHeight="1"/>
    <row r="16944" ht="26.25" customHeight="1"/>
    <row r="16945" ht="26.25" customHeight="1"/>
    <row r="16946" ht="26.25" customHeight="1"/>
    <row r="16947" ht="26.25" customHeight="1"/>
    <row r="16948" ht="26.25" customHeight="1"/>
    <row r="16949" ht="26.25" customHeight="1"/>
    <row r="16950" ht="26.25" customHeight="1"/>
    <row r="16951" ht="26.25" customHeight="1"/>
    <row r="16952" ht="26.25" customHeight="1"/>
    <row r="16953" ht="26.25" customHeight="1"/>
    <row r="16954" ht="26.25" customHeight="1"/>
    <row r="16955" ht="26.25" customHeight="1"/>
    <row r="16956" ht="26.25" customHeight="1"/>
    <row r="16957" ht="26.25" customHeight="1"/>
    <row r="16958" ht="26.25" customHeight="1"/>
    <row r="16959" ht="26.25" customHeight="1"/>
    <row r="16960" ht="26.25" customHeight="1"/>
    <row r="16961" ht="26.25" customHeight="1"/>
    <row r="16962" ht="26.25" customHeight="1"/>
    <row r="16963" ht="26.25" customHeight="1"/>
    <row r="16964" ht="26.25" customHeight="1"/>
    <row r="16965" ht="26.25" customHeight="1"/>
    <row r="16966" ht="26.25" customHeight="1"/>
    <row r="16967" ht="26.25" customHeight="1"/>
    <row r="16968" ht="26.25" customHeight="1"/>
    <row r="16969" ht="26.25" customHeight="1"/>
    <row r="16970" ht="26.25" customHeight="1"/>
    <row r="16971" ht="26.25" customHeight="1"/>
    <row r="16972" ht="26.25" customHeight="1"/>
    <row r="16973" ht="26.25" customHeight="1"/>
    <row r="16974" ht="26.25" customHeight="1"/>
    <row r="16975" ht="26.25" customHeight="1"/>
    <row r="16976" ht="26.25" customHeight="1"/>
    <row r="16977" ht="26.25" customHeight="1"/>
    <row r="16978" ht="26.25" customHeight="1"/>
    <row r="16979" ht="26.25" customHeight="1"/>
    <row r="16980" ht="26.25" customHeight="1"/>
    <row r="16981" ht="26.25" customHeight="1"/>
    <row r="16982" ht="26.25" customHeight="1"/>
    <row r="16983" ht="26.25" customHeight="1"/>
    <row r="16984" ht="26.25" customHeight="1"/>
    <row r="16985" ht="26.25" customHeight="1"/>
    <row r="16986" ht="26.25" customHeight="1"/>
    <row r="16987" ht="26.25" customHeight="1"/>
    <row r="16988" ht="26.25" customHeight="1"/>
    <row r="16989" ht="26.25" customHeight="1"/>
    <row r="16990" ht="26.25" customHeight="1"/>
    <row r="16991" ht="26.25" customHeight="1"/>
    <row r="16992" ht="26.25" customHeight="1"/>
    <row r="16993" ht="26.25" customHeight="1"/>
    <row r="16994" ht="26.25" customHeight="1"/>
    <row r="16995" ht="26.25" customHeight="1"/>
    <row r="16996" ht="26.25" customHeight="1"/>
    <row r="16997" ht="26.25" customHeight="1"/>
    <row r="16998" ht="26.25" customHeight="1"/>
    <row r="16999" ht="26.25" customHeight="1"/>
    <row r="17000" ht="26.25" customHeight="1"/>
    <row r="17001" ht="26.25" customHeight="1"/>
    <row r="17002" ht="26.25" customHeight="1"/>
    <row r="17003" ht="26.25" customHeight="1"/>
    <row r="17004" ht="26.25" customHeight="1"/>
    <row r="17005" ht="26.25" customHeight="1"/>
    <row r="17006" ht="26.25" customHeight="1"/>
    <row r="17007" ht="26.25" customHeight="1"/>
    <row r="17008" ht="26.25" customHeight="1"/>
    <row r="17009" ht="26.25" customHeight="1"/>
    <row r="17010" ht="26.25" customHeight="1"/>
    <row r="17011" ht="26.25" customHeight="1"/>
    <row r="17012" ht="26.25" customHeight="1"/>
    <row r="17013" ht="26.25" customHeight="1"/>
    <row r="17014" ht="26.25" customHeight="1"/>
    <row r="17015" ht="26.25" customHeight="1"/>
    <row r="17016" ht="26.25" customHeight="1"/>
    <row r="17017" ht="26.25" customHeight="1"/>
    <row r="17018" ht="26.25" customHeight="1"/>
    <row r="17019" ht="26.25" customHeight="1"/>
    <row r="17020" ht="26.25" customHeight="1"/>
    <row r="17021" ht="26.25" customHeight="1"/>
    <row r="17022" ht="26.25" customHeight="1"/>
    <row r="17023" ht="26.25" customHeight="1"/>
    <row r="17024" ht="26.25" customHeight="1"/>
    <row r="17025" ht="26.25" customHeight="1"/>
    <row r="17026" ht="26.25" customHeight="1"/>
    <row r="17027" ht="26.25" customHeight="1"/>
    <row r="17028" ht="26.25" customHeight="1"/>
    <row r="17029" ht="26.25" customHeight="1"/>
    <row r="17030" ht="26.25" customHeight="1"/>
    <row r="17031" ht="26.25" customHeight="1"/>
    <row r="17032" ht="26.25" customHeight="1"/>
    <row r="17033" ht="26.25" customHeight="1"/>
    <row r="17034" ht="26.25" customHeight="1"/>
    <row r="17035" ht="26.25" customHeight="1"/>
    <row r="17036" ht="26.25" customHeight="1"/>
    <row r="17037" ht="26.25" customHeight="1"/>
    <row r="17038" ht="26.25" customHeight="1"/>
    <row r="17039" ht="26.25" customHeight="1"/>
    <row r="17040" ht="26.25" customHeight="1"/>
    <row r="17041" ht="26.25" customHeight="1"/>
    <row r="17042" ht="26.25" customHeight="1"/>
    <row r="17043" ht="26.25" customHeight="1"/>
    <row r="17044" ht="26.25" customHeight="1"/>
    <row r="17045" ht="26.25" customHeight="1"/>
    <row r="17046" ht="26.25" customHeight="1"/>
    <row r="17047" ht="26.25" customHeight="1"/>
    <row r="17048" ht="26.25" customHeight="1"/>
    <row r="17049" ht="26.25" customHeight="1"/>
    <row r="17050" ht="26.25" customHeight="1"/>
    <row r="17051" ht="26.25" customHeight="1"/>
    <row r="17052" ht="26.25" customHeight="1"/>
    <row r="17053" ht="26.25" customHeight="1"/>
    <row r="17054" ht="26.25" customHeight="1"/>
    <row r="17055" ht="26.25" customHeight="1"/>
    <row r="17056" ht="26.25" customHeight="1"/>
    <row r="17057" ht="26.25" customHeight="1"/>
    <row r="17058" ht="26.25" customHeight="1"/>
    <row r="17059" ht="26.25" customHeight="1"/>
    <row r="17060" ht="26.25" customHeight="1"/>
    <row r="17061" ht="26.25" customHeight="1"/>
    <row r="17062" ht="26.25" customHeight="1"/>
    <row r="17063" ht="26.25" customHeight="1"/>
    <row r="17064" ht="26.25" customHeight="1"/>
    <row r="17065" ht="26.25" customHeight="1"/>
    <row r="17066" ht="26.25" customHeight="1"/>
    <row r="17067" ht="26.25" customHeight="1"/>
    <row r="17068" ht="26.25" customHeight="1"/>
    <row r="17069" ht="26.25" customHeight="1"/>
    <row r="17070" ht="26.25" customHeight="1"/>
    <row r="17071" ht="26.25" customHeight="1"/>
    <row r="17072" ht="26.25" customHeight="1"/>
    <row r="17073" ht="26.25" customHeight="1"/>
    <row r="17074" ht="26.25" customHeight="1"/>
    <row r="17075" ht="26.25" customHeight="1"/>
    <row r="17076" ht="26.25" customHeight="1"/>
    <row r="17077" ht="26.25" customHeight="1"/>
    <row r="17078" ht="26.25" customHeight="1"/>
    <row r="17079" ht="26.25" customHeight="1"/>
    <row r="17080" ht="26.25" customHeight="1"/>
    <row r="17081" ht="26.25" customHeight="1"/>
    <row r="17082" ht="26.25" customHeight="1"/>
    <row r="17083" ht="26.25" customHeight="1"/>
    <row r="17084" ht="26.25" customHeight="1"/>
    <row r="17085" ht="26.25" customHeight="1"/>
    <row r="17086" ht="26.25" customHeight="1"/>
    <row r="17087" ht="26.25" customHeight="1"/>
    <row r="17088" ht="26.25" customHeight="1"/>
    <row r="17089" ht="26.25" customHeight="1"/>
    <row r="17090" ht="26.25" customHeight="1"/>
    <row r="17091" ht="26.25" customHeight="1"/>
    <row r="17092" ht="26.25" customHeight="1"/>
    <row r="17093" ht="26.25" customHeight="1"/>
    <row r="17094" ht="26.25" customHeight="1"/>
    <row r="17095" ht="26.25" customHeight="1"/>
    <row r="17096" ht="26.25" customHeight="1"/>
    <row r="17097" ht="26.25" customHeight="1"/>
    <row r="17098" ht="26.25" customHeight="1"/>
    <row r="17099" ht="26.25" customHeight="1"/>
    <row r="17100" ht="26.25" customHeight="1"/>
    <row r="17101" ht="26.25" customHeight="1"/>
    <row r="17102" ht="26.25" customHeight="1"/>
    <row r="17103" ht="26.25" customHeight="1"/>
    <row r="17104" ht="26.25" customHeight="1"/>
    <row r="17105" ht="26.25" customHeight="1"/>
    <row r="17106" ht="26.25" customHeight="1"/>
    <row r="17107" ht="26.25" customHeight="1"/>
    <row r="17108" ht="26.25" customHeight="1"/>
    <row r="17109" ht="26.25" customHeight="1"/>
    <row r="17110" ht="26.25" customHeight="1"/>
    <row r="17111" ht="26.25" customHeight="1"/>
    <row r="17112" ht="26.25" customHeight="1"/>
    <row r="17113" ht="26.25" customHeight="1"/>
    <row r="17114" ht="26.25" customHeight="1"/>
    <row r="17115" ht="26.25" customHeight="1"/>
    <row r="17116" ht="26.25" customHeight="1"/>
    <row r="17117" ht="26.25" customHeight="1"/>
    <row r="17118" ht="26.25" customHeight="1"/>
    <row r="17119" ht="26.25" customHeight="1"/>
    <row r="17120" ht="26.25" customHeight="1"/>
    <row r="17121" ht="26.25" customHeight="1"/>
    <row r="17122" ht="26.25" customHeight="1"/>
    <row r="17123" ht="26.25" customHeight="1"/>
    <row r="17124" ht="26.25" customHeight="1"/>
    <row r="17125" ht="26.25" customHeight="1"/>
    <row r="17126" ht="26.25" customHeight="1"/>
    <row r="17127" ht="26.25" customHeight="1"/>
    <row r="17128" ht="26.25" customHeight="1"/>
    <row r="17129" ht="26.25" customHeight="1"/>
    <row r="17130" ht="26.25" customHeight="1"/>
    <row r="17131" ht="26.25" customHeight="1"/>
    <row r="17132" ht="26.25" customHeight="1"/>
    <row r="17133" ht="26.25" customHeight="1"/>
    <row r="17134" ht="26.25" customHeight="1"/>
    <row r="17135" ht="26.25" customHeight="1"/>
    <row r="17136" ht="26.25" customHeight="1"/>
    <row r="17137" ht="26.25" customHeight="1"/>
    <row r="17138" ht="26.25" customHeight="1"/>
    <row r="17139" ht="26.25" customHeight="1"/>
    <row r="17140" ht="26.25" customHeight="1"/>
    <row r="17141" ht="26.25" customHeight="1"/>
    <row r="17142" ht="26.25" customHeight="1"/>
    <row r="17143" ht="26.25" customHeight="1"/>
    <row r="17144" ht="26.25" customHeight="1"/>
    <row r="17145" ht="26.25" customHeight="1"/>
    <row r="17146" ht="26.25" customHeight="1"/>
    <row r="17147" ht="26.25" customHeight="1"/>
    <row r="17148" ht="26.25" customHeight="1"/>
    <row r="17149" ht="26.25" customHeight="1"/>
    <row r="17150" ht="26.25" customHeight="1"/>
    <row r="17151" ht="26.25" customHeight="1"/>
    <row r="17152" ht="26.25" customHeight="1"/>
    <row r="17153" ht="26.25" customHeight="1"/>
    <row r="17154" ht="26.25" customHeight="1"/>
    <row r="17155" ht="26.25" customHeight="1"/>
    <row r="17156" ht="26.25" customHeight="1"/>
    <row r="17157" ht="26.25" customHeight="1"/>
    <row r="17158" ht="26.25" customHeight="1"/>
    <row r="17159" ht="26.25" customHeight="1"/>
    <row r="17160" ht="26.25" customHeight="1"/>
    <row r="17161" ht="26.25" customHeight="1"/>
    <row r="17162" ht="26.25" customHeight="1"/>
    <row r="17163" ht="26.25" customHeight="1"/>
    <row r="17164" ht="26.25" customHeight="1"/>
    <row r="17165" ht="26.25" customHeight="1"/>
    <row r="17166" ht="26.25" customHeight="1"/>
    <row r="17167" ht="26.25" customHeight="1"/>
    <row r="17168" ht="26.25" customHeight="1"/>
    <row r="17169" ht="26.25" customHeight="1"/>
    <row r="17170" ht="26.25" customHeight="1"/>
    <row r="17171" ht="26.25" customHeight="1"/>
    <row r="17172" ht="26.25" customHeight="1"/>
    <row r="17173" ht="26.25" customHeight="1"/>
    <row r="17174" ht="26.25" customHeight="1"/>
    <row r="17175" ht="26.25" customHeight="1"/>
    <row r="17176" ht="26.25" customHeight="1"/>
    <row r="17177" ht="26.25" customHeight="1"/>
    <row r="17178" ht="26.25" customHeight="1"/>
    <row r="17179" ht="26.25" customHeight="1"/>
    <row r="17180" ht="26.25" customHeight="1"/>
    <row r="17181" ht="26.25" customHeight="1"/>
    <row r="17182" ht="26.25" customHeight="1"/>
    <row r="17183" ht="26.25" customHeight="1"/>
    <row r="17184" ht="26.25" customHeight="1"/>
    <row r="17185" ht="26.25" customHeight="1"/>
    <row r="17186" ht="26.25" customHeight="1"/>
    <row r="17187" ht="26.25" customHeight="1"/>
    <row r="17188" ht="26.25" customHeight="1"/>
    <row r="17189" ht="26.25" customHeight="1"/>
    <row r="17190" ht="26.25" customHeight="1"/>
    <row r="17191" ht="26.25" customHeight="1"/>
    <row r="17192" ht="26.25" customHeight="1"/>
    <row r="17193" ht="26.25" customHeight="1"/>
    <row r="17194" ht="26.25" customHeight="1"/>
    <row r="17195" ht="26.25" customHeight="1"/>
    <row r="17196" ht="26.25" customHeight="1"/>
    <row r="17197" ht="26.25" customHeight="1"/>
    <row r="17198" ht="26.25" customHeight="1"/>
    <row r="17199" ht="26.25" customHeight="1"/>
    <row r="17200" ht="26.25" customHeight="1"/>
    <row r="17201" ht="26.25" customHeight="1"/>
    <row r="17202" ht="26.25" customHeight="1"/>
    <row r="17203" ht="26.25" customHeight="1"/>
    <row r="17204" ht="26.25" customHeight="1"/>
    <row r="17205" ht="26.25" customHeight="1"/>
    <row r="17206" ht="26.25" customHeight="1"/>
    <row r="17207" ht="26.25" customHeight="1"/>
    <row r="17208" ht="26.25" customHeight="1"/>
    <row r="17209" ht="26.25" customHeight="1"/>
    <row r="17210" ht="26.25" customHeight="1"/>
    <row r="17211" ht="26.25" customHeight="1"/>
    <row r="17212" ht="26.25" customHeight="1"/>
    <row r="17213" ht="26.25" customHeight="1"/>
    <row r="17214" ht="26.25" customHeight="1"/>
    <row r="17215" ht="26.25" customHeight="1"/>
    <row r="17216" ht="26.25" customHeight="1"/>
    <row r="17217" ht="26.25" customHeight="1"/>
    <row r="17218" ht="26.25" customHeight="1"/>
    <row r="17219" ht="26.25" customHeight="1"/>
    <row r="17220" ht="26.25" customHeight="1"/>
    <row r="17221" ht="26.25" customHeight="1"/>
    <row r="17222" ht="26.25" customHeight="1"/>
    <row r="17223" ht="26.25" customHeight="1"/>
    <row r="17224" ht="26.25" customHeight="1"/>
    <row r="17225" ht="26.25" customHeight="1"/>
    <row r="17226" ht="26.25" customHeight="1"/>
    <row r="17227" ht="26.25" customHeight="1"/>
    <row r="17228" ht="26.25" customHeight="1"/>
    <row r="17229" ht="26.25" customHeight="1"/>
    <row r="17230" ht="26.25" customHeight="1"/>
    <row r="17231" ht="26.25" customHeight="1"/>
    <row r="17232" ht="26.25" customHeight="1"/>
    <row r="17233" ht="26.25" customHeight="1"/>
    <row r="17234" ht="26.25" customHeight="1"/>
    <row r="17235" ht="26.25" customHeight="1"/>
    <row r="17236" ht="26.25" customHeight="1"/>
    <row r="17237" ht="26.25" customHeight="1"/>
    <row r="17238" ht="26.25" customHeight="1"/>
    <row r="17239" ht="26.25" customHeight="1"/>
    <row r="17240" ht="26.25" customHeight="1"/>
    <row r="17241" ht="26.25" customHeight="1"/>
    <row r="17242" ht="26.25" customHeight="1"/>
    <row r="17243" ht="26.25" customHeight="1"/>
    <row r="17244" ht="26.25" customHeight="1"/>
    <row r="17245" ht="26.25" customHeight="1"/>
    <row r="17246" ht="26.25" customHeight="1"/>
    <row r="17247" ht="26.25" customHeight="1"/>
    <row r="17248" ht="26.25" customHeight="1"/>
    <row r="17249" ht="26.25" customHeight="1"/>
    <row r="17250" ht="26.25" customHeight="1"/>
    <row r="17251" ht="26.25" customHeight="1"/>
    <row r="17252" ht="26.25" customHeight="1"/>
    <row r="17253" ht="26.25" customHeight="1"/>
    <row r="17254" ht="26.25" customHeight="1"/>
    <row r="17255" ht="26.25" customHeight="1"/>
    <row r="17256" ht="26.25" customHeight="1"/>
    <row r="17257" ht="26.25" customHeight="1"/>
    <row r="17258" ht="26.25" customHeight="1"/>
    <row r="17259" ht="26.25" customHeight="1"/>
    <row r="17260" ht="26.25" customHeight="1"/>
    <row r="17261" ht="26.25" customHeight="1"/>
    <row r="17262" ht="26.25" customHeight="1"/>
    <row r="17263" ht="26.25" customHeight="1"/>
    <row r="17264" ht="26.25" customHeight="1"/>
    <row r="17265" ht="26.25" customHeight="1"/>
    <row r="17266" ht="26.25" customHeight="1"/>
    <row r="17267" ht="26.25" customHeight="1"/>
    <row r="17268" ht="26.25" customHeight="1"/>
    <row r="17269" ht="26.25" customHeight="1"/>
    <row r="17270" ht="26.25" customHeight="1"/>
    <row r="17271" ht="26.25" customHeight="1"/>
    <row r="17272" ht="26.25" customHeight="1"/>
    <row r="17273" ht="26.25" customHeight="1"/>
    <row r="17274" ht="26.25" customHeight="1"/>
    <row r="17275" ht="26.25" customHeight="1"/>
    <row r="17276" ht="26.25" customHeight="1"/>
    <row r="17277" ht="26.25" customHeight="1"/>
    <row r="17278" ht="26.25" customHeight="1"/>
    <row r="17279" ht="26.25" customHeight="1"/>
    <row r="17280" ht="26.25" customHeight="1"/>
    <row r="17281" ht="26.25" customHeight="1"/>
    <row r="17282" ht="26.25" customHeight="1"/>
    <row r="17283" ht="26.25" customHeight="1"/>
    <row r="17284" ht="26.25" customHeight="1"/>
    <row r="17285" ht="26.25" customHeight="1"/>
    <row r="17286" ht="26.25" customHeight="1"/>
    <row r="17287" ht="26.25" customHeight="1"/>
    <row r="17288" ht="26.25" customHeight="1"/>
    <row r="17289" ht="26.25" customHeight="1"/>
    <row r="17290" ht="26.25" customHeight="1"/>
    <row r="17291" ht="26.25" customHeight="1"/>
    <row r="17292" ht="26.25" customHeight="1"/>
    <row r="17293" ht="26.25" customHeight="1"/>
    <row r="17294" ht="26.25" customHeight="1"/>
    <row r="17295" ht="26.25" customHeight="1"/>
    <row r="17296" ht="26.25" customHeight="1"/>
    <row r="17297" ht="26.25" customHeight="1"/>
    <row r="17298" ht="26.25" customHeight="1"/>
    <row r="17299" ht="26.25" customHeight="1"/>
    <row r="17300" ht="26.25" customHeight="1"/>
    <row r="17301" ht="26.25" customHeight="1"/>
    <row r="17302" ht="26.25" customHeight="1"/>
    <row r="17303" ht="26.25" customHeight="1"/>
    <row r="17304" ht="26.25" customHeight="1"/>
    <row r="17305" ht="26.25" customHeight="1"/>
    <row r="17306" ht="26.25" customHeight="1"/>
    <row r="17307" ht="26.25" customHeight="1"/>
    <row r="17308" ht="26.25" customHeight="1"/>
    <row r="17309" ht="26.25" customHeight="1"/>
    <row r="17310" ht="26.25" customHeight="1"/>
    <row r="17311" ht="26.25" customHeight="1"/>
    <row r="17312" ht="26.25" customHeight="1"/>
    <row r="17313" ht="26.25" customHeight="1"/>
    <row r="17314" ht="26.25" customHeight="1"/>
    <row r="17315" ht="26.25" customHeight="1"/>
    <row r="17316" ht="26.25" customHeight="1"/>
    <row r="17317" ht="26.25" customHeight="1"/>
    <row r="17318" ht="26.25" customHeight="1"/>
    <row r="17319" ht="26.25" customHeight="1"/>
    <row r="17320" ht="26.25" customHeight="1"/>
    <row r="17321" ht="26.25" customHeight="1"/>
    <row r="17322" ht="26.25" customHeight="1"/>
    <row r="17323" ht="26.25" customHeight="1"/>
    <row r="17324" ht="26.25" customHeight="1"/>
    <row r="17325" ht="26.25" customHeight="1"/>
    <row r="17326" ht="26.25" customHeight="1"/>
    <row r="17327" ht="26.25" customHeight="1"/>
    <row r="17328" ht="26.25" customHeight="1"/>
    <row r="17329" ht="26.25" customHeight="1"/>
    <row r="17330" ht="26.25" customHeight="1"/>
    <row r="17331" ht="26.25" customHeight="1"/>
    <row r="17332" ht="26.25" customHeight="1"/>
    <row r="17333" ht="26.25" customHeight="1"/>
    <row r="17334" ht="26.25" customHeight="1"/>
    <row r="17335" ht="26.25" customHeight="1"/>
    <row r="17336" ht="26.25" customHeight="1"/>
    <row r="17337" ht="26.25" customHeight="1"/>
    <row r="17338" ht="26.25" customHeight="1"/>
    <row r="17339" ht="26.25" customHeight="1"/>
    <row r="17340" ht="26.25" customHeight="1"/>
    <row r="17341" ht="26.25" customHeight="1"/>
    <row r="17342" ht="26.25" customHeight="1"/>
    <row r="17343" ht="26.25" customHeight="1"/>
    <row r="17344" ht="26.25" customHeight="1"/>
    <row r="17345" ht="26.25" customHeight="1"/>
    <row r="17346" ht="26.25" customHeight="1"/>
    <row r="17347" ht="26.25" customHeight="1"/>
    <row r="17348" ht="26.25" customHeight="1"/>
    <row r="17349" ht="26.25" customHeight="1"/>
    <row r="17350" ht="26.25" customHeight="1"/>
    <row r="17351" ht="26.25" customHeight="1"/>
    <row r="17352" ht="26.25" customHeight="1"/>
    <row r="17353" ht="26.25" customHeight="1"/>
    <row r="17354" ht="26.25" customHeight="1"/>
    <row r="17355" ht="26.25" customHeight="1"/>
    <row r="17356" ht="26.25" customHeight="1"/>
    <row r="17357" ht="26.25" customHeight="1"/>
    <row r="17358" ht="26.25" customHeight="1"/>
    <row r="17359" ht="26.25" customHeight="1"/>
    <row r="17360" ht="26.25" customHeight="1"/>
    <row r="17361" ht="26.25" customHeight="1"/>
    <row r="17362" ht="26.25" customHeight="1"/>
    <row r="17363" ht="26.25" customHeight="1"/>
    <row r="17364" ht="26.25" customHeight="1"/>
    <row r="17365" ht="26.25" customHeight="1"/>
    <row r="17366" ht="26.25" customHeight="1"/>
    <row r="17367" ht="26.25" customHeight="1"/>
    <row r="17368" ht="26.25" customHeight="1"/>
    <row r="17369" ht="26.25" customHeight="1"/>
    <row r="17370" ht="26.25" customHeight="1"/>
    <row r="17371" ht="26.25" customHeight="1"/>
    <row r="17372" ht="26.25" customHeight="1"/>
    <row r="17373" ht="26.25" customHeight="1"/>
    <row r="17374" ht="26.25" customHeight="1"/>
    <row r="17375" ht="26.25" customHeight="1"/>
    <row r="17376" ht="26.25" customHeight="1"/>
    <row r="17377" ht="26.25" customHeight="1"/>
    <row r="17378" ht="26.25" customHeight="1"/>
    <row r="17379" ht="26.25" customHeight="1"/>
    <row r="17380" ht="26.25" customHeight="1"/>
    <row r="17381" ht="26.25" customHeight="1"/>
    <row r="17382" ht="26.25" customHeight="1"/>
    <row r="17383" ht="26.25" customHeight="1"/>
    <row r="17384" ht="26.25" customHeight="1"/>
    <row r="17385" ht="26.25" customHeight="1"/>
    <row r="17386" ht="26.25" customHeight="1"/>
    <row r="17387" ht="26.25" customHeight="1"/>
    <row r="17388" ht="26.25" customHeight="1"/>
    <row r="17389" ht="26.25" customHeight="1"/>
    <row r="17390" ht="26.25" customHeight="1"/>
    <row r="17391" ht="26.25" customHeight="1"/>
    <row r="17392" ht="26.25" customHeight="1"/>
    <row r="17393" ht="26.25" customHeight="1"/>
    <row r="17394" ht="26.25" customHeight="1"/>
    <row r="17395" ht="26.25" customHeight="1"/>
    <row r="17396" ht="26.25" customHeight="1"/>
    <row r="17397" ht="26.25" customHeight="1"/>
    <row r="17398" ht="26.25" customHeight="1"/>
    <row r="17399" ht="26.25" customHeight="1"/>
    <row r="17400" ht="26.25" customHeight="1"/>
    <row r="17401" ht="26.25" customHeight="1"/>
    <row r="17402" ht="26.25" customHeight="1"/>
    <row r="17403" ht="26.25" customHeight="1"/>
    <row r="17404" ht="26.25" customHeight="1"/>
    <row r="17405" ht="26.25" customHeight="1"/>
    <row r="17406" ht="26.25" customHeight="1"/>
    <row r="17407" ht="26.25" customHeight="1"/>
    <row r="17408" ht="26.25" customHeight="1"/>
    <row r="17409" ht="26.25" customHeight="1"/>
    <row r="17410" ht="26.25" customHeight="1"/>
    <row r="17411" ht="26.25" customHeight="1"/>
    <row r="17412" ht="26.25" customHeight="1"/>
    <row r="17413" ht="26.25" customHeight="1"/>
    <row r="17414" ht="26.25" customHeight="1"/>
    <row r="17415" ht="26.25" customHeight="1"/>
    <row r="17416" ht="26.25" customHeight="1"/>
    <row r="17417" ht="26.25" customHeight="1"/>
    <row r="17418" ht="26.25" customHeight="1"/>
    <row r="17419" ht="26.25" customHeight="1"/>
    <row r="17420" ht="26.25" customHeight="1"/>
    <row r="17421" ht="26.25" customHeight="1"/>
    <row r="17422" ht="26.25" customHeight="1"/>
    <row r="17423" ht="26.25" customHeight="1"/>
    <row r="17424" ht="26.25" customHeight="1"/>
    <row r="17425" ht="26.25" customHeight="1"/>
    <row r="17426" ht="26.25" customHeight="1"/>
    <row r="17427" ht="26.25" customHeight="1"/>
    <row r="17428" ht="26.25" customHeight="1"/>
    <row r="17429" ht="26.25" customHeight="1"/>
    <row r="17430" ht="26.25" customHeight="1"/>
    <row r="17431" ht="26.25" customHeight="1"/>
    <row r="17432" ht="26.25" customHeight="1"/>
    <row r="17433" ht="26.25" customHeight="1"/>
    <row r="17434" ht="26.25" customHeight="1"/>
    <row r="17435" ht="26.25" customHeight="1"/>
    <row r="17436" ht="26.25" customHeight="1"/>
    <row r="17437" ht="26.25" customHeight="1"/>
    <row r="17438" ht="26.25" customHeight="1"/>
    <row r="17439" ht="26.25" customHeight="1"/>
    <row r="17440" ht="26.25" customHeight="1"/>
    <row r="17441" ht="26.25" customHeight="1"/>
    <row r="17442" ht="26.25" customHeight="1"/>
    <row r="17443" ht="26.25" customHeight="1"/>
    <row r="17444" ht="26.25" customHeight="1"/>
    <row r="17445" ht="26.25" customHeight="1"/>
    <row r="17446" ht="26.25" customHeight="1"/>
    <row r="17447" ht="26.25" customHeight="1"/>
    <row r="17448" ht="26.25" customHeight="1"/>
    <row r="17449" ht="26.25" customHeight="1"/>
    <row r="17450" ht="26.25" customHeight="1"/>
    <row r="17451" ht="26.25" customHeight="1"/>
    <row r="17452" ht="26.25" customHeight="1"/>
    <row r="17453" ht="26.25" customHeight="1"/>
    <row r="17454" ht="26.25" customHeight="1"/>
    <row r="17455" ht="26.25" customHeight="1"/>
    <row r="17456" ht="26.25" customHeight="1"/>
    <row r="17457" ht="26.25" customHeight="1"/>
    <row r="17458" ht="26.25" customHeight="1"/>
    <row r="17459" ht="26.25" customHeight="1"/>
    <row r="17460" ht="26.25" customHeight="1"/>
    <row r="17461" ht="26.25" customHeight="1"/>
    <row r="17462" ht="26.25" customHeight="1"/>
    <row r="17463" ht="26.25" customHeight="1"/>
    <row r="17464" ht="26.25" customHeight="1"/>
    <row r="17465" ht="26.25" customHeight="1"/>
    <row r="17466" ht="26.25" customHeight="1"/>
    <row r="17467" ht="26.25" customHeight="1"/>
    <row r="17468" ht="26.25" customHeight="1"/>
    <row r="17469" ht="26.25" customHeight="1"/>
    <row r="17470" ht="26.25" customHeight="1"/>
    <row r="17471" ht="26.25" customHeight="1"/>
    <row r="17472" ht="26.25" customHeight="1"/>
    <row r="17473" ht="26.25" customHeight="1"/>
    <row r="17474" ht="26.25" customHeight="1"/>
    <row r="17475" ht="26.25" customHeight="1"/>
    <row r="17476" ht="26.25" customHeight="1"/>
    <row r="17477" ht="26.25" customHeight="1"/>
    <row r="17478" ht="26.25" customHeight="1"/>
    <row r="17479" ht="26.25" customHeight="1"/>
    <row r="17480" ht="26.25" customHeight="1"/>
    <row r="17481" ht="26.25" customHeight="1"/>
    <row r="17482" ht="26.25" customHeight="1"/>
    <row r="17483" ht="26.25" customHeight="1"/>
    <row r="17484" ht="26.25" customHeight="1"/>
    <row r="17485" ht="26.25" customHeight="1"/>
    <row r="17486" ht="26.25" customHeight="1"/>
    <row r="17487" ht="26.25" customHeight="1"/>
    <row r="17488" ht="26.25" customHeight="1"/>
    <row r="17489" ht="26.25" customHeight="1"/>
    <row r="17490" ht="26.25" customHeight="1"/>
    <row r="17491" ht="26.25" customHeight="1"/>
    <row r="17492" ht="26.25" customHeight="1"/>
    <row r="17493" ht="26.25" customHeight="1"/>
    <row r="17494" ht="26.25" customHeight="1"/>
    <row r="17495" ht="26.25" customHeight="1"/>
    <row r="17496" ht="26.25" customHeight="1"/>
    <row r="17497" ht="26.25" customHeight="1"/>
    <row r="17498" ht="26.25" customHeight="1"/>
    <row r="17499" ht="26.25" customHeight="1"/>
    <row r="17500" ht="26.25" customHeight="1"/>
    <row r="17501" ht="26.25" customHeight="1"/>
    <row r="17502" ht="26.25" customHeight="1"/>
    <row r="17503" ht="26.25" customHeight="1"/>
    <row r="17504" ht="26.25" customHeight="1"/>
    <row r="17505" ht="26.25" customHeight="1"/>
    <row r="17506" ht="26.25" customHeight="1"/>
    <row r="17507" ht="26.25" customHeight="1"/>
    <row r="17508" ht="26.25" customHeight="1"/>
    <row r="17509" ht="26.25" customHeight="1"/>
    <row r="17510" ht="26.25" customHeight="1"/>
    <row r="17511" ht="26.25" customHeight="1"/>
    <row r="17512" ht="26.25" customHeight="1"/>
    <row r="17513" ht="26.25" customHeight="1"/>
    <row r="17514" ht="26.25" customHeight="1"/>
    <row r="17515" ht="26.25" customHeight="1"/>
    <row r="17516" ht="26.25" customHeight="1"/>
    <row r="17517" ht="26.25" customHeight="1"/>
    <row r="17518" ht="26.25" customHeight="1"/>
    <row r="17519" ht="26.25" customHeight="1"/>
    <row r="17520" ht="26.25" customHeight="1"/>
    <row r="17521" ht="26.25" customHeight="1"/>
    <row r="17522" ht="26.25" customHeight="1"/>
    <row r="17523" ht="26.25" customHeight="1"/>
    <row r="17524" ht="26.25" customHeight="1"/>
    <row r="17525" ht="26.25" customHeight="1"/>
    <row r="17526" ht="26.25" customHeight="1"/>
    <row r="17527" ht="26.25" customHeight="1"/>
    <row r="17528" ht="26.25" customHeight="1"/>
    <row r="17529" ht="26.25" customHeight="1"/>
    <row r="17530" ht="26.25" customHeight="1"/>
    <row r="17531" ht="26.25" customHeight="1"/>
    <row r="17532" ht="26.25" customHeight="1"/>
    <row r="17533" ht="26.25" customHeight="1"/>
    <row r="17534" ht="26.25" customHeight="1"/>
    <row r="17535" ht="26.25" customHeight="1"/>
    <row r="17536" ht="26.25" customHeight="1"/>
    <row r="17537" ht="26.25" customHeight="1"/>
    <row r="17538" ht="26.25" customHeight="1"/>
    <row r="17539" ht="26.25" customHeight="1"/>
    <row r="17540" ht="26.25" customHeight="1"/>
    <row r="17541" ht="26.25" customHeight="1"/>
    <row r="17542" ht="26.25" customHeight="1"/>
    <row r="17543" ht="26.25" customHeight="1"/>
    <row r="17544" ht="26.25" customHeight="1"/>
    <row r="17545" ht="26.25" customHeight="1"/>
    <row r="17546" ht="26.25" customHeight="1"/>
    <row r="17547" ht="26.25" customHeight="1"/>
    <row r="17548" ht="26.25" customHeight="1"/>
    <row r="17549" ht="26.25" customHeight="1"/>
    <row r="17550" ht="26.25" customHeight="1"/>
    <row r="17551" ht="26.25" customHeight="1"/>
    <row r="17552" ht="26.25" customHeight="1"/>
    <row r="17553" ht="26.25" customHeight="1"/>
    <row r="17554" ht="26.25" customHeight="1"/>
    <row r="17555" ht="26.25" customHeight="1"/>
    <row r="17556" ht="26.25" customHeight="1"/>
    <row r="17557" ht="26.25" customHeight="1"/>
    <row r="17558" ht="26.25" customHeight="1"/>
    <row r="17559" ht="26.25" customHeight="1"/>
    <row r="17560" ht="26.25" customHeight="1"/>
    <row r="17561" ht="26.25" customHeight="1"/>
    <row r="17562" ht="26.25" customHeight="1"/>
    <row r="17563" ht="26.25" customHeight="1"/>
    <row r="17564" ht="26.25" customHeight="1"/>
    <row r="17565" ht="26.25" customHeight="1"/>
    <row r="17566" ht="26.25" customHeight="1"/>
    <row r="17567" ht="26.25" customHeight="1"/>
    <row r="17568" ht="26.25" customHeight="1"/>
    <row r="17569" ht="26.25" customHeight="1"/>
    <row r="17570" ht="26.25" customHeight="1"/>
    <row r="17571" ht="26.25" customHeight="1"/>
    <row r="17572" ht="26.25" customHeight="1"/>
    <row r="17573" ht="26.25" customHeight="1"/>
    <row r="17574" ht="26.25" customHeight="1"/>
    <row r="17575" ht="26.25" customHeight="1"/>
    <row r="17576" ht="26.25" customHeight="1"/>
    <row r="17577" ht="26.25" customHeight="1"/>
    <row r="17578" ht="26.25" customHeight="1"/>
    <row r="17579" ht="26.25" customHeight="1"/>
    <row r="17580" ht="26.25" customHeight="1"/>
    <row r="17581" ht="26.25" customHeight="1"/>
    <row r="17582" ht="26.25" customHeight="1"/>
    <row r="17583" ht="26.25" customHeight="1"/>
    <row r="17584" ht="26.25" customHeight="1"/>
    <row r="17585" ht="26.25" customHeight="1"/>
    <row r="17586" ht="26.25" customHeight="1"/>
    <row r="17587" ht="26.25" customHeight="1"/>
    <row r="17588" ht="26.25" customHeight="1"/>
    <row r="17589" ht="26.25" customHeight="1"/>
    <row r="17590" ht="26.25" customHeight="1"/>
    <row r="17591" ht="26.25" customHeight="1"/>
    <row r="17592" ht="26.25" customHeight="1"/>
    <row r="17593" ht="26.25" customHeight="1"/>
    <row r="17594" ht="26.25" customHeight="1"/>
    <row r="17595" ht="26.25" customHeight="1"/>
    <row r="17596" ht="26.25" customHeight="1"/>
    <row r="17597" ht="26.25" customHeight="1"/>
    <row r="17598" ht="26.25" customHeight="1"/>
    <row r="17599" ht="26.25" customHeight="1"/>
    <row r="17600" ht="26.25" customHeight="1"/>
    <row r="17601" ht="26.25" customHeight="1"/>
    <row r="17602" ht="26.25" customHeight="1"/>
    <row r="17603" ht="26.25" customHeight="1"/>
    <row r="17604" ht="26.25" customHeight="1"/>
    <row r="17605" ht="26.25" customHeight="1"/>
    <row r="17606" ht="26.25" customHeight="1"/>
    <row r="17607" ht="26.25" customHeight="1"/>
    <row r="17608" ht="26.25" customHeight="1"/>
    <row r="17609" ht="26.25" customHeight="1"/>
    <row r="17610" ht="26.25" customHeight="1"/>
    <row r="17611" ht="26.25" customHeight="1"/>
    <row r="17612" ht="26.25" customHeight="1"/>
    <row r="17613" ht="26.25" customHeight="1"/>
    <row r="17614" ht="26.25" customHeight="1"/>
    <row r="17615" ht="26.25" customHeight="1"/>
    <row r="17616" ht="26.25" customHeight="1"/>
    <row r="17617" ht="26.25" customHeight="1"/>
    <row r="17618" ht="26.25" customHeight="1"/>
    <row r="17619" ht="26.25" customHeight="1"/>
    <row r="17620" ht="26.25" customHeight="1"/>
    <row r="17621" ht="26.25" customHeight="1"/>
    <row r="17622" ht="26.25" customHeight="1"/>
    <row r="17623" ht="26.25" customHeight="1"/>
    <row r="17624" ht="26.25" customHeight="1"/>
    <row r="17625" ht="26.25" customHeight="1"/>
    <row r="17626" ht="26.25" customHeight="1"/>
    <row r="17627" ht="26.25" customHeight="1"/>
    <row r="17628" ht="26.25" customHeight="1"/>
    <row r="17629" ht="26.25" customHeight="1"/>
    <row r="17630" ht="26.25" customHeight="1"/>
    <row r="17631" ht="26.25" customHeight="1"/>
    <row r="17632" ht="26.25" customHeight="1"/>
    <row r="17633" ht="26.25" customHeight="1"/>
    <row r="17634" ht="26.25" customHeight="1"/>
    <row r="17635" ht="26.25" customHeight="1"/>
    <row r="17636" ht="26.25" customHeight="1"/>
    <row r="17637" ht="26.25" customHeight="1"/>
    <row r="17638" ht="26.25" customHeight="1"/>
    <row r="17639" ht="26.25" customHeight="1"/>
    <row r="17640" ht="26.25" customHeight="1"/>
    <row r="17641" ht="26.25" customHeight="1"/>
    <row r="17642" ht="26.25" customHeight="1"/>
    <row r="17643" ht="26.25" customHeight="1"/>
    <row r="17644" ht="26.25" customHeight="1"/>
    <row r="17645" ht="26.25" customHeight="1"/>
    <row r="17646" ht="26.25" customHeight="1"/>
    <row r="17647" ht="26.25" customHeight="1"/>
    <row r="17648" ht="26.25" customHeight="1"/>
    <row r="17649" ht="26.25" customHeight="1"/>
    <row r="17650" ht="26.25" customHeight="1"/>
    <row r="17651" ht="26.25" customHeight="1"/>
    <row r="17652" ht="26.25" customHeight="1"/>
    <row r="17653" ht="26.25" customHeight="1"/>
    <row r="17654" ht="26.25" customHeight="1"/>
    <row r="17655" ht="26.25" customHeight="1"/>
    <row r="17656" ht="26.25" customHeight="1"/>
    <row r="17657" ht="26.25" customHeight="1"/>
    <row r="17658" ht="26.25" customHeight="1"/>
    <row r="17659" ht="26.25" customHeight="1"/>
    <row r="17660" ht="26.25" customHeight="1"/>
    <row r="17661" ht="26.25" customHeight="1"/>
    <row r="17662" ht="26.25" customHeight="1"/>
    <row r="17663" ht="26.25" customHeight="1"/>
    <row r="17664" ht="26.25" customHeight="1"/>
    <row r="17665" ht="26.25" customHeight="1"/>
    <row r="17666" ht="26.25" customHeight="1"/>
    <row r="17667" ht="26.25" customHeight="1"/>
    <row r="17668" ht="26.25" customHeight="1"/>
    <row r="17669" ht="26.25" customHeight="1"/>
    <row r="17670" ht="26.25" customHeight="1"/>
    <row r="17671" ht="26.25" customHeight="1"/>
    <row r="17672" ht="26.25" customHeight="1"/>
    <row r="17673" ht="26.25" customHeight="1"/>
    <row r="17674" ht="26.25" customHeight="1"/>
    <row r="17675" ht="26.25" customHeight="1"/>
    <row r="17676" ht="26.25" customHeight="1"/>
    <row r="17677" ht="26.25" customHeight="1"/>
    <row r="17678" ht="26.25" customHeight="1"/>
    <row r="17679" ht="26.25" customHeight="1"/>
    <row r="17680" ht="26.25" customHeight="1"/>
    <row r="17681" ht="26.25" customHeight="1"/>
    <row r="17682" ht="26.25" customHeight="1"/>
    <row r="17683" ht="26.25" customHeight="1"/>
    <row r="17684" ht="26.25" customHeight="1"/>
    <row r="17685" ht="26.25" customHeight="1"/>
    <row r="17686" ht="26.25" customHeight="1"/>
    <row r="17687" ht="26.25" customHeight="1"/>
    <row r="17688" ht="26.25" customHeight="1"/>
    <row r="17689" ht="26.25" customHeight="1"/>
    <row r="17690" ht="26.25" customHeight="1"/>
    <row r="17691" ht="26.25" customHeight="1"/>
    <row r="17692" ht="26.25" customHeight="1"/>
    <row r="17693" ht="26.25" customHeight="1"/>
    <row r="17694" ht="26.25" customHeight="1"/>
    <row r="17695" ht="26.25" customHeight="1"/>
    <row r="17696" ht="26.25" customHeight="1"/>
    <row r="17697" ht="26.25" customHeight="1"/>
    <row r="17698" ht="26.25" customHeight="1"/>
    <row r="17699" ht="26.25" customHeight="1"/>
    <row r="17700" ht="26.25" customHeight="1"/>
    <row r="17701" ht="26.25" customHeight="1"/>
    <row r="17702" ht="26.25" customHeight="1"/>
    <row r="17703" ht="26.25" customHeight="1"/>
    <row r="17704" ht="26.25" customHeight="1"/>
    <row r="17705" ht="26.25" customHeight="1"/>
    <row r="17706" ht="26.25" customHeight="1"/>
    <row r="17707" ht="26.25" customHeight="1"/>
    <row r="17708" ht="26.25" customHeight="1"/>
    <row r="17709" ht="26.25" customHeight="1"/>
    <row r="17710" ht="26.25" customHeight="1"/>
    <row r="17711" ht="26.25" customHeight="1"/>
    <row r="17712" ht="26.25" customHeight="1"/>
    <row r="17713" ht="26.25" customHeight="1"/>
    <row r="17714" ht="26.25" customHeight="1"/>
    <row r="17715" ht="26.25" customHeight="1"/>
    <row r="17716" ht="26.25" customHeight="1"/>
    <row r="17717" ht="26.25" customHeight="1"/>
    <row r="17718" ht="26.25" customHeight="1"/>
    <row r="17719" ht="26.25" customHeight="1"/>
    <row r="17720" ht="26.25" customHeight="1"/>
    <row r="17721" ht="26.25" customHeight="1"/>
    <row r="17722" ht="26.25" customHeight="1"/>
    <row r="17723" ht="26.25" customHeight="1"/>
    <row r="17724" ht="26.25" customHeight="1"/>
    <row r="17725" ht="26.25" customHeight="1"/>
    <row r="17726" ht="26.25" customHeight="1"/>
    <row r="17727" ht="26.25" customHeight="1"/>
    <row r="17728" ht="26.25" customHeight="1"/>
    <row r="17729" ht="26.25" customHeight="1"/>
    <row r="17730" ht="26.25" customHeight="1"/>
    <row r="17731" ht="26.25" customHeight="1"/>
    <row r="17732" ht="26.25" customHeight="1"/>
    <row r="17733" ht="26.25" customHeight="1"/>
    <row r="17734" ht="26.25" customHeight="1"/>
    <row r="17735" ht="26.25" customHeight="1"/>
    <row r="17736" ht="26.25" customHeight="1"/>
    <row r="17737" ht="26.25" customHeight="1"/>
    <row r="17738" ht="26.25" customHeight="1"/>
    <row r="17739" ht="26.25" customHeight="1"/>
    <row r="17740" ht="26.25" customHeight="1"/>
    <row r="17741" ht="26.25" customHeight="1"/>
    <row r="17742" ht="26.25" customHeight="1"/>
    <row r="17743" ht="26.25" customHeight="1"/>
    <row r="17744" ht="26.25" customHeight="1"/>
    <row r="17745" ht="26.25" customHeight="1"/>
    <row r="17746" ht="26.25" customHeight="1"/>
    <row r="17747" ht="26.25" customHeight="1"/>
    <row r="17748" ht="26.25" customHeight="1"/>
    <row r="17749" ht="26.25" customHeight="1"/>
    <row r="17750" ht="26.25" customHeight="1"/>
    <row r="17751" ht="26.25" customHeight="1"/>
    <row r="17752" ht="26.25" customHeight="1"/>
    <row r="17753" ht="26.25" customHeight="1"/>
    <row r="17754" ht="26.25" customHeight="1"/>
    <row r="17755" ht="26.25" customHeight="1"/>
    <row r="17756" ht="26.25" customHeight="1"/>
    <row r="17757" ht="26.25" customHeight="1"/>
    <row r="17758" ht="26.25" customHeight="1"/>
    <row r="17759" ht="26.25" customHeight="1"/>
    <row r="17760" ht="26.25" customHeight="1"/>
    <row r="17761" ht="26.25" customHeight="1"/>
    <row r="17762" ht="26.25" customHeight="1"/>
    <row r="17763" ht="26.25" customHeight="1"/>
    <row r="17764" ht="26.25" customHeight="1"/>
    <row r="17765" ht="26.25" customHeight="1"/>
    <row r="17766" ht="26.25" customHeight="1"/>
    <row r="17767" ht="26.25" customHeight="1"/>
    <row r="17768" ht="26.25" customHeight="1"/>
    <row r="17769" ht="26.25" customHeight="1"/>
    <row r="17770" ht="26.25" customHeight="1"/>
    <row r="17771" ht="26.25" customHeight="1"/>
    <row r="17772" ht="26.25" customHeight="1"/>
    <row r="17773" ht="26.25" customHeight="1"/>
    <row r="17774" ht="26.25" customHeight="1"/>
    <row r="17775" ht="26.25" customHeight="1"/>
    <row r="17776" ht="26.25" customHeight="1"/>
    <row r="17777" ht="26.25" customHeight="1"/>
    <row r="17778" ht="26.25" customHeight="1"/>
    <row r="17779" ht="26.25" customHeight="1"/>
    <row r="17780" ht="26.25" customHeight="1"/>
    <row r="17781" ht="26.25" customHeight="1"/>
    <row r="17782" ht="26.25" customHeight="1"/>
    <row r="17783" ht="26.25" customHeight="1"/>
    <row r="17784" ht="26.25" customHeight="1"/>
    <row r="17785" ht="26.25" customHeight="1"/>
    <row r="17786" ht="26.25" customHeight="1"/>
    <row r="17787" ht="26.25" customHeight="1"/>
    <row r="17788" ht="26.25" customHeight="1"/>
    <row r="17789" ht="26.25" customHeight="1"/>
    <row r="17790" ht="26.25" customHeight="1"/>
    <row r="17791" ht="26.25" customHeight="1"/>
    <row r="17792" ht="26.25" customHeight="1"/>
    <row r="17793" ht="26.25" customHeight="1"/>
    <row r="17794" ht="26.25" customHeight="1"/>
    <row r="17795" ht="26.25" customHeight="1"/>
    <row r="17796" ht="26.25" customHeight="1"/>
    <row r="17797" ht="26.25" customHeight="1"/>
    <row r="17798" ht="26.25" customHeight="1"/>
    <row r="17799" ht="26.25" customHeight="1"/>
    <row r="17800" ht="26.25" customHeight="1"/>
    <row r="17801" ht="26.25" customHeight="1"/>
    <row r="17802" ht="26.25" customHeight="1"/>
    <row r="17803" ht="26.25" customHeight="1"/>
    <row r="17804" ht="26.25" customHeight="1"/>
    <row r="17805" ht="26.25" customHeight="1"/>
    <row r="17806" ht="26.25" customHeight="1"/>
    <row r="17807" ht="26.25" customHeight="1"/>
    <row r="17808" ht="26.25" customHeight="1"/>
    <row r="17809" ht="26.25" customHeight="1"/>
    <row r="17810" ht="26.25" customHeight="1"/>
    <row r="17811" ht="26.25" customHeight="1"/>
    <row r="17812" ht="26.25" customHeight="1"/>
    <row r="17813" ht="26.25" customHeight="1"/>
    <row r="17814" ht="26.25" customHeight="1"/>
    <row r="17815" ht="26.25" customHeight="1"/>
    <row r="17816" ht="26.25" customHeight="1"/>
    <row r="17817" ht="26.25" customHeight="1"/>
    <row r="17818" ht="26.25" customHeight="1"/>
    <row r="17819" ht="26.25" customHeight="1"/>
    <row r="17820" ht="26.25" customHeight="1"/>
    <row r="17821" ht="26.25" customHeight="1"/>
    <row r="17822" ht="26.25" customHeight="1"/>
    <row r="17823" ht="26.25" customHeight="1"/>
    <row r="17824" ht="26.25" customHeight="1"/>
    <row r="17825" ht="26.25" customHeight="1"/>
    <row r="17826" ht="26.25" customHeight="1"/>
    <row r="17827" ht="26.25" customHeight="1"/>
    <row r="17828" ht="26.25" customHeight="1"/>
    <row r="17829" ht="26.25" customHeight="1"/>
    <row r="17830" ht="26.25" customHeight="1"/>
    <row r="17831" ht="26.25" customHeight="1"/>
    <row r="17832" ht="26.25" customHeight="1"/>
    <row r="17833" ht="26.25" customHeight="1"/>
    <row r="17834" ht="26.25" customHeight="1"/>
    <row r="17835" ht="26.25" customHeight="1"/>
    <row r="17836" ht="26.25" customHeight="1"/>
    <row r="17837" ht="26.25" customHeight="1"/>
    <row r="17838" ht="26.25" customHeight="1"/>
    <row r="17839" ht="26.25" customHeight="1"/>
    <row r="17840" ht="26.25" customHeight="1"/>
    <row r="17841" ht="26.25" customHeight="1"/>
    <row r="17842" ht="26.25" customHeight="1"/>
    <row r="17843" ht="26.25" customHeight="1"/>
    <row r="17844" ht="26.25" customHeight="1"/>
    <row r="17845" ht="26.25" customHeight="1"/>
    <row r="17846" ht="26.25" customHeight="1"/>
    <row r="17847" ht="26.25" customHeight="1"/>
    <row r="17848" ht="26.25" customHeight="1"/>
    <row r="17849" ht="26.25" customHeight="1"/>
    <row r="17850" ht="26.25" customHeight="1"/>
    <row r="17851" ht="26.25" customHeight="1"/>
    <row r="17852" ht="26.25" customHeight="1"/>
    <row r="17853" ht="26.25" customHeight="1"/>
    <row r="17854" ht="26.25" customHeight="1"/>
    <row r="17855" ht="26.25" customHeight="1"/>
    <row r="17856" ht="26.25" customHeight="1"/>
    <row r="17857" ht="26.25" customHeight="1"/>
    <row r="17858" ht="26.25" customHeight="1"/>
    <row r="17859" ht="26.25" customHeight="1"/>
    <row r="17860" ht="26.25" customHeight="1"/>
    <row r="17861" ht="26.25" customHeight="1"/>
    <row r="17862" ht="26.25" customHeight="1"/>
    <row r="17863" ht="26.25" customHeight="1"/>
    <row r="17864" ht="26.25" customHeight="1"/>
    <row r="17865" ht="26.25" customHeight="1"/>
    <row r="17866" ht="26.25" customHeight="1"/>
    <row r="17867" ht="26.25" customHeight="1"/>
    <row r="17868" ht="26.25" customHeight="1"/>
    <row r="17869" ht="26.25" customHeight="1"/>
    <row r="17870" ht="26.25" customHeight="1"/>
    <row r="17871" ht="26.25" customHeight="1"/>
    <row r="17872" ht="26.25" customHeight="1"/>
    <row r="17873" ht="26.25" customHeight="1"/>
    <row r="17874" ht="26.25" customHeight="1"/>
    <row r="17875" ht="26.25" customHeight="1"/>
    <row r="17876" ht="26.25" customHeight="1"/>
    <row r="17877" ht="26.25" customHeight="1"/>
    <row r="17878" ht="26.25" customHeight="1"/>
    <row r="17879" ht="26.25" customHeight="1"/>
    <row r="17880" ht="26.25" customHeight="1"/>
    <row r="17881" ht="26.25" customHeight="1"/>
    <row r="17882" ht="26.25" customHeight="1"/>
    <row r="17883" ht="26.25" customHeight="1"/>
    <row r="17884" ht="26.25" customHeight="1"/>
    <row r="17885" ht="26.25" customHeight="1"/>
    <row r="17886" ht="26.25" customHeight="1"/>
    <row r="17887" ht="26.25" customHeight="1"/>
    <row r="17888" ht="26.25" customHeight="1"/>
    <row r="17889" ht="26.25" customHeight="1"/>
    <row r="17890" ht="26.25" customHeight="1"/>
    <row r="17891" ht="26.25" customHeight="1"/>
    <row r="17892" ht="26.25" customHeight="1"/>
    <row r="17893" ht="26.25" customHeight="1"/>
    <row r="17894" ht="26.25" customHeight="1"/>
    <row r="17895" ht="26.25" customHeight="1"/>
    <row r="17896" ht="26.25" customHeight="1"/>
    <row r="17897" ht="26.25" customHeight="1"/>
    <row r="17898" ht="26.25" customHeight="1"/>
    <row r="17899" ht="26.25" customHeight="1"/>
    <row r="17900" ht="26.25" customHeight="1"/>
    <row r="17901" ht="26.25" customHeight="1"/>
    <row r="17902" ht="26.25" customHeight="1"/>
    <row r="17903" ht="26.25" customHeight="1"/>
    <row r="17904" ht="26.25" customHeight="1"/>
    <row r="17905" ht="26.25" customHeight="1"/>
    <row r="17906" ht="26.25" customHeight="1"/>
    <row r="17907" ht="26.25" customHeight="1"/>
    <row r="17908" ht="26.25" customHeight="1"/>
    <row r="17909" ht="26.25" customHeight="1"/>
    <row r="17910" ht="26.25" customHeight="1"/>
    <row r="17911" ht="26.25" customHeight="1"/>
    <row r="17912" ht="26.25" customHeight="1"/>
    <row r="17913" ht="26.25" customHeight="1"/>
    <row r="17914" ht="26.25" customHeight="1"/>
    <row r="17915" ht="26.25" customHeight="1"/>
    <row r="17916" ht="26.25" customHeight="1"/>
    <row r="17917" ht="26.25" customHeight="1"/>
    <row r="17918" ht="26.25" customHeight="1"/>
    <row r="17919" ht="26.25" customHeight="1"/>
    <row r="17920" ht="26.25" customHeight="1"/>
    <row r="17921" ht="26.25" customHeight="1"/>
    <row r="17922" ht="26.25" customHeight="1"/>
    <row r="17923" ht="26.25" customHeight="1"/>
    <row r="17924" ht="26.25" customHeight="1"/>
    <row r="17925" ht="26.25" customHeight="1"/>
    <row r="17926" ht="26.25" customHeight="1"/>
    <row r="17927" ht="26.25" customHeight="1"/>
    <row r="17928" ht="26.25" customHeight="1"/>
    <row r="17929" ht="26.25" customHeight="1"/>
    <row r="17930" ht="26.25" customHeight="1"/>
    <row r="17931" ht="26.25" customHeight="1"/>
    <row r="17932" ht="26.25" customHeight="1"/>
    <row r="17933" ht="26.25" customHeight="1"/>
    <row r="17934" ht="26.25" customHeight="1"/>
    <row r="17935" ht="26.25" customHeight="1"/>
    <row r="17936" ht="26.25" customHeight="1"/>
    <row r="17937" ht="26.25" customHeight="1"/>
    <row r="17938" ht="26.25" customHeight="1"/>
    <row r="17939" ht="26.25" customHeight="1"/>
    <row r="17940" ht="26.25" customHeight="1"/>
    <row r="17941" ht="26.25" customHeight="1"/>
    <row r="17942" ht="26.25" customHeight="1"/>
    <row r="17943" ht="26.25" customHeight="1"/>
    <row r="17944" ht="26.25" customHeight="1"/>
    <row r="17945" ht="26.25" customHeight="1"/>
    <row r="17946" ht="26.25" customHeight="1"/>
    <row r="17947" ht="26.25" customHeight="1"/>
    <row r="17948" ht="26.25" customHeight="1"/>
    <row r="17949" ht="26.25" customHeight="1"/>
    <row r="17950" ht="26.25" customHeight="1"/>
    <row r="17951" ht="26.25" customHeight="1"/>
    <row r="17952" ht="26.25" customHeight="1"/>
    <row r="17953" ht="26.25" customHeight="1"/>
    <row r="17954" ht="26.25" customHeight="1"/>
    <row r="17955" ht="26.25" customHeight="1"/>
    <row r="17956" ht="26.25" customHeight="1"/>
    <row r="17957" ht="26.25" customHeight="1"/>
    <row r="17958" ht="26.25" customHeight="1"/>
    <row r="17959" ht="26.25" customHeight="1"/>
    <row r="17960" ht="26.25" customHeight="1"/>
    <row r="17961" ht="26.25" customHeight="1"/>
    <row r="17962" ht="26.25" customHeight="1"/>
    <row r="17963" ht="26.25" customHeight="1"/>
    <row r="17964" ht="26.25" customHeight="1"/>
    <row r="17965" ht="26.25" customHeight="1"/>
    <row r="17966" ht="26.25" customHeight="1"/>
    <row r="17967" ht="26.25" customHeight="1"/>
    <row r="17968" ht="26.25" customHeight="1"/>
    <row r="17969" ht="26.25" customHeight="1"/>
    <row r="17970" ht="26.25" customHeight="1"/>
    <row r="17971" ht="26.25" customHeight="1"/>
    <row r="17972" ht="26.25" customHeight="1"/>
    <row r="17973" ht="26.25" customHeight="1"/>
    <row r="17974" ht="26.25" customHeight="1"/>
    <row r="17975" ht="26.25" customHeight="1"/>
    <row r="17976" ht="26.25" customHeight="1"/>
    <row r="17977" ht="26.25" customHeight="1"/>
    <row r="17978" ht="26.25" customHeight="1"/>
    <row r="17979" ht="26.25" customHeight="1"/>
    <row r="17980" ht="26.25" customHeight="1"/>
    <row r="17981" ht="26.25" customHeight="1"/>
    <row r="17982" ht="26.25" customHeight="1"/>
    <row r="17983" ht="26.25" customHeight="1"/>
    <row r="17984" ht="26.25" customHeight="1"/>
    <row r="17985" ht="26.25" customHeight="1"/>
    <row r="17986" ht="26.25" customHeight="1"/>
    <row r="17987" ht="26.25" customHeight="1"/>
    <row r="17988" ht="26.25" customHeight="1"/>
    <row r="17989" ht="26.25" customHeight="1"/>
    <row r="17990" ht="26.25" customHeight="1"/>
    <row r="17991" ht="26.25" customHeight="1"/>
    <row r="17992" ht="26.25" customHeight="1"/>
    <row r="17993" ht="26.25" customHeight="1"/>
    <row r="17994" ht="26.25" customHeight="1"/>
    <row r="17995" ht="26.25" customHeight="1"/>
    <row r="17996" ht="26.25" customHeight="1"/>
    <row r="17997" ht="26.25" customHeight="1"/>
    <row r="17998" ht="26.25" customHeight="1"/>
    <row r="17999" ht="26.25" customHeight="1"/>
    <row r="18000" ht="26.25" customHeight="1"/>
    <row r="18001" ht="26.25" customHeight="1"/>
    <row r="18002" ht="26.25" customHeight="1"/>
    <row r="18003" ht="26.25" customHeight="1"/>
    <row r="18004" ht="26.25" customHeight="1"/>
    <row r="18005" ht="26.25" customHeight="1"/>
    <row r="18006" ht="26.25" customHeight="1"/>
    <row r="18007" ht="26.25" customHeight="1"/>
    <row r="18008" ht="26.25" customHeight="1"/>
    <row r="18009" ht="26.25" customHeight="1"/>
    <row r="18010" ht="26.25" customHeight="1"/>
    <row r="18011" ht="26.25" customHeight="1"/>
    <row r="18012" ht="26.25" customHeight="1"/>
    <row r="18013" ht="26.25" customHeight="1"/>
    <row r="18014" ht="26.25" customHeight="1"/>
    <row r="18015" ht="26.25" customHeight="1"/>
    <row r="18016" ht="26.25" customHeight="1"/>
    <row r="18017" ht="26.25" customHeight="1"/>
    <row r="18018" ht="26.25" customHeight="1"/>
    <row r="18019" ht="26.25" customHeight="1"/>
    <row r="18020" ht="26.25" customHeight="1"/>
    <row r="18021" ht="26.25" customHeight="1"/>
    <row r="18022" ht="26.25" customHeight="1"/>
    <row r="18023" ht="26.25" customHeight="1"/>
    <row r="18024" ht="26.25" customHeight="1"/>
    <row r="18025" ht="26.25" customHeight="1"/>
    <row r="18026" ht="26.25" customHeight="1"/>
    <row r="18027" ht="26.25" customHeight="1"/>
    <row r="18028" ht="26.25" customHeight="1"/>
    <row r="18029" ht="26.25" customHeight="1"/>
    <row r="18030" ht="26.25" customHeight="1"/>
    <row r="18031" ht="26.25" customHeight="1"/>
    <row r="18032" ht="26.25" customHeight="1"/>
    <row r="18033" ht="26.25" customHeight="1"/>
    <row r="18034" ht="26.25" customHeight="1"/>
    <row r="18035" ht="26.25" customHeight="1"/>
    <row r="18036" ht="26.25" customHeight="1"/>
    <row r="18037" ht="26.25" customHeight="1"/>
    <row r="18038" ht="26.25" customHeight="1"/>
    <row r="18039" ht="26.25" customHeight="1"/>
    <row r="18040" ht="26.25" customHeight="1"/>
    <row r="18041" ht="26.25" customHeight="1"/>
    <row r="18042" ht="26.25" customHeight="1"/>
    <row r="18043" ht="26.25" customHeight="1"/>
    <row r="18044" ht="26.25" customHeight="1"/>
    <row r="18045" ht="26.25" customHeight="1"/>
    <row r="18046" ht="26.25" customHeight="1"/>
    <row r="18047" ht="26.25" customHeight="1"/>
    <row r="18048" ht="26.25" customHeight="1"/>
    <row r="18049" ht="26.25" customHeight="1"/>
    <row r="18050" ht="26.25" customHeight="1"/>
    <row r="18051" ht="26.25" customHeight="1"/>
    <row r="18052" ht="26.25" customHeight="1"/>
    <row r="18053" ht="26.25" customHeight="1"/>
    <row r="18054" ht="26.25" customHeight="1"/>
    <row r="18055" ht="26.25" customHeight="1"/>
    <row r="18056" ht="26.25" customHeight="1"/>
    <row r="18057" ht="26.25" customHeight="1"/>
    <row r="18058" ht="26.25" customHeight="1"/>
    <row r="18059" ht="26.25" customHeight="1"/>
    <row r="18060" ht="26.25" customHeight="1"/>
    <row r="18061" ht="26.25" customHeight="1"/>
    <row r="18062" ht="26.25" customHeight="1"/>
    <row r="18063" ht="26.25" customHeight="1"/>
    <row r="18064" ht="26.25" customHeight="1"/>
    <row r="18065" ht="26.25" customHeight="1"/>
    <row r="18066" ht="26.25" customHeight="1"/>
    <row r="18067" ht="26.25" customHeight="1"/>
    <row r="18068" ht="26.25" customHeight="1"/>
    <row r="18069" ht="26.25" customHeight="1"/>
    <row r="18070" ht="26.25" customHeight="1"/>
    <row r="18071" ht="26.25" customHeight="1"/>
    <row r="18072" ht="26.25" customHeight="1"/>
    <row r="18073" ht="26.25" customHeight="1"/>
    <row r="18074" ht="26.25" customHeight="1"/>
    <row r="18075" ht="26.25" customHeight="1"/>
    <row r="18076" ht="26.25" customHeight="1"/>
    <row r="18077" ht="26.25" customHeight="1"/>
    <row r="18078" ht="26.25" customHeight="1"/>
    <row r="18079" ht="26.25" customHeight="1"/>
    <row r="18080" ht="26.25" customHeight="1"/>
    <row r="18081" ht="26.25" customHeight="1"/>
    <row r="18082" ht="26.25" customHeight="1"/>
    <row r="18083" ht="26.25" customHeight="1"/>
    <row r="18084" ht="26.25" customHeight="1"/>
    <row r="18085" ht="26.25" customHeight="1"/>
    <row r="18086" ht="26.25" customHeight="1"/>
    <row r="18087" ht="26.25" customHeight="1"/>
    <row r="18088" ht="26.25" customHeight="1"/>
    <row r="18089" ht="26.25" customHeight="1"/>
    <row r="18090" ht="26.25" customHeight="1"/>
    <row r="18091" ht="26.25" customHeight="1"/>
    <row r="18092" ht="26.25" customHeight="1"/>
    <row r="18093" ht="26.25" customHeight="1"/>
    <row r="18094" ht="26.25" customHeight="1"/>
    <row r="18095" ht="26.25" customHeight="1"/>
    <row r="18096" ht="26.25" customHeight="1"/>
    <row r="18097" ht="26.25" customHeight="1"/>
    <row r="18098" ht="26.25" customHeight="1"/>
    <row r="18099" ht="26.25" customHeight="1"/>
    <row r="18100" ht="26.25" customHeight="1"/>
    <row r="18101" ht="26.25" customHeight="1"/>
    <row r="18102" ht="26.25" customHeight="1"/>
    <row r="18103" ht="26.25" customHeight="1"/>
    <row r="18104" ht="26.25" customHeight="1"/>
    <row r="18105" ht="26.25" customHeight="1"/>
    <row r="18106" ht="26.25" customHeight="1"/>
    <row r="18107" ht="26.25" customHeight="1"/>
    <row r="18108" ht="26.25" customHeight="1"/>
    <row r="18109" ht="26.25" customHeight="1"/>
    <row r="18110" ht="26.25" customHeight="1"/>
    <row r="18111" ht="26.25" customHeight="1"/>
    <row r="18112" ht="26.25" customHeight="1"/>
    <row r="18113" ht="26.25" customHeight="1"/>
    <row r="18114" ht="26.25" customHeight="1"/>
    <row r="18115" ht="26.25" customHeight="1"/>
    <row r="18116" ht="26.25" customHeight="1"/>
    <row r="18117" ht="26.25" customHeight="1"/>
    <row r="18118" ht="26.25" customHeight="1"/>
    <row r="18119" ht="26.25" customHeight="1"/>
    <row r="18120" ht="26.25" customHeight="1"/>
    <row r="18121" ht="26.25" customHeight="1"/>
    <row r="18122" ht="26.25" customHeight="1"/>
    <row r="18123" ht="26.25" customHeight="1"/>
    <row r="18124" ht="26.25" customHeight="1"/>
    <row r="18125" ht="26.25" customHeight="1"/>
    <row r="18126" ht="26.25" customHeight="1"/>
    <row r="18127" ht="26.25" customHeight="1"/>
    <row r="18128" ht="26.25" customHeight="1"/>
    <row r="18129" ht="26.25" customHeight="1"/>
    <row r="18130" ht="26.25" customHeight="1"/>
    <row r="18131" ht="26.25" customHeight="1"/>
    <row r="18132" ht="26.25" customHeight="1"/>
    <row r="18133" ht="26.25" customHeight="1"/>
    <row r="18134" ht="26.25" customHeight="1"/>
    <row r="18135" ht="26.25" customHeight="1"/>
    <row r="18136" ht="26.25" customHeight="1"/>
    <row r="18137" ht="26.25" customHeight="1"/>
    <row r="18138" ht="26.25" customHeight="1"/>
    <row r="18139" ht="26.25" customHeight="1"/>
    <row r="18140" ht="26.25" customHeight="1"/>
    <row r="18141" ht="26.25" customHeight="1"/>
    <row r="18142" ht="26.25" customHeight="1"/>
    <row r="18143" ht="26.25" customHeight="1"/>
    <row r="18144" ht="26.25" customHeight="1"/>
    <row r="18145" ht="26.25" customHeight="1"/>
    <row r="18146" ht="26.25" customHeight="1"/>
    <row r="18147" ht="26.25" customHeight="1"/>
    <row r="18148" ht="26.25" customHeight="1"/>
    <row r="18149" ht="26.25" customHeight="1"/>
    <row r="18150" ht="26.25" customHeight="1"/>
    <row r="18151" ht="26.25" customHeight="1"/>
    <row r="18152" ht="26.25" customHeight="1"/>
    <row r="18153" ht="26.25" customHeight="1"/>
    <row r="18154" ht="26.25" customHeight="1"/>
    <row r="18155" ht="26.25" customHeight="1"/>
    <row r="18156" ht="26.25" customHeight="1"/>
    <row r="18157" ht="26.25" customHeight="1"/>
    <row r="18158" ht="26.25" customHeight="1"/>
    <row r="18159" ht="26.25" customHeight="1"/>
    <row r="18160" ht="26.25" customHeight="1"/>
    <row r="18161" ht="26.25" customHeight="1"/>
    <row r="18162" ht="26.25" customHeight="1"/>
    <row r="18163" ht="26.25" customHeight="1"/>
    <row r="18164" ht="26.25" customHeight="1"/>
    <row r="18165" ht="26.25" customHeight="1"/>
    <row r="18166" ht="26.25" customHeight="1"/>
    <row r="18167" ht="26.25" customHeight="1"/>
    <row r="18168" ht="26.25" customHeight="1"/>
    <row r="18169" ht="26.25" customHeight="1"/>
    <row r="18170" ht="26.25" customHeight="1"/>
    <row r="18171" ht="26.25" customHeight="1"/>
    <row r="18172" ht="26.25" customHeight="1"/>
    <row r="18173" ht="26.25" customHeight="1"/>
    <row r="18174" ht="26.25" customHeight="1"/>
    <row r="18175" ht="26.25" customHeight="1"/>
    <row r="18176" ht="26.25" customHeight="1"/>
    <row r="18177" ht="26.25" customHeight="1"/>
    <row r="18178" ht="26.25" customHeight="1"/>
    <row r="18179" ht="26.25" customHeight="1"/>
    <row r="18180" ht="26.25" customHeight="1"/>
    <row r="18181" ht="26.25" customHeight="1"/>
    <row r="18182" ht="26.25" customHeight="1"/>
    <row r="18183" ht="26.25" customHeight="1"/>
    <row r="18184" ht="26.25" customHeight="1"/>
    <row r="18185" ht="26.25" customHeight="1"/>
    <row r="18186" ht="26.25" customHeight="1"/>
    <row r="18187" ht="26.25" customHeight="1"/>
    <row r="18188" ht="26.25" customHeight="1"/>
    <row r="18189" ht="26.25" customHeight="1"/>
    <row r="18190" ht="26.25" customHeight="1"/>
    <row r="18191" ht="26.25" customHeight="1"/>
    <row r="18192" ht="26.25" customHeight="1"/>
    <row r="18193" ht="26.25" customHeight="1"/>
    <row r="18194" ht="26.25" customHeight="1"/>
    <row r="18195" ht="26.25" customHeight="1"/>
    <row r="18196" ht="26.25" customHeight="1"/>
    <row r="18197" ht="26.25" customHeight="1"/>
    <row r="18198" ht="26.25" customHeight="1"/>
    <row r="18199" ht="26.25" customHeight="1"/>
    <row r="18200" ht="26.25" customHeight="1"/>
    <row r="18201" ht="26.25" customHeight="1"/>
    <row r="18202" ht="26.25" customHeight="1"/>
    <row r="18203" ht="26.25" customHeight="1"/>
    <row r="18204" ht="26.25" customHeight="1"/>
    <row r="18205" ht="26.25" customHeight="1"/>
    <row r="18206" ht="26.25" customHeight="1"/>
    <row r="18207" ht="26.25" customHeight="1"/>
    <row r="18208" ht="26.25" customHeight="1"/>
    <row r="18209" ht="26.25" customHeight="1"/>
    <row r="18210" ht="26.25" customHeight="1"/>
    <row r="18211" ht="26.25" customHeight="1"/>
    <row r="18212" ht="26.25" customHeight="1"/>
    <row r="18213" ht="26.25" customHeight="1"/>
    <row r="18214" ht="26.25" customHeight="1"/>
    <row r="18215" ht="26.25" customHeight="1"/>
    <row r="18216" ht="26.25" customHeight="1"/>
    <row r="18217" ht="26.25" customHeight="1"/>
    <row r="18218" ht="26.25" customHeight="1"/>
    <row r="18219" ht="26.25" customHeight="1"/>
    <row r="18220" ht="26.25" customHeight="1"/>
    <row r="18221" ht="26.25" customHeight="1"/>
    <row r="18222" ht="26.25" customHeight="1"/>
    <row r="18223" ht="26.25" customHeight="1"/>
    <row r="18224" ht="26.25" customHeight="1"/>
    <row r="18225" ht="26.25" customHeight="1"/>
    <row r="18226" ht="26.25" customHeight="1"/>
    <row r="18227" ht="26.25" customHeight="1"/>
    <row r="18228" ht="26.25" customHeight="1"/>
    <row r="18229" ht="26.25" customHeight="1"/>
    <row r="18230" ht="26.25" customHeight="1"/>
    <row r="18231" ht="26.25" customHeight="1"/>
    <row r="18232" ht="26.25" customHeight="1"/>
    <row r="18233" ht="26.25" customHeight="1"/>
    <row r="18234" ht="26.25" customHeight="1"/>
    <row r="18235" ht="26.25" customHeight="1"/>
    <row r="18236" ht="26.25" customHeight="1"/>
    <row r="18237" ht="26.25" customHeight="1"/>
    <row r="18238" ht="26.25" customHeight="1"/>
    <row r="18239" ht="26.25" customHeight="1"/>
    <row r="18240" ht="26.25" customHeight="1"/>
    <row r="18241" ht="26.25" customHeight="1"/>
    <row r="18242" ht="26.25" customHeight="1"/>
    <row r="18243" ht="26.25" customHeight="1"/>
    <row r="18244" ht="26.25" customHeight="1"/>
    <row r="18245" ht="26.25" customHeight="1"/>
    <row r="18246" ht="26.25" customHeight="1"/>
    <row r="18247" ht="26.25" customHeight="1"/>
    <row r="18248" ht="26.25" customHeight="1"/>
    <row r="18249" ht="26.25" customHeight="1"/>
    <row r="18250" ht="26.25" customHeight="1"/>
    <row r="18251" ht="26.25" customHeight="1"/>
    <row r="18252" ht="26.25" customHeight="1"/>
    <row r="18253" ht="26.25" customHeight="1"/>
    <row r="18254" ht="26.25" customHeight="1"/>
    <row r="18255" ht="26.25" customHeight="1"/>
    <row r="18256" ht="26.25" customHeight="1"/>
    <row r="18257" ht="26.25" customHeight="1"/>
    <row r="18258" ht="26.25" customHeight="1"/>
    <row r="18259" ht="26.25" customHeight="1"/>
    <row r="18260" ht="26.25" customHeight="1"/>
    <row r="18261" ht="26.25" customHeight="1"/>
    <row r="18262" ht="26.25" customHeight="1"/>
    <row r="18263" ht="26.25" customHeight="1"/>
    <row r="18264" ht="26.25" customHeight="1"/>
    <row r="18265" ht="26.25" customHeight="1"/>
    <row r="18266" ht="26.25" customHeight="1"/>
    <row r="18267" ht="26.25" customHeight="1"/>
    <row r="18268" ht="26.25" customHeight="1"/>
    <row r="18269" ht="26.25" customHeight="1"/>
    <row r="18270" ht="26.25" customHeight="1"/>
    <row r="18271" ht="26.25" customHeight="1"/>
    <row r="18272" ht="26.25" customHeight="1"/>
    <row r="18273" ht="26.25" customHeight="1"/>
    <row r="18274" ht="26.25" customHeight="1"/>
    <row r="18275" ht="26.25" customHeight="1"/>
    <row r="18276" ht="26.25" customHeight="1"/>
    <row r="18277" ht="26.25" customHeight="1"/>
    <row r="18278" ht="26.25" customHeight="1"/>
    <row r="18279" ht="26.25" customHeight="1"/>
    <row r="18280" ht="26.25" customHeight="1"/>
    <row r="18281" ht="26.25" customHeight="1"/>
    <row r="18282" ht="26.25" customHeight="1"/>
    <row r="18283" ht="26.25" customHeight="1"/>
    <row r="18284" ht="26.25" customHeight="1"/>
    <row r="18285" ht="26.25" customHeight="1"/>
    <row r="18286" ht="26.25" customHeight="1"/>
    <row r="18287" ht="26.25" customHeight="1"/>
    <row r="18288" ht="26.25" customHeight="1"/>
    <row r="18289" ht="26.25" customHeight="1"/>
    <row r="18290" ht="26.25" customHeight="1"/>
    <row r="18291" ht="26.25" customHeight="1"/>
    <row r="18292" ht="26.25" customHeight="1"/>
    <row r="18293" ht="26.25" customHeight="1"/>
    <row r="18294" ht="26.25" customHeight="1"/>
    <row r="18295" ht="26.25" customHeight="1"/>
    <row r="18296" ht="26.25" customHeight="1"/>
    <row r="18297" ht="26.25" customHeight="1"/>
    <row r="18298" ht="26.25" customHeight="1"/>
    <row r="18299" ht="26.25" customHeight="1"/>
    <row r="18300" ht="26.25" customHeight="1"/>
    <row r="18301" ht="26.25" customHeight="1"/>
    <row r="18302" ht="26.25" customHeight="1"/>
    <row r="18303" ht="26.25" customHeight="1"/>
    <row r="18304" ht="26.25" customHeight="1"/>
    <row r="18305" ht="26.25" customHeight="1"/>
    <row r="18306" ht="26.25" customHeight="1"/>
    <row r="18307" ht="26.25" customHeight="1"/>
    <row r="18308" ht="26.25" customHeight="1"/>
    <row r="18309" ht="26.25" customHeight="1"/>
    <row r="18310" ht="26.25" customHeight="1"/>
    <row r="18311" ht="26.25" customHeight="1"/>
    <row r="18312" ht="26.25" customHeight="1"/>
    <row r="18313" ht="26.25" customHeight="1"/>
    <row r="18314" ht="26.25" customHeight="1"/>
    <row r="18315" ht="26.25" customHeight="1"/>
    <row r="18316" ht="26.25" customHeight="1"/>
    <row r="18317" ht="26.25" customHeight="1"/>
    <row r="18318" ht="26.25" customHeight="1"/>
    <row r="18319" ht="26.25" customHeight="1"/>
    <row r="18320" ht="26.25" customHeight="1"/>
    <row r="18321" ht="26.25" customHeight="1"/>
    <row r="18322" ht="26.25" customHeight="1"/>
    <row r="18323" ht="26.25" customHeight="1"/>
    <row r="18324" ht="26.25" customHeight="1"/>
    <row r="18325" ht="26.25" customHeight="1"/>
    <row r="18326" ht="26.25" customHeight="1"/>
    <row r="18327" ht="26.25" customHeight="1"/>
    <row r="18328" ht="26.25" customHeight="1"/>
    <row r="18329" ht="26.25" customHeight="1"/>
    <row r="18330" ht="26.25" customHeight="1"/>
    <row r="18331" ht="26.25" customHeight="1"/>
    <row r="18332" ht="26.25" customHeight="1"/>
    <row r="18333" ht="26.25" customHeight="1"/>
    <row r="18334" ht="26.25" customHeight="1"/>
    <row r="18335" ht="26.25" customHeight="1"/>
    <row r="18336" ht="26.25" customHeight="1"/>
    <row r="18337" ht="26.25" customHeight="1"/>
    <row r="18338" ht="26.25" customHeight="1"/>
    <row r="18339" ht="26.25" customHeight="1"/>
    <row r="18340" ht="26.25" customHeight="1"/>
    <row r="18341" ht="26.25" customHeight="1"/>
    <row r="18342" ht="26.25" customHeight="1"/>
    <row r="18343" ht="26.25" customHeight="1"/>
    <row r="18344" ht="26.25" customHeight="1"/>
    <row r="18345" ht="26.25" customHeight="1"/>
    <row r="18346" ht="26.25" customHeight="1"/>
    <row r="18347" ht="26.25" customHeight="1"/>
    <row r="18348" ht="26.25" customHeight="1"/>
    <row r="18349" ht="26.25" customHeight="1"/>
    <row r="18350" ht="26.25" customHeight="1"/>
    <row r="18351" ht="26.25" customHeight="1"/>
    <row r="18352" ht="26.25" customHeight="1"/>
    <row r="18353" ht="26.25" customHeight="1"/>
    <row r="18354" ht="26.25" customHeight="1"/>
    <row r="18355" ht="26.25" customHeight="1"/>
    <row r="18356" ht="26.25" customHeight="1"/>
    <row r="18357" ht="26.25" customHeight="1"/>
    <row r="18358" ht="26.25" customHeight="1"/>
    <row r="18359" ht="26.25" customHeight="1"/>
    <row r="18360" ht="26.25" customHeight="1"/>
    <row r="18361" ht="26.25" customHeight="1"/>
    <row r="18362" ht="26.25" customHeight="1"/>
    <row r="18363" ht="26.25" customHeight="1"/>
    <row r="18364" ht="26.25" customHeight="1"/>
    <row r="18365" ht="26.25" customHeight="1"/>
    <row r="18366" ht="26.25" customHeight="1"/>
    <row r="18367" ht="26.25" customHeight="1"/>
    <row r="18368" ht="26.25" customHeight="1"/>
    <row r="18369" ht="26.25" customHeight="1"/>
    <row r="18370" ht="26.25" customHeight="1"/>
    <row r="18371" ht="26.25" customHeight="1"/>
    <row r="18372" ht="26.25" customHeight="1"/>
    <row r="18373" ht="26.25" customHeight="1"/>
    <row r="18374" ht="26.25" customHeight="1"/>
    <row r="18375" ht="26.25" customHeight="1"/>
    <row r="18376" ht="26.25" customHeight="1"/>
    <row r="18377" ht="26.25" customHeight="1"/>
    <row r="18378" ht="26.25" customHeight="1"/>
    <row r="18379" ht="26.25" customHeight="1"/>
    <row r="18380" ht="26.25" customHeight="1"/>
    <row r="18381" ht="26.25" customHeight="1"/>
    <row r="18382" ht="26.25" customHeight="1"/>
    <row r="18383" ht="26.25" customHeight="1"/>
    <row r="18384" ht="26.25" customHeight="1"/>
    <row r="18385" ht="26.25" customHeight="1"/>
    <row r="18386" ht="26.25" customHeight="1"/>
    <row r="18387" ht="26.25" customHeight="1"/>
    <row r="18388" ht="26.25" customHeight="1"/>
    <row r="18389" ht="26.25" customHeight="1"/>
    <row r="18390" ht="26.25" customHeight="1"/>
    <row r="18391" ht="26.25" customHeight="1"/>
    <row r="18392" ht="26.25" customHeight="1"/>
    <row r="18393" ht="26.25" customHeight="1"/>
    <row r="18394" ht="26.25" customHeight="1"/>
    <row r="18395" ht="26.25" customHeight="1"/>
    <row r="18396" ht="26.25" customHeight="1"/>
    <row r="18397" ht="26.25" customHeight="1"/>
    <row r="18398" ht="26.25" customHeight="1"/>
    <row r="18399" ht="26.25" customHeight="1"/>
    <row r="18400" ht="26.25" customHeight="1"/>
    <row r="18401" ht="26.25" customHeight="1"/>
    <row r="18402" ht="26.25" customHeight="1"/>
    <row r="18403" ht="26.25" customHeight="1"/>
    <row r="18404" ht="26.25" customHeight="1"/>
    <row r="18405" ht="26.25" customHeight="1"/>
    <row r="18406" ht="26.25" customHeight="1"/>
    <row r="18407" ht="26.25" customHeight="1"/>
    <row r="18408" ht="26.25" customHeight="1"/>
    <row r="18409" ht="26.25" customHeight="1"/>
    <row r="18410" ht="26.25" customHeight="1"/>
    <row r="18411" ht="26.25" customHeight="1"/>
    <row r="18412" ht="26.25" customHeight="1"/>
    <row r="18413" ht="26.25" customHeight="1"/>
    <row r="18414" ht="26.25" customHeight="1"/>
    <row r="18415" ht="26.25" customHeight="1"/>
    <row r="18416" ht="26.25" customHeight="1"/>
    <row r="18417" ht="26.25" customHeight="1"/>
    <row r="18418" ht="26.25" customHeight="1"/>
    <row r="18419" ht="26.25" customHeight="1"/>
    <row r="18420" ht="26.25" customHeight="1"/>
    <row r="18421" ht="26.25" customHeight="1"/>
    <row r="18422" ht="26.25" customHeight="1"/>
    <row r="18423" ht="26.25" customHeight="1"/>
    <row r="18424" ht="26.25" customHeight="1"/>
    <row r="18425" ht="26.25" customHeight="1"/>
    <row r="18426" ht="26.25" customHeight="1"/>
    <row r="18427" ht="26.25" customHeight="1"/>
    <row r="18428" ht="26.25" customHeight="1"/>
    <row r="18429" ht="26.25" customHeight="1"/>
    <row r="18430" ht="26.25" customHeight="1"/>
    <row r="18431" ht="26.25" customHeight="1"/>
    <row r="18432" ht="26.25" customHeight="1"/>
    <row r="18433" ht="26.25" customHeight="1"/>
    <row r="18434" ht="26.25" customHeight="1"/>
    <row r="18435" ht="26.25" customHeight="1"/>
    <row r="18436" ht="26.25" customHeight="1"/>
    <row r="18437" ht="26.25" customHeight="1"/>
    <row r="18438" ht="26.25" customHeight="1"/>
    <row r="18439" ht="26.25" customHeight="1"/>
    <row r="18440" ht="26.25" customHeight="1"/>
    <row r="18441" ht="26.25" customHeight="1"/>
    <row r="18442" ht="26.25" customHeight="1"/>
    <row r="18443" ht="26.25" customHeight="1"/>
    <row r="18444" ht="26.25" customHeight="1"/>
    <row r="18445" ht="26.25" customHeight="1"/>
    <row r="18446" ht="26.25" customHeight="1"/>
    <row r="18447" ht="26.25" customHeight="1"/>
    <row r="18448" ht="26.25" customHeight="1"/>
    <row r="18449" ht="26.25" customHeight="1"/>
    <row r="18450" ht="26.25" customHeight="1"/>
    <row r="18451" ht="26.25" customHeight="1"/>
    <row r="18452" ht="26.25" customHeight="1"/>
    <row r="18453" ht="26.25" customHeight="1"/>
    <row r="18454" ht="26.25" customHeight="1"/>
    <row r="18455" ht="26.25" customHeight="1"/>
    <row r="18456" ht="26.25" customHeight="1"/>
    <row r="18457" ht="26.25" customHeight="1"/>
    <row r="18458" ht="26.25" customHeight="1"/>
    <row r="18459" ht="26.25" customHeight="1"/>
    <row r="18460" ht="26.25" customHeight="1"/>
    <row r="18461" ht="26.25" customHeight="1"/>
    <row r="18462" ht="26.25" customHeight="1"/>
    <row r="18463" ht="26.25" customHeight="1"/>
    <row r="18464" ht="26.25" customHeight="1"/>
    <row r="18465" ht="26.25" customHeight="1"/>
    <row r="18466" ht="26.25" customHeight="1"/>
    <row r="18467" ht="26.25" customHeight="1"/>
    <row r="18468" ht="26.25" customHeight="1"/>
    <row r="18469" ht="26.25" customHeight="1"/>
    <row r="18470" ht="26.25" customHeight="1"/>
    <row r="18471" ht="26.25" customHeight="1"/>
    <row r="18472" ht="26.25" customHeight="1"/>
    <row r="18473" ht="26.25" customHeight="1"/>
    <row r="18474" ht="26.25" customHeight="1"/>
    <row r="18475" ht="26.25" customHeight="1"/>
    <row r="18476" ht="26.25" customHeight="1"/>
    <row r="18477" ht="26.25" customHeight="1"/>
    <row r="18478" ht="26.25" customHeight="1"/>
    <row r="18479" ht="26.25" customHeight="1"/>
    <row r="18480" ht="26.25" customHeight="1"/>
    <row r="18481" ht="26.25" customHeight="1"/>
    <row r="18482" ht="26.25" customHeight="1"/>
    <row r="18483" ht="26.25" customHeight="1"/>
    <row r="18484" ht="26.25" customHeight="1"/>
    <row r="18485" ht="26.25" customHeight="1"/>
    <row r="18486" ht="26.25" customHeight="1"/>
    <row r="18487" ht="26.25" customHeight="1"/>
    <row r="18488" ht="26.25" customHeight="1"/>
    <row r="18489" ht="26.25" customHeight="1"/>
    <row r="18490" ht="26.25" customHeight="1"/>
    <row r="18491" ht="26.25" customHeight="1"/>
    <row r="18492" ht="26.25" customHeight="1"/>
    <row r="18493" ht="26.25" customHeight="1"/>
    <row r="18494" ht="26.25" customHeight="1"/>
    <row r="18495" ht="26.25" customHeight="1"/>
    <row r="18496" ht="26.25" customHeight="1"/>
    <row r="18497" ht="26.25" customHeight="1"/>
    <row r="18498" ht="26.25" customHeight="1"/>
    <row r="18499" ht="26.25" customHeight="1"/>
    <row r="18500" ht="26.25" customHeight="1"/>
    <row r="18501" ht="26.25" customHeight="1"/>
    <row r="18502" ht="26.25" customHeight="1"/>
    <row r="18503" ht="26.25" customHeight="1"/>
    <row r="18504" ht="26.25" customHeight="1"/>
    <row r="18505" ht="26.25" customHeight="1"/>
    <row r="18506" ht="26.25" customHeight="1"/>
    <row r="18507" ht="26.25" customHeight="1"/>
    <row r="18508" ht="26.25" customHeight="1"/>
    <row r="18509" ht="26.25" customHeight="1"/>
    <row r="18510" ht="26.25" customHeight="1"/>
    <row r="18511" ht="26.25" customHeight="1"/>
    <row r="18512" ht="26.25" customHeight="1"/>
    <row r="18513" ht="26.25" customHeight="1"/>
    <row r="18514" ht="26.25" customHeight="1"/>
    <row r="18515" ht="26.25" customHeight="1"/>
    <row r="18516" ht="26.25" customHeight="1"/>
    <row r="18517" ht="26.25" customHeight="1"/>
    <row r="18518" ht="26.25" customHeight="1"/>
    <row r="18519" ht="26.25" customHeight="1"/>
    <row r="18520" ht="26.25" customHeight="1"/>
    <row r="18521" ht="26.25" customHeight="1"/>
    <row r="18522" ht="26.25" customHeight="1"/>
    <row r="18523" ht="26.25" customHeight="1"/>
    <row r="18524" ht="26.25" customHeight="1"/>
    <row r="18525" ht="26.25" customHeight="1"/>
    <row r="18526" ht="26.25" customHeight="1"/>
    <row r="18527" ht="26.25" customHeight="1"/>
    <row r="18528" ht="26.25" customHeight="1"/>
    <row r="18529" ht="26.25" customHeight="1"/>
    <row r="18530" ht="26.25" customHeight="1"/>
    <row r="18531" ht="26.25" customHeight="1"/>
    <row r="18532" ht="26.25" customHeight="1"/>
    <row r="18533" ht="26.25" customHeight="1"/>
    <row r="18534" ht="26.25" customHeight="1"/>
    <row r="18535" ht="26.25" customHeight="1"/>
    <row r="18536" ht="26.25" customHeight="1"/>
    <row r="18537" ht="26.25" customHeight="1"/>
    <row r="18538" ht="26.25" customHeight="1"/>
    <row r="18539" ht="26.25" customHeight="1"/>
    <row r="18540" ht="26.25" customHeight="1"/>
    <row r="18541" ht="26.25" customHeight="1"/>
    <row r="18542" ht="26.25" customHeight="1"/>
    <row r="18543" ht="26.25" customHeight="1"/>
    <row r="18544" ht="26.25" customHeight="1"/>
    <row r="18545" ht="26.25" customHeight="1"/>
    <row r="18546" ht="26.25" customHeight="1"/>
    <row r="18547" ht="26.25" customHeight="1"/>
    <row r="18548" ht="26.25" customHeight="1"/>
    <row r="18549" ht="26.25" customHeight="1"/>
    <row r="18550" ht="26.25" customHeight="1"/>
    <row r="18551" ht="26.25" customHeight="1"/>
    <row r="18552" ht="26.25" customHeight="1"/>
    <row r="18553" ht="26.25" customHeight="1"/>
    <row r="18554" ht="26.25" customHeight="1"/>
    <row r="18555" ht="26.25" customHeight="1"/>
    <row r="18556" ht="26.25" customHeight="1"/>
    <row r="18557" ht="26.25" customHeight="1"/>
    <row r="18558" ht="26.25" customHeight="1"/>
    <row r="18559" ht="26.25" customHeight="1"/>
    <row r="18560" ht="26.25" customHeight="1"/>
    <row r="18561" ht="26.25" customHeight="1"/>
    <row r="18562" ht="26.25" customHeight="1"/>
    <row r="18563" ht="26.25" customHeight="1"/>
    <row r="18564" ht="26.25" customHeight="1"/>
    <row r="18565" ht="26.25" customHeight="1"/>
    <row r="18566" ht="26.25" customHeight="1"/>
    <row r="18567" ht="26.25" customHeight="1"/>
    <row r="18568" ht="26.25" customHeight="1"/>
    <row r="18569" ht="26.25" customHeight="1"/>
    <row r="18570" ht="26.25" customHeight="1"/>
    <row r="18571" ht="26.25" customHeight="1"/>
    <row r="18572" ht="26.25" customHeight="1"/>
    <row r="18573" ht="26.25" customHeight="1"/>
    <row r="18574" ht="26.25" customHeight="1"/>
    <row r="18575" ht="26.25" customHeight="1"/>
    <row r="18576" ht="26.25" customHeight="1"/>
    <row r="18577" ht="26.25" customHeight="1"/>
    <row r="18578" ht="26.25" customHeight="1"/>
    <row r="18579" ht="26.25" customHeight="1"/>
    <row r="18580" ht="26.25" customHeight="1"/>
    <row r="18581" ht="26.25" customHeight="1"/>
    <row r="18582" ht="26.25" customHeight="1"/>
    <row r="18583" ht="26.25" customHeight="1"/>
    <row r="18584" ht="26.25" customHeight="1"/>
    <row r="18585" ht="26.25" customHeight="1"/>
    <row r="18586" ht="26.25" customHeight="1"/>
    <row r="18587" ht="26.25" customHeight="1"/>
    <row r="18588" ht="26.25" customHeight="1"/>
    <row r="18589" ht="26.25" customHeight="1"/>
    <row r="18590" ht="26.25" customHeight="1"/>
    <row r="18591" ht="26.25" customHeight="1"/>
    <row r="18592" ht="26.25" customHeight="1"/>
    <row r="18593" ht="26.25" customHeight="1"/>
    <row r="18594" ht="26.25" customHeight="1"/>
    <row r="18595" ht="26.25" customHeight="1"/>
    <row r="18596" ht="26.25" customHeight="1"/>
    <row r="18597" ht="26.25" customHeight="1"/>
    <row r="18598" ht="26.25" customHeight="1"/>
    <row r="18599" ht="26.25" customHeight="1"/>
    <row r="18600" ht="26.25" customHeight="1"/>
    <row r="18601" ht="26.25" customHeight="1"/>
    <row r="18602" ht="26.25" customHeight="1"/>
    <row r="18603" ht="26.25" customHeight="1"/>
    <row r="18604" ht="26.25" customHeight="1"/>
    <row r="18605" ht="26.25" customHeight="1"/>
    <row r="18606" ht="26.25" customHeight="1"/>
    <row r="18607" ht="26.25" customHeight="1"/>
    <row r="18608" ht="26.25" customHeight="1"/>
    <row r="18609" ht="26.25" customHeight="1"/>
    <row r="18610" ht="26.25" customHeight="1"/>
    <row r="18611" ht="26.25" customHeight="1"/>
    <row r="18612" ht="26.25" customHeight="1"/>
    <row r="18613" ht="26.25" customHeight="1"/>
    <row r="18614" ht="26.25" customHeight="1"/>
    <row r="18615" ht="26.25" customHeight="1"/>
    <row r="18616" ht="26.25" customHeight="1"/>
    <row r="18617" ht="26.25" customHeight="1"/>
    <row r="18618" ht="26.25" customHeight="1"/>
    <row r="18619" ht="26.25" customHeight="1"/>
    <row r="18620" ht="26.25" customHeight="1"/>
    <row r="18621" ht="26.25" customHeight="1"/>
    <row r="18622" ht="26.25" customHeight="1"/>
    <row r="18623" ht="26.25" customHeight="1"/>
    <row r="18624" ht="26.25" customHeight="1"/>
    <row r="18625" ht="26.25" customHeight="1"/>
    <row r="18626" ht="26.25" customHeight="1"/>
    <row r="18627" ht="26.25" customHeight="1"/>
    <row r="18628" ht="26.25" customHeight="1"/>
    <row r="18629" ht="26.25" customHeight="1"/>
    <row r="18630" ht="26.25" customHeight="1"/>
    <row r="18631" ht="26.25" customHeight="1"/>
    <row r="18632" ht="26.25" customHeight="1"/>
    <row r="18633" ht="26.25" customHeight="1"/>
    <row r="18634" ht="26.25" customHeight="1"/>
    <row r="18635" ht="26.25" customHeight="1"/>
    <row r="18636" ht="26.25" customHeight="1"/>
    <row r="18637" ht="26.25" customHeight="1"/>
    <row r="18638" ht="26.25" customHeight="1"/>
    <row r="18639" ht="26.25" customHeight="1"/>
    <row r="18640" ht="26.25" customHeight="1"/>
    <row r="18641" ht="26.25" customHeight="1"/>
    <row r="18642" ht="26.25" customHeight="1"/>
    <row r="18643" ht="26.25" customHeight="1"/>
    <row r="18644" ht="26.25" customHeight="1"/>
    <row r="18645" ht="26.25" customHeight="1"/>
    <row r="18646" ht="26.25" customHeight="1"/>
    <row r="18647" ht="26.25" customHeight="1"/>
    <row r="18648" ht="26.25" customHeight="1"/>
    <row r="18649" ht="26.25" customHeight="1"/>
    <row r="18650" ht="26.25" customHeight="1"/>
    <row r="18651" ht="26.25" customHeight="1"/>
    <row r="18652" ht="26.25" customHeight="1"/>
    <row r="18653" ht="26.25" customHeight="1"/>
    <row r="18654" ht="26.25" customHeight="1"/>
    <row r="18655" ht="26.25" customHeight="1"/>
    <row r="18656" ht="26.25" customHeight="1"/>
    <row r="18657" ht="26.25" customHeight="1"/>
    <row r="18658" ht="26.25" customHeight="1"/>
    <row r="18659" ht="26.25" customHeight="1"/>
    <row r="18660" ht="26.25" customHeight="1"/>
    <row r="18661" ht="26.25" customHeight="1"/>
    <row r="18662" ht="26.25" customHeight="1"/>
    <row r="18663" ht="26.25" customHeight="1"/>
    <row r="18664" ht="26.25" customHeight="1"/>
    <row r="18665" ht="26.25" customHeight="1"/>
    <row r="18666" ht="26.25" customHeight="1"/>
    <row r="18667" ht="26.25" customHeight="1"/>
    <row r="18668" ht="26.25" customHeight="1"/>
    <row r="18669" ht="26.25" customHeight="1"/>
    <row r="18670" ht="26.25" customHeight="1"/>
    <row r="18671" ht="26.25" customHeight="1"/>
    <row r="18672" ht="26.25" customHeight="1"/>
    <row r="18673" ht="26.25" customHeight="1"/>
    <row r="18674" ht="26.25" customHeight="1"/>
    <row r="18675" ht="26.25" customHeight="1"/>
    <row r="18676" ht="26.25" customHeight="1"/>
    <row r="18677" ht="26.25" customHeight="1"/>
    <row r="18678" ht="26.25" customHeight="1"/>
    <row r="18679" ht="26.25" customHeight="1"/>
    <row r="18680" ht="26.25" customHeight="1"/>
    <row r="18681" ht="26.25" customHeight="1"/>
    <row r="18682" ht="26.25" customHeight="1"/>
    <row r="18683" ht="26.25" customHeight="1"/>
    <row r="18684" ht="26.25" customHeight="1"/>
    <row r="18685" ht="26.25" customHeight="1"/>
    <row r="18686" ht="26.25" customHeight="1"/>
    <row r="18687" ht="26.25" customHeight="1"/>
    <row r="18688" ht="26.25" customHeight="1"/>
    <row r="18689" ht="26.25" customHeight="1"/>
    <row r="18690" ht="26.25" customHeight="1"/>
    <row r="18691" ht="26.25" customHeight="1"/>
    <row r="18692" ht="26.25" customHeight="1"/>
    <row r="18693" ht="26.25" customHeight="1"/>
    <row r="18694" ht="26.25" customHeight="1"/>
    <row r="18695" ht="26.25" customHeight="1"/>
    <row r="18696" ht="26.25" customHeight="1"/>
    <row r="18697" ht="26.25" customHeight="1"/>
    <row r="18698" ht="26.25" customHeight="1"/>
    <row r="18699" ht="26.25" customHeight="1"/>
    <row r="18700" ht="26.25" customHeight="1"/>
    <row r="18701" ht="26.25" customHeight="1"/>
    <row r="18702" ht="26.25" customHeight="1"/>
    <row r="18703" ht="26.25" customHeight="1"/>
    <row r="18704" ht="26.25" customHeight="1"/>
    <row r="18705" ht="26.25" customHeight="1"/>
    <row r="18706" ht="26.25" customHeight="1"/>
    <row r="18707" ht="26.25" customHeight="1"/>
    <row r="18708" ht="26.25" customHeight="1"/>
    <row r="18709" ht="26.25" customHeight="1"/>
    <row r="18710" ht="26.25" customHeight="1"/>
    <row r="18711" ht="26.25" customHeight="1"/>
    <row r="18712" ht="26.25" customHeight="1"/>
    <row r="18713" ht="26.25" customHeight="1"/>
    <row r="18714" ht="26.25" customHeight="1"/>
    <row r="18715" ht="26.25" customHeight="1"/>
    <row r="18716" ht="26.25" customHeight="1"/>
    <row r="18717" ht="26.25" customHeight="1"/>
    <row r="18718" ht="26.25" customHeight="1"/>
    <row r="18719" ht="26.25" customHeight="1"/>
    <row r="18720" ht="26.25" customHeight="1"/>
    <row r="18721" ht="26.25" customHeight="1"/>
    <row r="18722" ht="26.25" customHeight="1"/>
    <row r="18723" ht="26.25" customHeight="1"/>
    <row r="18724" ht="26.25" customHeight="1"/>
    <row r="18725" ht="26.25" customHeight="1"/>
    <row r="18726" ht="26.25" customHeight="1"/>
    <row r="18727" ht="26.25" customHeight="1"/>
    <row r="18728" ht="26.25" customHeight="1"/>
    <row r="18729" ht="26.25" customHeight="1"/>
    <row r="18730" ht="26.25" customHeight="1"/>
    <row r="18731" ht="26.25" customHeight="1"/>
    <row r="18732" ht="26.25" customHeight="1"/>
    <row r="18733" ht="26.25" customHeight="1"/>
    <row r="18734" ht="26.25" customHeight="1"/>
    <row r="18735" ht="26.25" customHeight="1"/>
    <row r="18736" ht="26.25" customHeight="1"/>
    <row r="18737" ht="26.25" customHeight="1"/>
    <row r="18738" ht="26.25" customHeight="1"/>
    <row r="18739" ht="26.25" customHeight="1"/>
    <row r="18740" ht="26.25" customHeight="1"/>
    <row r="18741" ht="26.25" customHeight="1"/>
    <row r="18742" ht="26.25" customHeight="1"/>
    <row r="18743" ht="26.25" customHeight="1"/>
    <row r="18744" ht="26.25" customHeight="1"/>
    <row r="18745" ht="26.25" customHeight="1"/>
    <row r="18746" ht="26.25" customHeight="1"/>
    <row r="18747" ht="26.25" customHeight="1"/>
    <row r="18748" ht="26.25" customHeight="1"/>
    <row r="18749" ht="26.25" customHeight="1"/>
    <row r="18750" ht="26.25" customHeight="1"/>
    <row r="18751" ht="26.25" customHeight="1"/>
    <row r="18752" ht="26.25" customHeight="1"/>
    <row r="18753" ht="26.25" customHeight="1"/>
    <row r="18754" ht="26.25" customHeight="1"/>
    <row r="18755" ht="26.25" customHeight="1"/>
    <row r="18756" ht="26.25" customHeight="1"/>
    <row r="18757" ht="26.25" customHeight="1"/>
    <row r="18758" ht="26.25" customHeight="1"/>
    <row r="18759" ht="26.25" customHeight="1"/>
    <row r="18760" ht="26.25" customHeight="1"/>
    <row r="18761" ht="26.25" customHeight="1"/>
    <row r="18762" ht="26.25" customHeight="1"/>
    <row r="18763" ht="26.25" customHeight="1"/>
    <row r="18764" ht="26.25" customHeight="1"/>
    <row r="18765" ht="26.25" customHeight="1"/>
    <row r="18766" ht="26.25" customHeight="1"/>
    <row r="18767" ht="26.25" customHeight="1"/>
    <row r="18768" ht="26.25" customHeight="1"/>
    <row r="18769" ht="26.25" customHeight="1"/>
    <row r="18770" ht="26.25" customHeight="1"/>
    <row r="18771" ht="26.25" customHeight="1"/>
    <row r="18772" ht="26.25" customHeight="1"/>
    <row r="18773" ht="26.25" customHeight="1"/>
    <row r="18774" ht="26.25" customHeight="1"/>
    <row r="18775" ht="26.25" customHeight="1"/>
    <row r="18776" ht="26.25" customHeight="1"/>
    <row r="18777" ht="26.25" customHeight="1"/>
    <row r="18778" ht="26.25" customHeight="1"/>
    <row r="18779" ht="26.25" customHeight="1"/>
    <row r="18780" ht="26.25" customHeight="1"/>
    <row r="18781" ht="26.25" customHeight="1"/>
    <row r="18782" ht="26.25" customHeight="1"/>
    <row r="18783" ht="26.25" customHeight="1"/>
    <row r="18784" ht="26.25" customHeight="1"/>
    <row r="18785" ht="26.25" customHeight="1"/>
    <row r="18786" ht="26.25" customHeight="1"/>
    <row r="18787" ht="26.25" customHeight="1"/>
    <row r="18788" ht="26.25" customHeight="1"/>
    <row r="18789" ht="26.25" customHeight="1"/>
    <row r="18790" ht="26.25" customHeight="1"/>
    <row r="18791" ht="26.25" customHeight="1"/>
    <row r="18792" ht="26.25" customHeight="1"/>
    <row r="18793" ht="26.25" customHeight="1"/>
    <row r="18794" ht="26.25" customHeight="1"/>
    <row r="18795" ht="26.25" customHeight="1"/>
    <row r="18796" ht="26.25" customHeight="1"/>
    <row r="18797" ht="26.25" customHeight="1"/>
    <row r="18798" ht="26.25" customHeight="1"/>
    <row r="18799" ht="26.25" customHeight="1"/>
    <row r="18800" ht="26.25" customHeight="1"/>
    <row r="18801" ht="26.25" customHeight="1"/>
    <row r="18802" ht="26.25" customHeight="1"/>
    <row r="18803" ht="26.25" customHeight="1"/>
    <row r="18804" ht="26.25" customHeight="1"/>
    <row r="18805" ht="26.25" customHeight="1"/>
    <row r="18806" ht="26.25" customHeight="1"/>
    <row r="18807" ht="26.25" customHeight="1"/>
    <row r="18808" ht="26.25" customHeight="1"/>
    <row r="18809" ht="26.25" customHeight="1"/>
    <row r="18810" ht="26.25" customHeight="1"/>
    <row r="18811" ht="26.25" customHeight="1"/>
    <row r="18812" ht="26.25" customHeight="1"/>
    <row r="18813" ht="26.25" customHeight="1"/>
    <row r="18814" ht="26.25" customHeight="1"/>
    <row r="18815" ht="26.25" customHeight="1"/>
    <row r="18816" ht="26.25" customHeight="1"/>
    <row r="18817" ht="26.25" customHeight="1"/>
    <row r="18818" ht="26.25" customHeight="1"/>
    <row r="18819" ht="26.25" customHeight="1"/>
    <row r="18820" ht="26.25" customHeight="1"/>
    <row r="18821" ht="26.25" customHeight="1"/>
    <row r="18822" ht="26.25" customHeight="1"/>
    <row r="18823" ht="26.25" customHeight="1"/>
    <row r="18824" ht="26.25" customHeight="1"/>
    <row r="18825" ht="26.25" customHeight="1"/>
    <row r="18826" ht="26.25" customHeight="1"/>
    <row r="18827" ht="26.25" customHeight="1"/>
    <row r="18828" ht="26.25" customHeight="1"/>
    <row r="18829" ht="26.25" customHeight="1"/>
    <row r="18830" ht="26.25" customHeight="1"/>
    <row r="18831" ht="26.25" customHeight="1"/>
    <row r="18832" ht="26.25" customHeight="1"/>
    <row r="18833" ht="26.25" customHeight="1"/>
    <row r="18834" ht="26.25" customHeight="1"/>
    <row r="18835" ht="26.25" customHeight="1"/>
    <row r="18836" ht="26.25" customHeight="1"/>
    <row r="18837" ht="26.25" customHeight="1"/>
    <row r="18838" ht="26.25" customHeight="1"/>
    <row r="18839" ht="26.25" customHeight="1"/>
    <row r="18840" ht="26.25" customHeight="1"/>
    <row r="18841" ht="26.25" customHeight="1"/>
    <row r="18842" ht="26.25" customHeight="1"/>
    <row r="18843" ht="26.25" customHeight="1"/>
    <row r="18844" ht="26.25" customHeight="1"/>
    <row r="18845" ht="26.25" customHeight="1"/>
    <row r="18846" ht="26.25" customHeight="1"/>
    <row r="18847" ht="26.25" customHeight="1"/>
    <row r="18848" ht="26.25" customHeight="1"/>
    <row r="18849" ht="26.25" customHeight="1"/>
    <row r="18850" ht="26.25" customHeight="1"/>
    <row r="18851" ht="26.25" customHeight="1"/>
    <row r="18852" ht="26.25" customHeight="1"/>
    <row r="18853" ht="26.25" customHeight="1"/>
    <row r="18854" ht="26.25" customHeight="1"/>
    <row r="18855" ht="26.25" customHeight="1"/>
    <row r="18856" ht="26.25" customHeight="1"/>
    <row r="18857" ht="26.25" customHeight="1"/>
    <row r="18858" ht="26.25" customHeight="1"/>
    <row r="18859" ht="26.25" customHeight="1"/>
    <row r="18860" ht="26.25" customHeight="1"/>
    <row r="18861" ht="26.25" customHeight="1"/>
    <row r="18862" ht="26.25" customHeight="1"/>
    <row r="18863" ht="26.25" customHeight="1"/>
    <row r="18864" ht="26.25" customHeight="1"/>
    <row r="18865" ht="26.25" customHeight="1"/>
    <row r="18866" ht="26.25" customHeight="1"/>
    <row r="18867" ht="26.25" customHeight="1"/>
    <row r="18868" ht="26.25" customHeight="1"/>
    <row r="18869" ht="26.25" customHeight="1"/>
    <row r="18870" ht="26.25" customHeight="1"/>
    <row r="18871" ht="26.25" customHeight="1"/>
    <row r="18872" ht="26.25" customHeight="1"/>
    <row r="18873" ht="26.25" customHeight="1"/>
    <row r="18874" ht="26.25" customHeight="1"/>
    <row r="18875" ht="26.25" customHeight="1"/>
    <row r="18876" ht="26.25" customHeight="1"/>
    <row r="18877" ht="26.25" customHeight="1"/>
    <row r="18878" ht="26.25" customHeight="1"/>
    <row r="18879" ht="26.25" customHeight="1"/>
    <row r="18880" ht="26.25" customHeight="1"/>
    <row r="18881" ht="26.25" customHeight="1"/>
    <row r="18882" ht="26.25" customHeight="1"/>
    <row r="18883" ht="26.25" customHeight="1"/>
    <row r="18884" ht="26.25" customHeight="1"/>
    <row r="18885" ht="26.25" customHeight="1"/>
    <row r="18886" ht="26.25" customHeight="1"/>
    <row r="18887" ht="26.25" customHeight="1"/>
    <row r="18888" ht="26.25" customHeight="1"/>
    <row r="18889" ht="26.25" customHeight="1"/>
    <row r="18890" ht="26.25" customHeight="1"/>
    <row r="18891" ht="26.25" customHeight="1"/>
    <row r="18892" ht="26.25" customHeight="1"/>
    <row r="18893" ht="26.25" customHeight="1"/>
    <row r="18894" ht="26.25" customHeight="1"/>
    <row r="18895" ht="26.25" customHeight="1"/>
    <row r="18896" ht="26.25" customHeight="1"/>
    <row r="18897" ht="26.25" customHeight="1"/>
    <row r="18898" ht="26.25" customHeight="1"/>
    <row r="18899" ht="26.25" customHeight="1"/>
    <row r="18900" ht="26.25" customHeight="1"/>
    <row r="18901" ht="26.25" customHeight="1"/>
    <row r="18902" ht="26.25" customHeight="1"/>
    <row r="18903" ht="26.25" customHeight="1"/>
    <row r="18904" ht="26.25" customHeight="1"/>
    <row r="18905" ht="26.25" customHeight="1"/>
    <row r="18906" ht="26.25" customHeight="1"/>
    <row r="18907" ht="26.25" customHeight="1"/>
    <row r="18908" ht="26.25" customHeight="1"/>
    <row r="18909" ht="26.25" customHeight="1"/>
    <row r="18910" ht="26.25" customHeight="1"/>
    <row r="18911" ht="26.25" customHeight="1"/>
    <row r="18912" ht="26.25" customHeight="1"/>
    <row r="18913" ht="26.25" customHeight="1"/>
    <row r="18914" ht="26.25" customHeight="1"/>
    <row r="18915" ht="26.25" customHeight="1"/>
    <row r="18916" ht="26.25" customHeight="1"/>
    <row r="18917" ht="26.25" customHeight="1"/>
    <row r="18918" ht="26.25" customHeight="1"/>
    <row r="18919" ht="26.25" customHeight="1"/>
    <row r="18920" ht="26.25" customHeight="1"/>
    <row r="18921" ht="26.25" customHeight="1"/>
    <row r="18922" ht="26.25" customHeight="1"/>
    <row r="18923" ht="26.25" customHeight="1"/>
    <row r="18924" ht="26.25" customHeight="1"/>
    <row r="18925" ht="26.25" customHeight="1"/>
    <row r="18926" ht="26.25" customHeight="1"/>
    <row r="18927" ht="26.25" customHeight="1"/>
    <row r="18928" ht="26.25" customHeight="1"/>
    <row r="18929" ht="26.25" customHeight="1"/>
    <row r="18930" ht="26.25" customHeight="1"/>
    <row r="18931" ht="26.25" customHeight="1"/>
    <row r="18932" ht="26.25" customHeight="1"/>
    <row r="18933" ht="26.25" customHeight="1"/>
    <row r="18934" ht="26.25" customHeight="1"/>
    <row r="18935" ht="26.25" customHeight="1"/>
    <row r="18936" ht="26.25" customHeight="1"/>
    <row r="18937" ht="26.25" customHeight="1"/>
    <row r="18938" ht="26.25" customHeight="1"/>
    <row r="18939" ht="26.25" customHeight="1"/>
    <row r="18940" ht="26.25" customHeight="1"/>
    <row r="18941" ht="26.25" customHeight="1"/>
    <row r="18942" ht="26.25" customHeight="1"/>
    <row r="18943" ht="26.25" customHeight="1"/>
    <row r="18944" ht="26.25" customHeight="1"/>
    <row r="18945" ht="26.25" customHeight="1"/>
    <row r="18946" ht="26.25" customHeight="1"/>
    <row r="18947" ht="26.25" customHeight="1"/>
    <row r="18948" ht="26.25" customHeight="1"/>
    <row r="18949" ht="26.25" customHeight="1"/>
    <row r="18950" ht="26.25" customHeight="1"/>
    <row r="18951" ht="26.25" customHeight="1"/>
    <row r="18952" ht="26.25" customHeight="1"/>
    <row r="18953" ht="26.25" customHeight="1"/>
    <row r="18954" ht="26.25" customHeight="1"/>
    <row r="18955" ht="26.25" customHeight="1"/>
    <row r="18956" ht="26.25" customHeight="1"/>
    <row r="18957" ht="26.25" customHeight="1"/>
    <row r="18958" ht="26.25" customHeight="1"/>
    <row r="18959" ht="26.25" customHeight="1"/>
    <row r="18960" ht="26.25" customHeight="1"/>
    <row r="18961" ht="26.25" customHeight="1"/>
    <row r="18962" ht="26.25" customHeight="1"/>
    <row r="18963" ht="26.25" customHeight="1"/>
    <row r="18964" ht="26.25" customHeight="1"/>
    <row r="18965" ht="26.25" customHeight="1"/>
    <row r="18966" ht="26.25" customHeight="1"/>
    <row r="18967" ht="26.25" customHeight="1"/>
    <row r="18968" ht="26.25" customHeight="1"/>
    <row r="18969" ht="26.25" customHeight="1"/>
    <row r="18970" ht="26.25" customHeight="1"/>
    <row r="18971" ht="26.25" customHeight="1"/>
    <row r="18972" ht="26.25" customHeight="1"/>
    <row r="18973" ht="26.25" customHeight="1"/>
    <row r="18974" ht="26.25" customHeight="1"/>
    <row r="18975" ht="26.25" customHeight="1"/>
    <row r="18976" ht="26.25" customHeight="1"/>
    <row r="18977" ht="26.25" customHeight="1"/>
    <row r="18978" ht="26.25" customHeight="1"/>
    <row r="18979" ht="26.25" customHeight="1"/>
    <row r="18980" ht="26.25" customHeight="1"/>
    <row r="18981" ht="26.25" customHeight="1"/>
    <row r="18982" ht="26.25" customHeight="1"/>
    <row r="18983" ht="26.25" customHeight="1"/>
    <row r="18984" ht="26.25" customHeight="1"/>
    <row r="18985" ht="26.25" customHeight="1"/>
    <row r="18986" ht="26.25" customHeight="1"/>
    <row r="18987" ht="26.25" customHeight="1"/>
    <row r="18988" ht="26.25" customHeight="1"/>
    <row r="18989" ht="26.25" customHeight="1"/>
    <row r="18990" ht="26.25" customHeight="1"/>
    <row r="18991" ht="26.25" customHeight="1"/>
    <row r="18992" ht="26.25" customHeight="1"/>
    <row r="18993" ht="26.25" customHeight="1"/>
    <row r="18994" ht="26.25" customHeight="1"/>
    <row r="18995" ht="26.25" customHeight="1"/>
    <row r="18996" ht="26.25" customHeight="1"/>
    <row r="18997" ht="26.25" customHeight="1"/>
    <row r="18998" ht="26.25" customHeight="1"/>
    <row r="18999" ht="26.25" customHeight="1"/>
    <row r="19000" ht="26.25" customHeight="1"/>
    <row r="19001" ht="26.25" customHeight="1"/>
    <row r="19002" ht="26.25" customHeight="1"/>
    <row r="19003" ht="26.25" customHeight="1"/>
    <row r="19004" ht="26.25" customHeight="1"/>
    <row r="19005" ht="26.25" customHeight="1"/>
    <row r="19006" ht="26.25" customHeight="1"/>
    <row r="19007" ht="26.25" customHeight="1"/>
    <row r="19008" ht="26.25" customHeight="1"/>
    <row r="19009" ht="26.25" customHeight="1"/>
    <row r="19010" ht="26.25" customHeight="1"/>
    <row r="19011" ht="26.25" customHeight="1"/>
    <row r="19012" ht="26.25" customHeight="1"/>
    <row r="19013" ht="26.25" customHeight="1"/>
    <row r="19014" ht="26.25" customHeight="1"/>
    <row r="19015" ht="26.25" customHeight="1"/>
    <row r="19016" ht="26.25" customHeight="1"/>
    <row r="19017" ht="26.25" customHeight="1"/>
    <row r="19018" ht="26.25" customHeight="1"/>
    <row r="19019" ht="26.25" customHeight="1"/>
    <row r="19020" ht="26.25" customHeight="1"/>
    <row r="19021" ht="26.25" customHeight="1"/>
    <row r="19022" ht="26.25" customHeight="1"/>
    <row r="19023" ht="26.25" customHeight="1"/>
    <row r="19024" ht="26.25" customHeight="1"/>
    <row r="19025" ht="26.25" customHeight="1"/>
    <row r="19026" ht="26.25" customHeight="1"/>
    <row r="19027" ht="26.25" customHeight="1"/>
    <row r="19028" ht="26.25" customHeight="1"/>
    <row r="19029" ht="26.25" customHeight="1"/>
    <row r="19030" ht="26.25" customHeight="1"/>
    <row r="19031" ht="26.25" customHeight="1"/>
    <row r="19032" ht="26.25" customHeight="1"/>
    <row r="19033" ht="26.25" customHeight="1"/>
    <row r="19034" ht="26.25" customHeight="1"/>
    <row r="19035" ht="26.25" customHeight="1"/>
    <row r="19036" ht="26.25" customHeight="1"/>
    <row r="19037" ht="26.25" customHeight="1"/>
    <row r="19038" ht="26.25" customHeight="1"/>
    <row r="19039" ht="26.25" customHeight="1"/>
    <row r="19040" ht="26.25" customHeight="1"/>
    <row r="19041" ht="26.25" customHeight="1"/>
    <row r="19042" ht="26.25" customHeight="1"/>
    <row r="19043" ht="26.25" customHeight="1"/>
    <row r="19044" ht="26.25" customHeight="1"/>
    <row r="19045" ht="26.25" customHeight="1"/>
    <row r="19046" ht="26.25" customHeight="1"/>
    <row r="19047" ht="26.25" customHeight="1"/>
    <row r="19048" ht="26.25" customHeight="1"/>
    <row r="19049" ht="26.25" customHeight="1"/>
    <row r="19050" ht="26.25" customHeight="1"/>
    <row r="19051" ht="26.25" customHeight="1"/>
    <row r="19052" ht="26.25" customHeight="1"/>
    <row r="19053" ht="26.25" customHeight="1"/>
    <row r="19054" ht="26.25" customHeight="1"/>
    <row r="19055" ht="26.25" customHeight="1"/>
    <row r="19056" ht="26.25" customHeight="1"/>
    <row r="19057" ht="26.25" customHeight="1"/>
    <row r="19058" ht="26.25" customHeight="1"/>
    <row r="19059" ht="26.25" customHeight="1"/>
    <row r="19060" ht="26.25" customHeight="1"/>
    <row r="19061" ht="26.25" customHeight="1"/>
    <row r="19062" ht="26.25" customHeight="1"/>
    <row r="19063" ht="26.25" customHeight="1"/>
    <row r="19064" ht="26.25" customHeight="1"/>
    <row r="19065" ht="26.25" customHeight="1"/>
    <row r="19066" ht="26.25" customHeight="1"/>
    <row r="19067" ht="26.25" customHeight="1"/>
    <row r="19068" ht="26.25" customHeight="1"/>
    <row r="19069" ht="26.25" customHeight="1"/>
    <row r="19070" ht="26.25" customHeight="1"/>
    <row r="19071" ht="26.25" customHeight="1"/>
    <row r="19072" ht="26.25" customHeight="1"/>
    <row r="19073" ht="26.25" customHeight="1"/>
    <row r="19074" ht="26.25" customHeight="1"/>
    <row r="19075" ht="26.25" customHeight="1"/>
    <row r="19076" ht="26.25" customHeight="1"/>
    <row r="19077" ht="26.25" customHeight="1"/>
    <row r="19078" ht="26.25" customHeight="1"/>
    <row r="19079" ht="26.25" customHeight="1"/>
    <row r="19080" ht="26.25" customHeight="1"/>
    <row r="19081" ht="26.25" customHeight="1"/>
    <row r="19082" ht="26.25" customHeight="1"/>
    <row r="19083" ht="26.25" customHeight="1"/>
    <row r="19084" ht="26.25" customHeight="1"/>
    <row r="19085" ht="26.25" customHeight="1"/>
    <row r="19086" ht="26.25" customHeight="1"/>
    <row r="19087" ht="26.25" customHeight="1"/>
    <row r="19088" ht="26.25" customHeight="1"/>
    <row r="19089" ht="26.25" customHeight="1"/>
    <row r="19090" ht="26.25" customHeight="1"/>
    <row r="19091" ht="26.25" customHeight="1"/>
    <row r="19092" ht="26.25" customHeight="1"/>
    <row r="19093" ht="26.25" customHeight="1"/>
    <row r="19094" ht="26.25" customHeight="1"/>
    <row r="19095" ht="26.25" customHeight="1"/>
    <row r="19096" ht="26.25" customHeight="1"/>
    <row r="19097" ht="26.25" customHeight="1"/>
    <row r="19098" ht="26.25" customHeight="1"/>
    <row r="19099" ht="26.25" customHeight="1"/>
    <row r="19100" ht="26.25" customHeight="1"/>
    <row r="19101" ht="26.25" customHeight="1"/>
    <row r="19102" ht="26.25" customHeight="1"/>
    <row r="19103" ht="26.25" customHeight="1"/>
    <row r="19104" ht="26.25" customHeight="1"/>
    <row r="19105" ht="26.25" customHeight="1"/>
    <row r="19106" ht="26.25" customHeight="1"/>
    <row r="19107" ht="26.25" customHeight="1"/>
    <row r="19108" ht="26.25" customHeight="1"/>
    <row r="19109" ht="26.25" customHeight="1"/>
    <row r="19110" ht="26.25" customHeight="1"/>
    <row r="19111" ht="26.25" customHeight="1"/>
    <row r="19112" ht="26.25" customHeight="1"/>
    <row r="19113" ht="26.25" customHeight="1"/>
    <row r="19114" ht="26.25" customHeight="1"/>
    <row r="19115" ht="26.25" customHeight="1"/>
    <row r="19116" ht="26.25" customHeight="1"/>
    <row r="19117" ht="26.25" customHeight="1"/>
    <row r="19118" ht="26.25" customHeight="1"/>
    <row r="19119" ht="26.25" customHeight="1"/>
    <row r="19120" ht="26.25" customHeight="1"/>
    <row r="19121" ht="26.25" customHeight="1"/>
    <row r="19122" ht="26.25" customHeight="1"/>
    <row r="19123" ht="26.25" customHeight="1"/>
    <row r="19124" ht="26.25" customHeight="1"/>
    <row r="19125" ht="26.25" customHeight="1"/>
    <row r="19126" ht="26.25" customHeight="1"/>
    <row r="19127" ht="26.25" customHeight="1"/>
    <row r="19128" ht="26.25" customHeight="1"/>
    <row r="19129" ht="26.25" customHeight="1"/>
    <row r="19130" ht="26.25" customHeight="1"/>
    <row r="19131" ht="26.25" customHeight="1"/>
    <row r="19132" ht="26.25" customHeight="1"/>
    <row r="19133" ht="26.25" customHeight="1"/>
    <row r="19134" ht="26.25" customHeight="1"/>
    <row r="19135" ht="26.25" customHeight="1"/>
    <row r="19136" ht="26.25" customHeight="1"/>
    <row r="19137" ht="26.25" customHeight="1"/>
    <row r="19138" ht="26.25" customHeight="1"/>
    <row r="19139" ht="26.25" customHeight="1"/>
    <row r="19140" ht="26.25" customHeight="1"/>
    <row r="19141" ht="26.25" customHeight="1"/>
    <row r="19142" ht="26.25" customHeight="1"/>
    <row r="19143" ht="26.25" customHeight="1"/>
    <row r="19144" ht="26.25" customHeight="1"/>
    <row r="19145" ht="26.25" customHeight="1"/>
    <row r="19146" ht="26.25" customHeight="1"/>
    <row r="19147" ht="26.25" customHeight="1"/>
    <row r="19148" ht="26.25" customHeight="1"/>
    <row r="19149" ht="26.25" customHeight="1"/>
    <row r="19150" ht="26.25" customHeight="1"/>
    <row r="19151" ht="26.25" customHeight="1"/>
    <row r="19152" ht="26.25" customHeight="1"/>
    <row r="19153" ht="26.25" customHeight="1"/>
    <row r="19154" ht="26.25" customHeight="1"/>
    <row r="19155" ht="26.25" customHeight="1"/>
    <row r="19156" ht="26.25" customHeight="1"/>
    <row r="19157" ht="26.25" customHeight="1"/>
    <row r="19158" ht="26.25" customHeight="1"/>
    <row r="19159" ht="26.25" customHeight="1"/>
    <row r="19160" ht="26.25" customHeight="1"/>
    <row r="19161" ht="26.25" customHeight="1"/>
    <row r="19162" ht="26.25" customHeight="1"/>
    <row r="19163" ht="26.25" customHeight="1"/>
    <row r="19164" ht="26.25" customHeight="1"/>
    <row r="19165" ht="26.25" customHeight="1"/>
    <row r="19166" ht="26.25" customHeight="1"/>
    <row r="19167" ht="26.25" customHeight="1"/>
    <row r="19168" ht="26.25" customHeight="1"/>
    <row r="19169" ht="26.25" customHeight="1"/>
    <row r="19170" ht="26.25" customHeight="1"/>
    <row r="19171" ht="26.25" customHeight="1"/>
    <row r="19172" ht="26.25" customHeight="1"/>
    <row r="19173" ht="26.25" customHeight="1"/>
    <row r="19174" ht="26.25" customHeight="1"/>
    <row r="19175" ht="26.25" customHeight="1"/>
    <row r="19176" ht="26.25" customHeight="1"/>
    <row r="19177" ht="26.25" customHeight="1"/>
    <row r="19178" ht="26.25" customHeight="1"/>
    <row r="19179" ht="26.25" customHeight="1"/>
    <row r="19180" ht="26.25" customHeight="1"/>
    <row r="19181" ht="26.25" customHeight="1"/>
    <row r="19182" ht="26.25" customHeight="1"/>
    <row r="19183" ht="26.25" customHeight="1"/>
    <row r="19184" ht="26.25" customHeight="1"/>
    <row r="19185" ht="26.25" customHeight="1"/>
    <row r="19186" ht="26.25" customHeight="1"/>
    <row r="19187" ht="26.25" customHeight="1"/>
    <row r="19188" ht="26.25" customHeight="1"/>
    <row r="19189" ht="26.25" customHeight="1"/>
    <row r="19190" ht="26.25" customHeight="1"/>
    <row r="19191" ht="26.25" customHeight="1"/>
    <row r="19192" ht="26.25" customHeight="1"/>
    <row r="19193" ht="26.25" customHeight="1"/>
    <row r="19194" ht="26.25" customHeight="1"/>
    <row r="19195" ht="26.25" customHeight="1"/>
    <row r="19196" ht="26.25" customHeight="1"/>
    <row r="19197" ht="26.25" customHeight="1"/>
    <row r="19198" ht="26.25" customHeight="1"/>
    <row r="19199" ht="26.25" customHeight="1"/>
    <row r="19200" ht="26.25" customHeight="1"/>
    <row r="19201" ht="26.25" customHeight="1"/>
    <row r="19202" ht="26.25" customHeight="1"/>
    <row r="19203" ht="26.25" customHeight="1"/>
    <row r="19204" ht="26.25" customHeight="1"/>
    <row r="19205" ht="26.25" customHeight="1"/>
    <row r="19206" ht="26.25" customHeight="1"/>
    <row r="19207" ht="26.25" customHeight="1"/>
    <row r="19208" ht="26.25" customHeight="1"/>
    <row r="19209" ht="26.25" customHeight="1"/>
    <row r="19210" ht="26.25" customHeight="1"/>
    <row r="19211" ht="26.25" customHeight="1"/>
    <row r="19212" ht="26.25" customHeight="1"/>
    <row r="19213" ht="26.25" customHeight="1"/>
    <row r="19214" ht="26.25" customHeight="1"/>
    <row r="19215" ht="26.25" customHeight="1"/>
    <row r="19216" ht="26.25" customHeight="1"/>
    <row r="19217" ht="26.25" customHeight="1"/>
    <row r="19218" ht="26.25" customHeight="1"/>
    <row r="19219" ht="26.25" customHeight="1"/>
    <row r="19220" ht="26.25" customHeight="1"/>
    <row r="19221" ht="26.25" customHeight="1"/>
    <row r="19222" ht="26.25" customHeight="1"/>
    <row r="19223" ht="26.25" customHeight="1"/>
    <row r="19224" ht="26.25" customHeight="1"/>
    <row r="19225" ht="26.25" customHeight="1"/>
    <row r="19226" ht="26.25" customHeight="1"/>
    <row r="19227" ht="26.25" customHeight="1"/>
    <row r="19228" ht="26.25" customHeight="1"/>
    <row r="19229" ht="26.25" customHeight="1"/>
    <row r="19230" ht="26.25" customHeight="1"/>
    <row r="19231" ht="26.25" customHeight="1"/>
    <row r="19232" ht="26.25" customHeight="1"/>
    <row r="19233" ht="26.25" customHeight="1"/>
    <row r="19234" ht="26.25" customHeight="1"/>
    <row r="19235" ht="26.25" customHeight="1"/>
    <row r="19236" ht="26.25" customHeight="1"/>
    <row r="19237" ht="26.25" customHeight="1"/>
    <row r="19238" ht="26.25" customHeight="1"/>
    <row r="19239" ht="26.25" customHeight="1"/>
    <row r="19240" ht="26.25" customHeight="1"/>
    <row r="19241" ht="26.25" customHeight="1"/>
    <row r="19242" ht="26.25" customHeight="1"/>
    <row r="19243" ht="26.25" customHeight="1"/>
    <row r="19244" ht="26.25" customHeight="1"/>
    <row r="19245" ht="26.25" customHeight="1"/>
    <row r="19246" ht="26.25" customHeight="1"/>
    <row r="19247" ht="26.25" customHeight="1"/>
    <row r="19248" ht="26.25" customHeight="1"/>
    <row r="19249" ht="26.25" customHeight="1"/>
    <row r="19250" ht="26.25" customHeight="1"/>
    <row r="19251" ht="26.25" customHeight="1"/>
    <row r="19252" ht="26.25" customHeight="1"/>
    <row r="19253" ht="26.25" customHeight="1"/>
    <row r="19254" ht="26.25" customHeight="1"/>
    <row r="19255" ht="26.25" customHeight="1"/>
    <row r="19256" ht="26.25" customHeight="1"/>
    <row r="19257" ht="26.25" customHeight="1"/>
    <row r="19258" ht="26.25" customHeight="1"/>
    <row r="19259" ht="26.25" customHeight="1"/>
    <row r="19260" ht="26.25" customHeight="1"/>
    <row r="19261" ht="26.25" customHeight="1"/>
    <row r="19262" ht="26.25" customHeight="1"/>
    <row r="19263" ht="26.25" customHeight="1"/>
    <row r="19264" ht="26.25" customHeight="1"/>
    <row r="19265" ht="26.25" customHeight="1"/>
    <row r="19266" ht="26.25" customHeight="1"/>
    <row r="19267" ht="26.25" customHeight="1"/>
    <row r="19268" ht="26.25" customHeight="1"/>
    <row r="19269" ht="26.25" customHeight="1"/>
    <row r="19270" ht="26.25" customHeight="1"/>
    <row r="19271" ht="26.25" customHeight="1"/>
    <row r="19272" ht="26.25" customHeight="1"/>
    <row r="19273" ht="26.25" customHeight="1"/>
    <row r="19274" ht="26.25" customHeight="1"/>
    <row r="19275" ht="26.25" customHeight="1"/>
    <row r="19276" ht="26.25" customHeight="1"/>
    <row r="19277" ht="26.25" customHeight="1"/>
    <row r="19278" ht="26.25" customHeight="1"/>
    <row r="19279" ht="26.25" customHeight="1"/>
    <row r="19280" ht="26.25" customHeight="1"/>
    <row r="19281" ht="26.25" customHeight="1"/>
    <row r="19282" ht="26.25" customHeight="1"/>
    <row r="19283" ht="26.25" customHeight="1"/>
    <row r="19284" ht="26.25" customHeight="1"/>
    <row r="19285" ht="26.25" customHeight="1"/>
    <row r="19286" ht="26.25" customHeight="1"/>
    <row r="19287" ht="26.25" customHeight="1"/>
    <row r="19288" ht="26.25" customHeight="1"/>
    <row r="19289" ht="26.25" customHeight="1"/>
    <row r="19290" ht="26.25" customHeight="1"/>
    <row r="19291" ht="26.25" customHeight="1"/>
    <row r="19292" ht="26.25" customHeight="1"/>
    <row r="19293" ht="26.25" customHeight="1"/>
    <row r="19294" ht="26.25" customHeight="1"/>
    <row r="19295" ht="26.25" customHeight="1"/>
    <row r="19296" ht="26.25" customHeight="1"/>
    <row r="19297" ht="26.25" customHeight="1"/>
    <row r="19298" ht="26.25" customHeight="1"/>
    <row r="19299" ht="26.25" customHeight="1"/>
    <row r="19300" ht="26.25" customHeight="1"/>
    <row r="19301" ht="26.25" customHeight="1"/>
    <row r="19302" ht="26.25" customHeight="1"/>
    <row r="19303" ht="26.25" customHeight="1"/>
    <row r="19304" ht="26.25" customHeight="1"/>
    <row r="19305" ht="26.25" customHeight="1"/>
    <row r="19306" ht="26.25" customHeight="1"/>
    <row r="19307" ht="26.25" customHeight="1"/>
    <row r="19308" ht="26.25" customHeight="1"/>
    <row r="19309" ht="26.25" customHeight="1"/>
    <row r="19310" ht="26.25" customHeight="1"/>
    <row r="19311" ht="26.25" customHeight="1"/>
    <row r="19312" ht="26.25" customHeight="1"/>
    <row r="19313" ht="26.25" customHeight="1"/>
    <row r="19314" ht="26.25" customHeight="1"/>
    <row r="19315" ht="26.25" customHeight="1"/>
    <row r="19316" ht="26.25" customHeight="1"/>
    <row r="19317" ht="26.25" customHeight="1"/>
    <row r="19318" ht="26.25" customHeight="1"/>
    <row r="19319" ht="26.25" customHeight="1"/>
    <row r="19320" ht="26.25" customHeight="1"/>
    <row r="19321" ht="26.25" customHeight="1"/>
    <row r="19322" ht="26.25" customHeight="1"/>
    <row r="19323" ht="26.25" customHeight="1"/>
    <row r="19324" ht="26.25" customHeight="1"/>
    <row r="19325" ht="26.25" customHeight="1"/>
    <row r="19326" ht="26.25" customHeight="1"/>
    <row r="19327" ht="26.25" customHeight="1"/>
    <row r="19328" ht="26.25" customHeight="1"/>
    <row r="19329" ht="26.25" customHeight="1"/>
    <row r="19330" ht="26.25" customHeight="1"/>
    <row r="19331" ht="26.25" customHeight="1"/>
    <row r="19332" ht="26.25" customHeight="1"/>
    <row r="19333" ht="26.25" customHeight="1"/>
    <row r="19334" ht="26.25" customHeight="1"/>
    <row r="19335" ht="26.25" customHeight="1"/>
    <row r="19336" ht="26.25" customHeight="1"/>
    <row r="19337" ht="26.25" customHeight="1"/>
    <row r="19338" ht="26.25" customHeight="1"/>
    <row r="19339" ht="26.25" customHeight="1"/>
    <row r="19340" ht="26.25" customHeight="1"/>
    <row r="19341" ht="26.25" customHeight="1"/>
    <row r="19342" ht="26.25" customHeight="1"/>
    <row r="19343" ht="26.25" customHeight="1"/>
    <row r="19344" ht="26.25" customHeight="1"/>
    <row r="19345" ht="26.25" customHeight="1"/>
    <row r="19346" ht="26.25" customHeight="1"/>
    <row r="19347" ht="26.25" customHeight="1"/>
    <row r="19348" ht="26.25" customHeight="1"/>
    <row r="19349" ht="26.25" customHeight="1"/>
    <row r="19350" ht="26.25" customHeight="1"/>
    <row r="19351" ht="26.25" customHeight="1"/>
    <row r="19352" ht="26.25" customHeight="1"/>
    <row r="19353" ht="26.25" customHeight="1"/>
    <row r="19354" ht="26.25" customHeight="1"/>
    <row r="19355" ht="26.25" customHeight="1"/>
    <row r="19356" ht="26.25" customHeight="1"/>
    <row r="19357" ht="26.25" customHeight="1"/>
    <row r="19358" ht="26.25" customHeight="1"/>
    <row r="19359" ht="26.25" customHeight="1"/>
    <row r="19360" ht="26.25" customHeight="1"/>
    <row r="19361" ht="26.25" customHeight="1"/>
    <row r="19362" ht="26.25" customHeight="1"/>
    <row r="19363" ht="26.25" customHeight="1"/>
    <row r="19364" ht="26.25" customHeight="1"/>
    <row r="19365" ht="26.25" customHeight="1"/>
    <row r="19366" ht="26.25" customHeight="1"/>
    <row r="19367" ht="26.25" customHeight="1"/>
    <row r="19368" ht="26.25" customHeight="1"/>
    <row r="19369" ht="26.25" customHeight="1"/>
    <row r="19370" ht="26.25" customHeight="1"/>
    <row r="19371" ht="26.25" customHeight="1"/>
    <row r="19372" ht="26.25" customHeight="1"/>
    <row r="19373" ht="26.25" customHeight="1"/>
    <row r="19374" ht="26.25" customHeight="1"/>
    <row r="19375" ht="26.25" customHeight="1"/>
    <row r="19376" ht="26.25" customHeight="1"/>
    <row r="19377" ht="26.25" customHeight="1"/>
    <row r="19378" ht="26.25" customHeight="1"/>
    <row r="19379" ht="26.25" customHeight="1"/>
    <row r="19380" ht="26.25" customHeight="1"/>
    <row r="19381" ht="26.25" customHeight="1"/>
    <row r="19382" ht="26.25" customHeight="1"/>
    <row r="19383" ht="26.25" customHeight="1"/>
    <row r="19384" ht="26.25" customHeight="1"/>
    <row r="19385" ht="26.25" customHeight="1"/>
    <row r="19386" ht="26.25" customHeight="1"/>
    <row r="19387" ht="26.25" customHeight="1"/>
    <row r="19388" ht="26.25" customHeight="1"/>
    <row r="19389" ht="26.25" customHeight="1"/>
    <row r="19390" ht="26.25" customHeight="1"/>
    <row r="19391" ht="26.25" customHeight="1"/>
    <row r="19392" ht="26.25" customHeight="1"/>
    <row r="19393" ht="26.25" customHeight="1"/>
    <row r="19394" ht="26.25" customHeight="1"/>
    <row r="19395" ht="26.25" customHeight="1"/>
    <row r="19396" ht="26.25" customHeight="1"/>
    <row r="19397" ht="26.25" customHeight="1"/>
    <row r="19398" ht="26.25" customHeight="1"/>
    <row r="19399" ht="26.25" customHeight="1"/>
    <row r="19400" ht="26.25" customHeight="1"/>
    <row r="19401" ht="26.25" customHeight="1"/>
    <row r="19402" ht="26.25" customHeight="1"/>
    <row r="19403" ht="26.25" customHeight="1"/>
    <row r="19404" ht="26.25" customHeight="1"/>
    <row r="19405" ht="26.25" customHeight="1"/>
    <row r="19406" ht="26.25" customHeight="1"/>
    <row r="19407" ht="26.25" customHeight="1"/>
    <row r="19408" ht="26.25" customHeight="1"/>
    <row r="19409" ht="26.25" customHeight="1"/>
    <row r="19410" ht="26.25" customHeight="1"/>
    <row r="19411" ht="26.25" customHeight="1"/>
    <row r="19412" ht="26.25" customHeight="1"/>
    <row r="19413" ht="26.25" customHeight="1"/>
    <row r="19414" ht="26.25" customHeight="1"/>
    <row r="19415" ht="26.25" customHeight="1"/>
    <row r="19416" ht="26.25" customHeight="1"/>
    <row r="19417" ht="26.25" customHeight="1"/>
    <row r="19418" ht="26.25" customHeight="1"/>
    <row r="19419" ht="26.25" customHeight="1"/>
    <row r="19420" ht="26.25" customHeight="1"/>
    <row r="19421" ht="26.25" customHeight="1"/>
    <row r="19422" ht="26.25" customHeight="1"/>
    <row r="19423" ht="26.25" customHeight="1"/>
    <row r="19424" ht="26.25" customHeight="1"/>
    <row r="19425" ht="26.25" customHeight="1"/>
    <row r="19426" ht="26.25" customHeight="1"/>
    <row r="19427" ht="26.25" customHeight="1"/>
    <row r="19428" ht="26.25" customHeight="1"/>
    <row r="19429" ht="26.25" customHeight="1"/>
    <row r="19430" ht="26.25" customHeight="1"/>
    <row r="19431" ht="26.25" customHeight="1"/>
    <row r="19432" ht="26.25" customHeight="1"/>
    <row r="19433" ht="26.25" customHeight="1"/>
    <row r="19434" ht="26.25" customHeight="1"/>
    <row r="19435" ht="26.25" customHeight="1"/>
    <row r="19436" ht="26.25" customHeight="1"/>
    <row r="19437" ht="26.25" customHeight="1"/>
    <row r="19438" ht="26.25" customHeight="1"/>
    <row r="19439" ht="26.25" customHeight="1"/>
    <row r="19440" ht="26.25" customHeight="1"/>
    <row r="19441" ht="26.25" customHeight="1"/>
    <row r="19442" ht="26.25" customHeight="1"/>
    <row r="19443" ht="26.25" customHeight="1"/>
    <row r="19444" ht="26.25" customHeight="1"/>
    <row r="19445" ht="26.25" customHeight="1"/>
    <row r="19446" ht="26.25" customHeight="1"/>
    <row r="19447" ht="26.25" customHeight="1"/>
    <row r="19448" ht="26.25" customHeight="1"/>
    <row r="19449" ht="26.25" customHeight="1"/>
    <row r="19450" ht="26.25" customHeight="1"/>
    <row r="19451" ht="26.25" customHeight="1"/>
    <row r="19452" ht="26.25" customHeight="1"/>
    <row r="19453" ht="26.25" customHeight="1"/>
    <row r="19454" ht="26.25" customHeight="1"/>
    <row r="19455" ht="26.25" customHeight="1"/>
    <row r="19456" ht="26.25" customHeight="1"/>
    <row r="19457" ht="26.25" customHeight="1"/>
    <row r="19458" ht="26.25" customHeight="1"/>
    <row r="19459" ht="26.25" customHeight="1"/>
    <row r="19460" ht="26.25" customHeight="1"/>
    <row r="19461" ht="26.25" customHeight="1"/>
    <row r="19462" ht="26.25" customHeight="1"/>
    <row r="19463" ht="26.25" customHeight="1"/>
    <row r="19464" ht="26.25" customHeight="1"/>
    <row r="19465" ht="26.25" customHeight="1"/>
    <row r="19466" ht="26.25" customHeight="1"/>
    <row r="19467" ht="26.25" customHeight="1"/>
    <row r="19468" ht="26.25" customHeight="1"/>
    <row r="19469" ht="26.25" customHeight="1"/>
    <row r="19470" ht="26.25" customHeight="1"/>
    <row r="19471" ht="26.25" customHeight="1"/>
    <row r="19472" ht="26.25" customHeight="1"/>
    <row r="19473" ht="26.25" customHeight="1"/>
    <row r="19474" ht="26.25" customHeight="1"/>
    <row r="19475" ht="26.25" customHeight="1"/>
    <row r="19476" ht="26.25" customHeight="1"/>
    <row r="19477" ht="26.25" customHeight="1"/>
    <row r="19478" ht="26.25" customHeight="1"/>
    <row r="19479" ht="26.25" customHeight="1"/>
    <row r="19480" ht="26.25" customHeight="1"/>
    <row r="19481" ht="26.25" customHeight="1"/>
    <row r="19482" ht="26.25" customHeight="1"/>
    <row r="19483" ht="26.25" customHeight="1"/>
    <row r="19484" ht="26.25" customHeight="1"/>
    <row r="19485" ht="26.25" customHeight="1"/>
    <row r="19486" ht="26.25" customHeight="1"/>
    <row r="19487" ht="26.25" customHeight="1"/>
    <row r="19488" ht="26.25" customHeight="1"/>
    <row r="19489" ht="26.25" customHeight="1"/>
    <row r="19490" ht="26.25" customHeight="1"/>
    <row r="19491" ht="26.25" customHeight="1"/>
    <row r="19492" ht="26.25" customHeight="1"/>
    <row r="19493" ht="26.25" customHeight="1"/>
    <row r="19494" ht="26.25" customHeight="1"/>
    <row r="19495" ht="26.25" customHeight="1"/>
    <row r="19496" ht="26.25" customHeight="1"/>
    <row r="19497" ht="26.25" customHeight="1"/>
    <row r="19498" ht="26.25" customHeight="1"/>
    <row r="19499" ht="26.25" customHeight="1"/>
    <row r="19500" ht="26.25" customHeight="1"/>
    <row r="19501" ht="26.25" customHeight="1"/>
    <row r="19502" ht="26.25" customHeight="1"/>
    <row r="19503" ht="26.25" customHeight="1"/>
    <row r="19504" ht="26.25" customHeight="1"/>
    <row r="19505" ht="26.25" customHeight="1"/>
    <row r="19506" ht="26.25" customHeight="1"/>
    <row r="19507" ht="26.25" customHeight="1"/>
    <row r="19508" ht="26.25" customHeight="1"/>
    <row r="19509" ht="26.25" customHeight="1"/>
    <row r="19510" ht="26.25" customHeight="1"/>
    <row r="19511" ht="26.25" customHeight="1"/>
    <row r="19512" ht="26.25" customHeight="1"/>
    <row r="19513" ht="26.25" customHeight="1"/>
    <row r="19514" ht="26.25" customHeight="1"/>
    <row r="19515" ht="26.25" customHeight="1"/>
    <row r="19516" ht="26.25" customHeight="1"/>
    <row r="19517" ht="26.25" customHeight="1"/>
    <row r="19518" ht="26.25" customHeight="1"/>
    <row r="19519" ht="26.25" customHeight="1"/>
    <row r="19520" ht="26.25" customHeight="1"/>
    <row r="19521" ht="26.25" customHeight="1"/>
    <row r="19522" ht="26.25" customHeight="1"/>
    <row r="19523" ht="26.25" customHeight="1"/>
    <row r="19524" ht="26.25" customHeight="1"/>
    <row r="19525" ht="26.25" customHeight="1"/>
    <row r="19526" ht="26.25" customHeight="1"/>
    <row r="19527" ht="26.25" customHeight="1"/>
    <row r="19528" ht="26.25" customHeight="1"/>
    <row r="19529" ht="26.25" customHeight="1"/>
    <row r="19530" ht="26.25" customHeight="1"/>
    <row r="19531" ht="26.25" customHeight="1"/>
    <row r="19532" ht="26.25" customHeight="1"/>
    <row r="19533" ht="26.25" customHeight="1"/>
    <row r="19534" ht="26.25" customHeight="1"/>
    <row r="19535" ht="26.25" customHeight="1"/>
    <row r="19536" ht="26.25" customHeight="1"/>
    <row r="19537" ht="26.25" customHeight="1"/>
    <row r="19538" ht="26.25" customHeight="1"/>
    <row r="19539" ht="26.25" customHeight="1"/>
    <row r="19540" ht="26.25" customHeight="1"/>
    <row r="19541" ht="26.25" customHeight="1"/>
    <row r="19542" ht="26.25" customHeight="1"/>
    <row r="19543" ht="26.25" customHeight="1"/>
    <row r="19544" ht="26.25" customHeight="1"/>
    <row r="19545" ht="26.25" customHeight="1"/>
    <row r="19546" ht="26.25" customHeight="1"/>
    <row r="19547" ht="26.25" customHeight="1"/>
    <row r="19548" ht="26.25" customHeight="1"/>
    <row r="19549" ht="26.25" customHeight="1"/>
    <row r="19550" ht="26.25" customHeight="1"/>
    <row r="19551" ht="26.25" customHeight="1"/>
    <row r="19552" ht="26.25" customHeight="1"/>
    <row r="19553" ht="26.25" customHeight="1"/>
    <row r="19554" ht="26.25" customHeight="1"/>
    <row r="19555" ht="26.25" customHeight="1"/>
    <row r="19556" ht="26.25" customHeight="1"/>
    <row r="19557" ht="26.25" customHeight="1"/>
    <row r="19558" ht="26.25" customHeight="1"/>
    <row r="19559" ht="26.25" customHeight="1"/>
    <row r="19560" ht="26.25" customHeight="1"/>
    <row r="19561" ht="26.25" customHeight="1"/>
    <row r="19562" ht="26.25" customHeight="1"/>
    <row r="19563" ht="26.25" customHeight="1"/>
    <row r="19564" ht="26.25" customHeight="1"/>
    <row r="19565" ht="26.25" customHeight="1"/>
    <row r="19566" ht="26.25" customHeight="1"/>
    <row r="19567" ht="26.25" customHeight="1"/>
    <row r="19568" ht="26.25" customHeight="1"/>
    <row r="19569" ht="26.25" customHeight="1"/>
    <row r="19570" ht="26.25" customHeight="1"/>
    <row r="19571" ht="26.25" customHeight="1"/>
    <row r="19572" ht="26.25" customHeight="1"/>
    <row r="19573" ht="26.25" customHeight="1"/>
    <row r="19574" ht="26.25" customHeight="1"/>
    <row r="19575" ht="26.25" customHeight="1"/>
    <row r="19576" ht="26.25" customHeight="1"/>
    <row r="19577" ht="26.25" customHeight="1"/>
    <row r="19578" ht="26.25" customHeight="1"/>
    <row r="19579" ht="26.25" customHeight="1"/>
    <row r="19580" ht="26.25" customHeight="1"/>
    <row r="19581" ht="26.25" customHeight="1"/>
    <row r="19582" ht="26.25" customHeight="1"/>
    <row r="19583" ht="26.25" customHeight="1"/>
    <row r="19584" ht="26.25" customHeight="1"/>
    <row r="19585" ht="26.25" customHeight="1"/>
    <row r="19586" ht="26.25" customHeight="1"/>
    <row r="19587" ht="26.25" customHeight="1"/>
    <row r="19588" ht="26.25" customHeight="1"/>
    <row r="19589" ht="26.25" customHeight="1"/>
    <row r="19590" ht="26.25" customHeight="1"/>
    <row r="19591" ht="26.25" customHeight="1"/>
    <row r="19592" ht="26.25" customHeight="1"/>
    <row r="19593" ht="26.25" customHeight="1"/>
    <row r="19594" ht="26.25" customHeight="1"/>
    <row r="19595" ht="26.25" customHeight="1"/>
    <row r="19596" ht="26.25" customHeight="1"/>
    <row r="19597" ht="26.25" customHeight="1"/>
    <row r="19598" ht="26.25" customHeight="1"/>
    <row r="19599" ht="26.25" customHeight="1"/>
    <row r="19600" ht="26.25" customHeight="1"/>
    <row r="19601" ht="26.25" customHeight="1"/>
    <row r="19602" ht="26.25" customHeight="1"/>
    <row r="19603" ht="26.25" customHeight="1"/>
    <row r="19604" ht="26.25" customHeight="1"/>
    <row r="19605" ht="26.25" customHeight="1"/>
    <row r="19606" ht="26.25" customHeight="1"/>
    <row r="19607" ht="26.25" customHeight="1"/>
    <row r="19608" ht="26.25" customHeight="1"/>
    <row r="19609" ht="26.25" customHeight="1"/>
    <row r="19610" ht="26.25" customHeight="1"/>
    <row r="19611" ht="26.25" customHeight="1"/>
    <row r="19612" ht="26.25" customHeight="1"/>
    <row r="19613" ht="26.25" customHeight="1"/>
    <row r="19614" ht="26.25" customHeight="1"/>
    <row r="19615" ht="26.25" customHeight="1"/>
    <row r="19616" ht="26.25" customHeight="1"/>
    <row r="19617" ht="26.25" customHeight="1"/>
    <row r="19618" ht="26.25" customHeight="1"/>
    <row r="19619" ht="26.25" customHeight="1"/>
    <row r="19620" ht="26.25" customHeight="1"/>
    <row r="19621" ht="26.25" customHeight="1"/>
    <row r="19622" ht="26.25" customHeight="1"/>
    <row r="19623" ht="26.25" customHeight="1"/>
    <row r="19624" ht="26.25" customHeight="1"/>
    <row r="19625" ht="26.25" customHeight="1"/>
    <row r="19626" ht="26.25" customHeight="1"/>
    <row r="19627" ht="26.25" customHeight="1"/>
    <row r="19628" ht="26.25" customHeight="1"/>
    <row r="19629" ht="26.25" customHeight="1"/>
    <row r="19630" ht="26.25" customHeight="1"/>
    <row r="19631" ht="26.25" customHeight="1"/>
    <row r="19632" ht="26.25" customHeight="1"/>
    <row r="19633" ht="26.25" customHeight="1"/>
    <row r="19634" ht="26.25" customHeight="1"/>
    <row r="19635" ht="26.25" customHeight="1"/>
    <row r="19636" ht="26.25" customHeight="1"/>
    <row r="19637" ht="26.25" customHeight="1"/>
    <row r="19638" ht="26.25" customHeight="1"/>
    <row r="19639" ht="26.25" customHeight="1"/>
    <row r="19640" ht="26.25" customHeight="1"/>
    <row r="19641" ht="26.25" customHeight="1"/>
    <row r="19642" ht="26.25" customHeight="1"/>
    <row r="19643" ht="26.25" customHeight="1"/>
    <row r="19644" ht="26.25" customHeight="1"/>
    <row r="19645" ht="26.25" customHeight="1"/>
    <row r="19646" ht="26.25" customHeight="1"/>
    <row r="19647" ht="26.25" customHeight="1"/>
    <row r="19648" ht="26.25" customHeight="1"/>
    <row r="19649" ht="26.25" customHeight="1"/>
    <row r="19650" ht="26.25" customHeight="1"/>
    <row r="19651" ht="26.25" customHeight="1"/>
    <row r="19652" ht="26.25" customHeight="1"/>
    <row r="19653" ht="26.25" customHeight="1"/>
    <row r="19654" ht="26.25" customHeight="1"/>
    <row r="19655" ht="26.25" customHeight="1"/>
    <row r="19656" ht="26.25" customHeight="1"/>
    <row r="19657" ht="26.25" customHeight="1"/>
    <row r="19658" ht="26.25" customHeight="1"/>
    <row r="19659" ht="26.25" customHeight="1"/>
    <row r="19660" ht="26.25" customHeight="1"/>
    <row r="19661" ht="26.25" customHeight="1"/>
    <row r="19662" ht="26.25" customHeight="1"/>
    <row r="19663" ht="26.25" customHeight="1"/>
    <row r="19664" ht="26.25" customHeight="1"/>
    <row r="19665" ht="26.25" customHeight="1"/>
    <row r="19666" ht="26.25" customHeight="1"/>
    <row r="19667" ht="26.25" customHeight="1"/>
    <row r="19668" ht="26.25" customHeight="1"/>
    <row r="19669" ht="26.25" customHeight="1"/>
    <row r="19670" ht="26.25" customHeight="1"/>
    <row r="19671" ht="26.25" customHeight="1"/>
    <row r="19672" ht="26.25" customHeight="1"/>
    <row r="19673" ht="26.25" customHeight="1"/>
    <row r="19674" ht="26.25" customHeight="1"/>
    <row r="19675" ht="26.25" customHeight="1"/>
    <row r="19676" ht="26.25" customHeight="1"/>
    <row r="19677" ht="26.25" customHeight="1"/>
    <row r="19678" ht="26.25" customHeight="1"/>
    <row r="19679" ht="26.25" customHeight="1"/>
    <row r="19680" ht="26.25" customHeight="1"/>
    <row r="19681" ht="26.25" customHeight="1"/>
    <row r="19682" ht="26.25" customHeight="1"/>
    <row r="19683" ht="26.25" customHeight="1"/>
    <row r="19684" ht="26.25" customHeight="1"/>
    <row r="19685" ht="26.25" customHeight="1"/>
    <row r="19686" ht="26.25" customHeight="1"/>
    <row r="19687" ht="26.25" customHeight="1"/>
    <row r="19688" ht="26.25" customHeight="1"/>
    <row r="19689" ht="26.25" customHeight="1"/>
    <row r="19690" ht="26.25" customHeight="1"/>
    <row r="19691" ht="26.25" customHeight="1"/>
    <row r="19692" ht="26.25" customHeight="1"/>
    <row r="19693" ht="26.25" customHeight="1"/>
    <row r="19694" ht="26.25" customHeight="1"/>
    <row r="19695" ht="26.25" customHeight="1"/>
    <row r="19696" ht="26.25" customHeight="1"/>
    <row r="19697" ht="26.25" customHeight="1"/>
    <row r="19698" ht="26.25" customHeight="1"/>
    <row r="19699" ht="26.25" customHeight="1"/>
    <row r="19700" ht="26.25" customHeight="1"/>
    <row r="19701" ht="26.25" customHeight="1"/>
    <row r="19702" ht="26.25" customHeight="1"/>
    <row r="19703" ht="26.25" customHeight="1"/>
    <row r="19704" ht="26.25" customHeight="1"/>
    <row r="19705" ht="26.25" customHeight="1"/>
    <row r="19706" ht="26.25" customHeight="1"/>
    <row r="19707" ht="26.25" customHeight="1"/>
    <row r="19708" ht="26.25" customHeight="1"/>
    <row r="19709" ht="26.25" customHeight="1"/>
    <row r="19710" ht="26.25" customHeight="1"/>
    <row r="19711" ht="26.25" customHeight="1"/>
    <row r="19712" ht="26.25" customHeight="1"/>
    <row r="19713" ht="26.25" customHeight="1"/>
    <row r="19714" ht="26.25" customHeight="1"/>
    <row r="19715" ht="26.25" customHeight="1"/>
    <row r="19716" ht="26.25" customHeight="1"/>
    <row r="19717" ht="26.25" customHeight="1"/>
    <row r="19718" ht="26.25" customHeight="1"/>
    <row r="19719" ht="26.25" customHeight="1"/>
    <row r="19720" ht="26.25" customHeight="1"/>
    <row r="19721" ht="26.25" customHeight="1"/>
    <row r="19722" ht="26.25" customHeight="1"/>
    <row r="19723" ht="26.25" customHeight="1"/>
    <row r="19724" ht="26.25" customHeight="1"/>
    <row r="19725" ht="26.25" customHeight="1"/>
    <row r="19726" ht="26.25" customHeight="1"/>
    <row r="19727" ht="26.25" customHeight="1"/>
    <row r="19728" ht="26.25" customHeight="1"/>
    <row r="19729" ht="26.25" customHeight="1"/>
    <row r="19730" ht="26.25" customHeight="1"/>
    <row r="19731" ht="26.25" customHeight="1"/>
    <row r="19732" ht="26.25" customHeight="1"/>
    <row r="19733" ht="26.25" customHeight="1"/>
    <row r="19734" ht="26.25" customHeight="1"/>
    <row r="19735" ht="26.25" customHeight="1"/>
    <row r="19736" ht="26.25" customHeight="1"/>
    <row r="19737" ht="26.25" customHeight="1"/>
    <row r="19738" ht="26.25" customHeight="1"/>
    <row r="19739" ht="26.25" customHeight="1"/>
    <row r="19740" ht="26.25" customHeight="1"/>
    <row r="19741" ht="26.25" customHeight="1"/>
    <row r="19742" ht="26.25" customHeight="1"/>
    <row r="19743" ht="26.25" customHeight="1"/>
    <row r="19744" ht="26.25" customHeight="1"/>
    <row r="19745" ht="26.25" customHeight="1"/>
    <row r="19746" ht="26.25" customHeight="1"/>
    <row r="19747" ht="26.25" customHeight="1"/>
    <row r="19748" ht="26.25" customHeight="1"/>
    <row r="19749" ht="26.25" customHeight="1"/>
    <row r="19750" ht="26.25" customHeight="1"/>
    <row r="19751" ht="26.25" customHeight="1"/>
    <row r="19752" ht="26.25" customHeight="1"/>
    <row r="19753" ht="26.25" customHeight="1"/>
    <row r="19754" ht="26.25" customHeight="1"/>
    <row r="19755" ht="26.25" customHeight="1"/>
    <row r="19756" ht="26.25" customHeight="1"/>
    <row r="19757" ht="26.25" customHeight="1"/>
    <row r="19758" ht="26.25" customHeight="1"/>
    <row r="19759" ht="26.25" customHeight="1"/>
    <row r="19760" ht="26.25" customHeight="1"/>
    <row r="19761" ht="26.25" customHeight="1"/>
    <row r="19762" ht="26.25" customHeight="1"/>
    <row r="19763" ht="26.25" customHeight="1"/>
    <row r="19764" ht="26.25" customHeight="1"/>
    <row r="19765" ht="26.25" customHeight="1"/>
    <row r="19766" ht="26.25" customHeight="1"/>
    <row r="19767" ht="26.25" customHeight="1"/>
    <row r="19768" ht="26.25" customHeight="1"/>
    <row r="19769" ht="26.25" customHeight="1"/>
    <row r="19770" ht="26.25" customHeight="1"/>
    <row r="19771" ht="26.25" customHeight="1"/>
    <row r="19772" ht="26.25" customHeight="1"/>
    <row r="19773" ht="26.25" customHeight="1"/>
    <row r="19774" ht="26.25" customHeight="1"/>
    <row r="19775" ht="26.25" customHeight="1"/>
    <row r="19776" ht="26.25" customHeight="1"/>
    <row r="19777" ht="26.25" customHeight="1"/>
    <row r="19778" ht="26.25" customHeight="1"/>
    <row r="19779" ht="26.25" customHeight="1"/>
    <row r="19780" ht="26.25" customHeight="1"/>
    <row r="19781" ht="26.25" customHeight="1"/>
    <row r="19782" ht="26.25" customHeight="1"/>
    <row r="19783" ht="26.25" customHeight="1"/>
    <row r="19784" ht="26.25" customHeight="1"/>
    <row r="19785" ht="26.25" customHeight="1"/>
    <row r="19786" ht="26.25" customHeight="1"/>
    <row r="19787" ht="26.25" customHeight="1"/>
    <row r="19788" ht="26.25" customHeight="1"/>
    <row r="19789" ht="26.25" customHeight="1"/>
    <row r="19790" ht="26.25" customHeight="1"/>
    <row r="19791" ht="26.25" customHeight="1"/>
    <row r="19792" ht="26.25" customHeight="1"/>
    <row r="19793" ht="26.25" customHeight="1"/>
    <row r="19794" ht="26.25" customHeight="1"/>
    <row r="19795" ht="26.25" customHeight="1"/>
    <row r="19796" ht="26.25" customHeight="1"/>
    <row r="19797" ht="26.25" customHeight="1"/>
    <row r="19798" ht="26.25" customHeight="1"/>
    <row r="19799" ht="26.25" customHeight="1"/>
    <row r="19800" ht="26.25" customHeight="1"/>
    <row r="19801" ht="26.25" customHeight="1"/>
    <row r="19802" ht="26.25" customHeight="1"/>
    <row r="19803" ht="26.25" customHeight="1"/>
    <row r="19804" ht="26.25" customHeight="1"/>
    <row r="19805" ht="26.25" customHeight="1"/>
    <row r="19806" ht="26.25" customHeight="1"/>
    <row r="19807" ht="26.25" customHeight="1"/>
    <row r="19808" ht="26.25" customHeight="1"/>
    <row r="19809" ht="26.25" customHeight="1"/>
    <row r="19810" ht="26.25" customHeight="1"/>
    <row r="19811" ht="26.25" customHeight="1"/>
    <row r="19812" ht="26.25" customHeight="1"/>
    <row r="19813" ht="26.25" customHeight="1"/>
    <row r="19814" ht="26.25" customHeight="1"/>
    <row r="19815" ht="26.25" customHeight="1"/>
    <row r="19816" ht="26.25" customHeight="1"/>
    <row r="19817" ht="26.25" customHeight="1"/>
    <row r="19818" ht="26.25" customHeight="1"/>
    <row r="19819" ht="26.25" customHeight="1"/>
    <row r="19820" ht="26.25" customHeight="1"/>
    <row r="19821" ht="26.25" customHeight="1"/>
    <row r="19822" ht="26.25" customHeight="1"/>
    <row r="19823" ht="26.25" customHeight="1"/>
    <row r="19824" ht="26.25" customHeight="1"/>
    <row r="19825" ht="26.25" customHeight="1"/>
    <row r="19826" ht="26.25" customHeight="1"/>
    <row r="19827" ht="26.25" customHeight="1"/>
    <row r="19828" ht="26.25" customHeight="1"/>
    <row r="19829" ht="26.25" customHeight="1"/>
    <row r="19830" ht="26.25" customHeight="1"/>
    <row r="19831" ht="26.25" customHeight="1"/>
    <row r="19832" ht="26.25" customHeight="1"/>
    <row r="19833" ht="26.25" customHeight="1"/>
    <row r="19834" ht="26.25" customHeight="1"/>
    <row r="19835" ht="26.25" customHeight="1"/>
    <row r="19836" ht="26.25" customHeight="1"/>
    <row r="19837" ht="26.25" customHeight="1"/>
    <row r="19838" ht="26.25" customHeight="1"/>
    <row r="19839" ht="26.25" customHeight="1"/>
    <row r="19840" ht="26.25" customHeight="1"/>
    <row r="19841" ht="26.25" customHeight="1"/>
    <row r="19842" ht="26.25" customHeight="1"/>
    <row r="19843" ht="26.25" customHeight="1"/>
    <row r="19844" ht="26.25" customHeight="1"/>
    <row r="19845" ht="26.25" customHeight="1"/>
    <row r="19846" ht="26.25" customHeight="1"/>
    <row r="19847" ht="26.25" customHeight="1"/>
    <row r="19848" ht="26.25" customHeight="1"/>
    <row r="19849" ht="26.25" customHeight="1"/>
    <row r="19850" ht="26.25" customHeight="1"/>
    <row r="19851" ht="26.25" customHeight="1"/>
    <row r="19852" ht="26.25" customHeight="1"/>
    <row r="19853" ht="26.25" customHeight="1"/>
    <row r="19854" ht="26.25" customHeight="1"/>
    <row r="19855" ht="26.25" customHeight="1"/>
    <row r="19856" ht="26.25" customHeight="1"/>
    <row r="19857" ht="26.25" customHeight="1"/>
    <row r="19858" ht="26.25" customHeight="1"/>
    <row r="19859" ht="26.25" customHeight="1"/>
    <row r="19860" ht="26.25" customHeight="1"/>
    <row r="19861" ht="26.25" customHeight="1"/>
    <row r="19862" ht="26.25" customHeight="1"/>
    <row r="19863" ht="26.25" customHeight="1"/>
    <row r="19864" ht="26.25" customHeight="1"/>
    <row r="19865" ht="26.25" customHeight="1"/>
    <row r="19866" ht="26.25" customHeight="1"/>
    <row r="19867" ht="26.25" customHeight="1"/>
    <row r="19868" ht="26.25" customHeight="1"/>
    <row r="19869" ht="26.25" customHeight="1"/>
    <row r="19870" ht="26.25" customHeight="1"/>
    <row r="19871" ht="26.25" customHeight="1"/>
    <row r="19872" ht="26.25" customHeight="1"/>
    <row r="19873" ht="26.25" customHeight="1"/>
    <row r="19874" ht="26.25" customHeight="1"/>
    <row r="19875" ht="26.25" customHeight="1"/>
    <row r="19876" ht="26.25" customHeight="1"/>
    <row r="19877" ht="26.25" customHeight="1"/>
    <row r="19878" ht="26.25" customHeight="1"/>
    <row r="19879" ht="26.25" customHeight="1"/>
    <row r="19880" ht="26.25" customHeight="1"/>
    <row r="19881" ht="26.25" customHeight="1"/>
    <row r="19882" ht="26.25" customHeight="1"/>
    <row r="19883" ht="26.25" customHeight="1"/>
    <row r="19884" ht="26.25" customHeight="1"/>
    <row r="19885" ht="26.25" customHeight="1"/>
    <row r="19886" ht="26.25" customHeight="1"/>
    <row r="19887" ht="26.25" customHeight="1"/>
    <row r="19888" ht="26.25" customHeight="1"/>
    <row r="19889" ht="26.25" customHeight="1"/>
    <row r="19890" ht="26.25" customHeight="1"/>
    <row r="19891" ht="26.25" customHeight="1"/>
    <row r="19892" ht="26.25" customHeight="1"/>
    <row r="19893" ht="26.25" customHeight="1"/>
    <row r="19894" ht="26.25" customHeight="1"/>
    <row r="19895" ht="26.25" customHeight="1"/>
    <row r="19896" ht="26.25" customHeight="1"/>
    <row r="19897" ht="26.25" customHeight="1"/>
    <row r="19898" ht="26.25" customHeight="1"/>
    <row r="19899" ht="26.25" customHeight="1"/>
    <row r="19900" ht="26.25" customHeight="1"/>
    <row r="19901" ht="26.25" customHeight="1"/>
    <row r="19902" ht="26.25" customHeight="1"/>
    <row r="19903" ht="26.25" customHeight="1"/>
    <row r="19904" ht="26.25" customHeight="1"/>
    <row r="19905" ht="26.25" customHeight="1"/>
    <row r="19906" ht="26.25" customHeight="1"/>
    <row r="19907" ht="26.25" customHeight="1"/>
    <row r="19908" ht="26.25" customHeight="1"/>
    <row r="19909" ht="26.25" customHeight="1"/>
    <row r="19910" ht="26.25" customHeight="1"/>
    <row r="19911" ht="26.25" customHeight="1"/>
    <row r="19912" ht="26.25" customHeight="1"/>
    <row r="19913" ht="26.25" customHeight="1"/>
    <row r="19914" ht="26.25" customHeight="1"/>
    <row r="19915" ht="26.25" customHeight="1"/>
    <row r="19916" ht="26.25" customHeight="1"/>
    <row r="19917" ht="26.25" customHeight="1"/>
    <row r="19918" ht="26.25" customHeight="1"/>
    <row r="19919" ht="26.25" customHeight="1"/>
    <row r="19920" ht="26.25" customHeight="1"/>
    <row r="19921" ht="26.25" customHeight="1"/>
    <row r="19922" ht="26.25" customHeight="1"/>
    <row r="19923" ht="26.25" customHeight="1"/>
    <row r="19924" ht="26.25" customHeight="1"/>
    <row r="19925" ht="26.25" customHeight="1"/>
    <row r="19926" ht="26.25" customHeight="1"/>
    <row r="19927" ht="26.25" customHeight="1"/>
    <row r="19928" ht="26.25" customHeight="1"/>
    <row r="19929" ht="26.25" customHeight="1"/>
    <row r="19930" ht="26.25" customHeight="1"/>
    <row r="19931" ht="26.25" customHeight="1"/>
    <row r="19932" ht="26.25" customHeight="1"/>
    <row r="19933" ht="26.25" customHeight="1"/>
    <row r="19934" ht="26.25" customHeight="1"/>
    <row r="19935" ht="26.25" customHeight="1"/>
    <row r="19936" ht="26.25" customHeight="1"/>
    <row r="19937" ht="26.25" customHeight="1"/>
    <row r="19938" ht="26.25" customHeight="1"/>
    <row r="19939" ht="26.25" customHeight="1"/>
    <row r="19940" ht="26.25" customHeight="1"/>
    <row r="19941" ht="26.25" customHeight="1"/>
    <row r="19942" ht="26.25" customHeight="1"/>
    <row r="19943" ht="26.25" customHeight="1"/>
    <row r="19944" ht="26.25" customHeight="1"/>
    <row r="19945" ht="26.25" customHeight="1"/>
    <row r="19946" ht="26.25" customHeight="1"/>
    <row r="19947" ht="26.25" customHeight="1"/>
    <row r="19948" ht="26.25" customHeight="1"/>
    <row r="19949" ht="26.25" customHeight="1"/>
    <row r="19950" ht="26.25" customHeight="1"/>
    <row r="19951" ht="26.25" customHeight="1"/>
    <row r="19952" ht="26.25" customHeight="1"/>
    <row r="19953" ht="26.25" customHeight="1"/>
    <row r="19954" ht="26.25" customHeight="1"/>
    <row r="19955" ht="26.25" customHeight="1"/>
    <row r="19956" ht="26.25" customHeight="1"/>
    <row r="19957" ht="26.25" customHeight="1"/>
    <row r="19958" ht="26.25" customHeight="1"/>
    <row r="19959" ht="26.25" customHeight="1"/>
    <row r="19960" ht="26.25" customHeight="1"/>
    <row r="19961" ht="26.25" customHeight="1"/>
    <row r="19962" ht="26.25" customHeight="1"/>
    <row r="19963" ht="26.25" customHeight="1"/>
    <row r="19964" ht="26.25" customHeight="1"/>
    <row r="19965" ht="26.25" customHeight="1"/>
    <row r="19966" ht="26.25" customHeight="1"/>
    <row r="19967" ht="26.25" customHeight="1"/>
    <row r="19968" ht="26.25" customHeight="1"/>
    <row r="19969" ht="26.25" customHeight="1"/>
    <row r="19970" ht="26.25" customHeight="1"/>
    <row r="19971" ht="26.25" customHeight="1"/>
    <row r="19972" ht="26.25" customHeight="1"/>
    <row r="19973" ht="26.25" customHeight="1"/>
    <row r="19974" ht="26.25" customHeight="1"/>
    <row r="19975" ht="26.25" customHeight="1"/>
    <row r="19976" ht="26.25" customHeight="1"/>
    <row r="19977" ht="26.25" customHeight="1"/>
    <row r="19978" ht="26.25" customHeight="1"/>
    <row r="19979" ht="26.25" customHeight="1"/>
    <row r="19980" ht="26.25" customHeight="1"/>
    <row r="19981" ht="26.25" customHeight="1"/>
    <row r="19982" ht="26.25" customHeight="1"/>
    <row r="19983" ht="26.25" customHeight="1"/>
    <row r="19984" ht="26.25" customHeight="1"/>
    <row r="19985" ht="26.25" customHeight="1"/>
    <row r="19986" ht="26.25" customHeight="1"/>
    <row r="19987" ht="26.25" customHeight="1"/>
    <row r="19988" ht="26.25" customHeight="1"/>
    <row r="19989" ht="26.25" customHeight="1"/>
    <row r="19990" ht="26.25" customHeight="1"/>
    <row r="19991" ht="26.25" customHeight="1"/>
    <row r="19992" ht="26.25" customHeight="1"/>
    <row r="19993" ht="26.25" customHeight="1"/>
    <row r="19994" ht="26.25" customHeight="1"/>
    <row r="19995" ht="26.25" customHeight="1"/>
    <row r="19996" ht="26.25" customHeight="1"/>
    <row r="19997" ht="26.25" customHeight="1"/>
    <row r="19998" ht="26.25" customHeight="1"/>
    <row r="19999" ht="26.25" customHeight="1"/>
    <row r="20000" ht="26.25" customHeight="1"/>
    <row r="20001" ht="26.25" customHeight="1"/>
    <row r="20002" ht="26.25" customHeight="1"/>
    <row r="20003" ht="26.25" customHeight="1"/>
    <row r="20004" ht="26.25" customHeight="1"/>
    <row r="20005" ht="26.25" customHeight="1"/>
    <row r="20006" ht="26.25" customHeight="1"/>
    <row r="20007" ht="26.25" customHeight="1"/>
    <row r="20008" ht="26.25" customHeight="1"/>
    <row r="20009" ht="26.25" customHeight="1"/>
    <row r="20010" ht="26.25" customHeight="1"/>
    <row r="20011" ht="26.25" customHeight="1"/>
    <row r="20012" ht="26.25" customHeight="1"/>
    <row r="20013" ht="26.25" customHeight="1"/>
    <row r="20014" ht="26.25" customHeight="1"/>
    <row r="20015" ht="26.25" customHeight="1"/>
    <row r="20016" ht="26.25" customHeight="1"/>
    <row r="20017" ht="26.25" customHeight="1"/>
    <row r="20018" ht="26.25" customHeight="1"/>
    <row r="20019" ht="26.25" customHeight="1"/>
    <row r="20020" ht="26.25" customHeight="1"/>
    <row r="20021" ht="26.25" customHeight="1"/>
    <row r="20022" ht="26.25" customHeight="1"/>
    <row r="20023" ht="26.25" customHeight="1"/>
    <row r="20024" ht="26.25" customHeight="1"/>
    <row r="20025" ht="26.25" customHeight="1"/>
    <row r="20026" ht="26.25" customHeight="1"/>
    <row r="20027" ht="26.25" customHeight="1"/>
    <row r="20028" ht="26.25" customHeight="1"/>
    <row r="20029" ht="26.25" customHeight="1"/>
    <row r="20030" ht="26.25" customHeight="1"/>
    <row r="20031" ht="26.25" customHeight="1"/>
    <row r="20032" ht="26.25" customHeight="1"/>
    <row r="20033" ht="26.25" customHeight="1"/>
    <row r="20034" ht="26.25" customHeight="1"/>
    <row r="20035" ht="26.25" customHeight="1"/>
    <row r="20036" ht="26.25" customHeight="1"/>
    <row r="20037" ht="26.25" customHeight="1"/>
    <row r="20038" ht="26.25" customHeight="1"/>
    <row r="20039" ht="26.25" customHeight="1"/>
    <row r="20040" ht="26.25" customHeight="1"/>
    <row r="20041" ht="26.25" customHeight="1"/>
    <row r="20042" ht="26.25" customHeight="1"/>
    <row r="20043" ht="26.25" customHeight="1"/>
    <row r="20044" ht="26.25" customHeight="1"/>
    <row r="20045" ht="26.25" customHeight="1"/>
    <row r="20046" ht="26.25" customHeight="1"/>
    <row r="20047" ht="26.25" customHeight="1"/>
    <row r="20048" ht="26.25" customHeight="1"/>
    <row r="20049" ht="26.25" customHeight="1"/>
    <row r="20050" ht="26.25" customHeight="1"/>
    <row r="20051" ht="26.25" customHeight="1"/>
    <row r="20052" ht="26.25" customHeight="1"/>
    <row r="20053" ht="26.25" customHeight="1"/>
    <row r="20054" ht="26.25" customHeight="1"/>
    <row r="20055" ht="26.25" customHeight="1"/>
    <row r="20056" ht="26.25" customHeight="1"/>
    <row r="20057" ht="26.25" customHeight="1"/>
    <row r="20058" ht="26.25" customHeight="1"/>
    <row r="20059" ht="26.25" customHeight="1"/>
    <row r="20060" ht="26.25" customHeight="1"/>
    <row r="20061" ht="26.25" customHeight="1"/>
    <row r="20062" ht="26.25" customHeight="1"/>
    <row r="20063" ht="26.25" customHeight="1"/>
    <row r="20064" ht="26.25" customHeight="1"/>
    <row r="20065" ht="26.25" customHeight="1"/>
    <row r="20066" ht="26.25" customHeight="1"/>
    <row r="20067" ht="26.25" customHeight="1"/>
    <row r="20068" ht="26.25" customHeight="1"/>
    <row r="20069" ht="26.25" customHeight="1"/>
    <row r="20070" ht="26.25" customHeight="1"/>
    <row r="20071" ht="26.25" customHeight="1"/>
    <row r="20072" ht="26.25" customHeight="1"/>
    <row r="20073" ht="26.25" customHeight="1"/>
    <row r="20074" ht="26.25" customHeight="1"/>
    <row r="20075" ht="26.25" customHeight="1"/>
    <row r="20076" ht="26.25" customHeight="1"/>
    <row r="20077" ht="26.25" customHeight="1"/>
    <row r="20078" ht="26.25" customHeight="1"/>
    <row r="20079" ht="26.25" customHeight="1"/>
    <row r="20080" ht="26.25" customHeight="1"/>
    <row r="20081" ht="26.25" customHeight="1"/>
    <row r="20082" ht="26.25" customHeight="1"/>
    <row r="20083" ht="26.25" customHeight="1"/>
    <row r="20084" ht="26.25" customHeight="1"/>
    <row r="20085" ht="26.25" customHeight="1"/>
    <row r="20086" ht="26.25" customHeight="1"/>
    <row r="20087" ht="26.25" customHeight="1"/>
    <row r="20088" ht="26.25" customHeight="1"/>
    <row r="20089" ht="26.25" customHeight="1"/>
    <row r="20090" ht="26.25" customHeight="1"/>
    <row r="20091" ht="26.25" customHeight="1"/>
    <row r="20092" ht="26.25" customHeight="1"/>
    <row r="20093" ht="26.25" customHeight="1"/>
    <row r="20094" ht="26.25" customHeight="1"/>
    <row r="20095" ht="26.25" customHeight="1"/>
    <row r="20096" ht="26.25" customHeight="1"/>
    <row r="20097" ht="26.25" customHeight="1"/>
    <row r="20098" ht="26.25" customHeight="1"/>
    <row r="20099" ht="26.25" customHeight="1"/>
    <row r="20100" ht="26.25" customHeight="1"/>
    <row r="20101" ht="26.25" customHeight="1"/>
    <row r="20102" ht="26.25" customHeight="1"/>
    <row r="20103" ht="26.25" customHeight="1"/>
    <row r="20104" ht="26.25" customHeight="1"/>
    <row r="20105" ht="26.25" customHeight="1"/>
    <row r="20106" ht="26.25" customHeight="1"/>
    <row r="20107" ht="26.25" customHeight="1"/>
    <row r="20108" ht="26.25" customHeight="1"/>
    <row r="20109" ht="26.25" customHeight="1"/>
    <row r="20110" ht="26.25" customHeight="1"/>
    <row r="20111" ht="26.25" customHeight="1"/>
    <row r="20112" ht="26.25" customHeight="1"/>
    <row r="20113" ht="26.25" customHeight="1"/>
    <row r="20114" ht="26.25" customHeight="1"/>
    <row r="20115" ht="26.25" customHeight="1"/>
    <row r="20116" ht="26.25" customHeight="1"/>
    <row r="20117" ht="26.25" customHeight="1"/>
    <row r="20118" ht="26.25" customHeight="1"/>
    <row r="20119" ht="26.25" customHeight="1"/>
    <row r="20120" ht="26.25" customHeight="1"/>
    <row r="20121" ht="26.25" customHeight="1"/>
    <row r="20122" ht="26.25" customHeight="1"/>
    <row r="20123" ht="26.25" customHeight="1"/>
    <row r="20124" ht="26.25" customHeight="1"/>
    <row r="20125" ht="26.25" customHeight="1"/>
    <row r="20126" ht="26.25" customHeight="1"/>
    <row r="20127" ht="26.25" customHeight="1"/>
    <row r="20128" ht="26.25" customHeight="1"/>
    <row r="20129" ht="26.25" customHeight="1"/>
    <row r="20130" ht="26.25" customHeight="1"/>
    <row r="20131" ht="26.25" customHeight="1"/>
    <row r="20132" ht="26.25" customHeight="1"/>
    <row r="20133" ht="26.25" customHeight="1"/>
    <row r="20134" ht="26.25" customHeight="1"/>
    <row r="20135" ht="26.25" customHeight="1"/>
    <row r="20136" ht="26.25" customHeight="1"/>
    <row r="20137" ht="26.25" customHeight="1"/>
    <row r="20138" ht="26.25" customHeight="1"/>
    <row r="20139" ht="26.25" customHeight="1"/>
    <row r="20140" ht="26.25" customHeight="1"/>
    <row r="20141" ht="26.25" customHeight="1"/>
    <row r="20142" ht="26.25" customHeight="1"/>
    <row r="20143" ht="26.25" customHeight="1"/>
    <row r="20144" ht="26.25" customHeight="1"/>
    <row r="20145" ht="26.25" customHeight="1"/>
    <row r="20146" ht="26.25" customHeight="1"/>
    <row r="20147" ht="26.25" customHeight="1"/>
    <row r="20148" ht="26.25" customHeight="1"/>
    <row r="20149" ht="26.25" customHeight="1"/>
    <row r="20150" ht="26.25" customHeight="1"/>
    <row r="20151" ht="26.25" customHeight="1"/>
    <row r="20152" ht="26.25" customHeight="1"/>
    <row r="20153" ht="26.25" customHeight="1"/>
    <row r="20154" ht="26.25" customHeight="1"/>
    <row r="20155" ht="26.25" customHeight="1"/>
    <row r="20156" ht="26.25" customHeight="1"/>
    <row r="20157" ht="26.25" customHeight="1"/>
    <row r="20158" ht="26.25" customHeight="1"/>
    <row r="20159" ht="26.25" customHeight="1"/>
    <row r="20160" ht="26.25" customHeight="1"/>
    <row r="20161" ht="26.25" customHeight="1"/>
    <row r="20162" ht="26.25" customHeight="1"/>
    <row r="20163" ht="26.25" customHeight="1"/>
    <row r="20164" ht="26.25" customHeight="1"/>
    <row r="20165" ht="26.25" customHeight="1"/>
    <row r="20166" ht="26.25" customHeight="1"/>
    <row r="20167" ht="26.25" customHeight="1"/>
    <row r="20168" ht="26.25" customHeight="1"/>
    <row r="20169" ht="26.25" customHeight="1"/>
    <row r="20170" ht="26.25" customHeight="1"/>
    <row r="20171" ht="26.25" customHeight="1"/>
    <row r="20172" ht="26.25" customHeight="1"/>
    <row r="20173" ht="26.25" customHeight="1"/>
    <row r="20174" ht="26.25" customHeight="1"/>
    <row r="20175" ht="26.25" customHeight="1"/>
    <row r="20176" ht="26.25" customHeight="1"/>
    <row r="20177" ht="26.25" customHeight="1"/>
    <row r="20178" ht="26.25" customHeight="1"/>
    <row r="20179" ht="26.25" customHeight="1"/>
    <row r="20180" ht="26.25" customHeight="1"/>
    <row r="20181" ht="26.25" customHeight="1"/>
    <row r="20182" ht="26.25" customHeight="1"/>
    <row r="20183" ht="26.25" customHeight="1"/>
    <row r="20184" ht="26.25" customHeight="1"/>
    <row r="20185" ht="26.25" customHeight="1"/>
    <row r="20186" ht="26.25" customHeight="1"/>
    <row r="20187" ht="26.25" customHeight="1"/>
    <row r="20188" ht="26.25" customHeight="1"/>
    <row r="20189" ht="26.25" customHeight="1"/>
    <row r="20190" ht="26.25" customHeight="1"/>
    <row r="20191" ht="26.25" customHeight="1"/>
    <row r="20192" ht="26.25" customHeight="1"/>
    <row r="20193" ht="26.25" customHeight="1"/>
    <row r="20194" ht="26.25" customHeight="1"/>
    <row r="20195" ht="26.25" customHeight="1"/>
    <row r="20196" ht="26.25" customHeight="1"/>
    <row r="20197" ht="26.25" customHeight="1"/>
    <row r="20198" ht="26.25" customHeight="1"/>
    <row r="20199" ht="26.25" customHeight="1"/>
    <row r="20200" ht="26.25" customHeight="1"/>
    <row r="20201" ht="26.25" customHeight="1"/>
    <row r="20202" ht="26.25" customHeight="1"/>
    <row r="20203" ht="26.25" customHeight="1"/>
    <row r="20204" ht="26.25" customHeight="1"/>
    <row r="20205" ht="26.25" customHeight="1"/>
    <row r="20206" ht="26.25" customHeight="1"/>
    <row r="20207" ht="26.25" customHeight="1"/>
    <row r="20208" ht="26.25" customHeight="1"/>
    <row r="20209" ht="26.25" customHeight="1"/>
    <row r="20210" ht="26.25" customHeight="1"/>
    <row r="20211" ht="26.25" customHeight="1"/>
    <row r="20212" ht="26.25" customHeight="1"/>
    <row r="20213" ht="26.25" customHeight="1"/>
    <row r="20214" ht="26.25" customHeight="1"/>
    <row r="20215" ht="26.25" customHeight="1"/>
    <row r="20216" ht="26.25" customHeight="1"/>
    <row r="20217" ht="26.25" customHeight="1"/>
    <row r="20218" ht="26.25" customHeight="1"/>
    <row r="20219" ht="26.25" customHeight="1"/>
    <row r="20220" ht="26.25" customHeight="1"/>
    <row r="20221" ht="26.25" customHeight="1"/>
    <row r="20222" ht="26.25" customHeight="1"/>
    <row r="20223" ht="26.25" customHeight="1"/>
    <row r="20224" ht="26.25" customHeight="1"/>
    <row r="20225" ht="26.25" customHeight="1"/>
    <row r="20226" ht="26.25" customHeight="1"/>
    <row r="20227" ht="26.25" customHeight="1"/>
    <row r="20228" ht="26.25" customHeight="1"/>
    <row r="20229" ht="26.25" customHeight="1"/>
    <row r="20230" ht="26.25" customHeight="1"/>
    <row r="20231" ht="26.25" customHeight="1"/>
    <row r="20232" ht="26.25" customHeight="1"/>
    <row r="20233" ht="26.25" customHeight="1"/>
    <row r="20234" ht="26.25" customHeight="1"/>
    <row r="20235" ht="26.25" customHeight="1"/>
    <row r="20236" ht="26.25" customHeight="1"/>
    <row r="20237" ht="26.25" customHeight="1"/>
    <row r="20238" ht="26.25" customHeight="1"/>
    <row r="20239" ht="26.25" customHeight="1"/>
    <row r="20240" ht="26.25" customHeight="1"/>
    <row r="20241" ht="26.25" customHeight="1"/>
    <row r="20242" ht="26.25" customHeight="1"/>
    <row r="20243" ht="26.25" customHeight="1"/>
    <row r="20244" ht="26.25" customHeight="1"/>
    <row r="20245" ht="26.25" customHeight="1"/>
    <row r="20246" ht="26.25" customHeight="1"/>
    <row r="20247" ht="26.25" customHeight="1"/>
    <row r="20248" ht="26.25" customHeight="1"/>
    <row r="20249" ht="26.25" customHeight="1"/>
    <row r="20250" ht="26.25" customHeight="1"/>
    <row r="20251" ht="26.25" customHeight="1"/>
    <row r="20252" ht="26.25" customHeight="1"/>
    <row r="20253" ht="26.25" customHeight="1"/>
    <row r="20254" ht="26.25" customHeight="1"/>
    <row r="20255" ht="26.25" customHeight="1"/>
    <row r="20256" ht="26.25" customHeight="1"/>
    <row r="20257" ht="26.25" customHeight="1"/>
    <row r="20258" ht="26.25" customHeight="1"/>
    <row r="20259" ht="26.25" customHeight="1"/>
    <row r="20260" ht="26.25" customHeight="1"/>
    <row r="20261" ht="26.25" customHeight="1"/>
    <row r="20262" ht="26.25" customHeight="1"/>
    <row r="20263" ht="26.25" customHeight="1"/>
    <row r="20264" ht="26.25" customHeight="1"/>
    <row r="20265" ht="26.25" customHeight="1"/>
    <row r="20266" ht="26.25" customHeight="1"/>
    <row r="20267" ht="26.25" customHeight="1"/>
    <row r="20268" ht="26.25" customHeight="1"/>
    <row r="20269" ht="26.25" customHeight="1"/>
    <row r="20270" ht="26.25" customHeight="1"/>
    <row r="20271" ht="26.25" customHeight="1"/>
    <row r="20272" ht="26.25" customHeight="1"/>
    <row r="20273" ht="26.25" customHeight="1"/>
    <row r="20274" ht="26.25" customHeight="1"/>
    <row r="20275" ht="26.25" customHeight="1"/>
    <row r="20276" ht="26.25" customHeight="1"/>
    <row r="20277" ht="26.25" customHeight="1"/>
    <row r="20278" ht="26.25" customHeight="1"/>
    <row r="20279" ht="26.25" customHeight="1"/>
    <row r="20280" ht="26.25" customHeight="1"/>
    <row r="20281" ht="26.25" customHeight="1"/>
    <row r="20282" ht="26.25" customHeight="1"/>
    <row r="20283" ht="26.25" customHeight="1"/>
    <row r="20284" ht="26.25" customHeight="1"/>
    <row r="20285" ht="26.25" customHeight="1"/>
    <row r="20286" ht="26.25" customHeight="1"/>
    <row r="20287" ht="26.25" customHeight="1"/>
    <row r="20288" ht="26.25" customHeight="1"/>
    <row r="20289" ht="26.25" customHeight="1"/>
    <row r="20290" ht="26.25" customHeight="1"/>
    <row r="20291" ht="26.25" customHeight="1"/>
    <row r="20292" ht="26.25" customHeight="1"/>
    <row r="20293" ht="26.25" customHeight="1"/>
    <row r="20294" ht="26.25" customHeight="1"/>
    <row r="20295" ht="26.25" customHeight="1"/>
    <row r="20296" ht="26.25" customHeight="1"/>
    <row r="20297" ht="26.25" customHeight="1"/>
    <row r="20298" ht="26.25" customHeight="1"/>
    <row r="20299" ht="26.25" customHeight="1"/>
    <row r="20300" ht="26.25" customHeight="1"/>
    <row r="20301" ht="26.25" customHeight="1"/>
    <row r="20302" ht="26.25" customHeight="1"/>
    <row r="20303" ht="26.25" customHeight="1"/>
    <row r="20304" ht="26.25" customHeight="1"/>
    <row r="20305" ht="26.25" customHeight="1"/>
    <row r="20306" ht="26.25" customHeight="1"/>
    <row r="20307" ht="26.25" customHeight="1"/>
    <row r="20308" ht="26.25" customHeight="1"/>
    <row r="20309" ht="26.25" customHeight="1"/>
    <row r="20310" ht="26.25" customHeight="1"/>
    <row r="20311" ht="26.25" customHeight="1"/>
    <row r="20312" ht="26.25" customHeight="1"/>
    <row r="20313" ht="26.25" customHeight="1"/>
    <row r="20314" ht="26.25" customHeight="1"/>
    <row r="20315" ht="26.25" customHeight="1"/>
    <row r="20316" ht="26.25" customHeight="1"/>
    <row r="20317" ht="26.25" customHeight="1"/>
    <row r="20318" ht="26.25" customHeight="1"/>
    <row r="20319" ht="26.25" customHeight="1"/>
    <row r="20320" ht="26.25" customHeight="1"/>
    <row r="20321" ht="26.25" customHeight="1"/>
    <row r="20322" ht="26.25" customHeight="1"/>
    <row r="20323" ht="26.25" customHeight="1"/>
    <row r="20324" ht="26.25" customHeight="1"/>
    <row r="20325" ht="26.25" customHeight="1"/>
    <row r="20326" ht="26.25" customHeight="1"/>
    <row r="20327" ht="26.25" customHeight="1"/>
    <row r="20328" ht="26.25" customHeight="1"/>
    <row r="20329" ht="26.25" customHeight="1"/>
    <row r="20330" ht="26.25" customHeight="1"/>
    <row r="20331" ht="26.25" customHeight="1"/>
    <row r="20332" ht="26.25" customHeight="1"/>
    <row r="20333" ht="26.25" customHeight="1"/>
    <row r="20334" ht="26.25" customHeight="1"/>
    <row r="20335" ht="26.25" customHeight="1"/>
    <row r="20336" ht="26.25" customHeight="1"/>
    <row r="20337" ht="26.25" customHeight="1"/>
    <row r="20338" ht="26.25" customHeight="1"/>
    <row r="20339" ht="26.25" customHeight="1"/>
    <row r="20340" ht="26.25" customHeight="1"/>
    <row r="20341" ht="26.25" customHeight="1"/>
    <row r="20342" ht="26.25" customHeight="1"/>
    <row r="20343" ht="26.25" customHeight="1"/>
    <row r="20344" ht="26.25" customHeight="1"/>
    <row r="20345" ht="26.25" customHeight="1"/>
    <row r="20346" ht="26.25" customHeight="1"/>
    <row r="20347" ht="26.25" customHeight="1"/>
    <row r="20348" ht="26.25" customHeight="1"/>
    <row r="20349" ht="26.25" customHeight="1"/>
    <row r="20350" ht="26.25" customHeight="1"/>
    <row r="20351" ht="26.25" customHeight="1"/>
    <row r="20352" ht="26.25" customHeight="1"/>
    <row r="20353" ht="26.25" customHeight="1"/>
    <row r="20354" ht="26.25" customHeight="1"/>
    <row r="20355" ht="26.25" customHeight="1"/>
    <row r="20356" ht="26.25" customHeight="1"/>
    <row r="20357" ht="26.25" customHeight="1"/>
    <row r="20358" ht="26.25" customHeight="1"/>
    <row r="20359" ht="26.25" customHeight="1"/>
    <row r="20360" ht="26.25" customHeight="1"/>
    <row r="20361" ht="26.25" customHeight="1"/>
    <row r="20362" ht="26.25" customHeight="1"/>
    <row r="20363" ht="26.25" customHeight="1"/>
    <row r="20364" ht="26.25" customHeight="1"/>
    <row r="20365" ht="26.25" customHeight="1"/>
    <row r="20366" ht="26.25" customHeight="1"/>
    <row r="20367" ht="26.25" customHeight="1"/>
    <row r="20368" ht="26.25" customHeight="1"/>
    <row r="20369" ht="26.25" customHeight="1"/>
    <row r="20370" ht="26.25" customHeight="1"/>
    <row r="20371" ht="26.25" customHeight="1"/>
    <row r="20372" ht="26.25" customHeight="1"/>
    <row r="20373" ht="26.25" customHeight="1"/>
    <row r="20374" ht="26.25" customHeight="1"/>
    <row r="20375" ht="26.25" customHeight="1"/>
    <row r="20376" ht="26.25" customHeight="1"/>
    <row r="20377" ht="26.25" customHeight="1"/>
    <row r="20378" ht="26.25" customHeight="1"/>
    <row r="20379" ht="26.25" customHeight="1"/>
    <row r="20380" ht="26.25" customHeight="1"/>
    <row r="20381" ht="26.25" customHeight="1"/>
    <row r="20382" ht="26.25" customHeight="1"/>
    <row r="20383" ht="26.25" customHeight="1"/>
    <row r="20384" ht="26.25" customHeight="1"/>
    <row r="20385" ht="26.25" customHeight="1"/>
    <row r="20386" ht="26.25" customHeight="1"/>
    <row r="20387" ht="26.25" customHeight="1"/>
    <row r="20388" ht="26.25" customHeight="1"/>
    <row r="20389" ht="26.25" customHeight="1"/>
    <row r="20390" ht="26.25" customHeight="1"/>
    <row r="20391" ht="26.25" customHeight="1"/>
    <row r="20392" ht="26.25" customHeight="1"/>
    <row r="20393" ht="26.25" customHeight="1"/>
    <row r="20394" ht="26.25" customHeight="1"/>
    <row r="20395" ht="26.25" customHeight="1"/>
    <row r="20396" ht="26.25" customHeight="1"/>
    <row r="20397" ht="26.25" customHeight="1"/>
    <row r="20398" ht="26.25" customHeight="1"/>
    <row r="20399" ht="26.25" customHeight="1"/>
    <row r="20400" ht="26.25" customHeight="1"/>
    <row r="20401" ht="26.25" customHeight="1"/>
    <row r="20402" ht="26.25" customHeight="1"/>
    <row r="20403" ht="26.25" customHeight="1"/>
    <row r="20404" ht="26.25" customHeight="1"/>
    <row r="20405" ht="26.25" customHeight="1"/>
    <row r="20406" ht="26.25" customHeight="1"/>
    <row r="20407" ht="26.25" customHeight="1"/>
    <row r="20408" ht="26.25" customHeight="1"/>
    <row r="20409" ht="26.25" customHeight="1"/>
    <row r="20410" ht="26.25" customHeight="1"/>
    <row r="20411" ht="26.25" customHeight="1"/>
    <row r="20412" ht="26.25" customHeight="1"/>
    <row r="20413" ht="26.25" customHeight="1"/>
    <row r="20414" ht="26.25" customHeight="1"/>
    <row r="20415" ht="26.25" customHeight="1"/>
    <row r="20416" ht="26.25" customHeight="1"/>
    <row r="20417" ht="26.25" customHeight="1"/>
    <row r="20418" ht="26.25" customHeight="1"/>
    <row r="20419" ht="26.25" customHeight="1"/>
    <row r="20420" ht="26.25" customHeight="1"/>
    <row r="20421" ht="26.25" customHeight="1"/>
    <row r="20422" ht="26.25" customHeight="1"/>
    <row r="20423" ht="26.25" customHeight="1"/>
    <row r="20424" ht="26.25" customHeight="1"/>
    <row r="20425" ht="26.25" customHeight="1"/>
    <row r="20426" ht="26.25" customHeight="1"/>
    <row r="20427" ht="26.25" customHeight="1"/>
    <row r="20428" ht="26.25" customHeight="1"/>
    <row r="20429" ht="26.25" customHeight="1"/>
    <row r="20430" ht="26.25" customHeight="1"/>
    <row r="20431" ht="26.25" customHeight="1"/>
    <row r="20432" ht="26.25" customHeight="1"/>
    <row r="20433" ht="26.25" customHeight="1"/>
    <row r="20434" ht="26.25" customHeight="1"/>
    <row r="20435" ht="26.25" customHeight="1"/>
    <row r="20436" ht="26.25" customHeight="1"/>
    <row r="20437" ht="26.25" customHeight="1"/>
    <row r="20438" ht="26.25" customHeight="1"/>
    <row r="20439" ht="26.25" customHeight="1"/>
    <row r="20440" ht="26.25" customHeight="1"/>
    <row r="20441" ht="26.25" customHeight="1"/>
    <row r="20442" ht="26.25" customHeight="1"/>
    <row r="20443" ht="26.25" customHeight="1"/>
    <row r="20444" ht="26.25" customHeight="1"/>
    <row r="20445" ht="26.25" customHeight="1"/>
    <row r="20446" ht="26.25" customHeight="1"/>
    <row r="20447" ht="26.25" customHeight="1"/>
    <row r="20448" ht="26.25" customHeight="1"/>
    <row r="20449" ht="26.25" customHeight="1"/>
    <row r="20450" ht="26.25" customHeight="1"/>
    <row r="20451" ht="26.25" customHeight="1"/>
    <row r="20452" ht="26.25" customHeight="1"/>
    <row r="20453" ht="26.25" customHeight="1"/>
    <row r="20454" ht="26.25" customHeight="1"/>
    <row r="20455" ht="26.25" customHeight="1"/>
    <row r="20456" ht="26.25" customHeight="1"/>
    <row r="20457" ht="26.25" customHeight="1"/>
    <row r="20458" ht="26.25" customHeight="1"/>
    <row r="20459" ht="26.25" customHeight="1"/>
    <row r="20460" ht="26.25" customHeight="1"/>
    <row r="20461" ht="26.25" customHeight="1"/>
    <row r="20462" ht="26.25" customHeight="1"/>
    <row r="20463" ht="26.25" customHeight="1"/>
    <row r="20464" ht="26.25" customHeight="1"/>
    <row r="20465" ht="26.25" customHeight="1"/>
    <row r="20466" ht="26.25" customHeight="1"/>
    <row r="20467" ht="26.25" customHeight="1"/>
    <row r="20468" ht="26.25" customHeight="1"/>
    <row r="20469" ht="26.25" customHeight="1"/>
    <row r="20470" ht="26.25" customHeight="1"/>
    <row r="20471" ht="26.25" customHeight="1"/>
    <row r="20472" ht="26.25" customHeight="1"/>
    <row r="20473" ht="26.25" customHeight="1"/>
    <row r="20474" ht="26.25" customHeight="1"/>
    <row r="20475" ht="26.25" customHeight="1"/>
    <row r="20476" ht="26.25" customHeight="1"/>
    <row r="20477" ht="26.25" customHeight="1"/>
    <row r="20478" ht="26.25" customHeight="1"/>
    <row r="20479" ht="26.25" customHeight="1"/>
    <row r="20480" ht="26.25" customHeight="1"/>
    <row r="20481" ht="26.25" customHeight="1"/>
    <row r="20482" ht="26.25" customHeight="1"/>
    <row r="20483" ht="26.25" customHeight="1"/>
    <row r="20484" ht="26.25" customHeight="1"/>
    <row r="20485" ht="26.25" customHeight="1"/>
    <row r="20486" ht="26.25" customHeight="1"/>
    <row r="20487" ht="26.25" customHeight="1"/>
    <row r="20488" ht="26.25" customHeight="1"/>
    <row r="20489" ht="26.25" customHeight="1"/>
    <row r="20490" ht="26.25" customHeight="1"/>
    <row r="20491" ht="26.25" customHeight="1"/>
    <row r="20492" ht="26.25" customHeight="1"/>
    <row r="20493" ht="26.25" customHeight="1"/>
    <row r="20494" ht="26.25" customHeight="1"/>
    <row r="20495" ht="26.25" customHeight="1"/>
    <row r="20496" ht="26.25" customHeight="1"/>
    <row r="20497" ht="26.25" customHeight="1"/>
    <row r="20498" ht="26.25" customHeight="1"/>
    <row r="20499" ht="26.25" customHeight="1"/>
    <row r="20500" ht="26.25" customHeight="1"/>
    <row r="20501" ht="26.25" customHeight="1"/>
    <row r="20502" ht="26.25" customHeight="1"/>
    <row r="20503" ht="26.25" customHeight="1"/>
    <row r="20504" ht="26.25" customHeight="1"/>
    <row r="20505" ht="26.25" customHeight="1"/>
    <row r="20506" ht="26.25" customHeight="1"/>
    <row r="20507" ht="26.25" customHeight="1"/>
    <row r="20508" ht="26.25" customHeight="1"/>
    <row r="20509" ht="26.25" customHeight="1"/>
    <row r="20510" ht="26.25" customHeight="1"/>
    <row r="20511" ht="26.25" customHeight="1"/>
    <row r="20512" ht="26.25" customHeight="1"/>
    <row r="20513" ht="26.25" customHeight="1"/>
    <row r="20514" ht="26.25" customHeight="1"/>
    <row r="20515" ht="26.25" customHeight="1"/>
    <row r="20516" ht="26.25" customHeight="1"/>
    <row r="20517" ht="26.25" customHeight="1"/>
    <row r="20518" ht="26.25" customHeight="1"/>
    <row r="20519" ht="26.25" customHeight="1"/>
    <row r="20520" ht="26.25" customHeight="1"/>
    <row r="20521" ht="26.25" customHeight="1"/>
    <row r="20522" ht="26.25" customHeight="1"/>
    <row r="20523" ht="26.25" customHeight="1"/>
    <row r="20524" ht="26.25" customHeight="1"/>
    <row r="20525" ht="26.25" customHeight="1"/>
    <row r="20526" ht="26.25" customHeight="1"/>
    <row r="20527" ht="26.25" customHeight="1"/>
    <row r="20528" ht="26.25" customHeight="1"/>
    <row r="20529" ht="26.25" customHeight="1"/>
    <row r="20530" ht="26.25" customHeight="1"/>
    <row r="20531" ht="26.25" customHeight="1"/>
    <row r="20532" ht="26.25" customHeight="1"/>
    <row r="20533" ht="26.25" customHeight="1"/>
    <row r="20534" ht="26.25" customHeight="1"/>
    <row r="20535" ht="26.25" customHeight="1"/>
    <row r="20536" ht="26.25" customHeight="1"/>
    <row r="20537" ht="26.25" customHeight="1"/>
    <row r="20538" ht="26.25" customHeight="1"/>
    <row r="20539" ht="26.25" customHeight="1"/>
    <row r="20540" ht="26.25" customHeight="1"/>
    <row r="20541" ht="26.25" customHeight="1"/>
    <row r="20542" ht="26.25" customHeight="1"/>
    <row r="20543" ht="26.25" customHeight="1"/>
    <row r="20544" ht="26.25" customHeight="1"/>
    <row r="20545" ht="26.25" customHeight="1"/>
    <row r="20546" ht="26.25" customHeight="1"/>
    <row r="20547" ht="26.25" customHeight="1"/>
    <row r="20548" ht="26.25" customHeight="1"/>
    <row r="20549" ht="26.25" customHeight="1"/>
    <row r="20550" ht="26.25" customHeight="1"/>
    <row r="20551" ht="26.25" customHeight="1"/>
    <row r="20552" ht="26.25" customHeight="1"/>
    <row r="20553" ht="26.25" customHeight="1"/>
    <row r="20554" ht="26.25" customHeight="1"/>
    <row r="20555" ht="26.25" customHeight="1"/>
    <row r="20556" ht="26.25" customHeight="1"/>
    <row r="20557" ht="26.25" customHeight="1"/>
    <row r="20558" ht="26.25" customHeight="1"/>
    <row r="20559" ht="26.25" customHeight="1"/>
    <row r="20560" ht="26.25" customHeight="1"/>
    <row r="20561" ht="26.25" customHeight="1"/>
    <row r="20562" ht="26.25" customHeight="1"/>
    <row r="20563" ht="26.25" customHeight="1"/>
    <row r="20564" ht="26.25" customHeight="1"/>
    <row r="20565" ht="26.25" customHeight="1"/>
    <row r="20566" ht="26.25" customHeight="1"/>
    <row r="20567" ht="26.25" customHeight="1"/>
    <row r="20568" ht="26.25" customHeight="1"/>
    <row r="20569" ht="26.25" customHeight="1"/>
    <row r="20570" ht="26.25" customHeight="1"/>
    <row r="20571" ht="26.25" customHeight="1"/>
    <row r="20572" ht="26.25" customHeight="1"/>
    <row r="20573" ht="26.25" customHeight="1"/>
    <row r="20574" ht="26.25" customHeight="1"/>
    <row r="20575" ht="26.25" customHeight="1"/>
    <row r="20576" ht="26.25" customHeight="1"/>
    <row r="20577" ht="26.25" customHeight="1"/>
    <row r="20578" ht="26.25" customHeight="1"/>
    <row r="20579" ht="26.25" customHeight="1"/>
    <row r="20580" ht="26.25" customHeight="1"/>
    <row r="20581" ht="26.25" customHeight="1"/>
    <row r="20582" ht="26.25" customHeight="1"/>
    <row r="20583" ht="26.25" customHeight="1"/>
    <row r="20584" ht="26.25" customHeight="1"/>
    <row r="20585" ht="26.25" customHeight="1"/>
    <row r="20586" ht="26.25" customHeight="1"/>
    <row r="20587" ht="26.25" customHeight="1"/>
    <row r="20588" ht="26.25" customHeight="1"/>
    <row r="20589" ht="26.25" customHeight="1"/>
    <row r="20590" ht="26.25" customHeight="1"/>
    <row r="20591" ht="26.25" customHeight="1"/>
    <row r="20592" ht="26.25" customHeight="1"/>
    <row r="20593" ht="26.25" customHeight="1"/>
    <row r="20594" ht="26.25" customHeight="1"/>
    <row r="20595" ht="26.25" customHeight="1"/>
    <row r="20596" ht="26.25" customHeight="1"/>
    <row r="20597" ht="26.25" customHeight="1"/>
    <row r="20598" ht="26.25" customHeight="1"/>
    <row r="20599" ht="26.25" customHeight="1"/>
    <row r="20600" ht="26.25" customHeight="1"/>
    <row r="20601" ht="26.25" customHeight="1"/>
    <row r="20602" ht="26.25" customHeight="1"/>
    <row r="20603" ht="26.25" customHeight="1"/>
    <row r="20604" ht="26.25" customHeight="1"/>
    <row r="20605" ht="26.25" customHeight="1"/>
    <row r="20606" ht="26.25" customHeight="1"/>
    <row r="20607" ht="26.25" customHeight="1"/>
    <row r="20608" ht="26.25" customHeight="1"/>
    <row r="20609" ht="26.25" customHeight="1"/>
    <row r="20610" ht="26.25" customHeight="1"/>
    <row r="20611" ht="26.25" customHeight="1"/>
    <row r="20612" ht="26.25" customHeight="1"/>
    <row r="20613" ht="26.25" customHeight="1"/>
    <row r="20614" ht="26.25" customHeight="1"/>
    <row r="20615" ht="26.25" customHeight="1"/>
    <row r="20616" ht="26.25" customHeight="1"/>
    <row r="20617" ht="26.25" customHeight="1"/>
    <row r="20618" ht="26.25" customHeight="1"/>
    <row r="20619" ht="26.25" customHeight="1"/>
    <row r="20620" ht="26.25" customHeight="1"/>
    <row r="20621" ht="26.25" customHeight="1"/>
    <row r="20622" ht="26.25" customHeight="1"/>
    <row r="20623" ht="26.25" customHeight="1"/>
    <row r="20624" ht="26.25" customHeight="1"/>
    <row r="20625" ht="26.25" customHeight="1"/>
    <row r="20626" ht="26.25" customHeight="1"/>
    <row r="20627" ht="26.25" customHeight="1"/>
    <row r="20628" ht="26.25" customHeight="1"/>
    <row r="20629" ht="26.25" customHeight="1"/>
    <row r="20630" ht="26.25" customHeight="1"/>
    <row r="20631" ht="26.25" customHeight="1"/>
    <row r="20632" ht="26.25" customHeight="1"/>
    <row r="20633" ht="26.25" customHeight="1"/>
    <row r="20634" ht="26.25" customHeight="1"/>
    <row r="20635" ht="26.25" customHeight="1"/>
    <row r="20636" ht="26.25" customHeight="1"/>
    <row r="20637" ht="26.25" customHeight="1"/>
    <row r="20638" ht="26.25" customHeight="1"/>
    <row r="20639" ht="26.25" customHeight="1"/>
    <row r="20640" ht="26.25" customHeight="1"/>
    <row r="20641" ht="26.25" customHeight="1"/>
    <row r="20642" ht="26.25" customHeight="1"/>
    <row r="20643" ht="26.25" customHeight="1"/>
    <row r="20644" ht="26.25" customHeight="1"/>
    <row r="20645" ht="26.25" customHeight="1"/>
    <row r="20646" ht="26.25" customHeight="1"/>
    <row r="20647" ht="26.25" customHeight="1"/>
    <row r="20648" ht="26.25" customHeight="1"/>
    <row r="20649" ht="26.25" customHeight="1"/>
    <row r="20650" ht="26.25" customHeight="1"/>
    <row r="20651" ht="26.25" customHeight="1"/>
    <row r="20652" ht="26.25" customHeight="1"/>
    <row r="20653" ht="26.25" customHeight="1"/>
    <row r="20654" ht="26.25" customHeight="1"/>
    <row r="20655" ht="26.25" customHeight="1"/>
    <row r="20656" ht="26.25" customHeight="1"/>
    <row r="20657" ht="26.25" customHeight="1"/>
    <row r="20658" ht="26.25" customHeight="1"/>
    <row r="20659" ht="26.25" customHeight="1"/>
    <row r="20660" ht="26.25" customHeight="1"/>
    <row r="20661" ht="26.25" customHeight="1"/>
    <row r="20662" ht="26.25" customHeight="1"/>
    <row r="20663" ht="26.25" customHeight="1"/>
    <row r="20664" ht="26.25" customHeight="1"/>
    <row r="20665" ht="26.25" customHeight="1"/>
    <row r="20666" ht="26.25" customHeight="1"/>
    <row r="20667" ht="26.25" customHeight="1"/>
    <row r="20668" ht="26.25" customHeight="1"/>
    <row r="20669" ht="26.25" customHeight="1"/>
    <row r="20670" ht="26.25" customHeight="1"/>
    <row r="20671" ht="26.25" customHeight="1"/>
    <row r="20672" ht="26.25" customHeight="1"/>
    <row r="20673" ht="26.25" customHeight="1"/>
    <row r="20674" ht="26.25" customHeight="1"/>
    <row r="20675" ht="26.25" customHeight="1"/>
    <row r="20676" ht="26.25" customHeight="1"/>
    <row r="20677" ht="26.25" customHeight="1"/>
    <row r="20678" ht="26.25" customHeight="1"/>
    <row r="20679" ht="26.25" customHeight="1"/>
    <row r="20680" ht="26.25" customHeight="1"/>
    <row r="20681" ht="26.25" customHeight="1"/>
    <row r="20682" ht="26.25" customHeight="1"/>
    <row r="20683" ht="26.25" customHeight="1"/>
    <row r="20684" ht="26.25" customHeight="1"/>
    <row r="20685" ht="26.25" customHeight="1"/>
    <row r="20686" ht="26.25" customHeight="1"/>
    <row r="20687" ht="26.25" customHeight="1"/>
    <row r="20688" ht="26.25" customHeight="1"/>
    <row r="20689" ht="26.25" customHeight="1"/>
    <row r="20690" ht="26.25" customHeight="1"/>
    <row r="20691" ht="26.25" customHeight="1"/>
    <row r="20692" ht="26.25" customHeight="1"/>
    <row r="20693" ht="26.25" customHeight="1"/>
    <row r="20694" ht="26.25" customHeight="1"/>
    <row r="20695" ht="26.25" customHeight="1"/>
    <row r="20696" ht="26.25" customHeight="1"/>
    <row r="20697" ht="26.25" customHeight="1"/>
    <row r="20698" ht="26.25" customHeight="1"/>
    <row r="20699" ht="26.25" customHeight="1"/>
    <row r="20700" ht="26.25" customHeight="1"/>
    <row r="20701" ht="26.25" customHeight="1"/>
    <row r="20702" ht="26.25" customHeight="1"/>
    <row r="20703" ht="26.25" customHeight="1"/>
    <row r="20704" ht="26.25" customHeight="1"/>
    <row r="20705" ht="26.25" customHeight="1"/>
    <row r="20706" ht="26.25" customHeight="1"/>
    <row r="20707" ht="26.25" customHeight="1"/>
    <row r="20708" ht="26.25" customHeight="1"/>
    <row r="20709" ht="26.25" customHeight="1"/>
    <row r="20710" ht="26.25" customHeight="1"/>
    <row r="20711" ht="26.25" customHeight="1"/>
    <row r="20712" ht="26.25" customHeight="1"/>
    <row r="20713" ht="26.25" customHeight="1"/>
    <row r="20714" ht="26.25" customHeight="1"/>
    <row r="20715" ht="26.25" customHeight="1"/>
    <row r="20716" ht="26.25" customHeight="1"/>
    <row r="20717" ht="26.25" customHeight="1"/>
    <row r="20718" ht="26.25" customHeight="1"/>
    <row r="20719" ht="26.25" customHeight="1"/>
    <row r="20720" ht="26.25" customHeight="1"/>
    <row r="20721" ht="26.25" customHeight="1"/>
    <row r="20722" ht="26.25" customHeight="1"/>
    <row r="20723" ht="26.25" customHeight="1"/>
    <row r="20724" ht="26.25" customHeight="1"/>
    <row r="20725" ht="26.25" customHeight="1"/>
    <row r="20726" ht="26.25" customHeight="1"/>
    <row r="20727" ht="26.25" customHeight="1"/>
    <row r="20728" ht="26.25" customHeight="1"/>
    <row r="20729" ht="26.25" customHeight="1"/>
    <row r="20730" ht="26.25" customHeight="1"/>
    <row r="20731" ht="26.25" customHeight="1"/>
    <row r="20732" ht="26.25" customHeight="1"/>
    <row r="20733" ht="26.25" customHeight="1"/>
    <row r="20734" ht="26.25" customHeight="1"/>
    <row r="20735" ht="26.25" customHeight="1"/>
    <row r="20736" ht="26.25" customHeight="1"/>
    <row r="20737" ht="26.25" customHeight="1"/>
    <row r="20738" ht="26.25" customHeight="1"/>
    <row r="20739" ht="26.25" customHeight="1"/>
    <row r="20740" ht="26.25" customHeight="1"/>
    <row r="20741" ht="26.25" customHeight="1"/>
    <row r="20742" ht="26.25" customHeight="1"/>
    <row r="20743" ht="26.25" customHeight="1"/>
    <row r="20744" ht="26.25" customHeight="1"/>
    <row r="20745" ht="26.25" customHeight="1"/>
    <row r="20746" ht="26.25" customHeight="1"/>
    <row r="20747" ht="26.25" customHeight="1"/>
    <row r="20748" ht="26.25" customHeight="1"/>
    <row r="20749" ht="26.25" customHeight="1"/>
    <row r="20750" ht="26.25" customHeight="1"/>
    <row r="20751" ht="26.25" customHeight="1"/>
    <row r="20752" ht="26.25" customHeight="1"/>
    <row r="20753" ht="26.25" customHeight="1"/>
    <row r="20754" ht="26.25" customHeight="1"/>
    <row r="20755" ht="26.25" customHeight="1"/>
    <row r="20756" ht="26.25" customHeight="1"/>
    <row r="20757" ht="26.25" customHeight="1"/>
    <row r="20758" ht="26.25" customHeight="1"/>
    <row r="20759" ht="26.25" customHeight="1"/>
    <row r="20760" ht="26.25" customHeight="1"/>
    <row r="20761" ht="26.25" customHeight="1"/>
    <row r="20762" ht="26.25" customHeight="1"/>
    <row r="20763" ht="26.25" customHeight="1"/>
    <row r="20764" ht="26.25" customHeight="1"/>
    <row r="20765" ht="26.25" customHeight="1"/>
    <row r="20766" ht="26.25" customHeight="1"/>
    <row r="20767" ht="26.25" customHeight="1"/>
    <row r="20768" ht="26.25" customHeight="1"/>
    <row r="20769" ht="26.25" customHeight="1"/>
    <row r="20770" ht="26.25" customHeight="1"/>
    <row r="20771" ht="26.25" customHeight="1"/>
    <row r="20772" ht="26.25" customHeight="1"/>
    <row r="20773" ht="26.25" customHeight="1"/>
    <row r="20774" ht="26.25" customHeight="1"/>
    <row r="20775" ht="26.25" customHeight="1"/>
    <row r="20776" ht="26.25" customHeight="1"/>
    <row r="20777" ht="26.25" customHeight="1"/>
    <row r="20778" ht="26.25" customHeight="1"/>
    <row r="20779" ht="26.25" customHeight="1"/>
    <row r="20780" ht="26.25" customHeight="1"/>
    <row r="20781" ht="26.25" customHeight="1"/>
    <row r="20782" ht="26.25" customHeight="1"/>
    <row r="20783" ht="26.25" customHeight="1"/>
    <row r="20784" ht="26.25" customHeight="1"/>
    <row r="20785" ht="26.25" customHeight="1"/>
    <row r="20786" ht="26.25" customHeight="1"/>
    <row r="20787" ht="26.25" customHeight="1"/>
    <row r="20788" ht="26.25" customHeight="1"/>
    <row r="20789" ht="26.25" customHeight="1"/>
    <row r="20790" ht="26.25" customHeight="1"/>
    <row r="20791" ht="26.25" customHeight="1"/>
    <row r="20792" ht="26.25" customHeight="1"/>
    <row r="20793" ht="26.25" customHeight="1"/>
    <row r="20794" ht="26.25" customHeight="1"/>
    <row r="20795" ht="26.25" customHeight="1"/>
    <row r="20796" ht="26.25" customHeight="1"/>
    <row r="20797" ht="26.25" customHeight="1"/>
    <row r="20798" ht="26.25" customHeight="1"/>
    <row r="20799" ht="26.25" customHeight="1"/>
    <row r="20800" ht="26.25" customHeight="1"/>
    <row r="20801" ht="26.25" customHeight="1"/>
    <row r="20802" ht="26.25" customHeight="1"/>
    <row r="20803" ht="26.25" customHeight="1"/>
    <row r="20804" ht="26.25" customHeight="1"/>
    <row r="20805" ht="26.25" customHeight="1"/>
    <row r="20806" ht="26.25" customHeight="1"/>
    <row r="20807" ht="26.25" customHeight="1"/>
    <row r="20808" ht="26.25" customHeight="1"/>
    <row r="20809" ht="26.25" customHeight="1"/>
    <row r="20810" ht="26.25" customHeight="1"/>
    <row r="20811" ht="26.25" customHeight="1"/>
    <row r="20812" ht="26.25" customHeight="1"/>
    <row r="20813" ht="26.25" customHeight="1"/>
    <row r="20814" ht="26.25" customHeight="1"/>
    <row r="20815" ht="26.25" customHeight="1"/>
    <row r="20816" ht="26.25" customHeight="1"/>
    <row r="20817" ht="26.25" customHeight="1"/>
    <row r="20818" ht="26.25" customHeight="1"/>
    <row r="20819" ht="26.25" customHeight="1"/>
    <row r="20820" ht="26.25" customHeight="1"/>
    <row r="20821" ht="26.25" customHeight="1"/>
    <row r="20822" ht="26.25" customHeight="1"/>
    <row r="20823" ht="26.25" customHeight="1"/>
    <row r="20824" ht="26.25" customHeight="1"/>
    <row r="20825" ht="26.25" customHeight="1"/>
    <row r="20826" ht="26.25" customHeight="1"/>
    <row r="20827" ht="26.25" customHeight="1"/>
    <row r="20828" ht="26.25" customHeight="1"/>
    <row r="20829" ht="26.25" customHeight="1"/>
    <row r="20830" ht="26.25" customHeight="1"/>
    <row r="20831" ht="26.25" customHeight="1"/>
    <row r="20832" ht="26.25" customHeight="1"/>
    <row r="20833" ht="26.25" customHeight="1"/>
    <row r="20834" ht="26.25" customHeight="1"/>
    <row r="20835" ht="26.25" customHeight="1"/>
    <row r="20836" ht="26.25" customHeight="1"/>
    <row r="20837" ht="26.25" customHeight="1"/>
    <row r="20838" ht="26.25" customHeight="1"/>
    <row r="20839" ht="26.25" customHeight="1"/>
    <row r="20840" ht="26.25" customHeight="1"/>
    <row r="20841" ht="26.25" customHeight="1"/>
    <row r="20842" ht="26.25" customHeight="1"/>
    <row r="20843" ht="26.25" customHeight="1"/>
    <row r="20844" ht="26.25" customHeight="1"/>
    <row r="20845" ht="26.25" customHeight="1"/>
    <row r="20846" ht="26.25" customHeight="1"/>
    <row r="20847" ht="26.25" customHeight="1"/>
    <row r="20848" ht="26.25" customHeight="1"/>
    <row r="20849" ht="26.25" customHeight="1"/>
    <row r="20850" ht="26.25" customHeight="1"/>
    <row r="20851" ht="26.25" customHeight="1"/>
    <row r="20852" ht="26.25" customHeight="1"/>
    <row r="20853" ht="26.25" customHeight="1"/>
    <row r="20854" ht="26.25" customHeight="1"/>
    <row r="20855" ht="26.25" customHeight="1"/>
    <row r="20856" ht="26.25" customHeight="1"/>
    <row r="20857" ht="26.25" customHeight="1"/>
    <row r="20858" ht="26.25" customHeight="1"/>
    <row r="20859" ht="26.25" customHeight="1"/>
    <row r="20860" ht="26.25" customHeight="1"/>
    <row r="20861" ht="26.25" customHeight="1"/>
    <row r="20862" ht="26.25" customHeight="1"/>
    <row r="20863" ht="26.25" customHeight="1"/>
    <row r="20864" ht="26.25" customHeight="1"/>
    <row r="20865" ht="26.25" customHeight="1"/>
    <row r="20866" ht="26.25" customHeight="1"/>
    <row r="20867" ht="26.25" customHeight="1"/>
    <row r="20868" ht="26.25" customHeight="1"/>
    <row r="20869" ht="26.25" customHeight="1"/>
    <row r="20870" ht="26.25" customHeight="1"/>
    <row r="20871" ht="26.25" customHeight="1"/>
    <row r="20872" ht="26.25" customHeight="1"/>
    <row r="20873" ht="26.25" customHeight="1"/>
    <row r="20874" ht="26.25" customHeight="1"/>
    <row r="20875" ht="26.25" customHeight="1"/>
    <row r="20876" ht="26.25" customHeight="1"/>
    <row r="20877" ht="26.25" customHeight="1"/>
    <row r="20878" ht="26.25" customHeight="1"/>
    <row r="20879" ht="26.25" customHeight="1"/>
    <row r="20880" ht="26.25" customHeight="1"/>
    <row r="20881" ht="26.25" customHeight="1"/>
    <row r="20882" ht="26.25" customHeight="1"/>
    <row r="20883" ht="26.25" customHeight="1"/>
    <row r="20884" ht="26.25" customHeight="1"/>
    <row r="20885" ht="26.25" customHeight="1"/>
    <row r="20886" ht="26.25" customHeight="1"/>
    <row r="20887" ht="26.25" customHeight="1"/>
    <row r="20888" ht="26.25" customHeight="1"/>
    <row r="20889" ht="26.25" customHeight="1"/>
    <row r="20890" ht="26.25" customHeight="1"/>
    <row r="20891" ht="26.25" customHeight="1"/>
    <row r="20892" ht="26.25" customHeight="1"/>
    <row r="20893" ht="26.25" customHeight="1"/>
    <row r="20894" ht="26.25" customHeight="1"/>
    <row r="20895" ht="26.25" customHeight="1"/>
    <row r="20896" ht="26.25" customHeight="1"/>
    <row r="20897" ht="26.25" customHeight="1"/>
    <row r="20898" ht="26.25" customHeight="1"/>
    <row r="20899" ht="26.25" customHeight="1"/>
    <row r="20900" ht="26.25" customHeight="1"/>
    <row r="20901" ht="26.25" customHeight="1"/>
    <row r="20902" ht="26.25" customHeight="1"/>
    <row r="20903" ht="26.25" customHeight="1"/>
    <row r="20904" ht="26.25" customHeight="1"/>
    <row r="20905" ht="26.25" customHeight="1"/>
    <row r="20906" ht="26.25" customHeight="1"/>
    <row r="20907" ht="26.25" customHeight="1"/>
    <row r="20908" ht="26.25" customHeight="1"/>
    <row r="20909" ht="26.25" customHeight="1"/>
    <row r="20910" ht="26.25" customHeight="1"/>
    <row r="20911" ht="26.25" customHeight="1"/>
    <row r="20912" ht="26.25" customHeight="1"/>
    <row r="20913" ht="26.25" customHeight="1"/>
    <row r="20914" ht="26.25" customHeight="1"/>
    <row r="20915" ht="26.25" customHeight="1"/>
    <row r="20916" ht="26.25" customHeight="1"/>
    <row r="20917" ht="26.25" customHeight="1"/>
    <row r="20918" ht="26.25" customHeight="1"/>
    <row r="20919" ht="26.25" customHeight="1"/>
    <row r="20920" ht="26.25" customHeight="1"/>
    <row r="20921" ht="26.25" customHeight="1"/>
    <row r="20922" ht="26.25" customHeight="1"/>
    <row r="20923" ht="26.25" customHeight="1"/>
    <row r="20924" ht="26.25" customHeight="1"/>
    <row r="20925" ht="26.25" customHeight="1"/>
    <row r="20926" ht="26.25" customHeight="1"/>
    <row r="20927" ht="26.25" customHeight="1"/>
    <row r="20928" ht="26.25" customHeight="1"/>
    <row r="20929" ht="26.25" customHeight="1"/>
    <row r="20930" ht="26.25" customHeight="1"/>
    <row r="20931" ht="26.25" customHeight="1"/>
    <row r="20932" ht="26.25" customHeight="1"/>
    <row r="20933" ht="26.25" customHeight="1"/>
    <row r="20934" ht="26.25" customHeight="1"/>
    <row r="20935" ht="26.25" customHeight="1"/>
    <row r="20936" ht="26.25" customHeight="1"/>
    <row r="20937" ht="26.25" customHeight="1"/>
    <row r="20938" ht="26.25" customHeight="1"/>
    <row r="20939" ht="26.25" customHeight="1"/>
    <row r="20940" ht="26.25" customHeight="1"/>
    <row r="20941" ht="26.25" customHeight="1"/>
    <row r="20942" ht="26.25" customHeight="1"/>
    <row r="20943" ht="26.25" customHeight="1"/>
    <row r="20944" ht="26.25" customHeight="1"/>
    <row r="20945" ht="26.25" customHeight="1"/>
    <row r="20946" ht="26.25" customHeight="1"/>
    <row r="20947" ht="26.25" customHeight="1"/>
    <row r="20948" ht="26.25" customHeight="1"/>
    <row r="20949" ht="26.25" customHeight="1"/>
    <row r="20950" ht="26.25" customHeight="1"/>
    <row r="20951" ht="26.25" customHeight="1"/>
    <row r="20952" ht="26.25" customHeight="1"/>
    <row r="20953" ht="26.25" customHeight="1"/>
    <row r="20954" ht="26.25" customHeight="1"/>
    <row r="20955" ht="26.25" customHeight="1"/>
    <row r="20956" ht="26.25" customHeight="1"/>
    <row r="20957" ht="26.25" customHeight="1"/>
    <row r="20958" ht="26.25" customHeight="1"/>
    <row r="20959" ht="26.25" customHeight="1"/>
    <row r="20960" ht="26.25" customHeight="1"/>
    <row r="20961" ht="26.25" customHeight="1"/>
    <row r="20962" ht="26.25" customHeight="1"/>
    <row r="20963" ht="26.25" customHeight="1"/>
    <row r="20964" ht="26.25" customHeight="1"/>
    <row r="20965" ht="26.25" customHeight="1"/>
    <row r="20966" ht="26.25" customHeight="1"/>
    <row r="20967" ht="26.25" customHeight="1"/>
    <row r="20968" ht="26.25" customHeight="1"/>
    <row r="20969" ht="26.25" customHeight="1"/>
    <row r="20970" ht="26.25" customHeight="1"/>
    <row r="20971" ht="26.25" customHeight="1"/>
    <row r="20972" ht="26.25" customHeight="1"/>
    <row r="20973" ht="26.25" customHeight="1"/>
    <row r="20974" ht="26.25" customHeight="1"/>
    <row r="20975" ht="26.25" customHeight="1"/>
    <row r="20976" ht="26.25" customHeight="1"/>
    <row r="20977" ht="26.25" customHeight="1"/>
    <row r="20978" ht="26.25" customHeight="1"/>
    <row r="20979" ht="26.25" customHeight="1"/>
    <row r="20980" ht="26.25" customHeight="1"/>
    <row r="20981" ht="26.25" customHeight="1"/>
    <row r="20982" ht="26.25" customHeight="1"/>
    <row r="20983" ht="26.25" customHeight="1"/>
    <row r="20984" ht="26.25" customHeight="1"/>
    <row r="20985" ht="26.25" customHeight="1"/>
    <row r="20986" ht="26.25" customHeight="1"/>
    <row r="20987" ht="26.25" customHeight="1"/>
    <row r="20988" ht="26.25" customHeight="1"/>
    <row r="20989" ht="26.25" customHeight="1"/>
    <row r="20990" ht="26.25" customHeight="1"/>
    <row r="20991" ht="26.25" customHeight="1"/>
    <row r="20992" ht="26.25" customHeight="1"/>
    <row r="20993" ht="26.25" customHeight="1"/>
    <row r="20994" ht="26.25" customHeight="1"/>
    <row r="20995" ht="26.25" customHeight="1"/>
    <row r="20996" ht="26.25" customHeight="1"/>
    <row r="20997" ht="26.25" customHeight="1"/>
    <row r="20998" ht="26.25" customHeight="1"/>
    <row r="20999" ht="26.25" customHeight="1"/>
    <row r="21000" ht="26.25" customHeight="1"/>
    <row r="21001" ht="26.25" customHeight="1"/>
    <row r="21002" ht="26.25" customHeight="1"/>
    <row r="21003" ht="26.25" customHeight="1"/>
    <row r="21004" ht="26.25" customHeight="1"/>
    <row r="21005" ht="26.25" customHeight="1"/>
    <row r="21006" ht="26.25" customHeight="1"/>
    <row r="21007" ht="26.25" customHeight="1"/>
    <row r="21008" ht="26.25" customHeight="1"/>
    <row r="21009" ht="26.25" customHeight="1"/>
    <row r="21010" ht="26.25" customHeight="1"/>
    <row r="21011" ht="26.25" customHeight="1"/>
    <row r="21012" ht="26.25" customHeight="1"/>
    <row r="21013" ht="26.25" customHeight="1"/>
    <row r="21014" ht="26.25" customHeight="1"/>
    <row r="21015" ht="26.25" customHeight="1"/>
    <row r="21016" ht="26.25" customHeight="1"/>
    <row r="21017" ht="26.25" customHeight="1"/>
    <row r="21018" ht="26.25" customHeight="1"/>
    <row r="21019" ht="26.25" customHeight="1"/>
    <row r="21020" ht="26.25" customHeight="1"/>
    <row r="21021" ht="26.25" customHeight="1"/>
    <row r="21022" ht="26.25" customHeight="1"/>
    <row r="21023" ht="26.25" customHeight="1"/>
    <row r="21024" ht="26.25" customHeight="1"/>
    <row r="21025" ht="26.25" customHeight="1"/>
    <row r="21026" ht="26.25" customHeight="1"/>
    <row r="21027" ht="26.25" customHeight="1"/>
    <row r="21028" ht="26.25" customHeight="1"/>
    <row r="21029" ht="26.25" customHeight="1"/>
    <row r="21030" ht="26.25" customHeight="1"/>
    <row r="21031" ht="26.25" customHeight="1"/>
    <row r="21032" ht="26.25" customHeight="1"/>
    <row r="21033" ht="26.25" customHeight="1"/>
    <row r="21034" ht="26.25" customHeight="1"/>
    <row r="21035" ht="26.25" customHeight="1"/>
    <row r="21036" ht="26.25" customHeight="1"/>
    <row r="21037" ht="26.25" customHeight="1"/>
    <row r="21038" ht="26.25" customHeight="1"/>
    <row r="21039" ht="26.25" customHeight="1"/>
    <row r="21040" ht="26.25" customHeight="1"/>
    <row r="21041" ht="26.25" customHeight="1"/>
    <row r="21042" ht="26.25" customHeight="1"/>
    <row r="21043" ht="26.25" customHeight="1"/>
    <row r="21044" ht="26.25" customHeight="1"/>
    <row r="21045" ht="26.25" customHeight="1"/>
    <row r="21046" ht="26.25" customHeight="1"/>
    <row r="21047" ht="26.25" customHeight="1"/>
    <row r="21048" ht="26.25" customHeight="1"/>
    <row r="21049" ht="26.25" customHeight="1"/>
    <row r="21050" ht="26.25" customHeight="1"/>
    <row r="21051" ht="26.25" customHeight="1"/>
    <row r="21052" ht="26.25" customHeight="1"/>
    <row r="21053" ht="26.25" customHeight="1"/>
    <row r="21054" ht="26.25" customHeight="1"/>
    <row r="21055" ht="26.25" customHeight="1"/>
    <row r="21056" ht="26.25" customHeight="1"/>
    <row r="21057" ht="26.25" customHeight="1"/>
    <row r="21058" ht="26.25" customHeight="1"/>
    <row r="21059" ht="26.25" customHeight="1"/>
    <row r="21060" ht="26.25" customHeight="1"/>
    <row r="21061" ht="26.25" customHeight="1"/>
    <row r="21062" ht="26.25" customHeight="1"/>
    <row r="21063" ht="26.25" customHeight="1"/>
    <row r="21064" ht="26.25" customHeight="1"/>
    <row r="21065" ht="26.25" customHeight="1"/>
    <row r="21066" ht="26.25" customHeight="1"/>
    <row r="21067" ht="26.25" customHeight="1"/>
    <row r="21068" ht="26.25" customHeight="1"/>
    <row r="21069" ht="26.25" customHeight="1"/>
    <row r="21070" ht="26.25" customHeight="1"/>
    <row r="21071" ht="26.25" customHeight="1"/>
    <row r="21072" ht="26.25" customHeight="1"/>
    <row r="21073" ht="26.25" customHeight="1"/>
    <row r="21074" ht="26.25" customHeight="1"/>
    <row r="21075" ht="26.25" customHeight="1"/>
    <row r="21076" ht="26.25" customHeight="1"/>
    <row r="21077" ht="26.25" customHeight="1"/>
    <row r="21078" ht="26.25" customHeight="1"/>
    <row r="21079" ht="26.25" customHeight="1"/>
    <row r="21080" ht="26.25" customHeight="1"/>
    <row r="21081" ht="26.25" customHeight="1"/>
    <row r="21082" ht="26.25" customHeight="1"/>
    <row r="21083" ht="26.25" customHeight="1"/>
    <row r="21084" ht="26.25" customHeight="1"/>
    <row r="21085" ht="26.25" customHeight="1"/>
    <row r="21086" ht="26.25" customHeight="1"/>
    <row r="21087" ht="26.25" customHeight="1"/>
    <row r="21088" ht="26.25" customHeight="1"/>
    <row r="21089" ht="26.25" customHeight="1"/>
    <row r="21090" ht="26.25" customHeight="1"/>
    <row r="21091" ht="26.25" customHeight="1"/>
    <row r="21092" ht="26.25" customHeight="1"/>
    <row r="21093" ht="26.25" customHeight="1"/>
    <row r="21094" ht="26.25" customHeight="1"/>
    <row r="21095" ht="26.25" customHeight="1"/>
    <row r="21096" ht="26.25" customHeight="1"/>
    <row r="21097" ht="26.25" customHeight="1"/>
    <row r="21098" ht="26.25" customHeight="1"/>
    <row r="21099" ht="26.25" customHeight="1"/>
    <row r="21100" ht="26.25" customHeight="1"/>
    <row r="21101" ht="26.25" customHeight="1"/>
    <row r="21102" ht="26.25" customHeight="1"/>
    <row r="21103" ht="26.25" customHeight="1"/>
    <row r="21104" ht="26.25" customHeight="1"/>
    <row r="21105" ht="26.25" customHeight="1"/>
    <row r="21106" ht="26.25" customHeight="1"/>
    <row r="21107" ht="26.25" customHeight="1"/>
    <row r="21108" ht="26.25" customHeight="1"/>
    <row r="21109" ht="26.25" customHeight="1"/>
    <row r="21110" ht="26.25" customHeight="1"/>
    <row r="21111" ht="26.25" customHeight="1"/>
    <row r="21112" ht="26.25" customHeight="1"/>
    <row r="21113" ht="26.25" customHeight="1"/>
    <row r="21114" ht="26.25" customHeight="1"/>
    <row r="21115" ht="26.25" customHeight="1"/>
    <row r="21116" ht="26.25" customHeight="1"/>
    <row r="21117" ht="26.25" customHeight="1"/>
    <row r="21118" ht="26.25" customHeight="1"/>
    <row r="21119" ht="26.25" customHeight="1"/>
    <row r="21120" ht="26.25" customHeight="1"/>
    <row r="21121" ht="26.25" customHeight="1"/>
    <row r="21122" ht="26.25" customHeight="1"/>
    <row r="21123" ht="26.25" customHeight="1"/>
    <row r="21124" ht="26.25" customHeight="1"/>
    <row r="21125" ht="26.25" customHeight="1"/>
    <row r="21126" ht="26.25" customHeight="1"/>
    <row r="21127" ht="26.25" customHeight="1"/>
    <row r="21128" ht="26.25" customHeight="1"/>
    <row r="21129" ht="26.25" customHeight="1"/>
    <row r="21130" ht="26.25" customHeight="1"/>
    <row r="21131" ht="26.25" customHeight="1"/>
    <row r="21132" ht="26.25" customHeight="1"/>
    <row r="21133" ht="26.25" customHeight="1"/>
    <row r="21134" ht="26.25" customHeight="1"/>
    <row r="21135" ht="26.25" customHeight="1"/>
    <row r="21136" ht="26.25" customHeight="1"/>
    <row r="21137" ht="26.25" customHeight="1"/>
    <row r="21138" ht="26.25" customHeight="1"/>
    <row r="21139" ht="26.25" customHeight="1"/>
    <row r="21140" ht="26.25" customHeight="1"/>
    <row r="21141" ht="26.25" customHeight="1"/>
    <row r="21142" ht="26.25" customHeight="1"/>
    <row r="21143" ht="26.25" customHeight="1"/>
    <row r="21144" ht="26.25" customHeight="1"/>
    <row r="21145" ht="26.25" customHeight="1"/>
    <row r="21146" ht="26.25" customHeight="1"/>
    <row r="21147" ht="26.25" customHeight="1"/>
    <row r="21148" ht="26.25" customHeight="1"/>
    <row r="21149" ht="26.25" customHeight="1"/>
    <row r="21150" ht="26.25" customHeight="1"/>
    <row r="21151" ht="26.25" customHeight="1"/>
    <row r="21152" ht="26.25" customHeight="1"/>
    <row r="21153" ht="26.25" customHeight="1"/>
    <row r="21154" ht="26.25" customHeight="1"/>
    <row r="21155" ht="26.25" customHeight="1"/>
    <row r="21156" ht="26.25" customHeight="1"/>
    <row r="21157" ht="26.25" customHeight="1"/>
    <row r="21158" ht="26.25" customHeight="1"/>
    <row r="21159" ht="26.25" customHeight="1"/>
    <row r="21160" ht="26.25" customHeight="1"/>
    <row r="21161" ht="26.25" customHeight="1"/>
    <row r="21162" ht="26.25" customHeight="1"/>
    <row r="21163" ht="26.25" customHeight="1"/>
    <row r="21164" ht="26.25" customHeight="1"/>
    <row r="21165" ht="26.25" customHeight="1"/>
    <row r="21166" ht="26.25" customHeight="1"/>
    <row r="21167" ht="26.25" customHeight="1"/>
    <row r="21168" ht="26.25" customHeight="1"/>
    <row r="21169" ht="26.25" customHeight="1"/>
    <row r="21170" ht="26.25" customHeight="1"/>
    <row r="21171" ht="26.25" customHeight="1"/>
    <row r="21172" ht="26.25" customHeight="1"/>
    <row r="21173" ht="26.25" customHeight="1"/>
    <row r="21174" ht="26.25" customHeight="1"/>
    <row r="21175" ht="26.25" customHeight="1"/>
    <row r="21176" ht="26.25" customHeight="1"/>
    <row r="21177" ht="26.25" customHeight="1"/>
    <row r="21178" ht="26.25" customHeight="1"/>
    <row r="21179" ht="26.25" customHeight="1"/>
    <row r="21180" ht="26.25" customHeight="1"/>
    <row r="21181" ht="26.25" customHeight="1"/>
    <row r="21182" ht="26.25" customHeight="1"/>
    <row r="21183" ht="26.25" customHeight="1"/>
    <row r="21184" ht="26.25" customHeight="1"/>
    <row r="21185" ht="26.25" customHeight="1"/>
    <row r="21186" ht="26.25" customHeight="1"/>
    <row r="21187" ht="26.25" customHeight="1"/>
    <row r="21188" ht="26.25" customHeight="1"/>
    <row r="21189" ht="26.25" customHeight="1"/>
    <row r="21190" ht="26.25" customHeight="1"/>
    <row r="21191" ht="26.25" customHeight="1"/>
    <row r="21192" ht="26.25" customHeight="1"/>
    <row r="21193" ht="26.25" customHeight="1"/>
    <row r="21194" ht="26.25" customHeight="1"/>
    <row r="21195" ht="26.25" customHeight="1"/>
    <row r="21196" ht="26.25" customHeight="1"/>
    <row r="21197" ht="26.25" customHeight="1"/>
    <row r="21198" ht="26.25" customHeight="1"/>
    <row r="21199" ht="26.25" customHeight="1"/>
    <row r="21200" ht="26.25" customHeight="1"/>
    <row r="21201" ht="26.25" customHeight="1"/>
    <row r="21202" ht="26.25" customHeight="1"/>
    <row r="21203" ht="26.25" customHeight="1"/>
    <row r="21204" ht="26.25" customHeight="1"/>
    <row r="21205" ht="26.25" customHeight="1"/>
    <row r="21206" ht="26.25" customHeight="1"/>
    <row r="21207" ht="26.25" customHeight="1"/>
    <row r="21208" ht="26.25" customHeight="1"/>
    <row r="21209" ht="26.25" customHeight="1"/>
    <row r="21210" ht="26.25" customHeight="1"/>
    <row r="21211" ht="26.25" customHeight="1"/>
    <row r="21212" ht="26.25" customHeight="1"/>
    <row r="21213" ht="26.25" customHeight="1"/>
    <row r="21214" ht="26.25" customHeight="1"/>
    <row r="21215" ht="26.25" customHeight="1"/>
    <row r="21216" ht="26.25" customHeight="1"/>
    <row r="21217" ht="26.25" customHeight="1"/>
    <row r="21218" ht="26.25" customHeight="1"/>
    <row r="21219" ht="26.25" customHeight="1"/>
    <row r="21220" ht="26.25" customHeight="1"/>
    <row r="21221" ht="26.25" customHeight="1"/>
    <row r="21222" ht="26.25" customHeight="1"/>
    <row r="21223" ht="26.25" customHeight="1"/>
    <row r="21224" ht="26.25" customHeight="1"/>
    <row r="21225" ht="26.25" customHeight="1"/>
    <row r="21226" ht="26.25" customHeight="1"/>
    <row r="21227" ht="26.25" customHeight="1"/>
    <row r="21228" ht="26.25" customHeight="1"/>
    <row r="21229" ht="26.25" customHeight="1"/>
    <row r="21230" ht="26.25" customHeight="1"/>
    <row r="21231" ht="26.25" customHeight="1"/>
    <row r="21232" ht="26.25" customHeight="1"/>
    <row r="21233" ht="26.25" customHeight="1"/>
    <row r="21234" ht="26.25" customHeight="1"/>
    <row r="21235" ht="26.25" customHeight="1"/>
    <row r="21236" ht="26.25" customHeight="1"/>
    <row r="21237" ht="26.25" customHeight="1"/>
    <row r="21238" ht="26.25" customHeight="1"/>
    <row r="21239" ht="26.25" customHeight="1"/>
    <row r="21240" ht="26.25" customHeight="1"/>
    <row r="21241" ht="26.25" customHeight="1"/>
    <row r="21242" ht="26.25" customHeight="1"/>
    <row r="21243" ht="26.25" customHeight="1"/>
    <row r="21244" ht="26.25" customHeight="1"/>
    <row r="21245" ht="26.25" customHeight="1"/>
    <row r="21246" ht="26.25" customHeight="1"/>
    <row r="21247" ht="26.25" customHeight="1"/>
    <row r="21248" ht="26.25" customHeight="1"/>
    <row r="21249" ht="26.25" customHeight="1"/>
    <row r="21250" ht="26.25" customHeight="1"/>
    <row r="21251" ht="26.25" customHeight="1"/>
    <row r="21252" ht="26.25" customHeight="1"/>
    <row r="21253" ht="26.25" customHeight="1"/>
    <row r="21254" ht="26.25" customHeight="1"/>
    <row r="21255" ht="26.25" customHeight="1"/>
    <row r="21256" ht="26.25" customHeight="1"/>
    <row r="21257" ht="26.25" customHeight="1"/>
    <row r="21258" ht="26.25" customHeight="1"/>
    <row r="21259" ht="26.25" customHeight="1"/>
    <row r="21260" ht="26.25" customHeight="1"/>
    <row r="21261" ht="26.25" customHeight="1"/>
    <row r="21262" ht="26.25" customHeight="1"/>
    <row r="21263" ht="26.25" customHeight="1"/>
    <row r="21264" ht="26.25" customHeight="1"/>
    <row r="21265" ht="26.25" customHeight="1"/>
    <row r="21266" ht="26.25" customHeight="1"/>
    <row r="21267" ht="26.25" customHeight="1"/>
    <row r="21268" ht="26.25" customHeight="1"/>
    <row r="21269" ht="26.25" customHeight="1"/>
    <row r="21270" ht="26.25" customHeight="1"/>
    <row r="21271" ht="26.25" customHeight="1"/>
    <row r="21272" ht="26.25" customHeight="1"/>
    <row r="21273" ht="26.25" customHeight="1"/>
    <row r="21274" ht="26.25" customHeight="1"/>
    <row r="21275" ht="26.25" customHeight="1"/>
    <row r="21276" ht="26.25" customHeight="1"/>
    <row r="21277" ht="26.25" customHeight="1"/>
    <row r="21278" ht="26.25" customHeight="1"/>
    <row r="21279" ht="26.25" customHeight="1"/>
    <row r="21280" ht="26.25" customHeight="1"/>
    <row r="21281" ht="26.25" customHeight="1"/>
    <row r="21282" ht="26.25" customHeight="1"/>
    <row r="21283" ht="26.25" customHeight="1"/>
    <row r="21284" ht="26.25" customHeight="1"/>
    <row r="21285" ht="26.25" customHeight="1"/>
    <row r="21286" ht="26.25" customHeight="1"/>
    <row r="21287" ht="26.25" customHeight="1"/>
    <row r="21288" ht="26.25" customHeight="1"/>
    <row r="21289" ht="26.25" customHeight="1"/>
    <row r="21290" ht="26.25" customHeight="1"/>
    <row r="21291" ht="26.25" customHeight="1"/>
    <row r="21292" ht="26.25" customHeight="1"/>
    <row r="21293" ht="26.25" customHeight="1"/>
    <row r="21294" ht="26.25" customHeight="1"/>
    <row r="21295" ht="26.25" customHeight="1"/>
    <row r="21296" ht="26.25" customHeight="1"/>
    <row r="21297" ht="26.25" customHeight="1"/>
    <row r="21298" ht="26.25" customHeight="1"/>
    <row r="21299" ht="26.25" customHeight="1"/>
    <row r="21300" ht="26.25" customHeight="1"/>
    <row r="21301" ht="26.25" customHeight="1"/>
    <row r="21302" ht="26.25" customHeight="1"/>
    <row r="21303" ht="26.25" customHeight="1"/>
    <row r="21304" ht="26.25" customHeight="1"/>
    <row r="21305" ht="26.25" customHeight="1"/>
    <row r="21306" ht="26.25" customHeight="1"/>
    <row r="21307" ht="26.25" customHeight="1"/>
    <row r="21308" ht="26.25" customHeight="1"/>
    <row r="21309" ht="26.25" customHeight="1"/>
    <row r="21310" ht="26.25" customHeight="1"/>
    <row r="21311" ht="26.25" customHeight="1"/>
    <row r="21312" ht="26.25" customHeight="1"/>
    <row r="21313" ht="26.25" customHeight="1"/>
    <row r="21314" ht="26.25" customHeight="1"/>
    <row r="21315" ht="26.25" customHeight="1"/>
    <row r="21316" ht="26.25" customHeight="1"/>
    <row r="21317" ht="26.25" customHeight="1"/>
    <row r="21318" ht="26.25" customHeight="1"/>
    <row r="21319" ht="26.25" customHeight="1"/>
    <row r="21320" ht="26.25" customHeight="1"/>
    <row r="21321" ht="26.25" customHeight="1"/>
    <row r="21322" ht="26.25" customHeight="1"/>
    <row r="21323" ht="26.25" customHeight="1"/>
    <row r="21324" ht="26.25" customHeight="1"/>
    <row r="21325" ht="26.25" customHeight="1"/>
    <row r="21326" ht="26.25" customHeight="1"/>
    <row r="21327" ht="26.25" customHeight="1"/>
    <row r="21328" ht="26.25" customHeight="1"/>
    <row r="21329" ht="26.25" customHeight="1"/>
    <row r="21330" ht="26.25" customHeight="1"/>
    <row r="21331" ht="26.25" customHeight="1"/>
    <row r="21332" ht="26.25" customHeight="1"/>
    <row r="21333" ht="26.25" customHeight="1"/>
    <row r="21334" ht="26.25" customHeight="1"/>
    <row r="21335" ht="26.25" customHeight="1"/>
    <row r="21336" ht="26.25" customHeight="1"/>
    <row r="21337" ht="26.25" customHeight="1"/>
    <row r="21338" ht="26.25" customHeight="1"/>
    <row r="21339" ht="26.25" customHeight="1"/>
    <row r="21340" ht="26.25" customHeight="1"/>
    <row r="21341" ht="26.25" customHeight="1"/>
    <row r="21342" ht="26.25" customHeight="1"/>
    <row r="21343" ht="26.25" customHeight="1"/>
    <row r="21344" ht="26.25" customHeight="1"/>
    <row r="21345" ht="26.25" customHeight="1"/>
    <row r="21346" ht="26.25" customHeight="1"/>
    <row r="21347" ht="26.25" customHeight="1"/>
    <row r="21348" ht="26.25" customHeight="1"/>
    <row r="21349" ht="26.25" customHeight="1"/>
    <row r="21350" ht="26.25" customHeight="1"/>
    <row r="21351" ht="26.25" customHeight="1"/>
    <row r="21352" ht="26.25" customHeight="1"/>
    <row r="21353" ht="26.25" customHeight="1"/>
    <row r="21354" ht="26.25" customHeight="1"/>
    <row r="21355" ht="26.25" customHeight="1"/>
    <row r="21356" ht="26.25" customHeight="1"/>
    <row r="21357" ht="26.25" customHeight="1"/>
    <row r="21358" ht="26.25" customHeight="1"/>
    <row r="21359" ht="26.25" customHeight="1"/>
    <row r="21360" ht="26.25" customHeight="1"/>
    <row r="21361" ht="26.25" customHeight="1"/>
    <row r="21362" ht="26.25" customHeight="1"/>
    <row r="21363" ht="26.25" customHeight="1"/>
    <row r="21364" ht="26.25" customHeight="1"/>
    <row r="21365" ht="26.25" customHeight="1"/>
    <row r="21366" ht="26.25" customHeight="1"/>
    <row r="21367" ht="26.25" customHeight="1"/>
    <row r="21368" ht="26.25" customHeight="1"/>
    <row r="21369" ht="26.25" customHeight="1"/>
    <row r="21370" ht="26.25" customHeight="1"/>
    <row r="21371" ht="26.25" customHeight="1"/>
    <row r="21372" ht="26.25" customHeight="1"/>
    <row r="21373" ht="26.25" customHeight="1"/>
    <row r="21374" ht="26.25" customHeight="1"/>
    <row r="21375" ht="26.25" customHeight="1"/>
    <row r="21376" ht="26.25" customHeight="1"/>
    <row r="21377" ht="26.25" customHeight="1"/>
    <row r="21378" ht="26.25" customHeight="1"/>
    <row r="21379" ht="26.25" customHeight="1"/>
    <row r="21380" ht="26.25" customHeight="1"/>
    <row r="21381" ht="26.25" customHeight="1"/>
    <row r="21382" ht="26.25" customHeight="1"/>
    <row r="21383" ht="26.25" customHeight="1"/>
    <row r="21384" ht="26.25" customHeight="1"/>
    <row r="21385" ht="26.25" customHeight="1"/>
    <row r="21386" ht="26.25" customHeight="1"/>
    <row r="21387" ht="26.25" customHeight="1"/>
    <row r="21388" ht="26.25" customHeight="1"/>
    <row r="21389" ht="26.25" customHeight="1"/>
    <row r="21390" ht="26.25" customHeight="1"/>
    <row r="21391" ht="26.25" customHeight="1"/>
    <row r="21392" ht="26.25" customHeight="1"/>
    <row r="21393" ht="26.25" customHeight="1"/>
    <row r="21394" ht="26.25" customHeight="1"/>
    <row r="21395" ht="26.25" customHeight="1"/>
    <row r="21396" ht="26.25" customHeight="1"/>
    <row r="21397" ht="26.25" customHeight="1"/>
    <row r="21398" ht="26.25" customHeight="1"/>
    <row r="21399" ht="26.25" customHeight="1"/>
    <row r="21400" ht="26.25" customHeight="1"/>
    <row r="21401" ht="26.25" customHeight="1"/>
    <row r="21402" ht="26.25" customHeight="1"/>
    <row r="21403" ht="26.25" customHeight="1"/>
    <row r="21404" ht="26.25" customHeight="1"/>
    <row r="21405" ht="26.25" customHeight="1"/>
    <row r="21406" ht="26.25" customHeight="1"/>
    <row r="21407" ht="26.25" customHeight="1"/>
    <row r="21408" ht="26.25" customHeight="1"/>
    <row r="21409" ht="26.25" customHeight="1"/>
    <row r="21410" ht="26.25" customHeight="1"/>
    <row r="21411" ht="26.25" customHeight="1"/>
    <row r="21412" ht="26.25" customHeight="1"/>
    <row r="21413" ht="26.25" customHeight="1"/>
    <row r="21414" ht="26.25" customHeight="1"/>
    <row r="21415" ht="26.25" customHeight="1"/>
    <row r="21416" ht="26.25" customHeight="1"/>
    <row r="21417" ht="26.25" customHeight="1"/>
    <row r="21418" ht="26.25" customHeight="1"/>
    <row r="21419" ht="26.25" customHeight="1"/>
    <row r="21420" ht="26.25" customHeight="1"/>
    <row r="21421" ht="26.25" customHeight="1"/>
    <row r="21422" ht="26.25" customHeight="1"/>
    <row r="21423" ht="26.25" customHeight="1"/>
    <row r="21424" ht="26.25" customHeight="1"/>
    <row r="21425" ht="26.25" customHeight="1"/>
    <row r="21426" ht="26.25" customHeight="1"/>
    <row r="21427" ht="26.25" customHeight="1"/>
    <row r="21428" ht="26.25" customHeight="1"/>
    <row r="21429" ht="26.25" customHeight="1"/>
    <row r="21430" ht="26.25" customHeight="1"/>
    <row r="21431" ht="26.25" customHeight="1"/>
    <row r="21432" ht="26.25" customHeight="1"/>
    <row r="21433" ht="26.25" customHeight="1"/>
    <row r="21434" ht="26.25" customHeight="1"/>
    <row r="21435" ht="26.25" customHeight="1"/>
    <row r="21436" ht="26.25" customHeight="1"/>
    <row r="21437" ht="26.25" customHeight="1"/>
    <row r="21438" ht="26.25" customHeight="1"/>
    <row r="21439" ht="26.25" customHeight="1"/>
    <row r="21440" ht="26.25" customHeight="1"/>
    <row r="21441" ht="26.25" customHeight="1"/>
    <row r="21442" ht="26.25" customHeight="1"/>
    <row r="21443" ht="26.25" customHeight="1"/>
    <row r="21444" ht="26.25" customHeight="1"/>
    <row r="21445" ht="26.25" customHeight="1"/>
    <row r="21446" ht="26.25" customHeight="1"/>
    <row r="21447" ht="26.25" customHeight="1"/>
    <row r="21448" ht="26.25" customHeight="1"/>
    <row r="21449" ht="26.25" customHeight="1"/>
    <row r="21450" ht="26.25" customHeight="1"/>
    <row r="21451" ht="26.25" customHeight="1"/>
    <row r="21452" ht="26.25" customHeight="1"/>
    <row r="21453" ht="26.25" customHeight="1"/>
    <row r="21454" ht="26.25" customHeight="1"/>
    <row r="21455" ht="26.25" customHeight="1"/>
    <row r="21456" ht="26.25" customHeight="1"/>
    <row r="21457" ht="26.25" customHeight="1"/>
    <row r="21458" ht="26.25" customHeight="1"/>
    <row r="21459" ht="26.25" customHeight="1"/>
    <row r="21460" ht="26.25" customHeight="1"/>
    <row r="21461" ht="26.25" customHeight="1"/>
    <row r="21462" ht="26.25" customHeight="1"/>
    <row r="21463" ht="26.25" customHeight="1"/>
    <row r="21464" ht="26.25" customHeight="1"/>
    <row r="21465" ht="26.25" customHeight="1"/>
    <row r="21466" ht="26.25" customHeight="1"/>
    <row r="21467" ht="26.25" customHeight="1"/>
    <row r="21468" ht="26.25" customHeight="1"/>
    <row r="21469" ht="26.25" customHeight="1"/>
    <row r="21470" ht="26.25" customHeight="1"/>
    <row r="21471" ht="26.25" customHeight="1"/>
    <row r="21472" ht="26.25" customHeight="1"/>
    <row r="21473" ht="26.25" customHeight="1"/>
    <row r="21474" ht="26.25" customHeight="1"/>
    <row r="21475" ht="26.25" customHeight="1"/>
    <row r="21476" ht="26.25" customHeight="1"/>
    <row r="21477" ht="26.25" customHeight="1"/>
    <row r="21478" ht="26.25" customHeight="1"/>
    <row r="21479" ht="26.25" customHeight="1"/>
    <row r="21480" ht="26.25" customHeight="1"/>
    <row r="21481" ht="26.25" customHeight="1"/>
    <row r="21482" ht="26.25" customHeight="1"/>
    <row r="21483" ht="26.25" customHeight="1"/>
    <row r="21484" ht="26.25" customHeight="1"/>
    <row r="21485" ht="26.25" customHeight="1"/>
    <row r="21486" ht="26.25" customHeight="1"/>
    <row r="21487" ht="26.25" customHeight="1"/>
    <row r="21488" ht="26.25" customHeight="1"/>
    <row r="21489" ht="26.25" customHeight="1"/>
    <row r="21490" ht="26.25" customHeight="1"/>
    <row r="21491" ht="26.25" customHeight="1"/>
    <row r="21492" ht="26.25" customHeight="1"/>
    <row r="21493" ht="26.25" customHeight="1"/>
    <row r="21494" ht="26.25" customHeight="1"/>
    <row r="21495" ht="26.25" customHeight="1"/>
    <row r="21496" ht="26.25" customHeight="1"/>
    <row r="21497" ht="26.25" customHeight="1"/>
    <row r="21498" ht="26.25" customHeight="1"/>
    <row r="21499" ht="26.25" customHeight="1"/>
    <row r="21500" ht="26.25" customHeight="1"/>
    <row r="21501" ht="26.25" customHeight="1"/>
    <row r="21502" ht="26.25" customHeight="1"/>
    <row r="21503" ht="26.25" customHeight="1"/>
    <row r="21504" ht="26.25" customHeight="1"/>
    <row r="21505" ht="26.25" customHeight="1"/>
    <row r="21506" ht="26.25" customHeight="1"/>
    <row r="21507" ht="26.25" customHeight="1"/>
    <row r="21508" ht="26.25" customHeight="1"/>
    <row r="21509" ht="26.25" customHeight="1"/>
    <row r="21510" ht="26.25" customHeight="1"/>
    <row r="21511" ht="26.25" customHeight="1"/>
    <row r="21512" ht="26.25" customHeight="1"/>
    <row r="21513" ht="26.25" customHeight="1"/>
    <row r="21514" ht="26.25" customHeight="1"/>
    <row r="21515" ht="26.25" customHeight="1"/>
    <row r="21516" ht="26.25" customHeight="1"/>
    <row r="21517" ht="26.25" customHeight="1"/>
    <row r="21518" ht="26.25" customHeight="1"/>
    <row r="21519" ht="26.25" customHeight="1"/>
    <row r="21520" ht="26.25" customHeight="1"/>
    <row r="21521" ht="26.25" customHeight="1"/>
    <row r="21522" ht="26.25" customHeight="1"/>
    <row r="21523" ht="26.25" customHeight="1"/>
    <row r="21524" ht="26.25" customHeight="1"/>
    <row r="21525" ht="26.25" customHeight="1"/>
    <row r="21526" ht="26.25" customHeight="1"/>
    <row r="21527" ht="26.25" customHeight="1"/>
    <row r="21528" ht="26.25" customHeight="1"/>
    <row r="21529" ht="26.25" customHeight="1"/>
    <row r="21530" ht="26.25" customHeight="1"/>
    <row r="21531" ht="26.25" customHeight="1"/>
    <row r="21532" ht="26.25" customHeight="1"/>
    <row r="21533" ht="26.25" customHeight="1"/>
    <row r="21534" ht="26.25" customHeight="1"/>
    <row r="21535" ht="26.25" customHeight="1"/>
    <row r="21536" ht="26.25" customHeight="1"/>
    <row r="21537" ht="26.25" customHeight="1"/>
    <row r="21538" ht="26.25" customHeight="1"/>
    <row r="21539" ht="26.25" customHeight="1"/>
    <row r="21540" ht="26.25" customHeight="1"/>
    <row r="21541" ht="26.25" customHeight="1"/>
    <row r="21542" ht="26.25" customHeight="1"/>
    <row r="21543" ht="26.25" customHeight="1"/>
    <row r="21544" ht="26.25" customHeight="1"/>
    <row r="21545" ht="26.25" customHeight="1"/>
    <row r="21546" ht="26.25" customHeight="1"/>
    <row r="21547" ht="26.25" customHeight="1"/>
    <row r="21548" ht="26.25" customHeight="1"/>
    <row r="21549" ht="26.25" customHeight="1"/>
    <row r="21550" ht="26.25" customHeight="1"/>
    <row r="21551" ht="26.25" customHeight="1"/>
    <row r="21552" ht="26.25" customHeight="1"/>
    <row r="21553" ht="26.25" customHeight="1"/>
    <row r="21554" ht="26.25" customHeight="1"/>
    <row r="21555" ht="26.25" customHeight="1"/>
    <row r="21556" ht="26.25" customHeight="1"/>
    <row r="21557" ht="26.25" customHeight="1"/>
    <row r="21558" ht="26.25" customHeight="1"/>
    <row r="21559" ht="26.25" customHeight="1"/>
    <row r="21560" ht="26.25" customHeight="1"/>
    <row r="21561" ht="26.25" customHeight="1"/>
    <row r="21562" ht="26.25" customHeight="1"/>
    <row r="21563" ht="26.25" customHeight="1"/>
    <row r="21564" ht="26.25" customHeight="1"/>
    <row r="21565" ht="26.25" customHeight="1"/>
    <row r="21566" ht="26.25" customHeight="1"/>
    <row r="21567" ht="26.25" customHeight="1"/>
    <row r="21568" ht="26.25" customHeight="1"/>
    <row r="21569" ht="26.25" customHeight="1"/>
    <row r="21570" ht="26.25" customHeight="1"/>
    <row r="21571" ht="26.25" customHeight="1"/>
    <row r="21572" ht="26.25" customHeight="1"/>
    <row r="21573" ht="26.25" customHeight="1"/>
    <row r="21574" ht="26.25" customHeight="1"/>
    <row r="21575" ht="26.25" customHeight="1"/>
    <row r="21576" ht="26.25" customHeight="1"/>
    <row r="21577" ht="26.25" customHeight="1"/>
    <row r="21578" ht="26.25" customHeight="1"/>
    <row r="21579" ht="26.25" customHeight="1"/>
    <row r="21580" ht="26.25" customHeight="1"/>
    <row r="21581" ht="26.25" customHeight="1"/>
    <row r="21582" ht="26.25" customHeight="1"/>
    <row r="21583" ht="26.25" customHeight="1"/>
    <row r="21584" ht="26.25" customHeight="1"/>
    <row r="21585" ht="26.25" customHeight="1"/>
    <row r="21586" ht="26.25" customHeight="1"/>
    <row r="21587" ht="26.25" customHeight="1"/>
    <row r="21588" ht="26.25" customHeight="1"/>
    <row r="21589" ht="26.25" customHeight="1"/>
    <row r="21590" ht="26.25" customHeight="1"/>
    <row r="21591" ht="26.25" customHeight="1"/>
    <row r="21592" ht="26.25" customHeight="1"/>
    <row r="21593" ht="26.25" customHeight="1"/>
    <row r="21594" ht="26.25" customHeight="1"/>
    <row r="21595" ht="26.25" customHeight="1"/>
    <row r="21596" ht="26.25" customHeight="1"/>
    <row r="21597" ht="26.25" customHeight="1"/>
    <row r="21598" ht="26.25" customHeight="1"/>
    <row r="21599" ht="26.25" customHeight="1"/>
    <row r="21600" ht="26.25" customHeight="1"/>
    <row r="21601" ht="26.25" customHeight="1"/>
    <row r="21602" ht="26.25" customHeight="1"/>
    <row r="21603" ht="26.25" customHeight="1"/>
    <row r="21604" ht="26.25" customHeight="1"/>
    <row r="21605" ht="26.25" customHeight="1"/>
    <row r="21606" ht="26.25" customHeight="1"/>
    <row r="21607" ht="26.25" customHeight="1"/>
    <row r="21608" ht="26.25" customHeight="1"/>
    <row r="21609" ht="26.25" customHeight="1"/>
    <row r="21610" ht="26.25" customHeight="1"/>
    <row r="21611" ht="26.25" customHeight="1"/>
    <row r="21612" ht="26.25" customHeight="1"/>
    <row r="21613" ht="26.25" customHeight="1"/>
    <row r="21614" ht="26.25" customHeight="1"/>
    <row r="21615" ht="26.25" customHeight="1"/>
    <row r="21616" ht="26.25" customHeight="1"/>
    <row r="21617" ht="26.25" customHeight="1"/>
    <row r="21618" ht="26.25" customHeight="1"/>
    <row r="21619" ht="26.25" customHeight="1"/>
    <row r="21620" ht="26.25" customHeight="1"/>
    <row r="21621" ht="26.25" customHeight="1"/>
    <row r="21622" ht="26.25" customHeight="1"/>
    <row r="21623" ht="26.25" customHeight="1"/>
    <row r="21624" ht="26.25" customHeight="1"/>
    <row r="21625" ht="26.25" customHeight="1"/>
    <row r="21626" ht="26.25" customHeight="1"/>
    <row r="21627" ht="26.25" customHeight="1"/>
    <row r="21628" ht="26.25" customHeight="1"/>
    <row r="21629" ht="26.25" customHeight="1"/>
    <row r="21630" ht="26.25" customHeight="1"/>
    <row r="21631" ht="26.25" customHeight="1"/>
    <row r="21632" ht="26.25" customHeight="1"/>
    <row r="21633" ht="26.25" customHeight="1"/>
    <row r="21634" ht="26.25" customHeight="1"/>
    <row r="21635" ht="26.25" customHeight="1"/>
    <row r="21636" ht="26.25" customHeight="1"/>
    <row r="21637" ht="26.25" customHeight="1"/>
    <row r="21638" ht="26.25" customHeight="1"/>
    <row r="21639" ht="26.25" customHeight="1"/>
    <row r="21640" ht="26.25" customHeight="1"/>
    <row r="21641" ht="26.25" customHeight="1"/>
    <row r="21642" ht="26.25" customHeight="1"/>
    <row r="21643" ht="26.25" customHeight="1"/>
    <row r="21644" ht="26.25" customHeight="1"/>
    <row r="21645" ht="26.25" customHeight="1"/>
    <row r="21646" ht="26.25" customHeight="1"/>
    <row r="21647" ht="26.25" customHeight="1"/>
    <row r="21648" ht="26.25" customHeight="1"/>
    <row r="21649" ht="26.25" customHeight="1"/>
    <row r="21650" ht="26.25" customHeight="1"/>
    <row r="21651" ht="26.25" customHeight="1"/>
    <row r="21652" ht="26.25" customHeight="1"/>
    <row r="21653" ht="26.25" customHeight="1"/>
    <row r="21654" ht="26.25" customHeight="1"/>
    <row r="21655" ht="26.25" customHeight="1"/>
    <row r="21656" ht="26.25" customHeight="1"/>
    <row r="21657" ht="26.25" customHeight="1"/>
    <row r="21658" ht="26.25" customHeight="1"/>
    <row r="21659" ht="26.25" customHeight="1"/>
    <row r="21660" ht="26.25" customHeight="1"/>
    <row r="21661" ht="26.25" customHeight="1"/>
    <row r="21662" ht="26.25" customHeight="1"/>
    <row r="21663" ht="26.25" customHeight="1"/>
    <row r="21664" ht="26.25" customHeight="1"/>
    <row r="21665" ht="26.25" customHeight="1"/>
    <row r="21666" ht="26.25" customHeight="1"/>
    <row r="21667" ht="26.25" customHeight="1"/>
    <row r="21668" ht="26.25" customHeight="1"/>
    <row r="21669" ht="26.25" customHeight="1"/>
    <row r="21670" ht="26.25" customHeight="1"/>
    <row r="21671" ht="26.25" customHeight="1"/>
    <row r="21672" ht="26.25" customHeight="1"/>
    <row r="21673" ht="26.25" customHeight="1"/>
    <row r="21674" ht="26.25" customHeight="1"/>
    <row r="21675" ht="26.25" customHeight="1"/>
    <row r="21676" ht="26.25" customHeight="1"/>
    <row r="21677" ht="26.25" customHeight="1"/>
    <row r="21678" ht="26.25" customHeight="1"/>
    <row r="21679" ht="26.25" customHeight="1"/>
    <row r="21680" ht="26.25" customHeight="1"/>
    <row r="21681" ht="26.25" customHeight="1"/>
    <row r="21682" ht="26.25" customHeight="1"/>
    <row r="21683" ht="26.25" customHeight="1"/>
    <row r="21684" ht="26.25" customHeight="1"/>
    <row r="21685" ht="26.25" customHeight="1"/>
    <row r="21686" ht="26.25" customHeight="1"/>
    <row r="21687" ht="26.25" customHeight="1"/>
    <row r="21688" ht="26.25" customHeight="1"/>
    <row r="21689" ht="26.25" customHeight="1"/>
    <row r="21690" ht="26.25" customHeight="1"/>
    <row r="21691" ht="26.25" customHeight="1"/>
    <row r="21692" ht="26.25" customHeight="1"/>
    <row r="21693" ht="26.25" customHeight="1"/>
    <row r="21694" ht="26.25" customHeight="1"/>
    <row r="21695" ht="26.25" customHeight="1"/>
    <row r="21696" ht="26.25" customHeight="1"/>
    <row r="21697" ht="26.25" customHeight="1"/>
    <row r="21698" ht="26.25" customHeight="1"/>
    <row r="21699" ht="26.25" customHeight="1"/>
    <row r="21700" ht="26.25" customHeight="1"/>
    <row r="21701" ht="26.25" customHeight="1"/>
    <row r="21702" ht="26.25" customHeight="1"/>
    <row r="21703" ht="26.25" customHeight="1"/>
    <row r="21704" ht="26.25" customHeight="1"/>
    <row r="21705" ht="26.25" customHeight="1"/>
    <row r="21706" ht="26.25" customHeight="1"/>
    <row r="21707" ht="26.25" customHeight="1"/>
    <row r="21708" ht="26.25" customHeight="1"/>
    <row r="21709" ht="26.25" customHeight="1"/>
    <row r="21710" ht="26.25" customHeight="1"/>
    <row r="21711" ht="26.25" customHeight="1"/>
    <row r="21712" ht="26.25" customHeight="1"/>
    <row r="21713" ht="26.25" customHeight="1"/>
    <row r="21714" ht="26.25" customHeight="1"/>
    <row r="21715" ht="26.25" customHeight="1"/>
    <row r="21716" ht="26.25" customHeight="1"/>
    <row r="21717" ht="26.25" customHeight="1"/>
    <row r="21718" ht="26.25" customHeight="1"/>
    <row r="21719" ht="26.25" customHeight="1"/>
    <row r="21720" ht="26.25" customHeight="1"/>
    <row r="21721" ht="26.25" customHeight="1"/>
    <row r="21722" ht="26.25" customHeight="1"/>
    <row r="21723" ht="26.25" customHeight="1"/>
    <row r="21724" ht="26.25" customHeight="1"/>
    <row r="21725" ht="26.25" customHeight="1"/>
    <row r="21726" ht="26.25" customHeight="1"/>
    <row r="21727" ht="26.25" customHeight="1"/>
    <row r="21728" ht="26.25" customHeight="1"/>
    <row r="21729" ht="26.25" customHeight="1"/>
    <row r="21730" ht="26.25" customHeight="1"/>
    <row r="21731" ht="26.25" customHeight="1"/>
    <row r="21732" ht="26.25" customHeight="1"/>
    <row r="21733" ht="26.25" customHeight="1"/>
    <row r="21734" ht="26.25" customHeight="1"/>
    <row r="21735" ht="26.25" customHeight="1"/>
    <row r="21736" ht="26.25" customHeight="1"/>
    <row r="21737" ht="26.25" customHeight="1"/>
    <row r="21738" ht="26.25" customHeight="1"/>
    <row r="21739" ht="26.25" customHeight="1"/>
    <row r="21740" ht="26.25" customHeight="1"/>
    <row r="21741" ht="26.25" customHeight="1"/>
    <row r="21742" ht="26.25" customHeight="1"/>
    <row r="21743" ht="26.25" customHeight="1"/>
    <row r="21744" ht="26.25" customHeight="1"/>
    <row r="21745" ht="26.25" customHeight="1"/>
    <row r="21746" ht="26.25" customHeight="1"/>
    <row r="21747" ht="26.25" customHeight="1"/>
    <row r="21748" ht="26.25" customHeight="1"/>
    <row r="21749" ht="26.25" customHeight="1"/>
    <row r="21750" ht="26.25" customHeight="1"/>
    <row r="21751" ht="26.25" customHeight="1"/>
    <row r="21752" ht="26.25" customHeight="1"/>
    <row r="21753" ht="26.25" customHeight="1"/>
    <row r="21754" ht="26.25" customHeight="1"/>
    <row r="21755" ht="26.25" customHeight="1"/>
    <row r="21756" ht="26.25" customHeight="1"/>
    <row r="21757" ht="26.25" customHeight="1"/>
    <row r="21758" ht="26.25" customHeight="1"/>
    <row r="21759" ht="26.25" customHeight="1"/>
    <row r="21760" ht="26.25" customHeight="1"/>
    <row r="21761" ht="26.25" customHeight="1"/>
    <row r="21762" ht="26.25" customHeight="1"/>
    <row r="21763" ht="26.25" customHeight="1"/>
    <row r="21764" ht="26.25" customHeight="1"/>
    <row r="21765" ht="26.25" customHeight="1"/>
    <row r="21766" ht="26.25" customHeight="1"/>
    <row r="21767" ht="26.25" customHeight="1"/>
    <row r="21768" ht="26.25" customHeight="1"/>
    <row r="21769" ht="26.25" customHeight="1"/>
    <row r="21770" ht="26.25" customHeight="1"/>
    <row r="21771" ht="26.25" customHeight="1"/>
    <row r="21772" ht="26.25" customHeight="1"/>
    <row r="21773" ht="26.25" customHeight="1"/>
    <row r="21774" ht="26.25" customHeight="1"/>
    <row r="21775" ht="26.25" customHeight="1"/>
    <row r="21776" ht="26.25" customHeight="1"/>
    <row r="21777" ht="26.25" customHeight="1"/>
    <row r="21778" ht="26.25" customHeight="1"/>
    <row r="21779" ht="26.25" customHeight="1"/>
    <row r="21780" ht="26.25" customHeight="1"/>
    <row r="21781" ht="26.25" customHeight="1"/>
    <row r="21782" ht="26.25" customHeight="1"/>
    <row r="21783" ht="26.25" customHeight="1"/>
    <row r="21784" ht="26.25" customHeight="1"/>
    <row r="21785" ht="26.25" customHeight="1"/>
    <row r="21786" ht="26.25" customHeight="1"/>
    <row r="21787" ht="26.25" customHeight="1"/>
    <row r="21788" ht="26.25" customHeight="1"/>
    <row r="21789" ht="26.25" customHeight="1"/>
    <row r="21790" ht="26.25" customHeight="1"/>
    <row r="21791" ht="26.25" customHeight="1"/>
    <row r="21792" ht="26.25" customHeight="1"/>
    <row r="21793" ht="26.25" customHeight="1"/>
    <row r="21794" ht="26.25" customHeight="1"/>
    <row r="21795" ht="26.25" customHeight="1"/>
    <row r="21796" ht="26.25" customHeight="1"/>
    <row r="21797" ht="26.25" customHeight="1"/>
    <row r="21798" ht="26.25" customHeight="1"/>
    <row r="21799" ht="26.25" customHeight="1"/>
    <row r="21800" ht="26.25" customHeight="1"/>
    <row r="21801" ht="26.25" customHeight="1"/>
    <row r="21802" ht="26.25" customHeight="1"/>
    <row r="21803" ht="26.25" customHeight="1"/>
    <row r="21804" ht="26.25" customHeight="1"/>
    <row r="21805" ht="26.25" customHeight="1"/>
    <row r="21806" ht="26.25" customHeight="1"/>
    <row r="21807" ht="26.25" customHeight="1"/>
    <row r="21808" ht="26.25" customHeight="1"/>
    <row r="21809" ht="26.25" customHeight="1"/>
    <row r="21810" ht="26.25" customHeight="1"/>
    <row r="21811" ht="26.25" customHeight="1"/>
    <row r="21812" ht="26.25" customHeight="1"/>
    <row r="21813" ht="26.25" customHeight="1"/>
    <row r="21814" ht="26.25" customHeight="1"/>
    <row r="21815" ht="26.25" customHeight="1"/>
    <row r="21816" ht="26.25" customHeight="1"/>
    <row r="21817" ht="26.25" customHeight="1"/>
    <row r="21818" ht="26.25" customHeight="1"/>
    <row r="21819" ht="26.25" customHeight="1"/>
    <row r="21820" ht="26.25" customHeight="1"/>
    <row r="21821" ht="26.25" customHeight="1"/>
    <row r="21822" ht="26.25" customHeight="1"/>
    <row r="21823" ht="26.25" customHeight="1"/>
    <row r="21824" ht="26.25" customHeight="1"/>
    <row r="21825" ht="26.25" customHeight="1"/>
    <row r="21826" ht="26.25" customHeight="1"/>
    <row r="21827" ht="26.25" customHeight="1"/>
    <row r="21828" ht="26.25" customHeight="1"/>
    <row r="21829" ht="26.25" customHeight="1"/>
    <row r="21830" ht="26.25" customHeight="1"/>
    <row r="21831" ht="26.25" customHeight="1"/>
    <row r="21832" ht="26.25" customHeight="1"/>
    <row r="21833" ht="26.25" customHeight="1"/>
    <row r="21834" ht="26.25" customHeight="1"/>
    <row r="21835" ht="26.25" customHeight="1"/>
    <row r="21836" ht="26.25" customHeight="1"/>
    <row r="21837" ht="26.25" customHeight="1"/>
    <row r="21838" ht="26.25" customHeight="1"/>
    <row r="21839" ht="26.25" customHeight="1"/>
    <row r="21840" ht="26.25" customHeight="1"/>
    <row r="21841" ht="26.25" customHeight="1"/>
    <row r="21842" ht="26.25" customHeight="1"/>
    <row r="21843" ht="26.25" customHeight="1"/>
    <row r="21844" ht="26.25" customHeight="1"/>
    <row r="21845" ht="26.25" customHeight="1"/>
    <row r="21846" ht="26.25" customHeight="1"/>
    <row r="21847" ht="26.25" customHeight="1"/>
    <row r="21848" ht="26.25" customHeight="1"/>
    <row r="21849" ht="26.25" customHeight="1"/>
    <row r="21850" ht="26.25" customHeight="1"/>
    <row r="21851" ht="26.25" customHeight="1"/>
    <row r="21852" ht="26.25" customHeight="1"/>
    <row r="21853" ht="26.25" customHeight="1"/>
    <row r="21854" ht="26.25" customHeight="1"/>
    <row r="21855" ht="26.25" customHeight="1"/>
    <row r="21856" ht="26.25" customHeight="1"/>
    <row r="21857" ht="26.25" customHeight="1"/>
    <row r="21858" ht="26.25" customHeight="1"/>
    <row r="21859" ht="26.25" customHeight="1"/>
    <row r="21860" ht="26.25" customHeight="1"/>
    <row r="21861" ht="26.25" customHeight="1"/>
    <row r="21862" ht="26.25" customHeight="1"/>
    <row r="21863" ht="26.25" customHeight="1"/>
    <row r="21864" ht="26.25" customHeight="1"/>
    <row r="21865" ht="26.25" customHeight="1"/>
    <row r="21866" ht="26.25" customHeight="1"/>
    <row r="21867" ht="26.25" customHeight="1"/>
    <row r="21868" ht="26.25" customHeight="1"/>
    <row r="21869" ht="26.25" customHeight="1"/>
    <row r="21870" ht="26.25" customHeight="1"/>
    <row r="21871" ht="26.25" customHeight="1"/>
    <row r="21872" ht="26.25" customHeight="1"/>
    <row r="21873" ht="26.25" customHeight="1"/>
    <row r="21874" ht="26.25" customHeight="1"/>
    <row r="21875" ht="26.25" customHeight="1"/>
    <row r="21876" ht="26.25" customHeight="1"/>
    <row r="21877" ht="26.25" customHeight="1"/>
    <row r="21878" ht="26.25" customHeight="1"/>
    <row r="21879" ht="26.25" customHeight="1"/>
    <row r="21880" ht="26.25" customHeight="1"/>
    <row r="21881" ht="26.25" customHeight="1"/>
    <row r="21882" ht="26.25" customHeight="1"/>
    <row r="21883" ht="26.25" customHeight="1"/>
    <row r="21884" ht="26.25" customHeight="1"/>
    <row r="21885" ht="26.25" customHeight="1"/>
    <row r="21886" ht="26.25" customHeight="1"/>
    <row r="21887" ht="26.25" customHeight="1"/>
    <row r="21888" ht="26.25" customHeight="1"/>
    <row r="21889" ht="26.25" customHeight="1"/>
    <row r="21890" ht="26.25" customHeight="1"/>
    <row r="21891" ht="26.25" customHeight="1"/>
    <row r="21892" ht="26.25" customHeight="1"/>
    <row r="21893" ht="26.25" customHeight="1"/>
    <row r="21894" ht="26.25" customHeight="1"/>
    <row r="21895" ht="26.25" customHeight="1"/>
    <row r="21896" ht="26.25" customHeight="1"/>
    <row r="21897" ht="26.25" customHeight="1"/>
    <row r="21898" ht="26.25" customHeight="1"/>
    <row r="21899" ht="26.25" customHeight="1"/>
    <row r="21900" ht="26.25" customHeight="1"/>
    <row r="21901" ht="26.25" customHeight="1"/>
    <row r="21902" ht="26.25" customHeight="1"/>
    <row r="21903" ht="26.25" customHeight="1"/>
    <row r="21904" ht="26.25" customHeight="1"/>
    <row r="21905" ht="26.25" customHeight="1"/>
    <row r="21906" ht="26.25" customHeight="1"/>
    <row r="21907" ht="26.25" customHeight="1"/>
    <row r="21908" ht="26.25" customHeight="1"/>
    <row r="21909" ht="26.25" customHeight="1"/>
    <row r="21910" ht="26.25" customHeight="1"/>
    <row r="21911" ht="26.25" customHeight="1"/>
    <row r="21912" ht="26.25" customHeight="1"/>
    <row r="21913" ht="26.25" customHeight="1"/>
    <row r="21914" ht="26.25" customHeight="1"/>
    <row r="21915" ht="26.25" customHeight="1"/>
    <row r="21916" ht="26.25" customHeight="1"/>
    <row r="21917" ht="26.25" customHeight="1"/>
    <row r="21918" ht="26.25" customHeight="1"/>
    <row r="21919" ht="26.25" customHeight="1"/>
    <row r="21920" ht="26.25" customHeight="1"/>
    <row r="21921" ht="26.25" customHeight="1"/>
    <row r="21922" ht="26.25" customHeight="1"/>
    <row r="21923" ht="26.25" customHeight="1"/>
    <row r="21924" ht="26.25" customHeight="1"/>
    <row r="21925" ht="26.25" customHeight="1"/>
    <row r="21926" ht="26.25" customHeight="1"/>
    <row r="21927" ht="26.25" customHeight="1"/>
    <row r="21928" ht="26.25" customHeight="1"/>
    <row r="21929" ht="26.25" customHeight="1"/>
    <row r="21930" ht="26.25" customHeight="1"/>
    <row r="21931" ht="26.25" customHeight="1"/>
    <row r="21932" ht="26.25" customHeight="1"/>
    <row r="21933" ht="26.25" customHeight="1"/>
    <row r="21934" ht="26.25" customHeight="1"/>
    <row r="21935" ht="26.25" customHeight="1"/>
    <row r="21936" ht="26.25" customHeight="1"/>
    <row r="21937" ht="26.25" customHeight="1"/>
    <row r="21938" ht="26.25" customHeight="1"/>
    <row r="21939" ht="26.25" customHeight="1"/>
    <row r="21940" ht="26.25" customHeight="1"/>
    <row r="21941" ht="26.25" customHeight="1"/>
    <row r="21942" ht="26.25" customHeight="1"/>
    <row r="21943" ht="26.25" customHeight="1"/>
    <row r="21944" ht="26.25" customHeight="1"/>
    <row r="21945" ht="26.25" customHeight="1"/>
    <row r="21946" ht="26.25" customHeight="1"/>
    <row r="21947" ht="26.25" customHeight="1"/>
    <row r="21948" ht="26.25" customHeight="1"/>
    <row r="21949" ht="26.25" customHeight="1"/>
    <row r="21950" ht="26.25" customHeight="1"/>
    <row r="21951" ht="26.25" customHeight="1"/>
    <row r="21952" ht="26.25" customHeight="1"/>
    <row r="21953" ht="26.25" customHeight="1"/>
    <row r="21954" ht="26.25" customHeight="1"/>
    <row r="21955" ht="26.25" customHeight="1"/>
    <row r="21956" ht="26.25" customHeight="1"/>
    <row r="21957" ht="26.25" customHeight="1"/>
    <row r="21958" ht="26.25" customHeight="1"/>
    <row r="21959" ht="26.25" customHeight="1"/>
    <row r="21960" ht="26.25" customHeight="1"/>
    <row r="21961" ht="26.25" customHeight="1"/>
    <row r="21962" ht="26.25" customHeight="1"/>
    <row r="21963" ht="26.25" customHeight="1"/>
    <row r="21964" ht="26.25" customHeight="1"/>
    <row r="21965" ht="26.25" customHeight="1"/>
    <row r="21966" ht="26.25" customHeight="1"/>
    <row r="21967" ht="26.25" customHeight="1"/>
    <row r="21968" ht="26.25" customHeight="1"/>
    <row r="21969" ht="26.25" customHeight="1"/>
    <row r="21970" ht="26.25" customHeight="1"/>
    <row r="21971" ht="26.25" customHeight="1"/>
    <row r="21972" ht="26.25" customHeight="1"/>
    <row r="21973" ht="26.25" customHeight="1"/>
    <row r="21974" ht="26.25" customHeight="1"/>
    <row r="21975" ht="26.25" customHeight="1"/>
    <row r="21976" ht="26.25" customHeight="1"/>
    <row r="21977" ht="26.25" customHeight="1"/>
    <row r="21978" ht="26.25" customHeight="1"/>
    <row r="21979" ht="26.25" customHeight="1"/>
    <row r="21980" ht="26.25" customHeight="1"/>
    <row r="21981" ht="26.25" customHeight="1"/>
    <row r="21982" ht="26.25" customHeight="1"/>
    <row r="21983" ht="26.25" customHeight="1"/>
    <row r="21984" ht="26.25" customHeight="1"/>
    <row r="21985" ht="26.25" customHeight="1"/>
    <row r="21986" ht="26.25" customHeight="1"/>
    <row r="21987" ht="26.25" customHeight="1"/>
    <row r="21988" ht="26.25" customHeight="1"/>
    <row r="21989" ht="26.25" customHeight="1"/>
    <row r="21990" ht="26.25" customHeight="1"/>
    <row r="21991" ht="26.25" customHeight="1"/>
    <row r="21992" ht="26.25" customHeight="1"/>
    <row r="21993" ht="26.25" customHeight="1"/>
    <row r="21994" ht="26.25" customHeight="1"/>
    <row r="21995" ht="26.25" customHeight="1"/>
    <row r="21996" ht="26.25" customHeight="1"/>
    <row r="21997" ht="26.25" customHeight="1"/>
    <row r="21998" ht="26.25" customHeight="1"/>
    <row r="21999" ht="26.25" customHeight="1"/>
    <row r="22000" ht="26.25" customHeight="1"/>
    <row r="22001" ht="26.25" customHeight="1"/>
    <row r="22002" ht="26.25" customHeight="1"/>
    <row r="22003" ht="26.25" customHeight="1"/>
    <row r="22004" ht="26.25" customHeight="1"/>
    <row r="22005" ht="26.25" customHeight="1"/>
    <row r="22006" ht="26.25" customHeight="1"/>
    <row r="22007" ht="26.25" customHeight="1"/>
    <row r="22008" ht="26.25" customHeight="1"/>
    <row r="22009" ht="26.25" customHeight="1"/>
    <row r="22010" ht="26.25" customHeight="1"/>
    <row r="22011" ht="26.25" customHeight="1"/>
    <row r="22012" ht="26.25" customHeight="1"/>
    <row r="22013" ht="26.25" customHeight="1"/>
    <row r="22014" ht="26.25" customHeight="1"/>
    <row r="22015" ht="26.25" customHeight="1"/>
    <row r="22016" ht="26.25" customHeight="1"/>
    <row r="22017" ht="26.25" customHeight="1"/>
    <row r="22018" ht="26.25" customHeight="1"/>
    <row r="22019" ht="26.25" customHeight="1"/>
    <row r="22020" ht="26.25" customHeight="1"/>
    <row r="22021" ht="26.25" customHeight="1"/>
    <row r="22022" ht="26.25" customHeight="1"/>
    <row r="22023" ht="26.25" customHeight="1"/>
    <row r="22024" ht="26.25" customHeight="1"/>
    <row r="22025" ht="26.25" customHeight="1"/>
    <row r="22026" ht="26.25" customHeight="1"/>
    <row r="22027" ht="26.25" customHeight="1"/>
    <row r="22028" ht="26.25" customHeight="1"/>
    <row r="22029" ht="26.25" customHeight="1"/>
    <row r="22030" ht="26.25" customHeight="1"/>
    <row r="22031" ht="26.25" customHeight="1"/>
    <row r="22032" ht="26.25" customHeight="1"/>
    <row r="22033" ht="26.25" customHeight="1"/>
    <row r="22034" ht="26.25" customHeight="1"/>
    <row r="22035" ht="26.25" customHeight="1"/>
    <row r="22036" ht="26.25" customHeight="1"/>
    <row r="22037" ht="26.25" customHeight="1"/>
    <row r="22038" ht="26.25" customHeight="1"/>
    <row r="22039" ht="26.25" customHeight="1"/>
    <row r="22040" ht="26.25" customHeight="1"/>
    <row r="22041" ht="26.25" customHeight="1"/>
    <row r="22042" ht="26.25" customHeight="1"/>
    <row r="22043" ht="26.25" customHeight="1"/>
    <row r="22044" ht="26.25" customHeight="1"/>
    <row r="22045" ht="26.25" customHeight="1"/>
    <row r="22046" ht="26.25" customHeight="1"/>
    <row r="22047" ht="26.25" customHeight="1"/>
    <row r="22048" ht="26.25" customHeight="1"/>
    <row r="22049" ht="26.25" customHeight="1"/>
    <row r="22050" ht="26.25" customHeight="1"/>
    <row r="22051" ht="26.25" customHeight="1"/>
    <row r="22052" ht="26.25" customHeight="1"/>
    <row r="22053" ht="26.25" customHeight="1"/>
    <row r="22054" ht="26.25" customHeight="1"/>
    <row r="22055" ht="26.25" customHeight="1"/>
    <row r="22056" ht="26.25" customHeight="1"/>
    <row r="22057" ht="26.25" customHeight="1"/>
    <row r="22058" ht="26.25" customHeight="1"/>
    <row r="22059" ht="26.25" customHeight="1"/>
    <row r="22060" ht="26.25" customHeight="1"/>
    <row r="22061" ht="26.25" customHeight="1"/>
    <row r="22062" ht="26.25" customHeight="1"/>
    <row r="22063" ht="26.25" customHeight="1"/>
    <row r="22064" ht="26.25" customHeight="1"/>
    <row r="22065" ht="26.25" customHeight="1"/>
    <row r="22066" ht="26.25" customHeight="1"/>
    <row r="22067" ht="26.25" customHeight="1"/>
    <row r="22068" ht="26.25" customHeight="1"/>
    <row r="22069" ht="26.25" customHeight="1"/>
    <row r="22070" ht="26.25" customHeight="1"/>
    <row r="22071" ht="26.25" customHeight="1"/>
    <row r="22072" ht="26.25" customHeight="1"/>
    <row r="22073" ht="26.25" customHeight="1"/>
    <row r="22074" ht="26.25" customHeight="1"/>
    <row r="22075" ht="26.25" customHeight="1"/>
    <row r="22076" ht="26.25" customHeight="1"/>
    <row r="22077" ht="26.25" customHeight="1"/>
    <row r="22078" ht="26.25" customHeight="1"/>
    <row r="22079" ht="26.25" customHeight="1"/>
    <row r="22080" ht="26.25" customHeight="1"/>
    <row r="22081" ht="26.25" customHeight="1"/>
    <row r="22082" ht="26.25" customHeight="1"/>
    <row r="22083" ht="26.25" customHeight="1"/>
    <row r="22084" ht="26.25" customHeight="1"/>
    <row r="22085" ht="26.25" customHeight="1"/>
    <row r="22086" ht="26.25" customHeight="1"/>
    <row r="22087" ht="26.25" customHeight="1"/>
    <row r="22088" ht="26.25" customHeight="1"/>
    <row r="22089" ht="26.25" customHeight="1"/>
    <row r="22090" ht="26.25" customHeight="1"/>
    <row r="22091" ht="26.25" customHeight="1"/>
    <row r="22092" ht="26.25" customHeight="1"/>
    <row r="22093" ht="26.25" customHeight="1"/>
    <row r="22094" ht="26.25" customHeight="1"/>
    <row r="22095" ht="26.25" customHeight="1"/>
    <row r="22096" ht="26.25" customHeight="1"/>
    <row r="22097" ht="26.25" customHeight="1"/>
    <row r="22098" ht="26.25" customHeight="1"/>
    <row r="22099" ht="26.25" customHeight="1"/>
    <row r="22100" ht="26.25" customHeight="1"/>
    <row r="22101" ht="26.25" customHeight="1"/>
    <row r="22102" ht="26.25" customHeight="1"/>
    <row r="22103" ht="26.25" customHeight="1"/>
    <row r="22104" ht="26.25" customHeight="1"/>
    <row r="22105" ht="26.25" customHeight="1"/>
    <row r="22106" ht="26.25" customHeight="1"/>
    <row r="22107" ht="26.25" customHeight="1"/>
    <row r="22108" ht="26.25" customHeight="1"/>
    <row r="22109" ht="26.25" customHeight="1"/>
    <row r="22110" ht="26.25" customHeight="1"/>
    <row r="22111" ht="26.25" customHeight="1"/>
    <row r="22112" ht="26.25" customHeight="1"/>
    <row r="22113" ht="26.25" customHeight="1"/>
    <row r="22114" ht="26.25" customHeight="1"/>
    <row r="22115" ht="26.25" customHeight="1"/>
    <row r="22116" ht="26.25" customHeight="1"/>
    <row r="22117" ht="26.25" customHeight="1"/>
    <row r="22118" ht="26.25" customHeight="1"/>
    <row r="22119" ht="26.25" customHeight="1"/>
    <row r="22120" ht="26.25" customHeight="1"/>
    <row r="22121" ht="26.25" customHeight="1"/>
    <row r="22122" ht="26.25" customHeight="1"/>
    <row r="22123" ht="26.25" customHeight="1"/>
    <row r="22124" ht="26.25" customHeight="1"/>
    <row r="22125" ht="26.25" customHeight="1"/>
    <row r="22126" ht="26.25" customHeight="1"/>
    <row r="22127" ht="26.25" customHeight="1"/>
    <row r="22128" ht="26.25" customHeight="1"/>
    <row r="22129" ht="26.25" customHeight="1"/>
    <row r="22130" ht="26.25" customHeight="1"/>
    <row r="22131" ht="26.25" customHeight="1"/>
    <row r="22132" ht="26.25" customHeight="1"/>
    <row r="22133" ht="26.25" customHeight="1"/>
    <row r="22134" ht="26.25" customHeight="1"/>
    <row r="22135" ht="26.25" customHeight="1"/>
    <row r="22136" ht="26.25" customHeight="1"/>
    <row r="22137" ht="26.25" customHeight="1"/>
    <row r="22138" ht="26.25" customHeight="1"/>
    <row r="22139" ht="26.25" customHeight="1"/>
    <row r="22140" ht="26.25" customHeight="1"/>
    <row r="22141" ht="26.25" customHeight="1"/>
    <row r="22142" ht="26.25" customHeight="1"/>
    <row r="22143" ht="26.25" customHeight="1"/>
    <row r="22144" ht="26.25" customHeight="1"/>
    <row r="22145" ht="26.25" customHeight="1"/>
    <row r="22146" ht="26.25" customHeight="1"/>
    <row r="22147" ht="26.25" customHeight="1"/>
    <row r="22148" ht="26.25" customHeight="1"/>
    <row r="22149" ht="26.25" customHeight="1"/>
    <row r="22150" ht="26.25" customHeight="1"/>
    <row r="22151" ht="26.25" customHeight="1"/>
    <row r="22152" ht="26.25" customHeight="1"/>
    <row r="22153" ht="26.25" customHeight="1"/>
    <row r="22154" ht="26.25" customHeight="1"/>
    <row r="22155" ht="26.25" customHeight="1"/>
    <row r="22156" ht="26.25" customHeight="1"/>
    <row r="22157" ht="26.25" customHeight="1"/>
    <row r="22158" ht="26.25" customHeight="1"/>
    <row r="22159" ht="26.25" customHeight="1"/>
    <row r="22160" ht="26.25" customHeight="1"/>
    <row r="22161" ht="26.25" customHeight="1"/>
    <row r="22162" ht="26.25" customHeight="1"/>
    <row r="22163" ht="26.25" customHeight="1"/>
    <row r="22164" ht="26.25" customHeight="1"/>
    <row r="22165" ht="26.25" customHeight="1"/>
    <row r="22166" ht="26.25" customHeight="1"/>
    <row r="22167" ht="26.25" customHeight="1"/>
    <row r="22168" ht="26.25" customHeight="1"/>
    <row r="22169" ht="26.25" customHeight="1"/>
    <row r="22170" ht="26.25" customHeight="1"/>
    <row r="22171" ht="26.25" customHeight="1"/>
    <row r="22172" ht="26.25" customHeight="1"/>
    <row r="22173" ht="26.25" customHeight="1"/>
    <row r="22174" ht="26.25" customHeight="1"/>
    <row r="22175" ht="26.25" customHeight="1"/>
    <row r="22176" ht="26.25" customHeight="1"/>
    <row r="22177" ht="26.25" customHeight="1"/>
    <row r="22178" ht="26.25" customHeight="1"/>
    <row r="22179" ht="26.25" customHeight="1"/>
    <row r="22180" ht="26.25" customHeight="1"/>
    <row r="22181" ht="26.25" customHeight="1"/>
    <row r="22182" ht="26.25" customHeight="1"/>
    <row r="22183" ht="26.25" customHeight="1"/>
    <row r="22184" ht="26.25" customHeight="1"/>
    <row r="22185" ht="26.25" customHeight="1"/>
    <row r="22186" ht="26.25" customHeight="1"/>
    <row r="22187" ht="26.25" customHeight="1"/>
    <row r="22188" ht="26.25" customHeight="1"/>
    <row r="22189" ht="26.25" customHeight="1"/>
    <row r="22190" ht="26.25" customHeight="1"/>
    <row r="22191" ht="26.25" customHeight="1"/>
    <row r="22192" ht="26.25" customHeight="1"/>
    <row r="22193" ht="26.25" customHeight="1"/>
    <row r="22194" ht="26.25" customHeight="1"/>
    <row r="22195" ht="26.25" customHeight="1"/>
    <row r="22196" ht="26.25" customHeight="1"/>
    <row r="22197" ht="26.25" customHeight="1"/>
    <row r="22198" ht="26.25" customHeight="1"/>
    <row r="22199" ht="26.25" customHeight="1"/>
    <row r="22200" ht="26.25" customHeight="1"/>
    <row r="22201" ht="26.25" customHeight="1"/>
    <row r="22202" ht="26.25" customHeight="1"/>
    <row r="22203" ht="26.25" customHeight="1"/>
    <row r="22204" ht="26.25" customHeight="1"/>
    <row r="22205" ht="26.25" customHeight="1"/>
    <row r="22206" ht="26.25" customHeight="1"/>
    <row r="22207" ht="26.25" customHeight="1"/>
    <row r="22208" ht="26.25" customHeight="1"/>
    <row r="22209" ht="26.25" customHeight="1"/>
    <row r="22210" ht="26.25" customHeight="1"/>
    <row r="22211" ht="26.25" customHeight="1"/>
    <row r="22212" ht="26.25" customHeight="1"/>
    <row r="22213" ht="26.25" customHeight="1"/>
    <row r="22214" ht="26.25" customHeight="1"/>
    <row r="22215" ht="26.25" customHeight="1"/>
    <row r="22216" ht="26.25" customHeight="1"/>
    <row r="22217" ht="26.25" customHeight="1"/>
    <row r="22218" ht="26.25" customHeight="1"/>
    <row r="22219" ht="26.25" customHeight="1"/>
    <row r="22220" ht="26.25" customHeight="1"/>
    <row r="22221" ht="26.25" customHeight="1"/>
    <row r="22222" ht="26.25" customHeight="1"/>
    <row r="22223" ht="26.25" customHeight="1"/>
    <row r="22224" ht="26.25" customHeight="1"/>
    <row r="22225" ht="26.25" customHeight="1"/>
    <row r="22226" ht="26.25" customHeight="1"/>
    <row r="22227" ht="26.25" customHeight="1"/>
    <row r="22228" ht="26.25" customHeight="1"/>
    <row r="22229" ht="26.25" customHeight="1"/>
    <row r="22230" ht="26.25" customHeight="1"/>
    <row r="22231" ht="26.25" customHeight="1"/>
    <row r="22232" ht="26.25" customHeight="1"/>
    <row r="22233" ht="26.25" customHeight="1"/>
    <row r="22234" ht="26.25" customHeight="1"/>
    <row r="22235" ht="26.25" customHeight="1"/>
    <row r="22236" ht="26.25" customHeight="1"/>
    <row r="22237" ht="26.25" customHeight="1"/>
    <row r="22238" ht="26.25" customHeight="1"/>
    <row r="22239" ht="26.25" customHeight="1"/>
    <row r="22240" ht="26.25" customHeight="1"/>
    <row r="22241" ht="26.25" customHeight="1"/>
    <row r="22242" ht="26.25" customHeight="1"/>
    <row r="22243" ht="26.25" customHeight="1"/>
    <row r="22244" ht="26.25" customHeight="1"/>
    <row r="22245" ht="26.25" customHeight="1"/>
    <row r="22246" ht="26.25" customHeight="1"/>
    <row r="22247" ht="26.25" customHeight="1"/>
    <row r="22248" ht="26.25" customHeight="1"/>
    <row r="22249" ht="26.25" customHeight="1"/>
    <row r="22250" ht="26.25" customHeight="1"/>
    <row r="22251" ht="26.25" customHeight="1"/>
    <row r="22252" ht="26.25" customHeight="1"/>
    <row r="22253" ht="26.25" customHeight="1"/>
    <row r="22254" ht="26.25" customHeight="1"/>
    <row r="22255" ht="26.25" customHeight="1"/>
    <row r="22256" ht="26.25" customHeight="1"/>
    <row r="22257" ht="26.25" customHeight="1"/>
    <row r="22258" ht="26.25" customHeight="1"/>
    <row r="22259" ht="26.25" customHeight="1"/>
    <row r="22260" ht="26.25" customHeight="1"/>
    <row r="22261" ht="26.25" customHeight="1"/>
    <row r="22262" ht="26.25" customHeight="1"/>
    <row r="22263" ht="26.25" customHeight="1"/>
    <row r="22264" ht="26.25" customHeight="1"/>
    <row r="22265" ht="26.25" customHeight="1"/>
    <row r="22266" ht="26.25" customHeight="1"/>
    <row r="22267" ht="26.25" customHeight="1"/>
    <row r="22268" ht="26.25" customHeight="1"/>
    <row r="22269" ht="26.25" customHeight="1"/>
    <row r="22270" ht="26.25" customHeight="1"/>
    <row r="22271" ht="26.25" customHeight="1"/>
    <row r="22272" ht="26.25" customHeight="1"/>
    <row r="22273" ht="26.25" customHeight="1"/>
    <row r="22274" ht="26.25" customHeight="1"/>
    <row r="22275" ht="26.25" customHeight="1"/>
    <row r="22276" ht="26.25" customHeight="1"/>
    <row r="22277" ht="26.25" customHeight="1"/>
    <row r="22278" ht="26.25" customHeight="1"/>
    <row r="22279" ht="26.25" customHeight="1"/>
    <row r="22280" ht="26.25" customHeight="1"/>
    <row r="22281" ht="26.25" customHeight="1"/>
    <row r="22282" ht="26.25" customHeight="1"/>
    <row r="22283" ht="26.25" customHeight="1"/>
    <row r="22284" ht="26.25" customHeight="1"/>
    <row r="22285" ht="26.25" customHeight="1"/>
    <row r="22286" ht="26.25" customHeight="1"/>
    <row r="22287" ht="26.25" customHeight="1"/>
    <row r="22288" ht="26.25" customHeight="1"/>
    <row r="22289" ht="26.25" customHeight="1"/>
    <row r="22290" ht="26.25" customHeight="1"/>
    <row r="22291" ht="26.25" customHeight="1"/>
    <row r="22292" ht="26.25" customHeight="1"/>
    <row r="22293" ht="26.25" customHeight="1"/>
    <row r="22294" ht="26.25" customHeight="1"/>
    <row r="22295" ht="26.25" customHeight="1"/>
    <row r="22296" ht="26.25" customHeight="1"/>
    <row r="22297" ht="26.25" customHeight="1"/>
    <row r="22298" ht="26.25" customHeight="1"/>
    <row r="22299" ht="26.25" customHeight="1"/>
    <row r="22300" ht="26.25" customHeight="1"/>
    <row r="22301" ht="26.25" customHeight="1"/>
    <row r="22302" ht="26.25" customHeight="1"/>
    <row r="22303" ht="26.25" customHeight="1"/>
    <row r="22304" ht="26.25" customHeight="1"/>
    <row r="22305" ht="26.25" customHeight="1"/>
    <row r="22306" ht="26.25" customHeight="1"/>
    <row r="22307" ht="26.25" customHeight="1"/>
    <row r="22308" ht="26.25" customHeight="1"/>
    <row r="22309" ht="26.25" customHeight="1"/>
    <row r="22310" ht="26.25" customHeight="1"/>
    <row r="22311" ht="26.25" customHeight="1"/>
    <row r="22312" ht="26.25" customHeight="1"/>
    <row r="22313" ht="26.25" customHeight="1"/>
    <row r="22314" ht="26.25" customHeight="1"/>
    <row r="22315" ht="26.25" customHeight="1"/>
    <row r="22316" ht="26.25" customHeight="1"/>
    <row r="22317" ht="26.25" customHeight="1"/>
    <row r="22318" ht="26.25" customHeight="1"/>
    <row r="22319" ht="26.25" customHeight="1"/>
    <row r="22320" ht="26.25" customHeight="1"/>
    <row r="22321" ht="26.25" customHeight="1"/>
    <row r="22322" ht="26.25" customHeight="1"/>
    <row r="22323" ht="26.25" customHeight="1"/>
    <row r="22324" ht="26.25" customHeight="1"/>
    <row r="22325" ht="26.25" customHeight="1"/>
    <row r="22326" ht="26.25" customHeight="1"/>
    <row r="22327" ht="26.25" customHeight="1"/>
    <row r="22328" ht="26.25" customHeight="1"/>
    <row r="22329" ht="26.25" customHeight="1"/>
    <row r="22330" ht="26.25" customHeight="1"/>
    <row r="22331" ht="26.25" customHeight="1"/>
    <row r="22332" ht="26.25" customHeight="1"/>
    <row r="22333" ht="26.25" customHeight="1"/>
    <row r="22334" ht="26.25" customHeight="1"/>
    <row r="22335" ht="26.25" customHeight="1"/>
    <row r="22336" ht="26.25" customHeight="1"/>
    <row r="22337" ht="26.25" customHeight="1"/>
    <row r="22338" ht="26.25" customHeight="1"/>
    <row r="22339" ht="26.25" customHeight="1"/>
    <row r="22340" ht="26.25" customHeight="1"/>
    <row r="22341" ht="26.25" customHeight="1"/>
    <row r="22342" ht="26.25" customHeight="1"/>
    <row r="22343" ht="26.25" customHeight="1"/>
    <row r="22344" ht="26.25" customHeight="1"/>
    <row r="22345" ht="26.25" customHeight="1"/>
    <row r="22346" ht="26.25" customHeight="1"/>
    <row r="22347" ht="26.25" customHeight="1"/>
    <row r="22348" ht="26.25" customHeight="1"/>
    <row r="22349" ht="26.25" customHeight="1"/>
    <row r="22350" ht="26.25" customHeight="1"/>
    <row r="22351" ht="26.25" customHeight="1"/>
    <row r="22352" ht="26.25" customHeight="1"/>
    <row r="22353" ht="26.25" customHeight="1"/>
    <row r="22354" ht="26.25" customHeight="1"/>
    <row r="22355" ht="26.25" customHeight="1"/>
    <row r="22356" ht="26.25" customHeight="1"/>
    <row r="22357" ht="26.25" customHeight="1"/>
    <row r="22358" ht="26.25" customHeight="1"/>
    <row r="22359" ht="26.25" customHeight="1"/>
    <row r="22360" ht="26.25" customHeight="1"/>
    <row r="22361" ht="26.25" customHeight="1"/>
    <row r="22362" ht="26.25" customHeight="1"/>
    <row r="22363" ht="26.25" customHeight="1"/>
    <row r="22364" ht="26.25" customHeight="1"/>
    <row r="22365" ht="26.25" customHeight="1"/>
    <row r="22366" ht="26.25" customHeight="1"/>
    <row r="22367" ht="26.25" customHeight="1"/>
    <row r="22368" ht="26.25" customHeight="1"/>
    <row r="22369" ht="26.25" customHeight="1"/>
    <row r="22370" ht="26.25" customHeight="1"/>
    <row r="22371" ht="26.25" customHeight="1"/>
    <row r="22372" ht="26.25" customHeight="1"/>
    <row r="22373" ht="26.25" customHeight="1"/>
    <row r="22374" ht="26.25" customHeight="1"/>
    <row r="22375" ht="26.25" customHeight="1"/>
    <row r="22376" ht="26.25" customHeight="1"/>
    <row r="22377" ht="26.25" customHeight="1"/>
    <row r="22378" ht="26.25" customHeight="1"/>
    <row r="22379" ht="26.25" customHeight="1"/>
    <row r="22380" ht="26.25" customHeight="1"/>
    <row r="22381" ht="26.25" customHeight="1"/>
    <row r="22382" ht="26.25" customHeight="1"/>
    <row r="22383" ht="26.25" customHeight="1"/>
    <row r="22384" ht="26.25" customHeight="1"/>
    <row r="22385" ht="26.25" customHeight="1"/>
    <row r="22386" ht="26.25" customHeight="1"/>
    <row r="22387" ht="26.25" customHeight="1"/>
    <row r="22388" ht="26.25" customHeight="1"/>
    <row r="22389" ht="26.25" customHeight="1"/>
    <row r="22390" ht="26.25" customHeight="1"/>
    <row r="22391" ht="26.25" customHeight="1"/>
    <row r="22392" ht="26.25" customHeight="1"/>
    <row r="22393" ht="26.25" customHeight="1"/>
    <row r="22394" ht="26.25" customHeight="1"/>
    <row r="22395" ht="26.25" customHeight="1"/>
    <row r="22396" ht="26.25" customHeight="1"/>
    <row r="22397" ht="26.25" customHeight="1"/>
    <row r="22398" ht="26.25" customHeight="1"/>
    <row r="22399" ht="26.25" customHeight="1"/>
    <row r="22400" ht="26.25" customHeight="1"/>
    <row r="22401" ht="26.25" customHeight="1"/>
    <row r="22402" ht="26.25" customHeight="1"/>
    <row r="22403" ht="26.25" customHeight="1"/>
    <row r="22404" ht="26.25" customHeight="1"/>
    <row r="22405" ht="26.25" customHeight="1"/>
    <row r="22406" ht="26.25" customHeight="1"/>
    <row r="22407" ht="26.25" customHeight="1"/>
    <row r="22408" ht="26.25" customHeight="1"/>
    <row r="22409" ht="26.25" customHeight="1"/>
    <row r="22410" ht="26.25" customHeight="1"/>
    <row r="22411" ht="26.25" customHeight="1"/>
    <row r="22412" ht="26.25" customHeight="1"/>
    <row r="22413" ht="26.25" customHeight="1"/>
    <row r="22414" ht="26.25" customHeight="1"/>
    <row r="22415" ht="26.25" customHeight="1"/>
    <row r="22416" ht="26.25" customHeight="1"/>
    <row r="22417" ht="26.25" customHeight="1"/>
    <row r="22418" ht="26.25" customHeight="1"/>
    <row r="22419" ht="26.25" customHeight="1"/>
    <row r="22420" ht="26.25" customHeight="1"/>
    <row r="22421" ht="26.25" customHeight="1"/>
    <row r="22422" ht="26.25" customHeight="1"/>
    <row r="22423" ht="26.25" customHeight="1"/>
    <row r="22424" ht="26.25" customHeight="1"/>
    <row r="22425" ht="26.25" customHeight="1"/>
    <row r="22426" ht="26.25" customHeight="1"/>
    <row r="22427" ht="26.25" customHeight="1"/>
    <row r="22428" ht="26.25" customHeight="1"/>
    <row r="22429" ht="26.25" customHeight="1"/>
    <row r="22430" ht="26.25" customHeight="1"/>
    <row r="22431" ht="26.25" customHeight="1"/>
    <row r="22432" ht="26.25" customHeight="1"/>
    <row r="22433" ht="26.25" customHeight="1"/>
    <row r="22434" ht="26.25" customHeight="1"/>
    <row r="22435" ht="26.25" customHeight="1"/>
    <row r="22436" ht="26.25" customHeight="1"/>
    <row r="22437" ht="26.25" customHeight="1"/>
    <row r="22438" ht="26.25" customHeight="1"/>
    <row r="22439" ht="26.25" customHeight="1"/>
    <row r="22440" ht="26.25" customHeight="1"/>
    <row r="22441" ht="26.25" customHeight="1"/>
    <row r="22442" ht="26.25" customHeight="1"/>
    <row r="22443" ht="26.25" customHeight="1"/>
    <row r="22444" ht="26.25" customHeight="1"/>
    <row r="22445" ht="26.25" customHeight="1"/>
    <row r="22446" ht="26.25" customHeight="1"/>
    <row r="22447" ht="26.25" customHeight="1"/>
    <row r="22448" ht="26.25" customHeight="1"/>
    <row r="22449" ht="26.25" customHeight="1"/>
    <row r="22450" ht="26.25" customHeight="1"/>
    <row r="22451" ht="26.25" customHeight="1"/>
    <row r="22452" ht="26.25" customHeight="1"/>
    <row r="22453" ht="26.25" customHeight="1"/>
    <row r="22454" ht="26.25" customHeight="1"/>
    <row r="22455" ht="26.25" customHeight="1"/>
    <row r="22456" ht="26.25" customHeight="1"/>
    <row r="22457" ht="26.25" customHeight="1"/>
    <row r="22458" ht="26.25" customHeight="1"/>
    <row r="22459" ht="26.25" customHeight="1"/>
    <row r="22460" ht="26.25" customHeight="1"/>
    <row r="22461" ht="26.25" customHeight="1"/>
    <row r="22462" ht="26.25" customHeight="1"/>
    <row r="22463" ht="26.25" customHeight="1"/>
    <row r="22464" ht="26.25" customHeight="1"/>
    <row r="22465" ht="26.25" customHeight="1"/>
    <row r="22466" ht="26.25" customHeight="1"/>
    <row r="22467" ht="26.25" customHeight="1"/>
    <row r="22468" ht="26.25" customHeight="1"/>
    <row r="22469" ht="26.25" customHeight="1"/>
    <row r="22470" ht="26.25" customHeight="1"/>
    <row r="22471" ht="26.25" customHeight="1"/>
    <row r="22472" ht="26.25" customHeight="1"/>
    <row r="22473" ht="26.25" customHeight="1"/>
    <row r="22474" ht="26.25" customHeight="1"/>
    <row r="22475" ht="26.25" customHeight="1"/>
    <row r="22476" ht="26.25" customHeight="1"/>
    <row r="22477" ht="26.25" customHeight="1"/>
    <row r="22478" ht="26.25" customHeight="1"/>
    <row r="22479" ht="26.25" customHeight="1"/>
    <row r="22480" ht="26.25" customHeight="1"/>
    <row r="22481" ht="26.25" customHeight="1"/>
    <row r="22482" ht="26.25" customHeight="1"/>
    <row r="22483" ht="26.25" customHeight="1"/>
    <row r="22484" ht="26.25" customHeight="1"/>
    <row r="22485" ht="26.25" customHeight="1"/>
    <row r="22486" ht="26.25" customHeight="1"/>
    <row r="22487" ht="26.25" customHeight="1"/>
    <row r="22488" ht="26.25" customHeight="1"/>
    <row r="22489" ht="26.25" customHeight="1"/>
    <row r="22490" ht="26.25" customHeight="1"/>
    <row r="22491" ht="26.25" customHeight="1"/>
    <row r="22492" ht="26.25" customHeight="1"/>
    <row r="22493" ht="26.25" customHeight="1"/>
    <row r="22494" ht="26.25" customHeight="1"/>
    <row r="22495" ht="26.25" customHeight="1"/>
    <row r="22496" ht="26.25" customHeight="1"/>
    <row r="22497" ht="26.25" customHeight="1"/>
    <row r="22498" ht="26.25" customHeight="1"/>
    <row r="22499" ht="26.25" customHeight="1"/>
    <row r="22500" ht="26.25" customHeight="1"/>
    <row r="22501" ht="26.25" customHeight="1"/>
    <row r="22502" ht="26.25" customHeight="1"/>
    <row r="22503" ht="26.25" customHeight="1"/>
    <row r="22504" ht="26.25" customHeight="1"/>
    <row r="22505" ht="26.25" customHeight="1"/>
    <row r="22506" ht="26.25" customHeight="1"/>
    <row r="22507" ht="26.25" customHeight="1"/>
    <row r="22508" ht="26.25" customHeight="1"/>
    <row r="22509" ht="26.25" customHeight="1"/>
    <row r="22510" ht="26.25" customHeight="1"/>
    <row r="22511" ht="26.25" customHeight="1"/>
    <row r="22512" ht="26.25" customHeight="1"/>
    <row r="22513" ht="26.25" customHeight="1"/>
    <row r="22514" ht="26.25" customHeight="1"/>
    <row r="22515" ht="26.25" customHeight="1"/>
    <row r="22516" ht="26.25" customHeight="1"/>
    <row r="22517" ht="26.25" customHeight="1"/>
    <row r="22518" ht="26.25" customHeight="1"/>
    <row r="22519" ht="26.25" customHeight="1"/>
    <row r="22520" ht="26.25" customHeight="1"/>
    <row r="22521" ht="26.25" customHeight="1"/>
    <row r="22522" ht="26.25" customHeight="1"/>
    <row r="22523" ht="26.25" customHeight="1"/>
    <row r="22524" ht="26.25" customHeight="1"/>
    <row r="22525" ht="26.25" customHeight="1"/>
    <row r="22526" ht="26.25" customHeight="1"/>
    <row r="22527" ht="26.25" customHeight="1"/>
    <row r="22528" ht="26.25" customHeight="1"/>
    <row r="22529" ht="26.25" customHeight="1"/>
    <row r="22530" ht="26.25" customHeight="1"/>
    <row r="22531" ht="26.25" customHeight="1"/>
    <row r="22532" ht="26.25" customHeight="1"/>
    <row r="22533" ht="26.25" customHeight="1"/>
    <row r="22534" ht="26.25" customHeight="1"/>
    <row r="22535" ht="26.25" customHeight="1"/>
    <row r="22536" ht="26.25" customHeight="1"/>
    <row r="22537" ht="26.25" customHeight="1"/>
    <row r="22538" ht="26.25" customHeight="1"/>
    <row r="22539" ht="26.25" customHeight="1"/>
    <row r="22540" ht="26.25" customHeight="1"/>
    <row r="22541" ht="26.25" customHeight="1"/>
    <row r="22542" ht="26.25" customHeight="1"/>
    <row r="22543" ht="26.25" customHeight="1"/>
    <row r="22544" ht="26.25" customHeight="1"/>
    <row r="22545" ht="26.25" customHeight="1"/>
    <row r="22546" ht="26.25" customHeight="1"/>
    <row r="22547" ht="26.25" customHeight="1"/>
    <row r="22548" ht="26.25" customHeight="1"/>
    <row r="22549" ht="26.25" customHeight="1"/>
    <row r="22550" ht="26.25" customHeight="1"/>
    <row r="22551" ht="26.25" customHeight="1"/>
    <row r="22552" ht="26.25" customHeight="1"/>
    <row r="22553" ht="26.25" customHeight="1"/>
    <row r="22554" ht="26.25" customHeight="1"/>
    <row r="22555" ht="26.25" customHeight="1"/>
    <row r="22556" ht="26.25" customHeight="1"/>
    <row r="22557" ht="26.25" customHeight="1"/>
    <row r="22558" ht="26.25" customHeight="1"/>
    <row r="22559" ht="26.25" customHeight="1"/>
    <row r="22560" ht="26.25" customHeight="1"/>
    <row r="22561" ht="26.25" customHeight="1"/>
    <row r="22562" ht="26.25" customHeight="1"/>
    <row r="22563" ht="26.25" customHeight="1"/>
    <row r="22564" ht="26.25" customHeight="1"/>
    <row r="22565" ht="26.25" customHeight="1"/>
    <row r="22566" ht="26.25" customHeight="1"/>
    <row r="22567" ht="26.25" customHeight="1"/>
    <row r="22568" ht="26.25" customHeight="1"/>
    <row r="22569" ht="26.25" customHeight="1"/>
    <row r="22570" ht="26.25" customHeight="1"/>
    <row r="22571" ht="26.25" customHeight="1"/>
    <row r="22572" ht="26.25" customHeight="1"/>
    <row r="22573" ht="26.25" customHeight="1"/>
    <row r="22574" ht="26.25" customHeight="1"/>
    <row r="22575" ht="26.25" customHeight="1"/>
    <row r="22576" ht="26.25" customHeight="1"/>
    <row r="22577" ht="26.25" customHeight="1"/>
    <row r="22578" ht="26.25" customHeight="1"/>
    <row r="22579" ht="26.25" customHeight="1"/>
    <row r="22580" ht="26.25" customHeight="1"/>
    <row r="22581" ht="26.25" customHeight="1"/>
    <row r="22582" ht="26.25" customHeight="1"/>
    <row r="22583" ht="26.25" customHeight="1"/>
    <row r="22584" ht="26.25" customHeight="1"/>
    <row r="22585" ht="26.25" customHeight="1"/>
    <row r="22586" ht="26.25" customHeight="1"/>
    <row r="22587" ht="26.25" customHeight="1"/>
    <row r="22588" ht="26.25" customHeight="1"/>
    <row r="22589" ht="26.25" customHeight="1"/>
    <row r="22590" ht="26.25" customHeight="1"/>
    <row r="22591" ht="26.25" customHeight="1"/>
    <row r="22592" ht="26.25" customHeight="1"/>
    <row r="22593" ht="26.25" customHeight="1"/>
    <row r="22594" ht="26.25" customHeight="1"/>
    <row r="22595" ht="26.25" customHeight="1"/>
    <row r="22596" ht="26.25" customHeight="1"/>
    <row r="22597" ht="26.25" customHeight="1"/>
    <row r="22598" ht="26.25" customHeight="1"/>
    <row r="22599" ht="26.25" customHeight="1"/>
    <row r="22600" ht="26.25" customHeight="1"/>
    <row r="22601" ht="26.25" customHeight="1"/>
    <row r="22602" ht="26.25" customHeight="1"/>
    <row r="22603" ht="26.25" customHeight="1"/>
    <row r="22604" ht="26.25" customHeight="1"/>
    <row r="22605" ht="26.25" customHeight="1"/>
    <row r="22606" ht="26.25" customHeight="1"/>
    <row r="22607" ht="26.25" customHeight="1"/>
    <row r="22608" ht="26.25" customHeight="1"/>
    <row r="22609" ht="26.25" customHeight="1"/>
    <row r="22610" ht="26.25" customHeight="1"/>
    <row r="22611" ht="26.25" customHeight="1"/>
    <row r="22612" ht="26.25" customHeight="1"/>
    <row r="22613" ht="26.25" customHeight="1"/>
    <row r="22614" ht="26.25" customHeight="1"/>
    <row r="22615" ht="26.25" customHeight="1"/>
    <row r="22616" ht="26.25" customHeight="1"/>
    <row r="22617" ht="26.25" customHeight="1"/>
    <row r="22618" ht="26.25" customHeight="1"/>
    <row r="22619" ht="26.25" customHeight="1"/>
    <row r="22620" ht="26.25" customHeight="1"/>
    <row r="22621" ht="26.25" customHeight="1"/>
    <row r="22622" ht="26.25" customHeight="1"/>
    <row r="22623" ht="26.25" customHeight="1"/>
    <row r="22624" ht="26.25" customHeight="1"/>
    <row r="22625" ht="26.25" customHeight="1"/>
    <row r="22626" ht="26.25" customHeight="1"/>
    <row r="22627" ht="26.25" customHeight="1"/>
    <row r="22628" ht="26.25" customHeight="1"/>
    <row r="22629" ht="26.25" customHeight="1"/>
    <row r="22630" ht="26.25" customHeight="1"/>
    <row r="22631" ht="26.25" customHeight="1"/>
    <row r="22632" ht="26.25" customHeight="1"/>
    <row r="22633" ht="26.25" customHeight="1"/>
    <row r="22634" ht="26.25" customHeight="1"/>
    <row r="22635" ht="26.25" customHeight="1"/>
    <row r="22636" ht="26.25" customHeight="1"/>
    <row r="22637" ht="26.25" customHeight="1"/>
    <row r="22638" ht="26.25" customHeight="1"/>
    <row r="22639" ht="26.25" customHeight="1"/>
    <row r="22640" ht="26.25" customHeight="1"/>
    <row r="22641" ht="26.25" customHeight="1"/>
    <row r="22642" ht="26.25" customHeight="1"/>
    <row r="22643" ht="26.25" customHeight="1"/>
    <row r="22644" ht="26.25" customHeight="1"/>
    <row r="22645" ht="26.25" customHeight="1"/>
    <row r="22646" ht="26.25" customHeight="1"/>
    <row r="22647" ht="26.25" customHeight="1"/>
    <row r="22648" ht="26.25" customHeight="1"/>
    <row r="22649" ht="26.25" customHeight="1"/>
    <row r="22650" ht="26.25" customHeight="1"/>
    <row r="22651" ht="26.25" customHeight="1"/>
    <row r="22652" ht="26.25" customHeight="1"/>
    <row r="22653" ht="26.25" customHeight="1"/>
    <row r="22654" ht="26.25" customHeight="1"/>
    <row r="22655" ht="26.25" customHeight="1"/>
    <row r="22656" ht="26.25" customHeight="1"/>
    <row r="22657" ht="26.25" customHeight="1"/>
    <row r="22658" ht="26.25" customHeight="1"/>
    <row r="22659" ht="26.25" customHeight="1"/>
    <row r="22660" ht="26.25" customHeight="1"/>
    <row r="22661" ht="26.25" customHeight="1"/>
    <row r="22662" ht="26.25" customHeight="1"/>
    <row r="22663" ht="26.25" customHeight="1"/>
    <row r="22664" ht="26.25" customHeight="1"/>
    <row r="22665" ht="26.25" customHeight="1"/>
    <row r="22666" ht="26.25" customHeight="1"/>
    <row r="22667" ht="26.25" customHeight="1"/>
    <row r="22668" ht="26.25" customHeight="1"/>
    <row r="22669" ht="26.25" customHeight="1"/>
    <row r="22670" ht="26.25" customHeight="1"/>
    <row r="22671" ht="26.25" customHeight="1"/>
    <row r="22672" ht="26.25" customHeight="1"/>
    <row r="22673" ht="26.25" customHeight="1"/>
    <row r="22674" ht="26.25" customHeight="1"/>
    <row r="22675" ht="26.25" customHeight="1"/>
    <row r="22676" ht="26.25" customHeight="1"/>
    <row r="22677" ht="26.25" customHeight="1"/>
    <row r="22678" ht="26.25" customHeight="1"/>
    <row r="22679" ht="26.25" customHeight="1"/>
    <row r="22680" ht="26.25" customHeight="1"/>
    <row r="22681" ht="26.25" customHeight="1"/>
    <row r="22682" ht="26.25" customHeight="1"/>
    <row r="22683" ht="26.25" customHeight="1"/>
    <row r="22684" ht="26.25" customHeight="1"/>
    <row r="22685" ht="26.25" customHeight="1"/>
    <row r="22686" ht="26.25" customHeight="1"/>
    <row r="22687" ht="26.25" customHeight="1"/>
    <row r="22688" ht="26.25" customHeight="1"/>
    <row r="22689" ht="26.25" customHeight="1"/>
    <row r="22690" ht="26.25" customHeight="1"/>
    <row r="22691" ht="26.25" customHeight="1"/>
    <row r="22692" ht="26.25" customHeight="1"/>
    <row r="22693" ht="26.25" customHeight="1"/>
    <row r="22694" ht="26.25" customHeight="1"/>
    <row r="22695" ht="26.25" customHeight="1"/>
    <row r="22696" ht="26.25" customHeight="1"/>
    <row r="22697" ht="26.25" customHeight="1"/>
    <row r="22698" ht="26.25" customHeight="1"/>
    <row r="22699" ht="26.25" customHeight="1"/>
    <row r="22700" ht="26.25" customHeight="1"/>
    <row r="22701" ht="26.25" customHeight="1"/>
    <row r="22702" ht="26.25" customHeight="1"/>
    <row r="22703" ht="26.25" customHeight="1"/>
    <row r="22704" ht="26.25" customHeight="1"/>
    <row r="22705" ht="26.25" customHeight="1"/>
    <row r="22706" ht="26.25" customHeight="1"/>
    <row r="22707" ht="26.25" customHeight="1"/>
    <row r="22708" ht="26.25" customHeight="1"/>
    <row r="22709" ht="26.25" customHeight="1"/>
    <row r="22710" ht="26.25" customHeight="1"/>
    <row r="22711" ht="26.25" customHeight="1"/>
    <row r="22712" ht="26.25" customHeight="1"/>
    <row r="22713" ht="26.25" customHeight="1"/>
    <row r="22714" ht="26.25" customHeight="1"/>
    <row r="22715" ht="26.25" customHeight="1"/>
    <row r="22716" ht="26.25" customHeight="1"/>
    <row r="22717" ht="26.25" customHeight="1"/>
    <row r="22718" ht="26.25" customHeight="1"/>
    <row r="22719" ht="26.25" customHeight="1"/>
    <row r="22720" ht="26.25" customHeight="1"/>
    <row r="22721" ht="26.25" customHeight="1"/>
    <row r="22722" ht="26.25" customHeight="1"/>
    <row r="22723" ht="26.25" customHeight="1"/>
    <row r="22724" ht="26.25" customHeight="1"/>
    <row r="22725" ht="26.25" customHeight="1"/>
    <row r="22726" ht="26.25" customHeight="1"/>
    <row r="22727" ht="26.25" customHeight="1"/>
    <row r="22728" ht="26.25" customHeight="1"/>
    <row r="22729" ht="26.25" customHeight="1"/>
    <row r="22730" ht="26.25" customHeight="1"/>
    <row r="22731" ht="26.25" customHeight="1"/>
    <row r="22732" ht="26.25" customHeight="1"/>
    <row r="22733" ht="26.25" customHeight="1"/>
    <row r="22734" ht="26.25" customHeight="1"/>
    <row r="22735" ht="26.25" customHeight="1"/>
    <row r="22736" ht="26.25" customHeight="1"/>
    <row r="22737" ht="26.25" customHeight="1"/>
    <row r="22738" ht="26.25" customHeight="1"/>
    <row r="22739" ht="26.25" customHeight="1"/>
    <row r="22740" ht="26.25" customHeight="1"/>
    <row r="22741" ht="26.25" customHeight="1"/>
    <row r="22742" ht="26.25" customHeight="1"/>
    <row r="22743" ht="26.25" customHeight="1"/>
    <row r="22744" ht="26.25" customHeight="1"/>
    <row r="22745" ht="26.25" customHeight="1"/>
    <row r="22746" ht="26.25" customHeight="1"/>
    <row r="22747" ht="26.25" customHeight="1"/>
    <row r="22748" ht="26.25" customHeight="1"/>
    <row r="22749" ht="26.25" customHeight="1"/>
    <row r="22750" ht="26.25" customHeight="1"/>
    <row r="22751" ht="26.25" customHeight="1"/>
    <row r="22752" ht="26.25" customHeight="1"/>
    <row r="22753" ht="26.25" customHeight="1"/>
    <row r="22754" ht="26.25" customHeight="1"/>
    <row r="22755" ht="26.25" customHeight="1"/>
    <row r="22756" ht="26.25" customHeight="1"/>
    <row r="22757" ht="26.25" customHeight="1"/>
    <row r="22758" ht="26.25" customHeight="1"/>
    <row r="22759" ht="26.25" customHeight="1"/>
    <row r="22760" ht="26.25" customHeight="1"/>
    <row r="22761" ht="26.25" customHeight="1"/>
    <row r="22762" ht="26.25" customHeight="1"/>
    <row r="22763" ht="26.25" customHeight="1"/>
    <row r="22764" ht="26.25" customHeight="1"/>
    <row r="22765" ht="26.25" customHeight="1"/>
    <row r="22766" ht="26.25" customHeight="1"/>
    <row r="22767" ht="26.25" customHeight="1"/>
    <row r="22768" ht="26.25" customHeight="1"/>
    <row r="22769" ht="26.25" customHeight="1"/>
    <row r="22770" ht="26.25" customHeight="1"/>
    <row r="22771" ht="26.25" customHeight="1"/>
    <row r="22772" ht="26.25" customHeight="1"/>
    <row r="22773" ht="26.25" customHeight="1"/>
    <row r="22774" ht="26.25" customHeight="1"/>
    <row r="22775" ht="26.25" customHeight="1"/>
    <row r="22776" ht="26.25" customHeight="1"/>
    <row r="22777" ht="26.25" customHeight="1"/>
    <row r="22778" ht="26.25" customHeight="1"/>
    <row r="22779" ht="26.25" customHeight="1"/>
    <row r="22780" ht="26.25" customHeight="1"/>
    <row r="22781" ht="26.25" customHeight="1"/>
    <row r="22782" ht="26.25" customHeight="1"/>
    <row r="22783" ht="26.25" customHeight="1"/>
    <row r="22784" ht="26.25" customHeight="1"/>
    <row r="22785" ht="26.25" customHeight="1"/>
    <row r="22786" ht="26.25" customHeight="1"/>
    <row r="22787" ht="26.25" customHeight="1"/>
    <row r="22788" ht="26.25" customHeight="1"/>
    <row r="22789" ht="26.25" customHeight="1"/>
    <row r="22790" ht="26.25" customHeight="1"/>
    <row r="22791" ht="26.25" customHeight="1"/>
    <row r="22792" ht="26.25" customHeight="1"/>
    <row r="22793" ht="26.25" customHeight="1"/>
    <row r="22794" ht="26.25" customHeight="1"/>
    <row r="22795" ht="26.25" customHeight="1"/>
    <row r="22796" ht="26.25" customHeight="1"/>
    <row r="22797" ht="26.25" customHeight="1"/>
    <row r="22798" ht="26.25" customHeight="1"/>
    <row r="22799" ht="26.25" customHeight="1"/>
    <row r="22800" ht="26.25" customHeight="1"/>
    <row r="22801" ht="26.25" customHeight="1"/>
    <row r="22802" ht="26.25" customHeight="1"/>
    <row r="22803" ht="26.25" customHeight="1"/>
    <row r="22804" ht="26.25" customHeight="1"/>
    <row r="22805" ht="26.25" customHeight="1"/>
    <row r="22806" ht="26.25" customHeight="1"/>
    <row r="22807" ht="26.25" customHeight="1"/>
    <row r="22808" ht="26.25" customHeight="1"/>
    <row r="22809" ht="26.25" customHeight="1"/>
    <row r="22810" ht="26.25" customHeight="1"/>
    <row r="22811" ht="26.25" customHeight="1"/>
    <row r="22812" ht="26.25" customHeight="1"/>
    <row r="22813" ht="26.25" customHeight="1"/>
    <row r="22814" ht="26.25" customHeight="1"/>
    <row r="22815" ht="26.25" customHeight="1"/>
    <row r="22816" ht="26.25" customHeight="1"/>
    <row r="22817" ht="26.25" customHeight="1"/>
    <row r="22818" ht="26.25" customHeight="1"/>
    <row r="22819" ht="26.25" customHeight="1"/>
    <row r="22820" ht="26.25" customHeight="1"/>
    <row r="22821" ht="26.25" customHeight="1"/>
    <row r="22822" ht="26.25" customHeight="1"/>
    <row r="22823" ht="26.25" customHeight="1"/>
    <row r="22824" ht="26.25" customHeight="1"/>
    <row r="22825" ht="26.25" customHeight="1"/>
    <row r="22826" ht="26.25" customHeight="1"/>
    <row r="22827" ht="26.25" customHeight="1"/>
    <row r="22828" ht="26.25" customHeight="1"/>
    <row r="22829" ht="26.25" customHeight="1"/>
    <row r="22830" ht="26.25" customHeight="1"/>
    <row r="22831" ht="26.25" customHeight="1"/>
    <row r="22832" ht="26.25" customHeight="1"/>
    <row r="22833" ht="26.25" customHeight="1"/>
    <row r="22834" ht="26.25" customHeight="1"/>
    <row r="22835" ht="26.25" customHeight="1"/>
    <row r="22836" ht="26.25" customHeight="1"/>
    <row r="22837" ht="26.25" customHeight="1"/>
    <row r="22838" ht="26.25" customHeight="1"/>
    <row r="22839" ht="26.25" customHeight="1"/>
    <row r="22840" ht="26.25" customHeight="1"/>
    <row r="22841" ht="26.25" customHeight="1"/>
    <row r="22842" ht="26.25" customHeight="1"/>
    <row r="22843" ht="26.25" customHeight="1"/>
    <row r="22844" ht="26.25" customHeight="1"/>
    <row r="22845" ht="26.25" customHeight="1"/>
    <row r="22846" ht="26.25" customHeight="1"/>
    <row r="22847" ht="26.25" customHeight="1"/>
    <row r="22848" ht="26.25" customHeight="1"/>
    <row r="22849" ht="26.25" customHeight="1"/>
    <row r="22850" ht="26.25" customHeight="1"/>
    <row r="22851" ht="26.25" customHeight="1"/>
    <row r="22852" ht="26.25" customHeight="1"/>
    <row r="22853" ht="26.25" customHeight="1"/>
    <row r="22854" ht="26.25" customHeight="1"/>
    <row r="22855" ht="26.25" customHeight="1"/>
    <row r="22856" ht="26.25" customHeight="1"/>
    <row r="22857" ht="26.25" customHeight="1"/>
    <row r="22858" ht="26.25" customHeight="1"/>
    <row r="22859" ht="26.25" customHeight="1"/>
    <row r="22860" ht="26.25" customHeight="1"/>
    <row r="22861" ht="26.25" customHeight="1"/>
    <row r="22862" ht="26.25" customHeight="1"/>
    <row r="22863" ht="26.25" customHeight="1"/>
    <row r="22864" ht="26.25" customHeight="1"/>
    <row r="22865" ht="26.25" customHeight="1"/>
    <row r="22866" ht="26.25" customHeight="1"/>
    <row r="22867" ht="26.25" customHeight="1"/>
    <row r="22868" ht="26.25" customHeight="1"/>
    <row r="22869" ht="26.25" customHeight="1"/>
    <row r="22870" ht="26.25" customHeight="1"/>
    <row r="22871" ht="26.25" customHeight="1"/>
    <row r="22872" ht="26.25" customHeight="1"/>
    <row r="22873" ht="26.25" customHeight="1"/>
    <row r="22874" ht="26.25" customHeight="1"/>
    <row r="22875" ht="26.25" customHeight="1"/>
    <row r="22876" ht="26.25" customHeight="1"/>
    <row r="22877" ht="26.25" customHeight="1"/>
    <row r="22878" ht="26.25" customHeight="1"/>
    <row r="22879" ht="26.25" customHeight="1"/>
    <row r="22880" ht="26.25" customHeight="1"/>
    <row r="22881" ht="26.25" customHeight="1"/>
    <row r="22882" ht="26.25" customHeight="1"/>
    <row r="22883" ht="26.25" customHeight="1"/>
    <row r="22884" ht="26.25" customHeight="1"/>
    <row r="22885" ht="26.25" customHeight="1"/>
    <row r="22886" ht="26.25" customHeight="1"/>
    <row r="22887" ht="26.25" customHeight="1"/>
    <row r="22888" ht="26.25" customHeight="1"/>
    <row r="22889" ht="26.25" customHeight="1"/>
    <row r="22890" ht="26.25" customHeight="1"/>
    <row r="22891" ht="26.25" customHeight="1"/>
    <row r="22892" ht="26.25" customHeight="1"/>
    <row r="22893" ht="26.25" customHeight="1"/>
    <row r="22894" ht="26.25" customHeight="1"/>
    <row r="22895" ht="26.25" customHeight="1"/>
    <row r="22896" ht="26.25" customHeight="1"/>
    <row r="22897" ht="26.25" customHeight="1"/>
    <row r="22898" ht="26.25" customHeight="1"/>
    <row r="22899" ht="26.25" customHeight="1"/>
    <row r="22900" ht="26.25" customHeight="1"/>
    <row r="22901" ht="26.25" customHeight="1"/>
    <row r="22902" ht="26.25" customHeight="1"/>
    <row r="22903" ht="26.25" customHeight="1"/>
    <row r="22904" ht="26.25" customHeight="1"/>
    <row r="22905" ht="26.25" customHeight="1"/>
    <row r="22906" ht="26.25" customHeight="1"/>
    <row r="22907" ht="26.25" customHeight="1"/>
    <row r="22908" ht="26.25" customHeight="1"/>
    <row r="22909" ht="26.25" customHeight="1"/>
    <row r="22910" ht="26.25" customHeight="1"/>
    <row r="22911" ht="26.25" customHeight="1"/>
    <row r="22912" ht="26.25" customHeight="1"/>
    <row r="22913" ht="26.25" customHeight="1"/>
    <row r="22914" ht="26.25" customHeight="1"/>
    <row r="22915" ht="26.25" customHeight="1"/>
    <row r="22916" ht="26.25" customHeight="1"/>
    <row r="22917" ht="26.25" customHeight="1"/>
    <row r="22918" ht="26.25" customHeight="1"/>
    <row r="22919" ht="26.25" customHeight="1"/>
    <row r="22920" ht="26.25" customHeight="1"/>
    <row r="22921" ht="26.25" customHeight="1"/>
    <row r="22922" ht="26.25" customHeight="1"/>
    <row r="22923" ht="26.25" customHeight="1"/>
    <row r="22924" ht="26.25" customHeight="1"/>
    <row r="22925" ht="26.25" customHeight="1"/>
    <row r="22926" ht="26.25" customHeight="1"/>
    <row r="22927" ht="26.25" customHeight="1"/>
    <row r="22928" ht="26.25" customHeight="1"/>
    <row r="22929" ht="26.25" customHeight="1"/>
    <row r="22930" ht="26.25" customHeight="1"/>
    <row r="22931" ht="26.25" customHeight="1"/>
    <row r="22932" ht="26.25" customHeight="1"/>
    <row r="22933" ht="26.25" customHeight="1"/>
    <row r="22934" ht="26.25" customHeight="1"/>
    <row r="22935" ht="26.25" customHeight="1"/>
    <row r="22936" ht="26.25" customHeight="1"/>
    <row r="22937" ht="26.25" customHeight="1"/>
    <row r="22938" ht="26.25" customHeight="1"/>
    <row r="22939" ht="26.25" customHeight="1"/>
    <row r="22940" ht="26.25" customHeight="1"/>
    <row r="22941" ht="26.25" customHeight="1"/>
    <row r="22942" ht="26.25" customHeight="1"/>
    <row r="22943" ht="26.25" customHeight="1"/>
    <row r="22944" ht="26.25" customHeight="1"/>
    <row r="22945" ht="26.25" customHeight="1"/>
    <row r="22946" ht="26.25" customHeight="1"/>
    <row r="22947" ht="26.25" customHeight="1"/>
    <row r="22948" ht="26.25" customHeight="1"/>
    <row r="22949" ht="26.25" customHeight="1"/>
    <row r="22950" ht="26.25" customHeight="1"/>
    <row r="22951" ht="26.25" customHeight="1"/>
    <row r="22952" ht="26.25" customHeight="1"/>
    <row r="22953" ht="26.25" customHeight="1"/>
    <row r="22954" ht="26.25" customHeight="1"/>
    <row r="22955" ht="26.25" customHeight="1"/>
    <row r="22956" ht="26.25" customHeight="1"/>
    <row r="22957" ht="26.25" customHeight="1"/>
    <row r="22958" ht="26.25" customHeight="1"/>
    <row r="22959" ht="26.25" customHeight="1"/>
    <row r="22960" ht="26.25" customHeight="1"/>
    <row r="22961" ht="26.25" customHeight="1"/>
    <row r="22962" ht="26.25" customHeight="1"/>
    <row r="22963" ht="26.25" customHeight="1"/>
    <row r="22964" ht="26.25" customHeight="1"/>
    <row r="22965" ht="26.25" customHeight="1"/>
    <row r="22966" ht="26.25" customHeight="1"/>
    <row r="22967" ht="26.25" customHeight="1"/>
    <row r="22968" ht="26.25" customHeight="1"/>
    <row r="22969" ht="26.25" customHeight="1"/>
    <row r="22970" ht="26.25" customHeight="1"/>
    <row r="22971" ht="26.25" customHeight="1"/>
    <row r="22972" ht="26.25" customHeight="1"/>
    <row r="22973" ht="26.25" customHeight="1"/>
    <row r="22974" ht="26.25" customHeight="1"/>
    <row r="22975" ht="26.25" customHeight="1"/>
    <row r="22976" ht="26.25" customHeight="1"/>
    <row r="22977" ht="26.25" customHeight="1"/>
    <row r="22978" ht="26.25" customHeight="1"/>
    <row r="22979" ht="26.25" customHeight="1"/>
    <row r="22980" ht="26.25" customHeight="1"/>
    <row r="22981" ht="26.25" customHeight="1"/>
    <row r="22982" ht="26.25" customHeight="1"/>
    <row r="22983" ht="26.25" customHeight="1"/>
    <row r="22984" ht="26.25" customHeight="1"/>
    <row r="22985" ht="26.25" customHeight="1"/>
    <row r="22986" ht="26.25" customHeight="1"/>
    <row r="22987" ht="26.25" customHeight="1"/>
    <row r="22988" ht="26.25" customHeight="1"/>
    <row r="22989" ht="26.25" customHeight="1"/>
    <row r="22990" ht="26.25" customHeight="1"/>
    <row r="22991" ht="26.25" customHeight="1"/>
    <row r="22992" ht="26.25" customHeight="1"/>
    <row r="22993" ht="26.25" customHeight="1"/>
    <row r="22994" ht="26.25" customHeight="1"/>
    <row r="22995" ht="26.25" customHeight="1"/>
    <row r="22996" ht="26.25" customHeight="1"/>
    <row r="22997" ht="26.25" customHeight="1"/>
    <row r="22998" ht="26.25" customHeight="1"/>
    <row r="22999" ht="26.25" customHeight="1"/>
    <row r="23000" ht="26.25" customHeight="1"/>
    <row r="23001" ht="26.25" customHeight="1"/>
    <row r="23002" ht="26.25" customHeight="1"/>
    <row r="23003" ht="26.25" customHeight="1"/>
    <row r="23004" ht="26.25" customHeight="1"/>
    <row r="23005" ht="26.25" customHeight="1"/>
    <row r="23006" ht="26.25" customHeight="1"/>
    <row r="23007" ht="26.25" customHeight="1"/>
    <row r="23008" ht="26.25" customHeight="1"/>
    <row r="23009" ht="26.25" customHeight="1"/>
    <row r="23010" ht="26.25" customHeight="1"/>
    <row r="23011" ht="26.25" customHeight="1"/>
    <row r="23012" ht="26.25" customHeight="1"/>
    <row r="23013" ht="26.25" customHeight="1"/>
    <row r="23014" ht="26.25" customHeight="1"/>
    <row r="23015" ht="26.25" customHeight="1"/>
    <row r="23016" ht="26.25" customHeight="1"/>
    <row r="23017" ht="26.25" customHeight="1"/>
    <row r="23018" ht="26.25" customHeight="1"/>
    <row r="23019" ht="26.25" customHeight="1"/>
    <row r="23020" ht="26.25" customHeight="1"/>
    <row r="23021" ht="26.25" customHeight="1"/>
    <row r="23022" ht="26.25" customHeight="1"/>
    <row r="23023" ht="26.25" customHeight="1"/>
    <row r="23024" ht="26.25" customHeight="1"/>
    <row r="23025" ht="26.25" customHeight="1"/>
    <row r="23026" ht="26.25" customHeight="1"/>
    <row r="23027" ht="26.25" customHeight="1"/>
    <row r="23028" ht="26.25" customHeight="1"/>
    <row r="23029" ht="26.25" customHeight="1"/>
    <row r="23030" ht="26.25" customHeight="1"/>
    <row r="23031" ht="26.25" customHeight="1"/>
    <row r="23032" ht="26.25" customHeight="1"/>
    <row r="23033" ht="26.25" customHeight="1"/>
    <row r="23034" ht="26.25" customHeight="1"/>
    <row r="23035" ht="26.25" customHeight="1"/>
    <row r="23036" ht="26.25" customHeight="1"/>
    <row r="23037" ht="26.25" customHeight="1"/>
    <row r="23038" ht="26.25" customHeight="1"/>
    <row r="23039" ht="26.25" customHeight="1"/>
    <row r="23040" ht="26.25" customHeight="1"/>
    <row r="23041" ht="26.25" customHeight="1"/>
    <row r="23042" ht="26.25" customHeight="1"/>
    <row r="23043" ht="26.25" customHeight="1"/>
    <row r="23044" ht="26.25" customHeight="1"/>
    <row r="23045" ht="26.25" customHeight="1"/>
    <row r="23046" ht="26.25" customHeight="1"/>
    <row r="23047" ht="26.25" customHeight="1"/>
    <row r="23048" ht="26.25" customHeight="1"/>
    <row r="23049" ht="26.25" customHeight="1"/>
    <row r="23050" ht="26.25" customHeight="1"/>
    <row r="23051" ht="26.25" customHeight="1"/>
    <row r="23052" ht="26.25" customHeight="1"/>
    <row r="23053" ht="26.25" customHeight="1"/>
    <row r="23054" ht="26.25" customHeight="1"/>
    <row r="23055" ht="26.25" customHeight="1"/>
    <row r="23056" ht="26.25" customHeight="1"/>
    <row r="23057" ht="26.25" customHeight="1"/>
    <row r="23058" ht="26.25" customHeight="1"/>
    <row r="23059" ht="26.25" customHeight="1"/>
    <row r="23060" ht="26.25" customHeight="1"/>
    <row r="23061" ht="26.25" customHeight="1"/>
    <row r="23062" ht="26.25" customHeight="1"/>
    <row r="23063" ht="26.25" customHeight="1"/>
    <row r="23064" ht="26.25" customHeight="1"/>
    <row r="23065" ht="26.25" customHeight="1"/>
    <row r="23066" ht="26.25" customHeight="1"/>
    <row r="23067" ht="26.25" customHeight="1"/>
    <row r="23068" ht="26.25" customHeight="1"/>
    <row r="23069" ht="26.25" customHeight="1"/>
    <row r="23070" ht="26.25" customHeight="1"/>
    <row r="23071" ht="26.25" customHeight="1"/>
    <row r="23072" ht="26.25" customHeight="1"/>
    <row r="23073" ht="26.25" customHeight="1"/>
    <row r="23074" ht="26.25" customHeight="1"/>
    <row r="23075" ht="26.25" customHeight="1"/>
    <row r="23076" ht="26.25" customHeight="1"/>
    <row r="23077" ht="26.25" customHeight="1"/>
    <row r="23078" ht="26.25" customHeight="1"/>
    <row r="23079" ht="26.25" customHeight="1"/>
    <row r="23080" ht="26.25" customHeight="1"/>
    <row r="23081" ht="26.25" customHeight="1"/>
    <row r="23082" ht="26.25" customHeight="1"/>
    <row r="23083" ht="26.25" customHeight="1"/>
    <row r="23084" ht="26.25" customHeight="1"/>
    <row r="23085" ht="26.25" customHeight="1"/>
    <row r="23086" ht="26.25" customHeight="1"/>
    <row r="23087" ht="26.25" customHeight="1"/>
    <row r="23088" ht="26.25" customHeight="1"/>
    <row r="23089" ht="26.25" customHeight="1"/>
    <row r="23090" ht="26.25" customHeight="1"/>
    <row r="23091" ht="26.25" customHeight="1"/>
    <row r="23092" ht="26.25" customHeight="1"/>
    <row r="23093" ht="26.25" customHeight="1"/>
    <row r="23094" ht="26.25" customHeight="1"/>
    <row r="23095" ht="26.25" customHeight="1"/>
    <row r="23096" ht="26.25" customHeight="1"/>
    <row r="23097" ht="26.25" customHeight="1"/>
    <row r="23098" ht="26.25" customHeight="1"/>
    <row r="23099" ht="26.25" customHeight="1"/>
    <row r="23100" ht="26.25" customHeight="1"/>
    <row r="23101" ht="26.25" customHeight="1"/>
    <row r="23102" ht="26.25" customHeight="1"/>
    <row r="23103" ht="26.25" customHeight="1"/>
    <row r="23104" ht="26.25" customHeight="1"/>
    <row r="23105" ht="26.25" customHeight="1"/>
    <row r="23106" ht="26.25" customHeight="1"/>
    <row r="23107" ht="26.25" customHeight="1"/>
    <row r="23108" ht="26.25" customHeight="1"/>
    <row r="23109" ht="26.25" customHeight="1"/>
    <row r="23110" ht="26.25" customHeight="1"/>
    <row r="23111" ht="26.25" customHeight="1"/>
    <row r="23112" ht="26.25" customHeight="1"/>
    <row r="23113" ht="26.25" customHeight="1"/>
    <row r="23114" ht="26.25" customHeight="1"/>
    <row r="23115" ht="26.25" customHeight="1"/>
    <row r="23116" ht="26.25" customHeight="1"/>
    <row r="23117" ht="26.25" customHeight="1"/>
    <row r="23118" ht="26.25" customHeight="1"/>
    <row r="23119" ht="26.25" customHeight="1"/>
    <row r="23120" ht="26.25" customHeight="1"/>
    <row r="23121" ht="26.25" customHeight="1"/>
    <row r="23122" ht="26.25" customHeight="1"/>
    <row r="23123" ht="26.25" customHeight="1"/>
    <row r="23124" ht="26.25" customHeight="1"/>
    <row r="23125" ht="26.25" customHeight="1"/>
    <row r="23126" ht="26.25" customHeight="1"/>
    <row r="23127" ht="26.25" customHeight="1"/>
    <row r="23128" ht="26.25" customHeight="1"/>
    <row r="23129" ht="26.25" customHeight="1"/>
    <row r="23130" ht="26.25" customHeight="1"/>
    <row r="23131" ht="26.25" customHeight="1"/>
    <row r="23132" ht="26.25" customHeight="1"/>
    <row r="23133" ht="26.25" customHeight="1"/>
    <row r="23134" ht="26.25" customHeight="1"/>
    <row r="23135" ht="26.25" customHeight="1"/>
    <row r="23136" ht="26.25" customHeight="1"/>
    <row r="23137" ht="26.25" customHeight="1"/>
    <row r="23138" ht="26.25" customHeight="1"/>
    <row r="23139" ht="26.25" customHeight="1"/>
    <row r="23140" ht="26.25" customHeight="1"/>
    <row r="23141" ht="26.25" customHeight="1"/>
    <row r="23142" ht="26.25" customHeight="1"/>
    <row r="23143" ht="26.25" customHeight="1"/>
    <row r="23144" ht="26.25" customHeight="1"/>
    <row r="23145" ht="26.25" customHeight="1"/>
    <row r="23146" ht="26.25" customHeight="1"/>
    <row r="23147" ht="26.25" customHeight="1"/>
    <row r="23148" ht="26.25" customHeight="1"/>
    <row r="23149" ht="26.25" customHeight="1"/>
    <row r="23150" ht="26.25" customHeight="1"/>
    <row r="23151" ht="26.25" customHeight="1"/>
    <row r="23152" ht="26.25" customHeight="1"/>
    <row r="23153" ht="26.25" customHeight="1"/>
    <row r="23154" ht="26.25" customHeight="1"/>
    <row r="23155" ht="26.25" customHeight="1"/>
    <row r="23156" ht="26.25" customHeight="1"/>
    <row r="23157" ht="26.25" customHeight="1"/>
    <row r="23158" ht="26.25" customHeight="1"/>
    <row r="23159" ht="26.25" customHeight="1"/>
    <row r="23160" ht="26.25" customHeight="1"/>
    <row r="23161" ht="26.25" customHeight="1"/>
    <row r="23162" ht="26.25" customHeight="1"/>
    <row r="23163" ht="26.25" customHeight="1"/>
    <row r="23164" ht="26.25" customHeight="1"/>
    <row r="23165" ht="26.25" customHeight="1"/>
    <row r="23166" ht="26.25" customHeight="1"/>
    <row r="23167" ht="26.25" customHeight="1"/>
    <row r="23168" ht="26.25" customHeight="1"/>
    <row r="23169" ht="26.25" customHeight="1"/>
    <row r="23170" ht="26.25" customHeight="1"/>
    <row r="23171" ht="26.25" customHeight="1"/>
    <row r="23172" ht="26.25" customHeight="1"/>
    <row r="23173" ht="26.25" customHeight="1"/>
    <row r="23174" ht="26.25" customHeight="1"/>
    <row r="23175" ht="26.25" customHeight="1"/>
    <row r="23176" ht="26.25" customHeight="1"/>
    <row r="23177" ht="26.25" customHeight="1"/>
    <row r="23178" ht="26.25" customHeight="1"/>
    <row r="23179" ht="26.25" customHeight="1"/>
    <row r="23180" ht="26.25" customHeight="1"/>
    <row r="23181" ht="26.25" customHeight="1"/>
    <row r="23182" ht="26.25" customHeight="1"/>
    <row r="23183" ht="26.25" customHeight="1"/>
    <row r="23184" ht="26.25" customHeight="1"/>
    <row r="23185" ht="26.25" customHeight="1"/>
    <row r="23186" ht="26.25" customHeight="1"/>
    <row r="23187" ht="26.25" customHeight="1"/>
    <row r="23188" ht="26.25" customHeight="1"/>
    <row r="23189" ht="26.25" customHeight="1"/>
    <row r="23190" ht="26.25" customHeight="1"/>
    <row r="23191" ht="26.25" customHeight="1"/>
    <row r="23192" ht="26.25" customHeight="1"/>
    <row r="23193" ht="26.25" customHeight="1"/>
    <row r="23194" ht="26.25" customHeight="1"/>
    <row r="23195" ht="26.25" customHeight="1"/>
    <row r="23196" ht="26.25" customHeight="1"/>
    <row r="23197" ht="26.25" customHeight="1"/>
    <row r="23198" ht="26.25" customHeight="1"/>
    <row r="23199" ht="26.25" customHeight="1"/>
    <row r="23200" ht="26.25" customHeight="1"/>
    <row r="23201" ht="26.25" customHeight="1"/>
    <row r="23202" ht="26.25" customHeight="1"/>
    <row r="23203" ht="26.25" customHeight="1"/>
    <row r="23204" ht="26.25" customHeight="1"/>
    <row r="23205" ht="26.25" customHeight="1"/>
    <row r="23206" ht="26.25" customHeight="1"/>
    <row r="23207" ht="26.25" customHeight="1"/>
    <row r="23208" ht="26.25" customHeight="1"/>
    <row r="23209" ht="26.25" customHeight="1"/>
    <row r="23210" ht="26.25" customHeight="1"/>
    <row r="23211" ht="26.25" customHeight="1"/>
    <row r="23212" ht="26.25" customHeight="1"/>
    <row r="23213" ht="26.25" customHeight="1"/>
    <row r="23214" ht="26.25" customHeight="1"/>
    <row r="23215" ht="26.25" customHeight="1"/>
    <row r="23216" ht="26.25" customHeight="1"/>
    <row r="23217" ht="26.25" customHeight="1"/>
    <row r="23218" ht="26.25" customHeight="1"/>
    <row r="23219" ht="26.25" customHeight="1"/>
    <row r="23220" ht="26.25" customHeight="1"/>
    <row r="23221" ht="26.25" customHeight="1"/>
    <row r="23222" ht="26.25" customHeight="1"/>
    <row r="23223" ht="26.25" customHeight="1"/>
    <row r="23224" ht="26.25" customHeight="1"/>
    <row r="23225" ht="26.25" customHeight="1"/>
    <row r="23226" ht="26.25" customHeight="1"/>
    <row r="23227" ht="26.25" customHeight="1"/>
    <row r="23228" ht="26.25" customHeight="1"/>
    <row r="23229" ht="26.25" customHeight="1"/>
    <row r="23230" ht="26.25" customHeight="1"/>
    <row r="23231" ht="26.25" customHeight="1"/>
    <row r="23232" ht="26.25" customHeight="1"/>
    <row r="23233" ht="26.25" customHeight="1"/>
    <row r="23234" ht="26.25" customHeight="1"/>
    <row r="23235" ht="26.25" customHeight="1"/>
    <row r="23236" ht="26.25" customHeight="1"/>
    <row r="23237" ht="26.25" customHeight="1"/>
    <row r="23238" ht="26.25" customHeight="1"/>
    <row r="23239" ht="26.25" customHeight="1"/>
    <row r="23240" ht="26.25" customHeight="1"/>
    <row r="23241" ht="26.25" customHeight="1"/>
    <row r="23242" ht="26.25" customHeight="1"/>
    <row r="23243" ht="26.25" customHeight="1"/>
    <row r="23244" ht="26.25" customHeight="1"/>
    <row r="23245" ht="26.25" customHeight="1"/>
    <row r="23246" ht="26.25" customHeight="1"/>
    <row r="23247" ht="26.25" customHeight="1"/>
    <row r="23248" ht="26.25" customHeight="1"/>
    <row r="23249" ht="26.25" customHeight="1"/>
    <row r="23250" ht="26.25" customHeight="1"/>
    <row r="23251" ht="26.25" customHeight="1"/>
    <row r="23252" ht="26.25" customHeight="1"/>
    <row r="23253" ht="26.25" customHeight="1"/>
    <row r="23254" ht="26.25" customHeight="1"/>
    <row r="23255" ht="26.25" customHeight="1"/>
    <row r="23256" ht="26.25" customHeight="1"/>
    <row r="23257" ht="26.25" customHeight="1"/>
    <row r="23258" ht="26.25" customHeight="1"/>
    <row r="23259" ht="26.25" customHeight="1"/>
    <row r="23260" ht="26.25" customHeight="1"/>
    <row r="23261" ht="26.25" customHeight="1"/>
    <row r="23262" ht="26.25" customHeight="1"/>
    <row r="23263" ht="26.25" customHeight="1"/>
    <row r="23264" ht="26.25" customHeight="1"/>
    <row r="23265" ht="26.25" customHeight="1"/>
    <row r="23266" ht="26.25" customHeight="1"/>
    <row r="23267" ht="26.25" customHeight="1"/>
    <row r="23268" ht="26.25" customHeight="1"/>
    <row r="23269" ht="26.25" customHeight="1"/>
    <row r="23270" ht="26.25" customHeight="1"/>
    <row r="23271" ht="26.25" customHeight="1"/>
    <row r="23272" ht="26.25" customHeight="1"/>
    <row r="23273" ht="26.25" customHeight="1"/>
    <row r="23274" ht="26.25" customHeight="1"/>
    <row r="23275" ht="26.25" customHeight="1"/>
    <row r="23276" ht="26.25" customHeight="1"/>
    <row r="23277" ht="26.25" customHeight="1"/>
    <row r="23278" ht="26.25" customHeight="1"/>
    <row r="23279" ht="26.25" customHeight="1"/>
    <row r="23280" ht="26.25" customHeight="1"/>
    <row r="23281" ht="26.25" customHeight="1"/>
    <row r="23282" ht="26.25" customHeight="1"/>
    <row r="23283" ht="26.25" customHeight="1"/>
    <row r="23284" ht="26.25" customHeight="1"/>
    <row r="23285" ht="26.25" customHeight="1"/>
    <row r="23286" ht="26.25" customHeight="1"/>
    <row r="23287" ht="26.25" customHeight="1"/>
    <row r="23288" ht="26.25" customHeight="1"/>
    <row r="23289" ht="26.25" customHeight="1"/>
    <row r="23290" ht="26.25" customHeight="1"/>
    <row r="23291" ht="26.25" customHeight="1"/>
    <row r="23292" ht="26.25" customHeight="1"/>
    <row r="23293" ht="26.25" customHeight="1"/>
    <row r="23294" ht="26.25" customHeight="1"/>
    <row r="23295" ht="26.25" customHeight="1"/>
    <row r="23296" ht="26.25" customHeight="1"/>
    <row r="23297" ht="26.25" customHeight="1"/>
    <row r="23298" ht="26.25" customHeight="1"/>
    <row r="23299" ht="26.25" customHeight="1"/>
    <row r="23300" ht="26.25" customHeight="1"/>
    <row r="23301" ht="26.25" customHeight="1"/>
    <row r="23302" ht="26.25" customHeight="1"/>
    <row r="23303" ht="26.25" customHeight="1"/>
    <row r="23304" ht="26.25" customHeight="1"/>
    <row r="23305" ht="26.25" customHeight="1"/>
    <row r="23306" ht="26.25" customHeight="1"/>
    <row r="23307" ht="26.25" customHeight="1"/>
    <row r="23308" ht="26.25" customHeight="1"/>
    <row r="23309" ht="26.25" customHeight="1"/>
    <row r="23310" ht="26.25" customHeight="1"/>
    <row r="23311" ht="26.25" customHeight="1"/>
    <row r="23312" ht="26.25" customHeight="1"/>
    <row r="23313" ht="26.25" customHeight="1"/>
    <row r="23314" ht="26.25" customHeight="1"/>
    <row r="23315" ht="26.25" customHeight="1"/>
    <row r="23316" ht="26.25" customHeight="1"/>
    <row r="23317" ht="26.25" customHeight="1"/>
    <row r="23318" ht="26.25" customHeight="1"/>
    <row r="23319" ht="26.25" customHeight="1"/>
    <row r="23320" ht="26.25" customHeight="1"/>
    <row r="23321" ht="26.25" customHeight="1"/>
    <row r="23322" ht="26.25" customHeight="1"/>
    <row r="23323" ht="26.25" customHeight="1"/>
    <row r="23324" ht="26.25" customHeight="1"/>
    <row r="23325" ht="26.25" customHeight="1"/>
    <row r="23326" ht="26.25" customHeight="1"/>
    <row r="23327" ht="26.25" customHeight="1"/>
    <row r="23328" ht="26.25" customHeight="1"/>
    <row r="23329" ht="26.25" customHeight="1"/>
    <row r="23330" ht="26.25" customHeight="1"/>
    <row r="23331" ht="26.25" customHeight="1"/>
    <row r="23332" ht="26.25" customHeight="1"/>
    <row r="23333" ht="26.25" customHeight="1"/>
    <row r="23334" ht="26.25" customHeight="1"/>
    <row r="23335" ht="26.25" customHeight="1"/>
    <row r="23336" ht="26.25" customHeight="1"/>
    <row r="23337" ht="26.25" customHeight="1"/>
    <row r="23338" ht="26.25" customHeight="1"/>
    <row r="23339" ht="26.25" customHeight="1"/>
    <row r="23340" ht="26.25" customHeight="1"/>
    <row r="23341" ht="26.25" customHeight="1"/>
    <row r="23342" ht="26.25" customHeight="1"/>
    <row r="23343" ht="26.25" customHeight="1"/>
    <row r="23344" ht="26.25" customHeight="1"/>
    <row r="23345" ht="26.25" customHeight="1"/>
    <row r="23346" ht="26.25" customHeight="1"/>
    <row r="23347" ht="26.25" customHeight="1"/>
    <row r="23348" ht="26.25" customHeight="1"/>
    <row r="23349" ht="26.25" customHeight="1"/>
    <row r="23350" ht="26.25" customHeight="1"/>
    <row r="23351" ht="26.25" customHeight="1"/>
    <row r="23352" ht="26.25" customHeight="1"/>
    <row r="23353" ht="26.25" customHeight="1"/>
    <row r="23354" ht="26.25" customHeight="1"/>
    <row r="23355" ht="26.25" customHeight="1"/>
    <row r="23356" ht="26.25" customHeight="1"/>
    <row r="23357" ht="26.25" customHeight="1"/>
    <row r="23358" ht="26.25" customHeight="1"/>
    <row r="23359" ht="26.25" customHeight="1"/>
    <row r="23360" ht="26.25" customHeight="1"/>
    <row r="23361" ht="26.25" customHeight="1"/>
    <row r="23362" ht="26.25" customHeight="1"/>
    <row r="23363" ht="26.25" customHeight="1"/>
    <row r="23364" ht="26.25" customHeight="1"/>
    <row r="23365" ht="26.25" customHeight="1"/>
    <row r="23366" ht="26.25" customHeight="1"/>
    <row r="23367" ht="26.25" customHeight="1"/>
    <row r="23368" ht="26.25" customHeight="1"/>
    <row r="23369" ht="26.25" customHeight="1"/>
    <row r="23370" ht="26.25" customHeight="1"/>
    <row r="23371" ht="26.25" customHeight="1"/>
    <row r="23372" ht="26.25" customHeight="1"/>
    <row r="23373" ht="26.25" customHeight="1"/>
    <row r="23374" ht="26.25" customHeight="1"/>
    <row r="23375" ht="26.25" customHeight="1"/>
    <row r="23376" ht="26.25" customHeight="1"/>
    <row r="23377" ht="26.25" customHeight="1"/>
    <row r="23378" ht="26.25" customHeight="1"/>
    <row r="23379" ht="26.25" customHeight="1"/>
    <row r="23380" ht="26.25" customHeight="1"/>
    <row r="23381" ht="26.25" customHeight="1"/>
    <row r="23382" ht="26.25" customHeight="1"/>
    <row r="23383" ht="26.25" customHeight="1"/>
    <row r="23384" ht="26.25" customHeight="1"/>
    <row r="23385" ht="26.25" customHeight="1"/>
    <row r="23386" ht="26.25" customHeight="1"/>
    <row r="23387" ht="26.25" customHeight="1"/>
    <row r="23388" ht="26.25" customHeight="1"/>
    <row r="23389" ht="26.25" customHeight="1"/>
    <row r="23390" ht="26.25" customHeight="1"/>
    <row r="23391" ht="26.25" customHeight="1"/>
    <row r="23392" ht="26.25" customHeight="1"/>
    <row r="23393" ht="26.25" customHeight="1"/>
    <row r="23394" ht="26.25" customHeight="1"/>
    <row r="23395" ht="26.25" customHeight="1"/>
    <row r="23396" ht="26.25" customHeight="1"/>
    <row r="23397" ht="26.25" customHeight="1"/>
    <row r="23398" ht="26.25" customHeight="1"/>
    <row r="23399" ht="26.25" customHeight="1"/>
    <row r="23400" ht="26.25" customHeight="1"/>
    <row r="23401" ht="26.25" customHeight="1"/>
    <row r="23402" ht="26.25" customHeight="1"/>
    <row r="23403" ht="26.25" customHeight="1"/>
    <row r="23404" ht="26.25" customHeight="1"/>
    <row r="23405" ht="26.25" customHeight="1"/>
    <row r="23406" ht="26.25" customHeight="1"/>
    <row r="23407" ht="26.25" customHeight="1"/>
    <row r="23408" ht="26.25" customHeight="1"/>
    <row r="23409" ht="26.25" customHeight="1"/>
    <row r="23410" ht="26.25" customHeight="1"/>
    <row r="23411" ht="26.25" customHeight="1"/>
    <row r="23412" ht="26.25" customHeight="1"/>
    <row r="23413" ht="26.25" customHeight="1"/>
    <row r="23414" ht="26.25" customHeight="1"/>
    <row r="23415" ht="26.25" customHeight="1"/>
    <row r="23416" ht="26.25" customHeight="1"/>
    <row r="23417" ht="26.25" customHeight="1"/>
    <row r="23418" ht="26.25" customHeight="1"/>
    <row r="23419" ht="26.25" customHeight="1"/>
    <row r="23420" ht="26.25" customHeight="1"/>
    <row r="23421" ht="26.25" customHeight="1"/>
    <row r="23422" ht="26.25" customHeight="1"/>
    <row r="23423" ht="26.25" customHeight="1"/>
    <row r="23424" ht="26.25" customHeight="1"/>
    <row r="23425" ht="26.25" customHeight="1"/>
    <row r="23426" ht="26.25" customHeight="1"/>
    <row r="23427" ht="26.25" customHeight="1"/>
    <row r="23428" ht="26.25" customHeight="1"/>
    <row r="23429" ht="26.25" customHeight="1"/>
    <row r="23430" ht="26.25" customHeight="1"/>
    <row r="23431" ht="26.25" customHeight="1"/>
    <row r="23432" ht="26.25" customHeight="1"/>
    <row r="23433" ht="26.25" customHeight="1"/>
    <row r="23434" ht="26.25" customHeight="1"/>
    <row r="23435" ht="26.25" customHeight="1"/>
    <row r="23436" ht="26.25" customHeight="1"/>
    <row r="23437" ht="26.25" customHeight="1"/>
    <row r="23438" ht="26.25" customHeight="1"/>
    <row r="23439" ht="26.25" customHeight="1"/>
    <row r="23440" ht="26.25" customHeight="1"/>
    <row r="23441" ht="26.25" customHeight="1"/>
    <row r="23442" ht="26.25" customHeight="1"/>
    <row r="23443" ht="26.25" customHeight="1"/>
    <row r="23444" ht="26.25" customHeight="1"/>
    <row r="23445" ht="26.25" customHeight="1"/>
    <row r="23446" ht="26.25" customHeight="1"/>
    <row r="23447" ht="26.25" customHeight="1"/>
    <row r="23448" ht="26.25" customHeight="1"/>
    <row r="23449" ht="26.25" customHeight="1"/>
    <row r="23450" ht="26.25" customHeight="1"/>
    <row r="23451" ht="26.25" customHeight="1"/>
    <row r="23452" ht="26.25" customHeight="1"/>
    <row r="23453" ht="26.25" customHeight="1"/>
    <row r="23454" ht="26.25" customHeight="1"/>
    <row r="23455" ht="26.25" customHeight="1"/>
    <row r="23456" ht="26.25" customHeight="1"/>
    <row r="23457" ht="26.25" customHeight="1"/>
    <row r="23458" ht="26.25" customHeight="1"/>
    <row r="23459" ht="26.25" customHeight="1"/>
    <row r="23460" ht="26.25" customHeight="1"/>
    <row r="23461" ht="26.25" customHeight="1"/>
    <row r="23462" ht="26.25" customHeight="1"/>
    <row r="23463" ht="26.25" customHeight="1"/>
    <row r="23464" ht="26.25" customHeight="1"/>
    <row r="23465" ht="26.25" customHeight="1"/>
    <row r="23466" ht="26.25" customHeight="1"/>
    <row r="23467" ht="26.25" customHeight="1"/>
    <row r="23468" ht="26.25" customHeight="1"/>
    <row r="23469" ht="26.25" customHeight="1"/>
    <row r="23470" ht="26.25" customHeight="1"/>
    <row r="23471" ht="26.25" customHeight="1"/>
    <row r="23472" ht="26.25" customHeight="1"/>
    <row r="23473" ht="26.25" customHeight="1"/>
    <row r="23474" ht="26.25" customHeight="1"/>
    <row r="23475" ht="26.25" customHeight="1"/>
    <row r="23476" ht="26.25" customHeight="1"/>
    <row r="23477" ht="26.25" customHeight="1"/>
    <row r="23478" ht="26.25" customHeight="1"/>
    <row r="23479" ht="26.25" customHeight="1"/>
    <row r="23480" ht="26.25" customHeight="1"/>
    <row r="23481" ht="26.25" customHeight="1"/>
    <row r="23482" ht="26.25" customHeight="1"/>
    <row r="23483" ht="26.25" customHeight="1"/>
    <row r="23484" ht="26.25" customHeight="1"/>
    <row r="23485" ht="26.25" customHeight="1"/>
    <row r="23486" ht="26.25" customHeight="1"/>
    <row r="23487" ht="26.25" customHeight="1"/>
    <row r="23488" ht="26.25" customHeight="1"/>
    <row r="23489" ht="26.25" customHeight="1"/>
    <row r="23490" ht="26.25" customHeight="1"/>
    <row r="23491" ht="26.25" customHeight="1"/>
    <row r="23492" ht="26.25" customHeight="1"/>
    <row r="23493" ht="26.25" customHeight="1"/>
    <row r="23494" ht="26.25" customHeight="1"/>
    <row r="23495" ht="26.25" customHeight="1"/>
    <row r="23496" ht="26.25" customHeight="1"/>
    <row r="23497" ht="26.25" customHeight="1"/>
    <row r="23498" ht="26.25" customHeight="1"/>
    <row r="23499" ht="26.25" customHeight="1"/>
    <row r="23500" ht="26.25" customHeight="1"/>
    <row r="23501" ht="26.25" customHeight="1"/>
    <row r="23502" ht="26.25" customHeight="1"/>
    <row r="23503" ht="26.25" customHeight="1"/>
    <row r="23504" ht="26.25" customHeight="1"/>
    <row r="23505" ht="26.25" customHeight="1"/>
    <row r="23506" ht="26.25" customHeight="1"/>
    <row r="23507" ht="26.25" customHeight="1"/>
    <row r="23508" ht="26.25" customHeight="1"/>
    <row r="23509" ht="26.25" customHeight="1"/>
    <row r="23510" ht="26.25" customHeight="1"/>
    <row r="23511" ht="26.25" customHeight="1"/>
    <row r="23512" ht="26.25" customHeight="1"/>
    <row r="23513" ht="26.25" customHeight="1"/>
    <row r="23514" ht="26.25" customHeight="1"/>
    <row r="23515" ht="26.25" customHeight="1"/>
    <row r="23516" ht="26.25" customHeight="1"/>
    <row r="23517" ht="26.25" customHeight="1"/>
    <row r="23518" ht="26.25" customHeight="1"/>
    <row r="23519" ht="26.25" customHeight="1"/>
    <row r="23520" ht="26.25" customHeight="1"/>
    <row r="23521" ht="26.25" customHeight="1"/>
    <row r="23522" ht="26.25" customHeight="1"/>
    <row r="23523" ht="26.25" customHeight="1"/>
    <row r="23524" ht="26.25" customHeight="1"/>
    <row r="23525" ht="26.25" customHeight="1"/>
    <row r="23526" ht="26.25" customHeight="1"/>
    <row r="23527" ht="26.25" customHeight="1"/>
    <row r="23528" ht="26.25" customHeight="1"/>
    <row r="23529" ht="26.25" customHeight="1"/>
    <row r="23530" ht="26.25" customHeight="1"/>
    <row r="23531" ht="26.25" customHeight="1"/>
    <row r="23532" ht="26.25" customHeight="1"/>
    <row r="23533" ht="26.25" customHeight="1"/>
    <row r="23534" ht="26.25" customHeight="1"/>
    <row r="23535" ht="26.25" customHeight="1"/>
    <row r="23536" ht="26.25" customHeight="1"/>
    <row r="23537" ht="26.25" customHeight="1"/>
    <row r="23538" ht="26.25" customHeight="1"/>
    <row r="23539" ht="26.25" customHeight="1"/>
    <row r="23540" ht="26.25" customHeight="1"/>
    <row r="23541" ht="26.25" customHeight="1"/>
    <row r="23542" ht="26.25" customHeight="1"/>
    <row r="23543" ht="26.25" customHeight="1"/>
    <row r="23544" ht="26.25" customHeight="1"/>
    <row r="23545" ht="26.25" customHeight="1"/>
    <row r="23546" ht="26.25" customHeight="1"/>
    <row r="23547" ht="26.25" customHeight="1"/>
    <row r="23548" ht="26.25" customHeight="1"/>
    <row r="23549" ht="26.25" customHeight="1"/>
    <row r="23550" ht="26.25" customHeight="1"/>
    <row r="23551" ht="26.25" customHeight="1"/>
    <row r="23552" ht="26.25" customHeight="1"/>
    <row r="23553" ht="26.25" customHeight="1"/>
    <row r="23554" ht="26.25" customHeight="1"/>
    <row r="23555" ht="26.25" customHeight="1"/>
    <row r="23556" ht="26.25" customHeight="1"/>
    <row r="23557" ht="26.25" customHeight="1"/>
    <row r="23558" ht="26.25" customHeight="1"/>
    <row r="23559" ht="26.25" customHeight="1"/>
    <row r="23560" ht="26.25" customHeight="1"/>
    <row r="23561" ht="26.25" customHeight="1"/>
    <row r="23562" ht="26.25" customHeight="1"/>
    <row r="23563" ht="26.25" customHeight="1"/>
    <row r="23564" ht="26.25" customHeight="1"/>
    <row r="23565" ht="26.25" customHeight="1"/>
    <row r="23566" ht="26.25" customHeight="1"/>
    <row r="23567" ht="26.25" customHeight="1"/>
    <row r="23568" ht="26.25" customHeight="1"/>
    <row r="23569" ht="26.25" customHeight="1"/>
    <row r="23570" ht="26.25" customHeight="1"/>
    <row r="23571" ht="26.25" customHeight="1"/>
    <row r="23572" ht="26.25" customHeight="1"/>
    <row r="23573" ht="26.25" customHeight="1"/>
    <row r="23574" ht="26.25" customHeight="1"/>
    <row r="23575" ht="26.25" customHeight="1"/>
    <row r="23576" ht="26.25" customHeight="1"/>
    <row r="23577" ht="26.25" customHeight="1"/>
    <row r="23578" ht="26.25" customHeight="1"/>
    <row r="23579" ht="26.25" customHeight="1"/>
    <row r="23580" ht="26.25" customHeight="1"/>
    <row r="23581" ht="26.25" customHeight="1"/>
    <row r="23582" ht="26.25" customHeight="1"/>
    <row r="23583" ht="26.25" customHeight="1"/>
    <row r="23584" ht="26.25" customHeight="1"/>
    <row r="23585" ht="26.25" customHeight="1"/>
    <row r="23586" ht="26.25" customHeight="1"/>
    <row r="23587" ht="26.25" customHeight="1"/>
    <row r="23588" ht="26.25" customHeight="1"/>
    <row r="23589" ht="26.25" customHeight="1"/>
    <row r="23590" ht="26.25" customHeight="1"/>
    <row r="23591" ht="26.25" customHeight="1"/>
    <row r="23592" ht="26.25" customHeight="1"/>
    <row r="23593" ht="26.25" customHeight="1"/>
    <row r="23594" ht="26.25" customHeight="1"/>
    <row r="23595" ht="26.25" customHeight="1"/>
    <row r="23596" ht="26.25" customHeight="1"/>
    <row r="23597" ht="26.25" customHeight="1"/>
    <row r="23598" ht="26.25" customHeight="1"/>
    <row r="23599" ht="26.25" customHeight="1"/>
    <row r="23600" ht="26.25" customHeight="1"/>
    <row r="23601" ht="26.25" customHeight="1"/>
    <row r="23602" ht="26.25" customHeight="1"/>
    <row r="23603" ht="26.25" customHeight="1"/>
    <row r="23604" ht="26.25" customHeight="1"/>
    <row r="23605" ht="26.25" customHeight="1"/>
    <row r="23606" ht="26.25" customHeight="1"/>
    <row r="23607" ht="26.25" customHeight="1"/>
    <row r="23608" ht="26.25" customHeight="1"/>
    <row r="23609" ht="26.25" customHeight="1"/>
    <row r="23610" ht="26.25" customHeight="1"/>
    <row r="23611" ht="26.25" customHeight="1"/>
    <row r="23612" ht="26.25" customHeight="1"/>
    <row r="23613" ht="26.25" customHeight="1"/>
    <row r="23614" ht="26.25" customHeight="1"/>
    <row r="23615" ht="26.25" customHeight="1"/>
    <row r="23616" ht="26.25" customHeight="1"/>
    <row r="23617" ht="26.25" customHeight="1"/>
    <row r="23618" ht="26.25" customHeight="1"/>
    <row r="23619" ht="26.25" customHeight="1"/>
    <row r="23620" ht="26.25" customHeight="1"/>
    <row r="23621" ht="26.25" customHeight="1"/>
    <row r="23622" ht="26.25" customHeight="1"/>
    <row r="23623" ht="26.25" customHeight="1"/>
    <row r="23624" ht="26.25" customHeight="1"/>
    <row r="23625" ht="26.25" customHeight="1"/>
    <row r="23626" ht="26.25" customHeight="1"/>
    <row r="23627" ht="26.25" customHeight="1"/>
    <row r="23628" ht="26.25" customHeight="1"/>
    <row r="23629" ht="26.25" customHeight="1"/>
    <row r="23630" ht="26.25" customHeight="1"/>
    <row r="23631" ht="26.25" customHeight="1"/>
    <row r="23632" ht="26.25" customHeight="1"/>
    <row r="23633" ht="26.25" customHeight="1"/>
    <row r="23634" ht="26.25" customHeight="1"/>
    <row r="23635" ht="26.25" customHeight="1"/>
    <row r="23636" ht="26.25" customHeight="1"/>
    <row r="23637" ht="26.25" customHeight="1"/>
    <row r="23638" ht="26.25" customHeight="1"/>
    <row r="23639" ht="26.25" customHeight="1"/>
    <row r="23640" ht="26.25" customHeight="1"/>
    <row r="23641" ht="26.25" customHeight="1"/>
    <row r="23642" ht="26.25" customHeight="1"/>
    <row r="23643" ht="26.25" customHeight="1"/>
    <row r="23644" ht="26.25" customHeight="1"/>
    <row r="23645" ht="26.25" customHeight="1"/>
    <row r="23646" ht="26.25" customHeight="1"/>
    <row r="23647" ht="26.25" customHeight="1"/>
    <row r="23648" ht="26.25" customHeight="1"/>
    <row r="23649" ht="26.25" customHeight="1"/>
    <row r="23650" ht="26.25" customHeight="1"/>
    <row r="23651" ht="26.25" customHeight="1"/>
    <row r="23652" ht="26.25" customHeight="1"/>
    <row r="23653" ht="26.25" customHeight="1"/>
    <row r="23654" ht="26.25" customHeight="1"/>
    <row r="23655" ht="26.25" customHeight="1"/>
    <row r="23656" ht="26.25" customHeight="1"/>
    <row r="23657" ht="26.25" customHeight="1"/>
    <row r="23658" ht="26.25" customHeight="1"/>
    <row r="23659" ht="26.25" customHeight="1"/>
    <row r="23660" ht="26.25" customHeight="1"/>
    <row r="23661" ht="26.25" customHeight="1"/>
    <row r="23662" ht="26.25" customHeight="1"/>
    <row r="23663" ht="26.25" customHeight="1"/>
    <row r="23664" ht="26.25" customHeight="1"/>
    <row r="23665" ht="26.25" customHeight="1"/>
    <row r="23666" ht="26.25" customHeight="1"/>
    <row r="23667" ht="26.25" customHeight="1"/>
    <row r="23668" ht="26.25" customHeight="1"/>
    <row r="23669" ht="26.25" customHeight="1"/>
    <row r="23670" ht="26.25" customHeight="1"/>
    <row r="23671" ht="26.25" customHeight="1"/>
    <row r="23672" ht="26.25" customHeight="1"/>
    <row r="23673" ht="26.25" customHeight="1"/>
    <row r="23674" ht="26.25" customHeight="1"/>
    <row r="23675" ht="26.25" customHeight="1"/>
    <row r="23676" ht="26.25" customHeight="1"/>
    <row r="23677" ht="26.25" customHeight="1"/>
    <row r="23678" ht="26.25" customHeight="1"/>
    <row r="23679" ht="26.25" customHeight="1"/>
    <row r="23680" ht="26.25" customHeight="1"/>
    <row r="23681" ht="26.25" customHeight="1"/>
    <row r="23682" ht="26.25" customHeight="1"/>
    <row r="23683" ht="26.25" customHeight="1"/>
    <row r="23684" ht="26.25" customHeight="1"/>
    <row r="23685" ht="26.25" customHeight="1"/>
    <row r="23686" ht="26.25" customHeight="1"/>
    <row r="23687" ht="26.25" customHeight="1"/>
    <row r="23688" ht="26.25" customHeight="1"/>
    <row r="23689" ht="26.25" customHeight="1"/>
    <row r="23690" ht="26.25" customHeight="1"/>
    <row r="23691" ht="26.25" customHeight="1"/>
    <row r="23692" ht="26.25" customHeight="1"/>
    <row r="23693" ht="26.25" customHeight="1"/>
    <row r="23694" ht="26.25" customHeight="1"/>
    <row r="23695" ht="26.25" customHeight="1"/>
    <row r="23696" ht="26.25" customHeight="1"/>
    <row r="23697" ht="26.25" customHeight="1"/>
    <row r="23698" ht="26.25" customHeight="1"/>
    <row r="23699" ht="26.25" customHeight="1"/>
    <row r="23700" ht="26.25" customHeight="1"/>
    <row r="23701" ht="26.25" customHeight="1"/>
    <row r="23702" ht="26.25" customHeight="1"/>
    <row r="23703" ht="26.25" customHeight="1"/>
    <row r="23704" ht="26.25" customHeight="1"/>
    <row r="23705" ht="26.25" customHeight="1"/>
    <row r="23706" ht="26.25" customHeight="1"/>
    <row r="23707" ht="26.25" customHeight="1"/>
    <row r="23708" ht="26.25" customHeight="1"/>
    <row r="23709" ht="26.25" customHeight="1"/>
    <row r="23710" ht="26.25" customHeight="1"/>
    <row r="23711" ht="26.25" customHeight="1"/>
    <row r="23712" ht="26.25" customHeight="1"/>
    <row r="23713" ht="26.25" customHeight="1"/>
    <row r="23714" ht="26.25" customHeight="1"/>
    <row r="23715" ht="26.25" customHeight="1"/>
    <row r="23716" ht="26.25" customHeight="1"/>
    <row r="23717" ht="26.25" customHeight="1"/>
    <row r="23718" ht="26.25" customHeight="1"/>
    <row r="23719" ht="26.25" customHeight="1"/>
    <row r="23720" ht="26.25" customHeight="1"/>
    <row r="23721" ht="26.25" customHeight="1"/>
    <row r="23722" ht="26.25" customHeight="1"/>
    <row r="23723" ht="26.25" customHeight="1"/>
    <row r="23724" ht="26.25" customHeight="1"/>
    <row r="23725" ht="26.25" customHeight="1"/>
    <row r="23726" ht="26.25" customHeight="1"/>
    <row r="23727" ht="26.25" customHeight="1"/>
    <row r="23728" ht="26.25" customHeight="1"/>
    <row r="23729" ht="26.25" customHeight="1"/>
    <row r="23730" ht="26.25" customHeight="1"/>
    <row r="23731" ht="26.25" customHeight="1"/>
    <row r="23732" ht="26.25" customHeight="1"/>
    <row r="23733" ht="26.25" customHeight="1"/>
    <row r="23734" ht="26.25" customHeight="1"/>
    <row r="23735" ht="26.25" customHeight="1"/>
    <row r="23736" ht="26.25" customHeight="1"/>
    <row r="23737" ht="26.25" customHeight="1"/>
    <row r="23738" ht="26.25" customHeight="1"/>
    <row r="23739" ht="26.25" customHeight="1"/>
    <row r="23740" ht="26.25" customHeight="1"/>
    <row r="23741" ht="26.25" customHeight="1"/>
    <row r="23742" ht="26.25" customHeight="1"/>
    <row r="23743" ht="26.25" customHeight="1"/>
    <row r="23744" ht="26.25" customHeight="1"/>
    <row r="23745" ht="26.25" customHeight="1"/>
    <row r="23746" ht="26.25" customHeight="1"/>
    <row r="23747" ht="26.25" customHeight="1"/>
    <row r="23748" ht="26.25" customHeight="1"/>
    <row r="23749" ht="26.25" customHeight="1"/>
    <row r="23750" ht="26.25" customHeight="1"/>
    <row r="23751" ht="26.25" customHeight="1"/>
    <row r="23752" ht="26.25" customHeight="1"/>
    <row r="23753" ht="26.25" customHeight="1"/>
    <row r="23754" ht="26.25" customHeight="1"/>
    <row r="23755" ht="26.25" customHeight="1"/>
    <row r="23756" ht="26.25" customHeight="1"/>
    <row r="23757" ht="26.25" customHeight="1"/>
    <row r="23758" ht="26.25" customHeight="1"/>
    <row r="23759" ht="26.25" customHeight="1"/>
    <row r="23760" ht="26.25" customHeight="1"/>
    <row r="23761" ht="26.25" customHeight="1"/>
    <row r="23762" ht="26.25" customHeight="1"/>
    <row r="23763" ht="26.25" customHeight="1"/>
    <row r="23764" ht="26.25" customHeight="1"/>
    <row r="23765" ht="26.25" customHeight="1"/>
    <row r="23766" ht="26.25" customHeight="1"/>
    <row r="23767" ht="26.25" customHeight="1"/>
    <row r="23768" ht="26.25" customHeight="1"/>
    <row r="23769" ht="26.25" customHeight="1"/>
    <row r="23770" ht="26.25" customHeight="1"/>
    <row r="23771" ht="26.25" customHeight="1"/>
    <row r="23772" ht="26.25" customHeight="1"/>
    <row r="23773" ht="26.25" customHeight="1"/>
    <row r="23774" ht="26.25" customHeight="1"/>
    <row r="23775" ht="26.25" customHeight="1"/>
    <row r="23776" ht="26.25" customHeight="1"/>
    <row r="23777" ht="26.25" customHeight="1"/>
    <row r="23778" ht="26.25" customHeight="1"/>
    <row r="23779" ht="26.25" customHeight="1"/>
    <row r="23780" ht="26.25" customHeight="1"/>
    <row r="23781" ht="26.25" customHeight="1"/>
    <row r="23782" ht="26.25" customHeight="1"/>
    <row r="23783" ht="26.25" customHeight="1"/>
    <row r="23784" ht="26.25" customHeight="1"/>
    <row r="23785" ht="26.25" customHeight="1"/>
    <row r="23786" ht="26.25" customHeight="1"/>
    <row r="23787" ht="26.25" customHeight="1"/>
    <row r="23788" ht="26.25" customHeight="1"/>
    <row r="23789" ht="26.25" customHeight="1"/>
    <row r="23790" ht="26.25" customHeight="1"/>
    <row r="23791" ht="26.25" customHeight="1"/>
    <row r="23792" ht="26.25" customHeight="1"/>
    <row r="23793" ht="26.25" customHeight="1"/>
    <row r="23794" ht="26.25" customHeight="1"/>
    <row r="23795" ht="26.25" customHeight="1"/>
    <row r="23796" ht="26.25" customHeight="1"/>
    <row r="23797" ht="26.25" customHeight="1"/>
    <row r="23798" ht="26.25" customHeight="1"/>
    <row r="23799" ht="26.25" customHeight="1"/>
    <row r="23800" ht="26.25" customHeight="1"/>
    <row r="23801" ht="26.25" customHeight="1"/>
    <row r="23802" ht="26.25" customHeight="1"/>
    <row r="23803" ht="26.25" customHeight="1"/>
    <row r="23804" ht="26.25" customHeight="1"/>
    <row r="23805" ht="26.25" customHeight="1"/>
    <row r="23806" ht="26.25" customHeight="1"/>
    <row r="23807" ht="26.25" customHeight="1"/>
    <row r="23808" ht="26.25" customHeight="1"/>
    <row r="23809" ht="26.25" customHeight="1"/>
    <row r="23810" ht="26.25" customHeight="1"/>
    <row r="23811" ht="26.25" customHeight="1"/>
    <row r="23812" ht="26.25" customHeight="1"/>
    <row r="23813" ht="26.25" customHeight="1"/>
    <row r="23814" ht="26.25" customHeight="1"/>
    <row r="23815" ht="26.25" customHeight="1"/>
    <row r="23816" ht="26.25" customHeight="1"/>
    <row r="23817" ht="26.25" customHeight="1"/>
    <row r="23818" ht="26.25" customHeight="1"/>
    <row r="23819" ht="26.25" customHeight="1"/>
    <row r="23820" ht="26.25" customHeight="1"/>
    <row r="23821" ht="26.25" customHeight="1"/>
    <row r="23822" ht="26.25" customHeight="1"/>
    <row r="23823" ht="26.25" customHeight="1"/>
    <row r="23824" ht="26.25" customHeight="1"/>
    <row r="23825" ht="26.25" customHeight="1"/>
    <row r="23826" ht="26.25" customHeight="1"/>
    <row r="23827" ht="26.25" customHeight="1"/>
    <row r="23828" ht="26.25" customHeight="1"/>
    <row r="23829" ht="26.25" customHeight="1"/>
    <row r="23830" ht="26.25" customHeight="1"/>
    <row r="23831" ht="26.25" customHeight="1"/>
    <row r="23832" ht="26.25" customHeight="1"/>
    <row r="23833" ht="26.25" customHeight="1"/>
    <row r="23834" ht="26.25" customHeight="1"/>
    <row r="23835" ht="26.25" customHeight="1"/>
    <row r="23836" ht="26.25" customHeight="1"/>
    <row r="23837" ht="26.25" customHeight="1"/>
    <row r="23838" ht="26.25" customHeight="1"/>
    <row r="23839" ht="26.25" customHeight="1"/>
    <row r="23840" ht="26.25" customHeight="1"/>
    <row r="23841" ht="26.25" customHeight="1"/>
    <row r="23842" ht="26.25" customHeight="1"/>
    <row r="23843" ht="26.25" customHeight="1"/>
    <row r="23844" ht="26.25" customHeight="1"/>
    <row r="23845" ht="26.25" customHeight="1"/>
    <row r="23846" ht="26.25" customHeight="1"/>
    <row r="23847" ht="26.25" customHeight="1"/>
    <row r="23848" ht="26.25" customHeight="1"/>
    <row r="23849" ht="26.25" customHeight="1"/>
    <row r="23850" ht="26.25" customHeight="1"/>
    <row r="23851" ht="26.25" customHeight="1"/>
    <row r="23852" ht="26.25" customHeight="1"/>
    <row r="23853" ht="26.25" customHeight="1"/>
    <row r="23854" ht="26.25" customHeight="1"/>
    <row r="23855" ht="26.25" customHeight="1"/>
    <row r="23856" ht="26.25" customHeight="1"/>
    <row r="23857" ht="26.25" customHeight="1"/>
    <row r="23858" ht="26.25" customHeight="1"/>
    <row r="23859" ht="26.25" customHeight="1"/>
    <row r="23860" ht="26.25" customHeight="1"/>
    <row r="23861" ht="26.25" customHeight="1"/>
    <row r="23862" ht="26.25" customHeight="1"/>
    <row r="23863" ht="26.25" customHeight="1"/>
    <row r="23864" ht="26.25" customHeight="1"/>
    <row r="23865" ht="26.25" customHeight="1"/>
    <row r="23866" ht="26.25" customHeight="1"/>
    <row r="23867" ht="26.25" customHeight="1"/>
    <row r="23868" ht="26.25" customHeight="1"/>
    <row r="23869" ht="26.25" customHeight="1"/>
    <row r="23870" ht="26.25" customHeight="1"/>
    <row r="23871" ht="26.25" customHeight="1"/>
    <row r="23872" ht="26.25" customHeight="1"/>
    <row r="23873" ht="26.25" customHeight="1"/>
    <row r="23874" ht="26.25" customHeight="1"/>
    <row r="23875" ht="26.25" customHeight="1"/>
    <row r="23876" ht="26.25" customHeight="1"/>
    <row r="23877" ht="26.25" customHeight="1"/>
    <row r="23878" ht="26.25" customHeight="1"/>
    <row r="23879" ht="26.25" customHeight="1"/>
    <row r="23880" ht="26.25" customHeight="1"/>
    <row r="23881" ht="26.25" customHeight="1"/>
    <row r="23882" ht="26.25" customHeight="1"/>
    <row r="23883" ht="26.25" customHeight="1"/>
    <row r="23884" ht="26.25" customHeight="1"/>
    <row r="23885" ht="26.25" customHeight="1"/>
    <row r="23886" ht="26.25" customHeight="1"/>
    <row r="23887" ht="26.25" customHeight="1"/>
    <row r="23888" ht="26.25" customHeight="1"/>
    <row r="23889" ht="26.25" customHeight="1"/>
    <row r="23890" ht="26.25" customHeight="1"/>
    <row r="23891" ht="26.25" customHeight="1"/>
    <row r="23892" ht="26.25" customHeight="1"/>
    <row r="23893" ht="26.25" customHeight="1"/>
    <row r="23894" ht="26.25" customHeight="1"/>
    <row r="23895" ht="26.25" customHeight="1"/>
    <row r="23896" ht="26.25" customHeight="1"/>
    <row r="23897" ht="26.25" customHeight="1"/>
    <row r="23898" ht="26.25" customHeight="1"/>
    <row r="23899" ht="26.25" customHeight="1"/>
    <row r="23900" ht="26.25" customHeight="1"/>
    <row r="23901" ht="26.25" customHeight="1"/>
    <row r="23902" ht="26.25" customHeight="1"/>
    <row r="23903" ht="26.25" customHeight="1"/>
    <row r="23904" ht="26.25" customHeight="1"/>
    <row r="23905" ht="26.25" customHeight="1"/>
    <row r="23906" ht="26.25" customHeight="1"/>
    <row r="23907" ht="26.25" customHeight="1"/>
    <row r="23908" ht="26.25" customHeight="1"/>
    <row r="23909" ht="26.25" customHeight="1"/>
    <row r="23910" ht="26.25" customHeight="1"/>
    <row r="23911" ht="26.25" customHeight="1"/>
    <row r="23912" ht="26.25" customHeight="1"/>
    <row r="23913" ht="26.25" customHeight="1"/>
    <row r="23914" ht="26.25" customHeight="1"/>
    <row r="23915" ht="26.25" customHeight="1"/>
    <row r="23916" ht="26.25" customHeight="1"/>
    <row r="23917" ht="26.25" customHeight="1"/>
    <row r="23918" ht="26.25" customHeight="1"/>
    <row r="23919" ht="26.25" customHeight="1"/>
    <row r="23920" ht="26.25" customHeight="1"/>
    <row r="23921" ht="26.25" customHeight="1"/>
    <row r="23922" ht="26.25" customHeight="1"/>
    <row r="23923" ht="26.25" customHeight="1"/>
    <row r="23924" ht="26.25" customHeight="1"/>
    <row r="23925" ht="26.25" customHeight="1"/>
    <row r="23926" ht="26.25" customHeight="1"/>
    <row r="23927" ht="26.25" customHeight="1"/>
    <row r="23928" ht="26.25" customHeight="1"/>
    <row r="23929" ht="26.25" customHeight="1"/>
    <row r="23930" ht="26.25" customHeight="1"/>
    <row r="23931" ht="26.25" customHeight="1"/>
    <row r="23932" ht="26.25" customHeight="1"/>
    <row r="23933" ht="26.25" customHeight="1"/>
    <row r="23934" ht="26.25" customHeight="1"/>
    <row r="23935" ht="26.25" customHeight="1"/>
    <row r="23936" ht="26.25" customHeight="1"/>
    <row r="23937" ht="26.25" customHeight="1"/>
    <row r="23938" ht="26.25" customHeight="1"/>
    <row r="23939" ht="26.25" customHeight="1"/>
    <row r="23940" ht="26.25" customHeight="1"/>
    <row r="23941" ht="26.25" customHeight="1"/>
    <row r="23942" ht="26.25" customHeight="1"/>
    <row r="23943" ht="26.25" customHeight="1"/>
    <row r="23944" ht="26.25" customHeight="1"/>
    <row r="23945" ht="26.25" customHeight="1"/>
    <row r="23946" ht="26.25" customHeight="1"/>
    <row r="23947" ht="26.25" customHeight="1"/>
    <row r="23948" ht="26.25" customHeight="1"/>
    <row r="23949" ht="26.25" customHeight="1"/>
    <row r="23950" ht="26.25" customHeight="1"/>
    <row r="23951" ht="26.25" customHeight="1"/>
    <row r="23952" ht="26.25" customHeight="1"/>
    <row r="23953" ht="26.25" customHeight="1"/>
    <row r="23954" ht="26.25" customHeight="1"/>
    <row r="23955" ht="26.25" customHeight="1"/>
    <row r="23956" ht="26.25" customHeight="1"/>
    <row r="23957" ht="26.25" customHeight="1"/>
    <row r="23958" ht="26.25" customHeight="1"/>
    <row r="23959" ht="26.25" customHeight="1"/>
    <row r="23960" ht="26.25" customHeight="1"/>
    <row r="23961" ht="26.25" customHeight="1"/>
    <row r="23962" ht="26.25" customHeight="1"/>
    <row r="23963" ht="26.25" customHeight="1"/>
    <row r="23964" ht="26.25" customHeight="1"/>
    <row r="23965" ht="26.25" customHeight="1"/>
    <row r="23966" ht="26.25" customHeight="1"/>
    <row r="23967" ht="26.25" customHeight="1"/>
    <row r="23968" ht="26.25" customHeight="1"/>
    <row r="23969" ht="26.25" customHeight="1"/>
    <row r="23970" ht="26.25" customHeight="1"/>
    <row r="23971" ht="26.25" customHeight="1"/>
    <row r="23972" ht="26.25" customHeight="1"/>
    <row r="23973" ht="26.25" customHeight="1"/>
    <row r="23974" ht="26.25" customHeight="1"/>
    <row r="23975" ht="26.25" customHeight="1"/>
    <row r="23976" ht="26.25" customHeight="1"/>
    <row r="23977" ht="26.25" customHeight="1"/>
    <row r="23978" ht="26.25" customHeight="1"/>
    <row r="23979" ht="26.25" customHeight="1"/>
    <row r="23980" ht="26.25" customHeight="1"/>
    <row r="23981" ht="26.25" customHeight="1"/>
    <row r="23982" ht="26.25" customHeight="1"/>
    <row r="23983" ht="26.25" customHeight="1"/>
    <row r="23984" ht="26.25" customHeight="1"/>
    <row r="23985" ht="26.25" customHeight="1"/>
    <row r="23986" ht="26.25" customHeight="1"/>
    <row r="23987" ht="26.25" customHeight="1"/>
    <row r="23988" ht="26.25" customHeight="1"/>
    <row r="23989" ht="26.25" customHeight="1"/>
    <row r="23990" ht="26.25" customHeight="1"/>
    <row r="23991" ht="26.25" customHeight="1"/>
    <row r="23992" ht="26.25" customHeight="1"/>
    <row r="23993" ht="26.25" customHeight="1"/>
    <row r="23994" ht="26.25" customHeight="1"/>
    <row r="23995" ht="26.25" customHeight="1"/>
    <row r="23996" ht="26.25" customHeight="1"/>
    <row r="23997" ht="26.25" customHeight="1"/>
    <row r="23998" ht="26.25" customHeight="1"/>
    <row r="23999" ht="26.25" customHeight="1"/>
    <row r="24000" ht="26.25" customHeight="1"/>
    <row r="24001" ht="26.25" customHeight="1"/>
    <row r="24002" ht="26.25" customHeight="1"/>
    <row r="24003" ht="26.25" customHeight="1"/>
    <row r="24004" ht="26.25" customHeight="1"/>
    <row r="24005" ht="26.25" customHeight="1"/>
    <row r="24006" ht="26.25" customHeight="1"/>
    <row r="24007" ht="26.25" customHeight="1"/>
    <row r="24008" ht="26.25" customHeight="1"/>
    <row r="24009" ht="26.25" customHeight="1"/>
    <row r="24010" ht="26.25" customHeight="1"/>
    <row r="24011" ht="26.25" customHeight="1"/>
    <row r="24012" ht="26.25" customHeight="1"/>
    <row r="24013" ht="26.25" customHeight="1"/>
    <row r="24014" ht="26.25" customHeight="1"/>
    <row r="24015" ht="26.25" customHeight="1"/>
    <row r="24016" ht="26.25" customHeight="1"/>
    <row r="24017" ht="26.25" customHeight="1"/>
    <row r="24018" ht="26.25" customHeight="1"/>
    <row r="24019" ht="26.25" customHeight="1"/>
    <row r="24020" ht="26.25" customHeight="1"/>
    <row r="24021" ht="26.25" customHeight="1"/>
    <row r="24022" ht="26.25" customHeight="1"/>
    <row r="24023" ht="26.25" customHeight="1"/>
    <row r="24024" ht="26.25" customHeight="1"/>
    <row r="24025" ht="26.25" customHeight="1"/>
    <row r="24026" ht="26.25" customHeight="1"/>
    <row r="24027" ht="26.25" customHeight="1"/>
    <row r="24028" ht="26.25" customHeight="1"/>
    <row r="24029" ht="26.25" customHeight="1"/>
    <row r="24030" ht="26.25" customHeight="1"/>
    <row r="24031" ht="26.25" customHeight="1"/>
    <row r="24032" ht="26.25" customHeight="1"/>
    <row r="24033" ht="26.25" customHeight="1"/>
    <row r="24034" ht="26.25" customHeight="1"/>
    <row r="24035" ht="26.25" customHeight="1"/>
    <row r="24036" ht="26.25" customHeight="1"/>
    <row r="24037" ht="26.25" customHeight="1"/>
    <row r="24038" ht="26.25" customHeight="1"/>
    <row r="24039" ht="26.25" customHeight="1"/>
    <row r="24040" ht="26.25" customHeight="1"/>
    <row r="24041" ht="26.25" customHeight="1"/>
    <row r="24042" ht="26.25" customHeight="1"/>
    <row r="24043" ht="26.25" customHeight="1"/>
    <row r="24044" ht="26.25" customHeight="1"/>
    <row r="24045" ht="26.25" customHeight="1"/>
    <row r="24046" ht="26.25" customHeight="1"/>
    <row r="24047" ht="26.25" customHeight="1"/>
    <row r="24048" ht="26.25" customHeight="1"/>
    <row r="24049" ht="26.25" customHeight="1"/>
    <row r="24050" ht="26.25" customHeight="1"/>
    <row r="24051" ht="26.25" customHeight="1"/>
    <row r="24052" ht="26.25" customHeight="1"/>
    <row r="24053" ht="26.25" customHeight="1"/>
    <row r="24054" ht="26.25" customHeight="1"/>
    <row r="24055" ht="26.25" customHeight="1"/>
    <row r="24056" ht="26.25" customHeight="1"/>
    <row r="24057" ht="26.25" customHeight="1"/>
    <row r="24058" ht="26.25" customHeight="1"/>
    <row r="24059" ht="26.25" customHeight="1"/>
    <row r="24060" ht="26.25" customHeight="1"/>
    <row r="24061" ht="26.25" customHeight="1"/>
    <row r="24062" ht="26.25" customHeight="1"/>
    <row r="24063" ht="26.25" customHeight="1"/>
    <row r="24064" ht="26.25" customHeight="1"/>
    <row r="24065" ht="26.25" customHeight="1"/>
    <row r="24066" ht="26.25" customHeight="1"/>
    <row r="24067" ht="26.25" customHeight="1"/>
    <row r="24068" ht="26.25" customHeight="1"/>
    <row r="24069" ht="26.25" customHeight="1"/>
    <row r="24070" ht="26.25" customHeight="1"/>
    <row r="24071" ht="26.25" customHeight="1"/>
    <row r="24072" ht="26.25" customHeight="1"/>
    <row r="24073" ht="26.25" customHeight="1"/>
    <row r="24074" ht="26.25" customHeight="1"/>
    <row r="24075" ht="26.25" customHeight="1"/>
    <row r="24076" ht="26.25" customHeight="1"/>
    <row r="24077" ht="26.25" customHeight="1"/>
    <row r="24078" ht="26.25" customHeight="1"/>
    <row r="24079" ht="26.25" customHeight="1"/>
    <row r="24080" ht="26.25" customHeight="1"/>
    <row r="24081" ht="26.25" customHeight="1"/>
    <row r="24082" ht="26.25" customHeight="1"/>
    <row r="24083" ht="26.25" customHeight="1"/>
    <row r="24084" ht="26.25" customHeight="1"/>
    <row r="24085" ht="26.25" customHeight="1"/>
    <row r="24086" ht="26.25" customHeight="1"/>
    <row r="24087" ht="26.25" customHeight="1"/>
    <row r="24088" ht="26.25" customHeight="1"/>
    <row r="24089" ht="26.25" customHeight="1"/>
    <row r="24090" ht="26.25" customHeight="1"/>
    <row r="24091" ht="26.25" customHeight="1"/>
    <row r="24092" ht="26.25" customHeight="1"/>
    <row r="24093" ht="26.25" customHeight="1"/>
    <row r="24094" ht="26.25" customHeight="1"/>
    <row r="24095" ht="26.25" customHeight="1"/>
    <row r="24096" ht="26.25" customHeight="1"/>
    <row r="24097" ht="26.25" customHeight="1"/>
    <row r="24098" ht="26.25" customHeight="1"/>
    <row r="24099" ht="26.25" customHeight="1"/>
    <row r="24100" ht="26.25" customHeight="1"/>
    <row r="24101" ht="26.25" customHeight="1"/>
    <row r="24102" ht="26.25" customHeight="1"/>
    <row r="24103" ht="26.25" customHeight="1"/>
    <row r="24104" ht="26.25" customHeight="1"/>
    <row r="24105" ht="26.25" customHeight="1"/>
    <row r="24106" ht="26.25" customHeight="1"/>
    <row r="24107" ht="26.25" customHeight="1"/>
    <row r="24108" ht="26.25" customHeight="1"/>
    <row r="24109" ht="26.25" customHeight="1"/>
    <row r="24110" ht="26.25" customHeight="1"/>
    <row r="24111" ht="26.25" customHeight="1"/>
    <row r="24112" ht="26.25" customHeight="1"/>
    <row r="24113" ht="26.25" customHeight="1"/>
    <row r="24114" ht="26.25" customHeight="1"/>
    <row r="24115" ht="26.25" customHeight="1"/>
    <row r="24116" ht="26.25" customHeight="1"/>
    <row r="24117" ht="26.25" customHeight="1"/>
    <row r="24118" ht="26.25" customHeight="1"/>
    <row r="24119" ht="26.25" customHeight="1"/>
    <row r="24120" ht="26.25" customHeight="1"/>
    <row r="24121" ht="26.25" customHeight="1"/>
    <row r="24122" ht="26.25" customHeight="1"/>
    <row r="24123" ht="26.25" customHeight="1"/>
    <row r="24124" ht="26.25" customHeight="1"/>
    <row r="24125" ht="26.25" customHeight="1"/>
    <row r="24126" ht="26.25" customHeight="1"/>
    <row r="24127" ht="26.25" customHeight="1"/>
    <row r="24128" ht="26.25" customHeight="1"/>
    <row r="24129" ht="26.25" customHeight="1"/>
    <row r="24130" ht="26.25" customHeight="1"/>
    <row r="24131" ht="26.25" customHeight="1"/>
    <row r="24132" ht="26.25" customHeight="1"/>
    <row r="24133" ht="26.25" customHeight="1"/>
    <row r="24134" ht="26.25" customHeight="1"/>
    <row r="24135" ht="26.25" customHeight="1"/>
    <row r="24136" ht="26.25" customHeight="1"/>
    <row r="24137" ht="26.25" customHeight="1"/>
    <row r="24138" ht="26.25" customHeight="1"/>
    <row r="24139" ht="26.25" customHeight="1"/>
    <row r="24140" ht="26.25" customHeight="1"/>
    <row r="24141" ht="26.25" customHeight="1"/>
    <row r="24142" ht="26.25" customHeight="1"/>
    <row r="24143" ht="26.25" customHeight="1"/>
    <row r="24144" ht="26.25" customHeight="1"/>
    <row r="24145" ht="26.25" customHeight="1"/>
    <row r="24146" ht="26.25" customHeight="1"/>
    <row r="24147" ht="26.25" customHeight="1"/>
    <row r="24148" ht="26.25" customHeight="1"/>
    <row r="24149" ht="26.25" customHeight="1"/>
    <row r="24150" ht="26.25" customHeight="1"/>
    <row r="24151" ht="26.25" customHeight="1"/>
    <row r="24152" ht="26.25" customHeight="1"/>
    <row r="24153" ht="26.25" customHeight="1"/>
    <row r="24154" ht="26.25" customHeight="1"/>
    <row r="24155" ht="26.25" customHeight="1"/>
    <row r="24156" ht="26.25" customHeight="1"/>
    <row r="24157" ht="26.25" customHeight="1"/>
    <row r="24158" ht="26.25" customHeight="1"/>
    <row r="24159" ht="26.25" customHeight="1"/>
    <row r="24160" ht="26.25" customHeight="1"/>
    <row r="24161" ht="26.25" customHeight="1"/>
    <row r="24162" ht="26.25" customHeight="1"/>
    <row r="24163" ht="26.25" customHeight="1"/>
    <row r="24164" ht="26.25" customHeight="1"/>
    <row r="24165" ht="26.25" customHeight="1"/>
    <row r="24166" ht="26.25" customHeight="1"/>
    <row r="24167" ht="26.25" customHeight="1"/>
    <row r="24168" ht="26.25" customHeight="1"/>
    <row r="24169" ht="26.25" customHeight="1"/>
    <row r="24170" ht="26.25" customHeight="1"/>
    <row r="24171" ht="26.25" customHeight="1"/>
    <row r="24172" ht="26.25" customHeight="1"/>
    <row r="24173" ht="26.25" customHeight="1"/>
    <row r="24174" ht="26.25" customHeight="1"/>
    <row r="24175" ht="26.25" customHeight="1"/>
    <row r="24176" ht="26.25" customHeight="1"/>
    <row r="24177" ht="26.25" customHeight="1"/>
    <row r="24178" ht="26.25" customHeight="1"/>
    <row r="24179" ht="26.25" customHeight="1"/>
    <row r="24180" ht="26.25" customHeight="1"/>
    <row r="24181" ht="26.25" customHeight="1"/>
    <row r="24182" ht="26.25" customHeight="1"/>
    <row r="24183" ht="26.25" customHeight="1"/>
    <row r="24184" ht="26.25" customHeight="1"/>
    <row r="24185" ht="26.25" customHeight="1"/>
    <row r="24186" ht="26.25" customHeight="1"/>
    <row r="24187" ht="26.25" customHeight="1"/>
    <row r="24188" ht="26.25" customHeight="1"/>
    <row r="24189" ht="26.25" customHeight="1"/>
    <row r="24190" ht="26.25" customHeight="1"/>
    <row r="24191" ht="26.25" customHeight="1"/>
    <row r="24192" ht="26.25" customHeight="1"/>
    <row r="24193" ht="26.25" customHeight="1"/>
    <row r="24194" ht="26.25" customHeight="1"/>
    <row r="24195" ht="26.25" customHeight="1"/>
    <row r="24196" ht="26.25" customHeight="1"/>
    <row r="24197" ht="26.25" customHeight="1"/>
    <row r="24198" ht="26.25" customHeight="1"/>
    <row r="24199" ht="26.25" customHeight="1"/>
    <row r="24200" ht="26.25" customHeight="1"/>
    <row r="24201" ht="26.25" customHeight="1"/>
    <row r="24202" ht="26.25" customHeight="1"/>
    <row r="24203" ht="26.25" customHeight="1"/>
    <row r="24204" ht="26.25" customHeight="1"/>
    <row r="24205" ht="26.25" customHeight="1"/>
    <row r="24206" ht="26.25" customHeight="1"/>
    <row r="24207" ht="26.25" customHeight="1"/>
    <row r="24208" ht="26.25" customHeight="1"/>
    <row r="24209" ht="26.25" customHeight="1"/>
    <row r="24210" ht="26.25" customHeight="1"/>
    <row r="24211" ht="26.25" customHeight="1"/>
    <row r="24212" ht="26.25" customHeight="1"/>
    <row r="24213" ht="26.25" customHeight="1"/>
    <row r="24214" ht="26.25" customHeight="1"/>
    <row r="24215" ht="26.25" customHeight="1"/>
    <row r="24216" ht="26.25" customHeight="1"/>
    <row r="24217" ht="26.25" customHeight="1"/>
    <row r="24218" ht="26.25" customHeight="1"/>
    <row r="24219" ht="26.25" customHeight="1"/>
    <row r="24220" ht="26.25" customHeight="1"/>
    <row r="24221" ht="26.25" customHeight="1"/>
    <row r="24222" ht="26.25" customHeight="1"/>
    <row r="24223" ht="26.25" customHeight="1"/>
    <row r="24224" ht="26.25" customHeight="1"/>
    <row r="24225" ht="26.25" customHeight="1"/>
    <row r="24226" ht="26.25" customHeight="1"/>
    <row r="24227" ht="26.25" customHeight="1"/>
    <row r="24228" ht="26.25" customHeight="1"/>
    <row r="24229" ht="26.25" customHeight="1"/>
    <row r="24230" ht="26.25" customHeight="1"/>
    <row r="24231" ht="26.25" customHeight="1"/>
    <row r="24232" ht="26.25" customHeight="1"/>
    <row r="24233" ht="26.25" customHeight="1"/>
    <row r="24234" ht="26.25" customHeight="1"/>
    <row r="24235" ht="26.25" customHeight="1"/>
    <row r="24236" ht="26.25" customHeight="1"/>
    <row r="24237" ht="26.25" customHeight="1"/>
    <row r="24238" ht="26.25" customHeight="1"/>
    <row r="24239" ht="26.25" customHeight="1"/>
    <row r="24240" ht="26.25" customHeight="1"/>
    <row r="24241" ht="26.25" customHeight="1"/>
    <row r="24242" ht="26.25" customHeight="1"/>
    <row r="24243" ht="26.25" customHeight="1"/>
    <row r="24244" ht="26.25" customHeight="1"/>
    <row r="24245" ht="26.25" customHeight="1"/>
    <row r="24246" ht="26.25" customHeight="1"/>
    <row r="24247" ht="26.25" customHeight="1"/>
    <row r="24248" ht="26.25" customHeight="1"/>
    <row r="24249" ht="26.25" customHeight="1"/>
    <row r="24250" ht="26.25" customHeight="1"/>
    <row r="24251" ht="26.25" customHeight="1"/>
    <row r="24252" ht="26.25" customHeight="1"/>
    <row r="24253" ht="26.25" customHeight="1"/>
    <row r="24254" ht="26.25" customHeight="1"/>
    <row r="24255" ht="26.25" customHeight="1"/>
    <row r="24256" ht="26.25" customHeight="1"/>
    <row r="24257" ht="26.25" customHeight="1"/>
    <row r="24258" ht="26.25" customHeight="1"/>
    <row r="24259" ht="26.25" customHeight="1"/>
    <row r="24260" ht="26.25" customHeight="1"/>
    <row r="24261" ht="26.25" customHeight="1"/>
    <row r="24262" ht="26.25" customHeight="1"/>
    <row r="24263" ht="26.25" customHeight="1"/>
    <row r="24264" ht="26.25" customHeight="1"/>
    <row r="24265" ht="26.25" customHeight="1"/>
    <row r="24266" ht="26.25" customHeight="1"/>
    <row r="24267" ht="26.25" customHeight="1"/>
    <row r="24268" ht="26.25" customHeight="1"/>
    <row r="24269" ht="26.25" customHeight="1"/>
    <row r="24270" ht="26.25" customHeight="1"/>
    <row r="24271" ht="26.25" customHeight="1"/>
    <row r="24272" ht="26.25" customHeight="1"/>
    <row r="24273" ht="26.25" customHeight="1"/>
    <row r="24274" ht="26.25" customHeight="1"/>
    <row r="24275" ht="26.25" customHeight="1"/>
    <row r="24276" ht="26.25" customHeight="1"/>
    <row r="24277" ht="26.25" customHeight="1"/>
    <row r="24278" ht="26.25" customHeight="1"/>
    <row r="24279" ht="26.25" customHeight="1"/>
    <row r="24280" ht="26.25" customHeight="1"/>
    <row r="24281" ht="26.25" customHeight="1"/>
    <row r="24282" ht="26.25" customHeight="1"/>
    <row r="24283" ht="26.25" customHeight="1"/>
    <row r="24284" ht="26.25" customHeight="1"/>
    <row r="24285" ht="26.25" customHeight="1"/>
    <row r="24286" ht="26.25" customHeight="1"/>
    <row r="24287" ht="26.25" customHeight="1"/>
    <row r="24288" ht="26.25" customHeight="1"/>
    <row r="24289" ht="26.25" customHeight="1"/>
    <row r="24290" ht="26.25" customHeight="1"/>
    <row r="24291" ht="26.25" customHeight="1"/>
    <row r="24292" ht="26.25" customHeight="1"/>
    <row r="24293" ht="26.25" customHeight="1"/>
    <row r="24294" ht="26.25" customHeight="1"/>
    <row r="24295" ht="26.25" customHeight="1"/>
    <row r="24296" ht="26.25" customHeight="1"/>
    <row r="24297" ht="26.25" customHeight="1"/>
    <row r="24298" ht="26.25" customHeight="1"/>
    <row r="24299" ht="26.25" customHeight="1"/>
    <row r="24300" ht="26.25" customHeight="1"/>
    <row r="24301" ht="26.25" customHeight="1"/>
    <row r="24302" ht="26.25" customHeight="1"/>
    <row r="24303" ht="26.25" customHeight="1"/>
    <row r="24304" ht="26.25" customHeight="1"/>
    <row r="24305" ht="26.25" customHeight="1"/>
    <row r="24306" ht="26.25" customHeight="1"/>
    <row r="24307" ht="26.25" customHeight="1"/>
    <row r="24308" ht="26.25" customHeight="1"/>
    <row r="24309" ht="26.25" customHeight="1"/>
    <row r="24310" ht="26.25" customHeight="1"/>
    <row r="24311" ht="26.25" customHeight="1"/>
    <row r="24312" ht="26.25" customHeight="1"/>
    <row r="24313" ht="26.25" customHeight="1"/>
    <row r="24314" ht="26.25" customHeight="1"/>
    <row r="24315" ht="26.25" customHeight="1"/>
    <row r="24316" ht="26.25" customHeight="1"/>
    <row r="24317" ht="26.25" customHeight="1"/>
    <row r="24318" ht="26.25" customHeight="1"/>
    <row r="24319" ht="26.25" customHeight="1"/>
    <row r="24320" ht="26.25" customHeight="1"/>
    <row r="24321" ht="26.25" customHeight="1"/>
    <row r="24322" ht="26.25" customHeight="1"/>
    <row r="24323" ht="26.25" customHeight="1"/>
    <row r="24324" ht="26.25" customHeight="1"/>
    <row r="24325" ht="26.25" customHeight="1"/>
    <row r="24326" ht="26.25" customHeight="1"/>
    <row r="24327" ht="26.25" customHeight="1"/>
    <row r="24328" ht="26.25" customHeight="1"/>
    <row r="24329" ht="26.25" customHeight="1"/>
    <row r="24330" ht="26.25" customHeight="1"/>
    <row r="24331" ht="26.25" customHeight="1"/>
    <row r="24332" ht="26.25" customHeight="1"/>
    <row r="24333" ht="26.25" customHeight="1"/>
    <row r="24334" ht="26.25" customHeight="1"/>
    <row r="24335" ht="26.25" customHeight="1"/>
    <row r="24336" ht="26.25" customHeight="1"/>
    <row r="24337" ht="26.25" customHeight="1"/>
    <row r="24338" ht="26.25" customHeight="1"/>
    <row r="24339" ht="26.25" customHeight="1"/>
    <row r="24340" ht="26.25" customHeight="1"/>
    <row r="24341" ht="26.25" customHeight="1"/>
    <row r="24342" ht="26.25" customHeight="1"/>
    <row r="24343" ht="26.25" customHeight="1"/>
    <row r="24344" ht="26.25" customHeight="1"/>
    <row r="24345" ht="26.25" customHeight="1"/>
    <row r="24346" ht="26.25" customHeight="1"/>
    <row r="24347" ht="26.25" customHeight="1"/>
    <row r="24348" ht="26.25" customHeight="1"/>
    <row r="24349" ht="26.25" customHeight="1"/>
    <row r="24350" ht="26.25" customHeight="1"/>
    <row r="24351" ht="26.25" customHeight="1"/>
    <row r="24352" ht="26.25" customHeight="1"/>
    <row r="24353" ht="26.25" customHeight="1"/>
    <row r="24354" ht="26.25" customHeight="1"/>
    <row r="24355" ht="26.25" customHeight="1"/>
    <row r="24356" ht="26.25" customHeight="1"/>
    <row r="24357" ht="26.25" customHeight="1"/>
    <row r="24358" ht="26.25" customHeight="1"/>
    <row r="24359" ht="26.25" customHeight="1"/>
    <row r="24360" ht="26.25" customHeight="1"/>
    <row r="24361" ht="26.25" customHeight="1"/>
    <row r="24362" ht="26.25" customHeight="1"/>
    <row r="24363" ht="26.25" customHeight="1"/>
    <row r="24364" ht="26.25" customHeight="1"/>
    <row r="24365" ht="26.25" customHeight="1"/>
    <row r="24366" ht="26.25" customHeight="1"/>
    <row r="24367" ht="26.25" customHeight="1"/>
    <row r="24368" ht="26.25" customHeight="1"/>
    <row r="24369" ht="26.25" customHeight="1"/>
    <row r="24370" ht="26.25" customHeight="1"/>
    <row r="24371" ht="26.25" customHeight="1"/>
    <row r="24372" ht="26.25" customHeight="1"/>
    <row r="24373" ht="26.25" customHeight="1"/>
    <row r="24374" ht="26.25" customHeight="1"/>
    <row r="24375" ht="26.25" customHeight="1"/>
    <row r="24376" ht="26.25" customHeight="1"/>
    <row r="24377" ht="26.25" customHeight="1"/>
    <row r="24378" ht="26.25" customHeight="1"/>
    <row r="24379" ht="26.25" customHeight="1"/>
    <row r="24380" ht="26.25" customHeight="1"/>
    <row r="24381" ht="26.25" customHeight="1"/>
    <row r="24382" ht="26.25" customHeight="1"/>
    <row r="24383" ht="26.25" customHeight="1"/>
    <row r="24384" ht="26.25" customHeight="1"/>
    <row r="24385" ht="26.25" customHeight="1"/>
    <row r="24386" ht="26.25" customHeight="1"/>
    <row r="24387" ht="26.25" customHeight="1"/>
    <row r="24388" ht="26.25" customHeight="1"/>
    <row r="24389" ht="26.25" customHeight="1"/>
    <row r="24390" ht="26.25" customHeight="1"/>
    <row r="24391" ht="26.25" customHeight="1"/>
    <row r="24392" ht="26.25" customHeight="1"/>
    <row r="24393" ht="26.25" customHeight="1"/>
    <row r="24394" ht="26.25" customHeight="1"/>
    <row r="24395" ht="26.25" customHeight="1"/>
    <row r="24396" ht="26.25" customHeight="1"/>
    <row r="24397" ht="26.25" customHeight="1"/>
    <row r="24398" ht="26.25" customHeight="1"/>
    <row r="24399" ht="26.25" customHeight="1"/>
    <row r="24400" ht="26.25" customHeight="1"/>
    <row r="24401" ht="26.25" customHeight="1"/>
    <row r="24402" ht="26.25" customHeight="1"/>
    <row r="24403" ht="26.25" customHeight="1"/>
    <row r="24404" ht="26.25" customHeight="1"/>
    <row r="24405" ht="26.25" customHeight="1"/>
    <row r="24406" ht="26.25" customHeight="1"/>
    <row r="24407" ht="26.25" customHeight="1"/>
    <row r="24408" ht="26.25" customHeight="1"/>
    <row r="24409" ht="26.25" customHeight="1"/>
    <row r="24410" ht="26.25" customHeight="1"/>
    <row r="24411" ht="26.25" customHeight="1"/>
    <row r="24412" ht="26.25" customHeight="1"/>
    <row r="24413" ht="26.25" customHeight="1"/>
    <row r="24414" ht="26.25" customHeight="1"/>
    <row r="24415" ht="26.25" customHeight="1"/>
    <row r="24416" ht="26.25" customHeight="1"/>
    <row r="24417" ht="26.25" customHeight="1"/>
    <row r="24418" ht="26.25" customHeight="1"/>
    <row r="24419" ht="26.25" customHeight="1"/>
    <row r="24420" ht="26.25" customHeight="1"/>
    <row r="24421" ht="26.25" customHeight="1"/>
    <row r="24422" ht="26.25" customHeight="1"/>
    <row r="24423" ht="26.25" customHeight="1"/>
    <row r="24424" ht="26.25" customHeight="1"/>
    <row r="24425" ht="26.25" customHeight="1"/>
    <row r="24426" ht="26.25" customHeight="1"/>
    <row r="24427" ht="26.25" customHeight="1"/>
    <row r="24428" ht="26.25" customHeight="1"/>
    <row r="24429" ht="26.25" customHeight="1"/>
    <row r="24430" ht="26.25" customHeight="1"/>
    <row r="24431" ht="26.25" customHeight="1"/>
    <row r="24432" ht="26.25" customHeight="1"/>
    <row r="24433" ht="26.25" customHeight="1"/>
    <row r="24434" ht="26.25" customHeight="1"/>
    <row r="24435" ht="26.25" customHeight="1"/>
    <row r="24436" ht="26.25" customHeight="1"/>
    <row r="24437" ht="26.25" customHeight="1"/>
    <row r="24438" ht="26.25" customHeight="1"/>
    <row r="24439" ht="26.25" customHeight="1"/>
    <row r="24440" ht="26.25" customHeight="1"/>
    <row r="24441" ht="26.25" customHeight="1"/>
    <row r="24442" ht="26.25" customHeight="1"/>
    <row r="24443" ht="26.25" customHeight="1"/>
    <row r="24444" ht="26.25" customHeight="1"/>
    <row r="24445" ht="26.25" customHeight="1"/>
    <row r="24446" ht="26.25" customHeight="1"/>
    <row r="24447" ht="26.25" customHeight="1"/>
    <row r="24448" ht="26.25" customHeight="1"/>
    <row r="24449" ht="26.25" customHeight="1"/>
    <row r="24450" ht="26.25" customHeight="1"/>
    <row r="24451" ht="26.25" customHeight="1"/>
    <row r="24452" ht="26.25" customHeight="1"/>
    <row r="24453" ht="26.25" customHeight="1"/>
    <row r="24454" ht="26.25" customHeight="1"/>
    <row r="24455" ht="26.25" customHeight="1"/>
    <row r="24456" ht="26.25" customHeight="1"/>
    <row r="24457" ht="26.25" customHeight="1"/>
    <row r="24458" ht="26.25" customHeight="1"/>
    <row r="24459" ht="26.25" customHeight="1"/>
    <row r="24460" ht="26.25" customHeight="1"/>
    <row r="24461" ht="26.25" customHeight="1"/>
    <row r="24462" ht="26.25" customHeight="1"/>
    <row r="24463" ht="26.25" customHeight="1"/>
    <row r="24464" ht="26.25" customHeight="1"/>
    <row r="24465" ht="26.25" customHeight="1"/>
    <row r="24466" ht="26.25" customHeight="1"/>
    <row r="24467" ht="26.25" customHeight="1"/>
    <row r="24468" ht="26.25" customHeight="1"/>
    <row r="24469" ht="26.25" customHeight="1"/>
    <row r="24470" ht="26.25" customHeight="1"/>
    <row r="24471" ht="26.25" customHeight="1"/>
    <row r="24472" ht="26.25" customHeight="1"/>
    <row r="24473" ht="26.25" customHeight="1"/>
    <row r="24474" ht="26.25" customHeight="1"/>
    <row r="24475" ht="26.25" customHeight="1"/>
    <row r="24476" ht="26.25" customHeight="1"/>
    <row r="24477" ht="26.25" customHeight="1"/>
    <row r="24478" ht="26.25" customHeight="1"/>
    <row r="24479" ht="26.25" customHeight="1"/>
    <row r="24480" ht="26.25" customHeight="1"/>
    <row r="24481" ht="26.25" customHeight="1"/>
    <row r="24482" ht="26.25" customHeight="1"/>
    <row r="24483" ht="26.25" customHeight="1"/>
    <row r="24484" ht="26.25" customHeight="1"/>
    <row r="24485" ht="26.25" customHeight="1"/>
    <row r="24486" ht="26.25" customHeight="1"/>
    <row r="24487" ht="26.25" customHeight="1"/>
    <row r="24488" ht="26.25" customHeight="1"/>
    <row r="24489" ht="26.25" customHeight="1"/>
    <row r="24490" ht="26.25" customHeight="1"/>
    <row r="24491" ht="26.25" customHeight="1"/>
    <row r="24492" ht="26.25" customHeight="1"/>
    <row r="24493" ht="26.25" customHeight="1"/>
    <row r="24494" ht="26.25" customHeight="1"/>
    <row r="24495" ht="26.25" customHeight="1"/>
    <row r="24496" ht="26.25" customHeight="1"/>
    <row r="24497" ht="26.25" customHeight="1"/>
    <row r="24498" ht="26.25" customHeight="1"/>
    <row r="24499" ht="26.25" customHeight="1"/>
    <row r="24500" ht="26.25" customHeight="1"/>
    <row r="24501" ht="26.25" customHeight="1"/>
    <row r="24502" ht="26.25" customHeight="1"/>
    <row r="24503" ht="26.25" customHeight="1"/>
    <row r="24504" ht="26.25" customHeight="1"/>
    <row r="24505" ht="26.25" customHeight="1"/>
    <row r="24506" ht="26.25" customHeight="1"/>
    <row r="24507" ht="26.25" customHeight="1"/>
    <row r="24508" ht="26.25" customHeight="1"/>
    <row r="24509" ht="26.25" customHeight="1"/>
    <row r="24510" ht="26.25" customHeight="1"/>
    <row r="24511" ht="26.25" customHeight="1"/>
    <row r="24512" ht="26.25" customHeight="1"/>
    <row r="24513" ht="26.25" customHeight="1"/>
    <row r="24514" ht="26.25" customHeight="1"/>
    <row r="24515" ht="26.25" customHeight="1"/>
    <row r="24516" ht="26.25" customHeight="1"/>
    <row r="24517" ht="26.25" customHeight="1"/>
    <row r="24518" ht="26.25" customHeight="1"/>
    <row r="24519" ht="26.25" customHeight="1"/>
    <row r="24520" ht="26.25" customHeight="1"/>
    <row r="24521" ht="26.25" customHeight="1"/>
    <row r="24522" ht="26.25" customHeight="1"/>
    <row r="24523" ht="26.25" customHeight="1"/>
    <row r="24524" ht="26.25" customHeight="1"/>
    <row r="24525" ht="26.25" customHeight="1"/>
    <row r="24526" ht="26.25" customHeight="1"/>
    <row r="24527" ht="26.25" customHeight="1"/>
    <row r="24528" ht="26.25" customHeight="1"/>
    <row r="24529" ht="26.25" customHeight="1"/>
    <row r="24530" ht="26.25" customHeight="1"/>
    <row r="24531" ht="26.25" customHeight="1"/>
    <row r="24532" ht="26.25" customHeight="1"/>
    <row r="24533" ht="26.25" customHeight="1"/>
    <row r="24534" ht="26.25" customHeight="1"/>
    <row r="24535" ht="26.25" customHeight="1"/>
    <row r="24536" ht="26.25" customHeight="1"/>
    <row r="24537" ht="26.25" customHeight="1"/>
    <row r="24538" ht="26.25" customHeight="1"/>
    <row r="24539" ht="26.25" customHeight="1"/>
    <row r="24540" ht="26.25" customHeight="1"/>
    <row r="24541" ht="26.25" customHeight="1"/>
    <row r="24542" ht="26.25" customHeight="1"/>
    <row r="24543" ht="26.25" customHeight="1"/>
    <row r="24544" ht="26.25" customHeight="1"/>
    <row r="24545" ht="26.25" customHeight="1"/>
    <row r="24546" ht="26.25" customHeight="1"/>
    <row r="24547" ht="26.25" customHeight="1"/>
    <row r="24548" ht="26.25" customHeight="1"/>
    <row r="24549" ht="26.25" customHeight="1"/>
    <row r="24550" ht="26.25" customHeight="1"/>
    <row r="24551" ht="26.25" customHeight="1"/>
    <row r="24552" ht="26.25" customHeight="1"/>
    <row r="24553" ht="26.25" customHeight="1"/>
    <row r="24554" ht="26.25" customHeight="1"/>
    <row r="24555" ht="26.25" customHeight="1"/>
    <row r="24556" ht="26.25" customHeight="1"/>
    <row r="24557" ht="26.25" customHeight="1"/>
    <row r="24558" ht="26.25" customHeight="1"/>
    <row r="24559" ht="26.25" customHeight="1"/>
    <row r="24560" ht="26.25" customHeight="1"/>
    <row r="24561" ht="26.25" customHeight="1"/>
    <row r="24562" ht="26.25" customHeight="1"/>
    <row r="24563" ht="26.25" customHeight="1"/>
    <row r="24564" ht="26.25" customHeight="1"/>
    <row r="24565" ht="26.25" customHeight="1"/>
    <row r="24566" ht="26.25" customHeight="1"/>
    <row r="24567" ht="26.25" customHeight="1"/>
    <row r="24568" ht="26.25" customHeight="1"/>
    <row r="24569" ht="26.25" customHeight="1"/>
    <row r="24570" ht="26.25" customHeight="1"/>
    <row r="24571" ht="26.25" customHeight="1"/>
    <row r="24572" ht="26.25" customHeight="1"/>
    <row r="24573" ht="26.25" customHeight="1"/>
    <row r="24574" ht="26.25" customHeight="1"/>
    <row r="24575" ht="26.25" customHeight="1"/>
    <row r="24576" ht="26.25" customHeight="1"/>
    <row r="24577" ht="26.25" customHeight="1"/>
    <row r="24578" ht="26.25" customHeight="1"/>
    <row r="24579" ht="26.25" customHeight="1"/>
    <row r="24580" ht="26.25" customHeight="1"/>
    <row r="24581" ht="26.25" customHeight="1"/>
    <row r="24582" ht="26.25" customHeight="1"/>
    <row r="24583" ht="26.25" customHeight="1"/>
    <row r="24584" ht="26.25" customHeight="1"/>
    <row r="24585" ht="26.25" customHeight="1"/>
    <row r="24586" ht="26.25" customHeight="1"/>
    <row r="24587" ht="26.25" customHeight="1"/>
    <row r="24588" ht="26.25" customHeight="1"/>
    <row r="24589" ht="26.25" customHeight="1"/>
    <row r="24590" ht="26.25" customHeight="1"/>
    <row r="24591" ht="26.25" customHeight="1"/>
    <row r="24592" ht="26.25" customHeight="1"/>
    <row r="24593" ht="26.25" customHeight="1"/>
    <row r="24594" ht="26.25" customHeight="1"/>
    <row r="24595" ht="26.25" customHeight="1"/>
    <row r="24596" ht="26.25" customHeight="1"/>
    <row r="24597" ht="26.25" customHeight="1"/>
    <row r="24598" ht="26.25" customHeight="1"/>
    <row r="24599" ht="26.25" customHeight="1"/>
    <row r="24600" ht="26.25" customHeight="1"/>
    <row r="24601" ht="26.25" customHeight="1"/>
    <row r="24602" ht="26.25" customHeight="1"/>
    <row r="24603" ht="26.25" customHeight="1"/>
    <row r="24604" ht="26.25" customHeight="1"/>
    <row r="24605" ht="26.25" customHeight="1"/>
    <row r="24606" ht="26.25" customHeight="1"/>
    <row r="24607" ht="26.25" customHeight="1"/>
    <row r="24608" ht="26.25" customHeight="1"/>
    <row r="24609" ht="26.25" customHeight="1"/>
    <row r="24610" ht="26.25" customHeight="1"/>
    <row r="24611" ht="26.25" customHeight="1"/>
    <row r="24612" ht="26.25" customHeight="1"/>
    <row r="24613" ht="26.25" customHeight="1"/>
    <row r="24614" ht="26.25" customHeight="1"/>
    <row r="24615" ht="26.25" customHeight="1"/>
    <row r="24616" ht="26.25" customHeight="1"/>
    <row r="24617" ht="26.25" customHeight="1"/>
    <row r="24618" ht="26.25" customHeight="1"/>
    <row r="24619" ht="26.25" customHeight="1"/>
    <row r="24620" ht="26.25" customHeight="1"/>
    <row r="24621" ht="26.25" customHeight="1"/>
    <row r="24622" ht="26.25" customHeight="1"/>
    <row r="24623" ht="26.25" customHeight="1"/>
    <row r="24624" ht="26.25" customHeight="1"/>
    <row r="24625" ht="26.25" customHeight="1"/>
    <row r="24626" ht="26.25" customHeight="1"/>
    <row r="24627" ht="26.25" customHeight="1"/>
    <row r="24628" ht="26.25" customHeight="1"/>
    <row r="24629" ht="26.25" customHeight="1"/>
    <row r="24630" ht="26.25" customHeight="1"/>
    <row r="24631" ht="26.25" customHeight="1"/>
    <row r="24632" ht="26.25" customHeight="1"/>
    <row r="24633" ht="26.25" customHeight="1"/>
    <row r="24634" ht="26.25" customHeight="1"/>
    <row r="24635" ht="26.25" customHeight="1"/>
    <row r="24636" ht="26.25" customHeight="1"/>
    <row r="24637" ht="26.25" customHeight="1"/>
    <row r="24638" ht="26.25" customHeight="1"/>
    <row r="24639" ht="26.25" customHeight="1"/>
    <row r="24640" ht="26.25" customHeight="1"/>
    <row r="24641" ht="26.25" customHeight="1"/>
    <row r="24642" ht="26.25" customHeight="1"/>
    <row r="24643" ht="26.25" customHeight="1"/>
    <row r="24644" ht="26.25" customHeight="1"/>
    <row r="24645" ht="26.25" customHeight="1"/>
    <row r="24646" ht="26.25" customHeight="1"/>
    <row r="24647" ht="26.25" customHeight="1"/>
    <row r="24648" ht="26.25" customHeight="1"/>
    <row r="24649" ht="26.25" customHeight="1"/>
    <row r="24650" ht="26.25" customHeight="1"/>
    <row r="24651" ht="26.25" customHeight="1"/>
    <row r="24652" ht="26.25" customHeight="1"/>
    <row r="24653" ht="26.25" customHeight="1"/>
    <row r="24654" ht="26.25" customHeight="1"/>
    <row r="24655" ht="26.25" customHeight="1"/>
    <row r="24656" ht="26.25" customHeight="1"/>
    <row r="24657" ht="26.25" customHeight="1"/>
    <row r="24658" ht="26.25" customHeight="1"/>
    <row r="24659" ht="26.25" customHeight="1"/>
    <row r="24660" ht="26.25" customHeight="1"/>
    <row r="24661" ht="26.25" customHeight="1"/>
    <row r="24662" ht="26.25" customHeight="1"/>
    <row r="24663" ht="26.25" customHeight="1"/>
    <row r="24664" ht="26.25" customHeight="1"/>
    <row r="24665" ht="26.25" customHeight="1"/>
    <row r="24666" ht="26.25" customHeight="1"/>
    <row r="24667" ht="26.25" customHeight="1"/>
    <row r="24668" ht="26.25" customHeight="1"/>
    <row r="24669" ht="26.25" customHeight="1"/>
    <row r="24670" ht="26.25" customHeight="1"/>
    <row r="24671" ht="26.25" customHeight="1"/>
    <row r="24672" ht="26.25" customHeight="1"/>
    <row r="24673" ht="26.25" customHeight="1"/>
    <row r="24674" ht="26.25" customHeight="1"/>
    <row r="24675" ht="26.25" customHeight="1"/>
    <row r="24676" ht="26.25" customHeight="1"/>
    <row r="24677" ht="26.25" customHeight="1"/>
    <row r="24678" ht="26.25" customHeight="1"/>
    <row r="24679" ht="26.25" customHeight="1"/>
    <row r="24680" ht="26.25" customHeight="1"/>
    <row r="24681" ht="26.25" customHeight="1"/>
    <row r="24682" ht="26.25" customHeight="1"/>
    <row r="24683" ht="26.25" customHeight="1"/>
    <row r="24684" ht="26.25" customHeight="1"/>
    <row r="24685" ht="26.25" customHeight="1"/>
    <row r="24686" ht="26.25" customHeight="1"/>
    <row r="24687" ht="26.25" customHeight="1"/>
    <row r="24688" ht="26.25" customHeight="1"/>
    <row r="24689" ht="26.25" customHeight="1"/>
    <row r="24690" ht="26.25" customHeight="1"/>
    <row r="24691" ht="26.25" customHeight="1"/>
    <row r="24692" ht="26.25" customHeight="1"/>
    <row r="24693" ht="26.25" customHeight="1"/>
    <row r="24694" ht="26.25" customHeight="1"/>
    <row r="24695" ht="26.25" customHeight="1"/>
    <row r="24696" ht="26.25" customHeight="1"/>
    <row r="24697" ht="26.25" customHeight="1"/>
    <row r="24698" ht="26.25" customHeight="1"/>
    <row r="24699" ht="26.25" customHeight="1"/>
    <row r="24700" ht="26.25" customHeight="1"/>
    <row r="24701" ht="26.25" customHeight="1"/>
    <row r="24702" ht="26.25" customHeight="1"/>
    <row r="24703" ht="26.25" customHeight="1"/>
    <row r="24704" ht="26.25" customHeight="1"/>
    <row r="24705" ht="26.25" customHeight="1"/>
    <row r="24706" ht="26.25" customHeight="1"/>
    <row r="24707" ht="26.25" customHeight="1"/>
    <row r="24708" ht="26.25" customHeight="1"/>
    <row r="24709" ht="26.25" customHeight="1"/>
    <row r="24710" ht="26.25" customHeight="1"/>
    <row r="24711" ht="26.25" customHeight="1"/>
    <row r="24712" ht="26.25" customHeight="1"/>
    <row r="24713" ht="26.25" customHeight="1"/>
    <row r="24714" ht="26.25" customHeight="1"/>
    <row r="24715" ht="26.25" customHeight="1"/>
    <row r="24716" ht="26.25" customHeight="1"/>
    <row r="24717" ht="26.25" customHeight="1"/>
    <row r="24718" ht="26.25" customHeight="1"/>
    <row r="24719" ht="26.25" customHeight="1"/>
    <row r="24720" ht="26.25" customHeight="1"/>
    <row r="24721" ht="26.25" customHeight="1"/>
    <row r="24722" ht="26.25" customHeight="1"/>
    <row r="24723" ht="26.25" customHeight="1"/>
    <row r="24724" ht="26.25" customHeight="1"/>
    <row r="24725" ht="26.25" customHeight="1"/>
    <row r="24726" ht="26.25" customHeight="1"/>
    <row r="24727" ht="26.25" customHeight="1"/>
    <row r="24728" ht="26.25" customHeight="1"/>
    <row r="24729" ht="26.25" customHeight="1"/>
    <row r="24730" ht="26.25" customHeight="1"/>
    <row r="24731" ht="26.25" customHeight="1"/>
    <row r="24732" ht="26.25" customHeight="1"/>
    <row r="24733" ht="26.25" customHeight="1"/>
    <row r="24734" ht="26.25" customHeight="1"/>
    <row r="24735" ht="26.25" customHeight="1"/>
    <row r="24736" ht="26.25" customHeight="1"/>
    <row r="24737" ht="26.25" customHeight="1"/>
    <row r="24738" ht="26.25" customHeight="1"/>
    <row r="24739" ht="26.25" customHeight="1"/>
    <row r="24740" ht="26.25" customHeight="1"/>
    <row r="24741" ht="26.25" customHeight="1"/>
    <row r="24742" ht="26.25" customHeight="1"/>
    <row r="24743" ht="26.25" customHeight="1"/>
    <row r="24744" ht="26.25" customHeight="1"/>
    <row r="24745" ht="26.25" customHeight="1"/>
    <row r="24746" ht="26.25" customHeight="1"/>
    <row r="24747" ht="26.25" customHeight="1"/>
    <row r="24748" ht="26.25" customHeight="1"/>
    <row r="24749" ht="26.25" customHeight="1"/>
    <row r="24750" ht="26.25" customHeight="1"/>
    <row r="24751" ht="26.25" customHeight="1"/>
    <row r="24752" ht="26.25" customHeight="1"/>
    <row r="24753" ht="26.25" customHeight="1"/>
    <row r="24754" ht="26.25" customHeight="1"/>
    <row r="24755" ht="26.25" customHeight="1"/>
    <row r="24756" ht="26.25" customHeight="1"/>
    <row r="24757" ht="26.25" customHeight="1"/>
    <row r="24758" ht="26.25" customHeight="1"/>
    <row r="24759" ht="26.25" customHeight="1"/>
    <row r="24760" ht="26.25" customHeight="1"/>
    <row r="24761" ht="26.25" customHeight="1"/>
    <row r="24762" ht="26.25" customHeight="1"/>
    <row r="24763" ht="26.25" customHeight="1"/>
    <row r="24764" ht="26.25" customHeight="1"/>
    <row r="24765" ht="26.25" customHeight="1"/>
    <row r="24766" ht="26.25" customHeight="1"/>
    <row r="24767" ht="26.25" customHeight="1"/>
    <row r="24768" ht="26.25" customHeight="1"/>
    <row r="24769" ht="26.25" customHeight="1"/>
    <row r="24770" ht="26.25" customHeight="1"/>
    <row r="24771" ht="26.25" customHeight="1"/>
    <row r="24772" ht="26.25" customHeight="1"/>
    <row r="24773" ht="26.25" customHeight="1"/>
    <row r="24774" ht="26.25" customHeight="1"/>
    <row r="24775" ht="26.25" customHeight="1"/>
    <row r="24776" ht="26.25" customHeight="1"/>
    <row r="24777" ht="26.25" customHeight="1"/>
    <row r="24778" ht="26.25" customHeight="1"/>
    <row r="24779" ht="26.25" customHeight="1"/>
    <row r="24780" ht="26.25" customHeight="1"/>
    <row r="24781" ht="26.25" customHeight="1"/>
    <row r="24782" ht="26.25" customHeight="1"/>
    <row r="24783" ht="26.25" customHeight="1"/>
    <row r="24784" ht="26.25" customHeight="1"/>
    <row r="24785" ht="26.25" customHeight="1"/>
    <row r="24786" ht="26.25" customHeight="1"/>
    <row r="24787" ht="26.25" customHeight="1"/>
    <row r="24788" ht="26.25" customHeight="1"/>
    <row r="24789" ht="26.25" customHeight="1"/>
    <row r="24790" ht="26.25" customHeight="1"/>
    <row r="24791" ht="26.25" customHeight="1"/>
    <row r="24792" ht="26.25" customHeight="1"/>
    <row r="24793" ht="26.25" customHeight="1"/>
    <row r="24794" ht="26.25" customHeight="1"/>
    <row r="24795" ht="26.25" customHeight="1"/>
    <row r="24796" ht="26.25" customHeight="1"/>
    <row r="24797" ht="26.25" customHeight="1"/>
    <row r="24798" ht="26.25" customHeight="1"/>
    <row r="24799" ht="26.25" customHeight="1"/>
    <row r="24800" ht="26.25" customHeight="1"/>
    <row r="24801" ht="26.25" customHeight="1"/>
    <row r="24802" ht="26.25" customHeight="1"/>
    <row r="24803" ht="26.25" customHeight="1"/>
    <row r="24804" ht="26.25" customHeight="1"/>
    <row r="24805" ht="26.25" customHeight="1"/>
    <row r="24806" ht="26.25" customHeight="1"/>
    <row r="24807" ht="26.25" customHeight="1"/>
    <row r="24808" ht="26.25" customHeight="1"/>
    <row r="24809" ht="26.25" customHeight="1"/>
    <row r="24810" ht="26.25" customHeight="1"/>
    <row r="24811" ht="26.25" customHeight="1"/>
    <row r="24812" ht="26.25" customHeight="1"/>
    <row r="24813" ht="26.25" customHeight="1"/>
    <row r="24814" ht="26.25" customHeight="1"/>
    <row r="24815" ht="26.25" customHeight="1"/>
    <row r="24816" ht="26.25" customHeight="1"/>
    <row r="24817" ht="26.25" customHeight="1"/>
    <row r="24818" ht="26.25" customHeight="1"/>
    <row r="24819" ht="26.25" customHeight="1"/>
    <row r="24820" ht="26.25" customHeight="1"/>
    <row r="24821" ht="26.25" customHeight="1"/>
    <row r="24822" ht="26.25" customHeight="1"/>
    <row r="24823" ht="26.25" customHeight="1"/>
    <row r="24824" ht="26.25" customHeight="1"/>
    <row r="24825" ht="26.25" customHeight="1"/>
    <row r="24826" ht="26.25" customHeight="1"/>
    <row r="24827" ht="26.25" customHeight="1"/>
    <row r="24828" ht="26.25" customHeight="1"/>
    <row r="24829" ht="26.25" customHeight="1"/>
    <row r="24830" ht="26.25" customHeight="1"/>
    <row r="24831" ht="26.25" customHeight="1"/>
    <row r="24832" ht="26.25" customHeight="1"/>
    <row r="24833" ht="26.25" customHeight="1"/>
    <row r="24834" ht="26.25" customHeight="1"/>
    <row r="24835" ht="26.25" customHeight="1"/>
    <row r="24836" ht="26.25" customHeight="1"/>
    <row r="24837" ht="26.25" customHeight="1"/>
    <row r="24838" ht="26.25" customHeight="1"/>
    <row r="24839" ht="26.25" customHeight="1"/>
    <row r="24840" ht="26.25" customHeight="1"/>
    <row r="24841" ht="26.25" customHeight="1"/>
    <row r="24842" ht="26.25" customHeight="1"/>
    <row r="24843" ht="26.25" customHeight="1"/>
    <row r="24844" ht="26.25" customHeight="1"/>
    <row r="24845" ht="26.25" customHeight="1"/>
    <row r="24846" ht="26.25" customHeight="1"/>
    <row r="24847" ht="26.25" customHeight="1"/>
    <row r="24848" ht="26.25" customHeight="1"/>
    <row r="24849" ht="26.25" customHeight="1"/>
    <row r="24850" ht="26.25" customHeight="1"/>
    <row r="24851" ht="26.25" customHeight="1"/>
    <row r="24852" ht="26.25" customHeight="1"/>
    <row r="24853" ht="26.25" customHeight="1"/>
    <row r="24854" ht="26.25" customHeight="1"/>
    <row r="24855" ht="26.25" customHeight="1"/>
    <row r="24856" ht="26.25" customHeight="1"/>
    <row r="24857" ht="26.25" customHeight="1"/>
    <row r="24858" ht="26.25" customHeight="1"/>
    <row r="24859" ht="26.25" customHeight="1"/>
    <row r="24860" ht="26.25" customHeight="1"/>
    <row r="24861" ht="26.25" customHeight="1"/>
    <row r="24862" ht="26.25" customHeight="1"/>
    <row r="24863" ht="26.25" customHeight="1"/>
    <row r="24864" ht="26.25" customHeight="1"/>
    <row r="24865" ht="26.25" customHeight="1"/>
    <row r="24866" ht="26.25" customHeight="1"/>
    <row r="24867" ht="26.25" customHeight="1"/>
    <row r="24868" ht="26.25" customHeight="1"/>
    <row r="24869" ht="26.25" customHeight="1"/>
    <row r="24870" ht="26.25" customHeight="1"/>
    <row r="24871" ht="26.25" customHeight="1"/>
    <row r="24872" ht="26.25" customHeight="1"/>
    <row r="24873" ht="26.25" customHeight="1"/>
    <row r="24874" ht="26.25" customHeight="1"/>
    <row r="24875" ht="26.25" customHeight="1"/>
    <row r="24876" ht="26.25" customHeight="1"/>
    <row r="24877" ht="26.25" customHeight="1"/>
    <row r="24878" ht="26.25" customHeight="1"/>
    <row r="24879" ht="26.25" customHeight="1"/>
    <row r="24880" ht="26.25" customHeight="1"/>
    <row r="24881" ht="26.25" customHeight="1"/>
    <row r="24882" ht="26.25" customHeight="1"/>
    <row r="24883" ht="26.25" customHeight="1"/>
    <row r="24884" ht="26.25" customHeight="1"/>
    <row r="24885" ht="26.25" customHeight="1"/>
    <row r="24886" ht="26.25" customHeight="1"/>
    <row r="24887" ht="26.25" customHeight="1"/>
    <row r="24888" ht="26.25" customHeight="1"/>
    <row r="24889" ht="26.25" customHeight="1"/>
    <row r="24890" ht="26.25" customHeight="1"/>
    <row r="24891" ht="26.25" customHeight="1"/>
    <row r="24892" ht="26.25" customHeight="1"/>
    <row r="24893" ht="26.25" customHeight="1"/>
    <row r="24894" ht="26.25" customHeight="1"/>
    <row r="24895" ht="26.25" customHeight="1"/>
    <row r="24896" ht="26.25" customHeight="1"/>
    <row r="24897" ht="26.25" customHeight="1"/>
    <row r="24898" ht="26.25" customHeight="1"/>
    <row r="24899" ht="26.25" customHeight="1"/>
    <row r="24900" ht="26.25" customHeight="1"/>
    <row r="24901" ht="26.25" customHeight="1"/>
    <row r="24902" ht="26.25" customHeight="1"/>
    <row r="24903" ht="26.25" customHeight="1"/>
    <row r="24904" ht="26.25" customHeight="1"/>
    <row r="24905" ht="26.25" customHeight="1"/>
    <row r="24906" ht="26.25" customHeight="1"/>
    <row r="24907" ht="26.25" customHeight="1"/>
    <row r="24908" ht="26.25" customHeight="1"/>
    <row r="24909" ht="26.25" customHeight="1"/>
    <row r="24910" ht="26.25" customHeight="1"/>
    <row r="24911" ht="26.25" customHeight="1"/>
    <row r="24912" ht="26.25" customHeight="1"/>
    <row r="24913" ht="26.25" customHeight="1"/>
    <row r="24914" ht="26.25" customHeight="1"/>
    <row r="24915" ht="26.25" customHeight="1"/>
    <row r="24916" ht="26.25" customHeight="1"/>
    <row r="24917" ht="26.25" customHeight="1"/>
    <row r="24918" ht="26.25" customHeight="1"/>
    <row r="24919" ht="26.25" customHeight="1"/>
    <row r="24920" ht="26.25" customHeight="1"/>
    <row r="24921" ht="26.25" customHeight="1"/>
    <row r="24922" ht="26.25" customHeight="1"/>
    <row r="24923" ht="26.25" customHeight="1"/>
    <row r="24924" ht="26.25" customHeight="1"/>
    <row r="24925" ht="26.25" customHeight="1"/>
    <row r="24926" ht="26.25" customHeight="1"/>
    <row r="24927" ht="26.25" customHeight="1"/>
    <row r="24928" ht="26.25" customHeight="1"/>
    <row r="24929" ht="26.25" customHeight="1"/>
    <row r="24930" ht="26.25" customHeight="1"/>
    <row r="24931" ht="26.25" customHeight="1"/>
    <row r="24932" ht="26.25" customHeight="1"/>
    <row r="24933" ht="26.25" customHeight="1"/>
    <row r="24934" ht="26.25" customHeight="1"/>
    <row r="24935" ht="26.25" customHeight="1"/>
    <row r="24936" ht="26.25" customHeight="1"/>
    <row r="24937" ht="26.25" customHeight="1"/>
    <row r="24938" ht="26.25" customHeight="1"/>
    <row r="24939" ht="26.25" customHeight="1"/>
    <row r="24940" ht="26.25" customHeight="1"/>
    <row r="24941" ht="26.25" customHeight="1"/>
    <row r="24942" ht="26.25" customHeight="1"/>
    <row r="24943" ht="26.25" customHeight="1"/>
    <row r="24944" ht="26.25" customHeight="1"/>
    <row r="24945" ht="26.25" customHeight="1"/>
    <row r="24946" ht="26.25" customHeight="1"/>
    <row r="24947" ht="26.25" customHeight="1"/>
    <row r="24948" ht="26.25" customHeight="1"/>
    <row r="24949" ht="26.25" customHeight="1"/>
    <row r="24950" ht="26.25" customHeight="1"/>
    <row r="24951" ht="26.25" customHeight="1"/>
    <row r="24952" ht="26.25" customHeight="1"/>
    <row r="24953" ht="26.25" customHeight="1"/>
    <row r="24954" ht="26.25" customHeight="1"/>
    <row r="24955" ht="26.25" customHeight="1"/>
    <row r="24956" ht="26.25" customHeight="1"/>
    <row r="24957" ht="26.25" customHeight="1"/>
    <row r="24958" ht="26.25" customHeight="1"/>
    <row r="24959" ht="26.25" customHeight="1"/>
    <row r="24960" ht="26.25" customHeight="1"/>
    <row r="24961" ht="26.25" customHeight="1"/>
    <row r="24962" ht="26.25" customHeight="1"/>
    <row r="24963" ht="26.25" customHeight="1"/>
    <row r="24964" ht="26.25" customHeight="1"/>
    <row r="24965" ht="26.25" customHeight="1"/>
    <row r="24966" ht="26.25" customHeight="1"/>
    <row r="24967" ht="26.25" customHeight="1"/>
    <row r="24968" ht="26.25" customHeight="1"/>
    <row r="24969" ht="26.25" customHeight="1"/>
    <row r="24970" ht="26.25" customHeight="1"/>
    <row r="24971" ht="26.25" customHeight="1"/>
    <row r="24972" ht="26.25" customHeight="1"/>
    <row r="24973" ht="26.25" customHeight="1"/>
    <row r="24974" ht="26.25" customHeight="1"/>
    <row r="24975" ht="26.25" customHeight="1"/>
    <row r="24976" ht="26.25" customHeight="1"/>
    <row r="24977" ht="26.25" customHeight="1"/>
    <row r="24978" ht="26.25" customHeight="1"/>
    <row r="24979" ht="26.25" customHeight="1"/>
    <row r="24980" ht="26.25" customHeight="1"/>
    <row r="24981" ht="26.25" customHeight="1"/>
    <row r="24982" ht="26.25" customHeight="1"/>
    <row r="24983" ht="26.25" customHeight="1"/>
    <row r="24984" ht="26.25" customHeight="1"/>
    <row r="24985" ht="26.25" customHeight="1"/>
    <row r="24986" ht="26.25" customHeight="1"/>
    <row r="24987" ht="26.25" customHeight="1"/>
    <row r="24988" ht="26.25" customHeight="1"/>
    <row r="24989" ht="26.25" customHeight="1"/>
    <row r="24990" ht="26.25" customHeight="1"/>
    <row r="24991" ht="26.25" customHeight="1"/>
    <row r="24992" ht="26.25" customHeight="1"/>
    <row r="24993" ht="26.25" customHeight="1"/>
    <row r="24994" ht="26.25" customHeight="1"/>
    <row r="24995" ht="26.25" customHeight="1"/>
    <row r="24996" ht="26.25" customHeight="1"/>
    <row r="24997" ht="26.25" customHeight="1"/>
    <row r="24998" ht="26.25" customHeight="1"/>
    <row r="24999" ht="26.25" customHeight="1"/>
    <row r="25000" ht="26.25" customHeight="1"/>
    <row r="25001" ht="26.25" customHeight="1"/>
    <row r="25002" ht="26.25" customHeight="1"/>
    <row r="25003" ht="26.25" customHeight="1"/>
    <row r="25004" ht="26.25" customHeight="1"/>
    <row r="25005" ht="26.25" customHeight="1"/>
    <row r="25006" ht="26.25" customHeight="1"/>
    <row r="25007" ht="26.25" customHeight="1"/>
    <row r="25008" ht="26.25" customHeight="1"/>
    <row r="25009" ht="26.25" customHeight="1"/>
    <row r="25010" ht="26.25" customHeight="1"/>
    <row r="25011" ht="26.25" customHeight="1"/>
    <row r="25012" ht="26.25" customHeight="1"/>
    <row r="25013" ht="26.25" customHeight="1"/>
    <row r="25014" ht="26.25" customHeight="1"/>
    <row r="25015" ht="26.25" customHeight="1"/>
    <row r="25016" ht="26.25" customHeight="1"/>
    <row r="25017" ht="26.25" customHeight="1"/>
    <row r="25018" ht="26.25" customHeight="1"/>
    <row r="25019" ht="26.25" customHeight="1"/>
    <row r="25020" ht="26.25" customHeight="1"/>
    <row r="25021" ht="26.25" customHeight="1"/>
    <row r="25022" ht="26.25" customHeight="1"/>
    <row r="25023" ht="26.25" customHeight="1"/>
    <row r="25024" ht="26.25" customHeight="1"/>
    <row r="25025" ht="26.25" customHeight="1"/>
    <row r="25026" ht="26.25" customHeight="1"/>
    <row r="25027" ht="26.25" customHeight="1"/>
    <row r="25028" ht="26.25" customHeight="1"/>
    <row r="25029" ht="26.25" customHeight="1"/>
    <row r="25030" ht="26.25" customHeight="1"/>
    <row r="25031" ht="26.25" customHeight="1"/>
    <row r="25032" ht="26.25" customHeight="1"/>
    <row r="25033" ht="26.25" customHeight="1"/>
    <row r="25034" ht="26.25" customHeight="1"/>
    <row r="25035" ht="26.25" customHeight="1"/>
    <row r="25036" ht="26.25" customHeight="1"/>
    <row r="25037" ht="26.25" customHeight="1"/>
    <row r="25038" ht="26.25" customHeight="1"/>
    <row r="25039" ht="26.25" customHeight="1"/>
    <row r="25040" ht="26.25" customHeight="1"/>
    <row r="25041" ht="26.25" customHeight="1"/>
    <row r="25042" ht="26.25" customHeight="1"/>
    <row r="25043" ht="26.25" customHeight="1"/>
    <row r="25044" ht="26.25" customHeight="1"/>
    <row r="25045" ht="26.25" customHeight="1"/>
    <row r="25046" ht="26.25" customHeight="1"/>
    <row r="25047" ht="26.25" customHeight="1"/>
    <row r="25048" ht="26.25" customHeight="1"/>
    <row r="25049" ht="26.25" customHeight="1"/>
    <row r="25050" ht="26.25" customHeight="1"/>
    <row r="25051" ht="26.25" customHeight="1"/>
    <row r="25052" ht="26.25" customHeight="1"/>
    <row r="25053" ht="26.25" customHeight="1"/>
    <row r="25054" ht="26.25" customHeight="1"/>
    <row r="25055" ht="26.25" customHeight="1"/>
    <row r="25056" ht="26.25" customHeight="1"/>
    <row r="25057" ht="26.25" customHeight="1"/>
    <row r="25058" ht="26.25" customHeight="1"/>
    <row r="25059" ht="26.25" customHeight="1"/>
    <row r="25060" ht="26.25" customHeight="1"/>
    <row r="25061" ht="26.25" customHeight="1"/>
    <row r="25062" ht="26.25" customHeight="1"/>
    <row r="25063" ht="26.25" customHeight="1"/>
    <row r="25064" ht="26.25" customHeight="1"/>
    <row r="25065" ht="26.25" customHeight="1"/>
    <row r="25066" ht="26.25" customHeight="1"/>
    <row r="25067" ht="26.25" customHeight="1"/>
    <row r="25068" ht="26.25" customHeight="1"/>
    <row r="25069" ht="26.25" customHeight="1"/>
    <row r="25070" ht="26.25" customHeight="1"/>
    <row r="25071" ht="26.25" customHeight="1"/>
    <row r="25072" ht="26.25" customHeight="1"/>
    <row r="25073" ht="26.25" customHeight="1"/>
    <row r="25074" ht="26.25" customHeight="1"/>
    <row r="25075" ht="26.25" customHeight="1"/>
    <row r="25076" ht="26.25" customHeight="1"/>
    <row r="25077" ht="26.25" customHeight="1"/>
    <row r="25078" ht="26.25" customHeight="1"/>
    <row r="25079" ht="26.25" customHeight="1"/>
    <row r="25080" ht="26.25" customHeight="1"/>
    <row r="25081" ht="26.25" customHeight="1"/>
    <row r="25082" ht="26.25" customHeight="1"/>
    <row r="25083" ht="26.25" customHeight="1"/>
    <row r="25084" ht="26.25" customHeight="1"/>
    <row r="25085" ht="26.25" customHeight="1"/>
    <row r="25086" ht="26.25" customHeight="1"/>
    <row r="25087" ht="26.25" customHeight="1"/>
    <row r="25088" ht="26.25" customHeight="1"/>
    <row r="25089" ht="26.25" customHeight="1"/>
    <row r="25090" ht="26.25" customHeight="1"/>
    <row r="25091" ht="26.25" customHeight="1"/>
    <row r="25092" ht="26.25" customHeight="1"/>
    <row r="25093" ht="26.25" customHeight="1"/>
    <row r="25094" ht="26.25" customHeight="1"/>
    <row r="25095" ht="26.25" customHeight="1"/>
    <row r="25096" ht="26.25" customHeight="1"/>
    <row r="25097" ht="26.25" customHeight="1"/>
    <row r="25098" ht="26.25" customHeight="1"/>
    <row r="25099" ht="26.25" customHeight="1"/>
    <row r="25100" ht="26.25" customHeight="1"/>
    <row r="25101" ht="26.25" customHeight="1"/>
    <row r="25102" ht="26.25" customHeight="1"/>
    <row r="25103" ht="26.25" customHeight="1"/>
    <row r="25104" ht="26.25" customHeight="1"/>
    <row r="25105" ht="26.25" customHeight="1"/>
    <row r="25106" ht="26.25" customHeight="1"/>
    <row r="25107" ht="26.25" customHeight="1"/>
    <row r="25108" ht="26.25" customHeight="1"/>
    <row r="25109" ht="26.25" customHeight="1"/>
    <row r="25110" ht="26.25" customHeight="1"/>
    <row r="25111" ht="26.25" customHeight="1"/>
    <row r="25112" ht="26.25" customHeight="1"/>
    <row r="25113" ht="26.25" customHeight="1"/>
    <row r="25114" ht="26.25" customHeight="1"/>
    <row r="25115" ht="26.25" customHeight="1"/>
    <row r="25116" ht="26.25" customHeight="1"/>
    <row r="25117" ht="26.25" customHeight="1"/>
    <row r="25118" ht="26.25" customHeight="1"/>
    <row r="25119" ht="26.25" customHeight="1"/>
    <row r="25120" ht="26.25" customHeight="1"/>
    <row r="25121" ht="26.25" customHeight="1"/>
    <row r="25122" ht="26.25" customHeight="1"/>
    <row r="25123" ht="26.25" customHeight="1"/>
    <row r="25124" ht="26.25" customHeight="1"/>
    <row r="25125" ht="26.25" customHeight="1"/>
    <row r="25126" ht="26.25" customHeight="1"/>
    <row r="25127" ht="26.25" customHeight="1"/>
    <row r="25128" ht="26.25" customHeight="1"/>
    <row r="25129" ht="26.25" customHeight="1"/>
    <row r="25130" ht="26.25" customHeight="1"/>
    <row r="25131" ht="26.25" customHeight="1"/>
    <row r="25132" ht="26.25" customHeight="1"/>
    <row r="25133" ht="26.25" customHeight="1"/>
    <row r="25134" ht="26.25" customHeight="1"/>
    <row r="25135" ht="26.25" customHeight="1"/>
    <row r="25136" ht="26.25" customHeight="1"/>
    <row r="25137" ht="26.25" customHeight="1"/>
    <row r="25138" ht="26.25" customHeight="1"/>
    <row r="25139" ht="26.25" customHeight="1"/>
    <row r="25140" ht="26.25" customHeight="1"/>
    <row r="25141" ht="26.25" customHeight="1"/>
    <row r="25142" ht="26.25" customHeight="1"/>
    <row r="25143" ht="26.25" customHeight="1"/>
    <row r="25144" ht="26.25" customHeight="1"/>
    <row r="25145" ht="26.25" customHeight="1"/>
    <row r="25146" ht="26.25" customHeight="1"/>
    <row r="25147" ht="26.25" customHeight="1"/>
    <row r="25148" ht="26.25" customHeight="1"/>
    <row r="25149" ht="26.25" customHeight="1"/>
    <row r="25150" ht="26.25" customHeight="1"/>
    <row r="25151" ht="26.25" customHeight="1"/>
    <row r="25152" ht="26.25" customHeight="1"/>
    <row r="25153" ht="26.25" customHeight="1"/>
    <row r="25154" ht="26.25" customHeight="1"/>
    <row r="25155" ht="26.25" customHeight="1"/>
    <row r="25156" ht="26.25" customHeight="1"/>
    <row r="25157" ht="26.25" customHeight="1"/>
    <row r="25158" ht="26.25" customHeight="1"/>
    <row r="25159" ht="26.25" customHeight="1"/>
    <row r="25160" ht="26.25" customHeight="1"/>
    <row r="25161" ht="26.25" customHeight="1"/>
    <row r="25162" ht="26.25" customHeight="1"/>
    <row r="25163" ht="26.25" customHeight="1"/>
    <row r="25164" ht="26.25" customHeight="1"/>
    <row r="25165" ht="26.25" customHeight="1"/>
    <row r="25166" ht="26.25" customHeight="1"/>
    <row r="25167" ht="26.25" customHeight="1"/>
    <row r="25168" ht="26.25" customHeight="1"/>
    <row r="25169" ht="26.25" customHeight="1"/>
    <row r="25170" ht="26.25" customHeight="1"/>
    <row r="25171" ht="26.25" customHeight="1"/>
    <row r="25172" ht="26.25" customHeight="1"/>
    <row r="25173" ht="26.25" customHeight="1"/>
    <row r="25174" ht="26.25" customHeight="1"/>
    <row r="25175" ht="26.25" customHeight="1"/>
    <row r="25176" ht="26.25" customHeight="1"/>
    <row r="25177" ht="26.25" customHeight="1"/>
    <row r="25178" ht="26.25" customHeight="1"/>
    <row r="25179" ht="26.25" customHeight="1"/>
    <row r="25180" ht="26.25" customHeight="1"/>
    <row r="25181" ht="26.25" customHeight="1"/>
    <row r="25182" ht="26.25" customHeight="1"/>
    <row r="25183" ht="26.25" customHeight="1"/>
    <row r="25184" ht="26.25" customHeight="1"/>
    <row r="25185" ht="26.25" customHeight="1"/>
    <row r="25186" ht="26.25" customHeight="1"/>
    <row r="25187" ht="26.25" customHeight="1"/>
    <row r="25188" ht="26.25" customHeight="1"/>
    <row r="25189" ht="26.25" customHeight="1"/>
    <row r="25190" ht="26.25" customHeight="1"/>
    <row r="25191" ht="26.25" customHeight="1"/>
    <row r="25192" ht="26.25" customHeight="1"/>
    <row r="25193" ht="26.25" customHeight="1"/>
    <row r="25194" ht="26.25" customHeight="1"/>
    <row r="25195" ht="26.25" customHeight="1"/>
    <row r="25196" ht="26.25" customHeight="1"/>
    <row r="25197" ht="26.25" customHeight="1"/>
    <row r="25198" ht="26.25" customHeight="1"/>
    <row r="25199" ht="26.25" customHeight="1"/>
    <row r="25200" ht="26.25" customHeight="1"/>
    <row r="25201" ht="26.25" customHeight="1"/>
    <row r="25202" ht="26.25" customHeight="1"/>
    <row r="25203" ht="26.25" customHeight="1"/>
    <row r="25204" ht="26.25" customHeight="1"/>
    <row r="25205" ht="26.25" customHeight="1"/>
    <row r="25206" ht="26.25" customHeight="1"/>
    <row r="25207" ht="26.25" customHeight="1"/>
    <row r="25208" ht="26.25" customHeight="1"/>
    <row r="25209" ht="26.25" customHeight="1"/>
    <row r="25210" ht="26.25" customHeight="1"/>
    <row r="25211" ht="26.25" customHeight="1"/>
    <row r="25212" ht="26.25" customHeight="1"/>
    <row r="25213" ht="26.25" customHeight="1"/>
    <row r="25214" ht="26.25" customHeight="1"/>
    <row r="25215" ht="26.25" customHeight="1"/>
    <row r="25216" ht="26.25" customHeight="1"/>
    <row r="25217" ht="26.25" customHeight="1"/>
    <row r="25218" ht="26.25" customHeight="1"/>
    <row r="25219" ht="26.25" customHeight="1"/>
    <row r="25220" ht="26.25" customHeight="1"/>
    <row r="25221" ht="26.25" customHeight="1"/>
    <row r="25222" ht="26.25" customHeight="1"/>
    <row r="25223" ht="26.25" customHeight="1"/>
    <row r="25224" ht="26.25" customHeight="1"/>
    <row r="25225" ht="26.25" customHeight="1"/>
    <row r="25226" ht="26.25" customHeight="1"/>
    <row r="25227" ht="26.25" customHeight="1"/>
    <row r="25228" ht="26.25" customHeight="1"/>
    <row r="25229" ht="26.25" customHeight="1"/>
    <row r="25230" ht="26.25" customHeight="1"/>
    <row r="25231" ht="26.25" customHeight="1"/>
    <row r="25232" ht="26.25" customHeight="1"/>
    <row r="25233" ht="26.25" customHeight="1"/>
    <row r="25234" ht="26.25" customHeight="1"/>
    <row r="25235" ht="26.25" customHeight="1"/>
    <row r="25236" ht="26.25" customHeight="1"/>
    <row r="25237" ht="26.25" customHeight="1"/>
    <row r="25238" ht="26.25" customHeight="1"/>
    <row r="25239" ht="26.25" customHeight="1"/>
    <row r="25240" ht="26.25" customHeight="1"/>
    <row r="25241" ht="26.25" customHeight="1"/>
    <row r="25242" ht="26.25" customHeight="1"/>
    <row r="25243" ht="26.25" customHeight="1"/>
    <row r="25244" ht="26.25" customHeight="1"/>
    <row r="25245" ht="26.25" customHeight="1"/>
    <row r="25246" ht="26.25" customHeight="1"/>
    <row r="25247" ht="26.25" customHeight="1"/>
    <row r="25248" ht="26.25" customHeight="1"/>
    <row r="25249" ht="26.25" customHeight="1"/>
    <row r="25250" ht="26.25" customHeight="1"/>
    <row r="25251" ht="26.25" customHeight="1"/>
    <row r="25252" ht="26.25" customHeight="1"/>
    <row r="25253" ht="26.25" customHeight="1"/>
    <row r="25254" ht="26.25" customHeight="1"/>
    <row r="25255" ht="26.25" customHeight="1"/>
    <row r="25256" ht="26.25" customHeight="1"/>
    <row r="25257" ht="26.25" customHeight="1"/>
    <row r="25258" ht="26.25" customHeight="1"/>
    <row r="25259" ht="26.25" customHeight="1"/>
    <row r="25260" ht="26.25" customHeight="1"/>
    <row r="25261" ht="26.25" customHeight="1"/>
    <row r="25262" ht="26.25" customHeight="1"/>
    <row r="25263" ht="26.25" customHeight="1"/>
    <row r="25264" ht="26.25" customHeight="1"/>
    <row r="25265" ht="26.25" customHeight="1"/>
    <row r="25266" ht="26.25" customHeight="1"/>
    <row r="25267" ht="26.25" customHeight="1"/>
    <row r="25268" ht="26.25" customHeight="1"/>
    <row r="25269" ht="26.25" customHeight="1"/>
    <row r="25270" ht="26.25" customHeight="1"/>
    <row r="25271" ht="26.25" customHeight="1"/>
    <row r="25272" ht="26.25" customHeight="1"/>
    <row r="25273" ht="26.25" customHeight="1"/>
    <row r="25274" ht="26.25" customHeight="1"/>
    <row r="25275" ht="26.25" customHeight="1"/>
    <row r="25276" ht="26.25" customHeight="1"/>
    <row r="25277" ht="26.25" customHeight="1"/>
    <row r="25278" ht="26.25" customHeight="1"/>
    <row r="25279" ht="26.25" customHeight="1"/>
    <row r="25280" ht="26.25" customHeight="1"/>
    <row r="25281" ht="26.25" customHeight="1"/>
    <row r="25282" ht="26.25" customHeight="1"/>
    <row r="25283" ht="26.25" customHeight="1"/>
    <row r="25284" ht="26.25" customHeight="1"/>
    <row r="25285" ht="26.25" customHeight="1"/>
    <row r="25286" ht="26.25" customHeight="1"/>
    <row r="25287" ht="26.25" customHeight="1"/>
    <row r="25288" ht="26.25" customHeight="1"/>
    <row r="25289" ht="26.25" customHeight="1"/>
    <row r="25290" ht="26.25" customHeight="1"/>
    <row r="25291" ht="26.25" customHeight="1"/>
    <row r="25292" ht="26.25" customHeight="1"/>
    <row r="25293" ht="26.25" customHeight="1"/>
    <row r="25294" ht="26.25" customHeight="1"/>
    <row r="25295" ht="26.25" customHeight="1"/>
    <row r="25296" ht="26.25" customHeight="1"/>
    <row r="25297" ht="26.25" customHeight="1"/>
    <row r="25298" ht="26.25" customHeight="1"/>
    <row r="25299" ht="26.25" customHeight="1"/>
    <row r="25300" ht="26.25" customHeight="1"/>
    <row r="25301" ht="26.25" customHeight="1"/>
    <row r="25302" ht="26.25" customHeight="1"/>
    <row r="25303" ht="26.25" customHeight="1"/>
    <row r="25304" ht="26.25" customHeight="1"/>
    <row r="25305" ht="26.25" customHeight="1"/>
    <row r="25306" ht="26.25" customHeight="1"/>
    <row r="25307" ht="26.25" customHeight="1"/>
    <row r="25308" ht="26.25" customHeight="1"/>
    <row r="25309" ht="26.25" customHeight="1"/>
    <row r="25310" ht="26.25" customHeight="1"/>
    <row r="25311" ht="26.25" customHeight="1"/>
    <row r="25312" ht="26.25" customHeight="1"/>
    <row r="25313" ht="26.25" customHeight="1"/>
    <row r="25314" ht="26.25" customHeight="1"/>
    <row r="25315" ht="26.25" customHeight="1"/>
    <row r="25316" ht="26.25" customHeight="1"/>
    <row r="25317" ht="26.25" customHeight="1"/>
    <row r="25318" ht="26.25" customHeight="1"/>
    <row r="25319" ht="26.25" customHeight="1"/>
    <row r="25320" ht="26.25" customHeight="1"/>
    <row r="25321" ht="26.25" customHeight="1"/>
    <row r="25322" ht="26.25" customHeight="1"/>
    <row r="25323" ht="26.25" customHeight="1"/>
    <row r="25324" ht="26.25" customHeight="1"/>
    <row r="25325" ht="26.25" customHeight="1"/>
    <row r="25326" ht="26.25" customHeight="1"/>
    <row r="25327" ht="26.25" customHeight="1"/>
    <row r="25328" ht="26.25" customHeight="1"/>
    <row r="25329" ht="26.25" customHeight="1"/>
    <row r="25330" ht="26.25" customHeight="1"/>
    <row r="25331" ht="26.25" customHeight="1"/>
    <row r="25332" ht="26.25" customHeight="1"/>
    <row r="25333" ht="26.25" customHeight="1"/>
    <row r="25334" ht="26.25" customHeight="1"/>
    <row r="25335" ht="26.25" customHeight="1"/>
    <row r="25336" ht="26.25" customHeight="1"/>
    <row r="25337" ht="26.25" customHeight="1"/>
    <row r="25338" ht="26.25" customHeight="1"/>
    <row r="25339" ht="26.25" customHeight="1"/>
    <row r="25340" ht="26.25" customHeight="1"/>
    <row r="25341" ht="26.25" customHeight="1"/>
    <row r="25342" ht="26.25" customHeight="1"/>
    <row r="25343" ht="26.25" customHeight="1"/>
    <row r="25344" ht="26.25" customHeight="1"/>
    <row r="25345" ht="26.25" customHeight="1"/>
    <row r="25346" ht="26.25" customHeight="1"/>
    <row r="25347" ht="26.25" customHeight="1"/>
    <row r="25348" ht="26.25" customHeight="1"/>
    <row r="25349" ht="26.25" customHeight="1"/>
    <row r="25350" ht="26.25" customHeight="1"/>
    <row r="25351" ht="26.25" customHeight="1"/>
    <row r="25352" ht="26.25" customHeight="1"/>
    <row r="25353" ht="26.25" customHeight="1"/>
    <row r="25354" ht="26.25" customHeight="1"/>
    <row r="25355" ht="26.25" customHeight="1"/>
    <row r="25356" ht="26.25" customHeight="1"/>
    <row r="25357" ht="26.25" customHeight="1"/>
    <row r="25358" ht="26.25" customHeight="1"/>
    <row r="25359" ht="26.25" customHeight="1"/>
    <row r="25360" ht="26.25" customHeight="1"/>
    <row r="25361" ht="26.25" customHeight="1"/>
    <row r="25362" ht="26.25" customHeight="1"/>
    <row r="25363" ht="26.25" customHeight="1"/>
    <row r="25364" ht="26.25" customHeight="1"/>
    <row r="25365" ht="26.25" customHeight="1"/>
    <row r="25366" ht="26.25" customHeight="1"/>
    <row r="25367" ht="26.25" customHeight="1"/>
    <row r="25368" ht="26.25" customHeight="1"/>
    <row r="25369" ht="26.25" customHeight="1"/>
    <row r="25370" ht="26.25" customHeight="1"/>
    <row r="25371" ht="26.25" customHeight="1"/>
    <row r="25372" ht="26.25" customHeight="1"/>
    <row r="25373" ht="26.25" customHeight="1"/>
    <row r="25374" ht="26.25" customHeight="1"/>
    <row r="25375" ht="26.25" customHeight="1"/>
    <row r="25376" ht="26.25" customHeight="1"/>
    <row r="25377" ht="26.25" customHeight="1"/>
    <row r="25378" ht="26.25" customHeight="1"/>
    <row r="25379" ht="26.25" customHeight="1"/>
    <row r="25380" ht="26.25" customHeight="1"/>
    <row r="25381" ht="26.25" customHeight="1"/>
    <row r="25382" ht="26.25" customHeight="1"/>
    <row r="25383" ht="26.25" customHeight="1"/>
    <row r="25384" ht="26.25" customHeight="1"/>
    <row r="25385" ht="26.25" customHeight="1"/>
    <row r="25386" ht="26.25" customHeight="1"/>
    <row r="25387" ht="26.25" customHeight="1"/>
    <row r="25388" ht="26.25" customHeight="1"/>
    <row r="25389" ht="26.25" customHeight="1"/>
    <row r="25390" ht="26.25" customHeight="1"/>
    <row r="25391" ht="26.25" customHeight="1"/>
    <row r="25392" ht="26.25" customHeight="1"/>
    <row r="25393" ht="26.25" customHeight="1"/>
    <row r="25394" ht="26.25" customHeight="1"/>
    <row r="25395" ht="26.25" customHeight="1"/>
    <row r="25396" ht="26.25" customHeight="1"/>
    <row r="25397" ht="26.25" customHeight="1"/>
    <row r="25398" ht="26.25" customHeight="1"/>
    <row r="25399" ht="26.25" customHeight="1"/>
    <row r="25400" ht="26.25" customHeight="1"/>
    <row r="25401" ht="26.25" customHeight="1"/>
    <row r="25402" ht="26.25" customHeight="1"/>
    <row r="25403" ht="26.25" customHeight="1"/>
    <row r="25404" ht="26.25" customHeight="1"/>
    <row r="25405" ht="26.25" customHeight="1"/>
    <row r="25406" ht="26.25" customHeight="1"/>
    <row r="25407" ht="26.25" customHeight="1"/>
    <row r="25408" ht="26.25" customHeight="1"/>
    <row r="25409" ht="26.25" customHeight="1"/>
    <row r="25410" ht="26.25" customHeight="1"/>
    <row r="25411" ht="26.25" customHeight="1"/>
    <row r="25412" ht="26.25" customHeight="1"/>
    <row r="25413" ht="26.25" customHeight="1"/>
    <row r="25414" ht="26.25" customHeight="1"/>
    <row r="25415" ht="26.25" customHeight="1"/>
    <row r="25416" ht="26.25" customHeight="1"/>
    <row r="25417" ht="26.25" customHeight="1"/>
    <row r="25418" ht="26.25" customHeight="1"/>
    <row r="25419" ht="26.25" customHeight="1"/>
    <row r="25420" ht="26.25" customHeight="1"/>
    <row r="25421" ht="26.25" customHeight="1"/>
    <row r="25422" ht="26.25" customHeight="1"/>
    <row r="25423" ht="26.25" customHeight="1"/>
    <row r="25424" ht="26.25" customHeight="1"/>
    <row r="25425" ht="26.25" customHeight="1"/>
    <row r="25426" ht="26.25" customHeight="1"/>
    <row r="25427" ht="26.25" customHeight="1"/>
    <row r="25428" ht="26.25" customHeight="1"/>
    <row r="25429" ht="26.25" customHeight="1"/>
    <row r="25430" ht="26.25" customHeight="1"/>
    <row r="25431" ht="26.25" customHeight="1"/>
    <row r="25432" ht="26.25" customHeight="1"/>
    <row r="25433" ht="26.25" customHeight="1"/>
    <row r="25434" ht="26.25" customHeight="1"/>
    <row r="25435" ht="26.25" customHeight="1"/>
    <row r="25436" ht="26.25" customHeight="1"/>
    <row r="25437" ht="26.25" customHeight="1"/>
    <row r="25438" ht="26.25" customHeight="1"/>
    <row r="25439" ht="26.25" customHeight="1"/>
    <row r="25440" ht="26.25" customHeight="1"/>
    <row r="25441" ht="26.25" customHeight="1"/>
    <row r="25442" ht="26.25" customHeight="1"/>
    <row r="25443" ht="26.25" customHeight="1"/>
    <row r="25444" ht="26.25" customHeight="1"/>
    <row r="25445" ht="26.25" customHeight="1"/>
    <row r="25446" ht="26.25" customHeight="1"/>
    <row r="25447" ht="26.25" customHeight="1"/>
    <row r="25448" ht="26.25" customHeight="1"/>
    <row r="25449" ht="26.25" customHeight="1"/>
    <row r="25450" ht="26.25" customHeight="1"/>
    <row r="25451" ht="26.25" customHeight="1"/>
    <row r="25452" ht="26.25" customHeight="1"/>
    <row r="25453" ht="26.25" customHeight="1"/>
    <row r="25454" ht="26.25" customHeight="1"/>
    <row r="25455" ht="26.25" customHeight="1"/>
    <row r="25456" ht="26.25" customHeight="1"/>
    <row r="25457" ht="26.25" customHeight="1"/>
    <row r="25458" ht="26.25" customHeight="1"/>
    <row r="25459" ht="26.25" customHeight="1"/>
    <row r="25460" ht="26.25" customHeight="1"/>
    <row r="25461" ht="26.25" customHeight="1"/>
    <row r="25462" ht="26.25" customHeight="1"/>
    <row r="25463" ht="26.25" customHeight="1"/>
    <row r="25464" ht="26.25" customHeight="1"/>
    <row r="25465" ht="26.25" customHeight="1"/>
    <row r="25466" ht="26.25" customHeight="1"/>
    <row r="25467" ht="26.25" customHeight="1"/>
    <row r="25468" ht="26.25" customHeight="1"/>
    <row r="25469" ht="26.25" customHeight="1"/>
    <row r="25470" ht="26.25" customHeight="1"/>
    <row r="25471" ht="26.25" customHeight="1"/>
    <row r="25472" ht="26.25" customHeight="1"/>
    <row r="25473" ht="26.25" customHeight="1"/>
    <row r="25474" ht="26.25" customHeight="1"/>
    <row r="25475" ht="26.25" customHeight="1"/>
    <row r="25476" ht="26.25" customHeight="1"/>
    <row r="25477" ht="26.25" customHeight="1"/>
    <row r="25478" ht="26.25" customHeight="1"/>
    <row r="25479" ht="26.25" customHeight="1"/>
    <row r="25480" ht="26.25" customHeight="1"/>
    <row r="25481" ht="26.25" customHeight="1"/>
    <row r="25482" ht="26.25" customHeight="1"/>
    <row r="25483" ht="26.25" customHeight="1"/>
    <row r="25484" ht="26.25" customHeight="1"/>
    <row r="25485" ht="26.25" customHeight="1"/>
    <row r="25486" ht="26.25" customHeight="1"/>
    <row r="25487" ht="26.25" customHeight="1"/>
    <row r="25488" ht="26.25" customHeight="1"/>
    <row r="25489" ht="26.25" customHeight="1"/>
    <row r="25490" ht="26.25" customHeight="1"/>
    <row r="25491" ht="26.25" customHeight="1"/>
    <row r="25492" ht="26.25" customHeight="1"/>
    <row r="25493" ht="26.25" customHeight="1"/>
    <row r="25494" ht="26.25" customHeight="1"/>
    <row r="25495" ht="26.25" customHeight="1"/>
    <row r="25496" ht="26.25" customHeight="1"/>
    <row r="25497" ht="26.25" customHeight="1"/>
    <row r="25498" ht="26.25" customHeight="1"/>
    <row r="25499" ht="26.25" customHeight="1"/>
    <row r="25500" ht="26.25" customHeight="1"/>
    <row r="25501" ht="26.25" customHeight="1"/>
    <row r="25502" ht="26.25" customHeight="1"/>
    <row r="25503" ht="26.25" customHeight="1"/>
    <row r="25504" ht="26.25" customHeight="1"/>
    <row r="25505" ht="26.25" customHeight="1"/>
    <row r="25506" ht="26.25" customHeight="1"/>
    <row r="25507" ht="26.25" customHeight="1"/>
    <row r="25508" ht="26.25" customHeight="1"/>
    <row r="25509" ht="26.25" customHeight="1"/>
    <row r="25510" ht="26.25" customHeight="1"/>
    <row r="25511" ht="26.25" customHeight="1"/>
    <row r="25512" ht="26.25" customHeight="1"/>
    <row r="25513" ht="26.25" customHeight="1"/>
    <row r="25514" ht="26.25" customHeight="1"/>
    <row r="25515" ht="26.25" customHeight="1"/>
    <row r="25516" ht="26.25" customHeight="1"/>
    <row r="25517" ht="26.25" customHeight="1"/>
    <row r="25518" ht="26.25" customHeight="1"/>
    <row r="25519" ht="26.25" customHeight="1"/>
    <row r="25520" ht="26.25" customHeight="1"/>
    <row r="25521" ht="26.25" customHeight="1"/>
    <row r="25522" ht="26.25" customHeight="1"/>
    <row r="25523" ht="26.25" customHeight="1"/>
    <row r="25524" ht="26.25" customHeight="1"/>
    <row r="25525" ht="26.25" customHeight="1"/>
    <row r="25526" ht="26.25" customHeight="1"/>
    <row r="25527" ht="26.25" customHeight="1"/>
    <row r="25528" ht="26.25" customHeight="1"/>
    <row r="25529" ht="26.25" customHeight="1"/>
    <row r="25530" ht="26.25" customHeight="1"/>
    <row r="25531" ht="26.25" customHeight="1"/>
    <row r="25532" ht="26.25" customHeight="1"/>
    <row r="25533" ht="26.25" customHeight="1"/>
    <row r="25534" ht="26.25" customHeight="1"/>
    <row r="25535" ht="26.25" customHeight="1"/>
    <row r="25536" ht="26.25" customHeight="1"/>
    <row r="25537" ht="26.25" customHeight="1"/>
    <row r="25538" ht="26.25" customHeight="1"/>
    <row r="25539" ht="26.25" customHeight="1"/>
    <row r="25540" ht="26.25" customHeight="1"/>
    <row r="25541" ht="26.25" customHeight="1"/>
    <row r="25542" ht="26.25" customHeight="1"/>
    <row r="25543" ht="26.25" customHeight="1"/>
    <row r="25544" ht="26.25" customHeight="1"/>
    <row r="25545" ht="26.25" customHeight="1"/>
    <row r="25546" ht="26.25" customHeight="1"/>
    <row r="25547" ht="26.25" customHeight="1"/>
    <row r="25548" ht="26.25" customHeight="1"/>
    <row r="25549" ht="26.25" customHeight="1"/>
    <row r="25550" ht="26.25" customHeight="1"/>
    <row r="25551" ht="26.25" customHeight="1"/>
    <row r="25552" ht="26.25" customHeight="1"/>
    <row r="25553" ht="26.25" customHeight="1"/>
    <row r="25554" ht="26.25" customHeight="1"/>
    <row r="25555" ht="26.25" customHeight="1"/>
    <row r="25556" ht="26.25" customHeight="1"/>
    <row r="25557" ht="26.25" customHeight="1"/>
    <row r="25558" ht="26.25" customHeight="1"/>
    <row r="25559" ht="26.25" customHeight="1"/>
    <row r="25560" ht="26.25" customHeight="1"/>
    <row r="25561" ht="26.25" customHeight="1"/>
    <row r="25562" ht="26.25" customHeight="1"/>
    <row r="25563" ht="26.25" customHeight="1"/>
    <row r="25564" ht="26.25" customHeight="1"/>
    <row r="25565" ht="26.25" customHeight="1"/>
    <row r="25566" ht="26.25" customHeight="1"/>
    <row r="25567" ht="26.25" customHeight="1"/>
    <row r="25568" ht="26.25" customHeight="1"/>
    <row r="25569" ht="26.25" customHeight="1"/>
    <row r="25570" ht="26.25" customHeight="1"/>
    <row r="25571" ht="26.25" customHeight="1"/>
    <row r="25572" ht="26.25" customHeight="1"/>
    <row r="25573" ht="26.25" customHeight="1"/>
    <row r="25574" ht="26.25" customHeight="1"/>
    <row r="25575" ht="26.25" customHeight="1"/>
    <row r="25576" ht="26.25" customHeight="1"/>
    <row r="25577" ht="26.25" customHeight="1"/>
    <row r="25578" ht="26.25" customHeight="1"/>
    <row r="25579" ht="26.25" customHeight="1"/>
    <row r="25580" ht="26.25" customHeight="1"/>
    <row r="25581" ht="26.25" customHeight="1"/>
    <row r="25582" ht="26.25" customHeight="1"/>
    <row r="25583" ht="26.25" customHeight="1"/>
    <row r="25584" ht="26.25" customHeight="1"/>
    <row r="25585" ht="26.25" customHeight="1"/>
    <row r="25586" ht="26.25" customHeight="1"/>
    <row r="25587" ht="26.25" customHeight="1"/>
    <row r="25588" ht="26.25" customHeight="1"/>
    <row r="25589" ht="26.25" customHeight="1"/>
    <row r="25590" ht="26.25" customHeight="1"/>
    <row r="25591" ht="26.25" customHeight="1"/>
    <row r="25592" ht="26.25" customHeight="1"/>
    <row r="25593" ht="26.25" customHeight="1"/>
    <row r="25594" ht="26.25" customHeight="1"/>
    <row r="25595" ht="26.25" customHeight="1"/>
    <row r="25596" ht="26.25" customHeight="1"/>
    <row r="25597" ht="26.25" customHeight="1"/>
    <row r="25598" ht="26.25" customHeight="1"/>
    <row r="25599" ht="26.25" customHeight="1"/>
    <row r="25600" ht="26.25" customHeight="1"/>
    <row r="25601" ht="26.25" customHeight="1"/>
    <row r="25602" ht="26.25" customHeight="1"/>
    <row r="25603" ht="26.25" customHeight="1"/>
    <row r="25604" ht="26.25" customHeight="1"/>
    <row r="25605" ht="26.25" customHeight="1"/>
    <row r="25606" ht="26.25" customHeight="1"/>
    <row r="25607" ht="26.25" customHeight="1"/>
    <row r="25608" ht="26.25" customHeight="1"/>
    <row r="25609" ht="26.25" customHeight="1"/>
    <row r="25610" ht="26.25" customHeight="1"/>
    <row r="25611" ht="26.25" customHeight="1"/>
    <row r="25612" ht="26.25" customHeight="1"/>
    <row r="25613" ht="26.25" customHeight="1"/>
    <row r="25614" ht="26.25" customHeight="1"/>
    <row r="25615" ht="26.25" customHeight="1"/>
    <row r="25616" ht="26.25" customHeight="1"/>
    <row r="25617" ht="26.25" customHeight="1"/>
    <row r="25618" ht="26.25" customHeight="1"/>
    <row r="25619" ht="26.25" customHeight="1"/>
    <row r="25620" ht="26.25" customHeight="1"/>
    <row r="25621" ht="26.25" customHeight="1"/>
    <row r="25622" ht="26.25" customHeight="1"/>
    <row r="25623" ht="26.25" customHeight="1"/>
    <row r="25624" ht="26.25" customHeight="1"/>
    <row r="25625" ht="26.25" customHeight="1"/>
    <row r="25626" ht="26.25" customHeight="1"/>
    <row r="25627" ht="26.25" customHeight="1"/>
    <row r="25628" ht="26.25" customHeight="1"/>
    <row r="25629" ht="26.25" customHeight="1"/>
    <row r="25630" ht="26.25" customHeight="1"/>
    <row r="25631" ht="26.25" customHeight="1"/>
    <row r="25632" ht="26.25" customHeight="1"/>
    <row r="25633" ht="26.25" customHeight="1"/>
    <row r="25634" ht="26.25" customHeight="1"/>
    <row r="25635" ht="26.25" customHeight="1"/>
    <row r="25636" ht="26.25" customHeight="1"/>
    <row r="25637" ht="26.25" customHeight="1"/>
    <row r="25638" ht="26.25" customHeight="1"/>
    <row r="25639" ht="26.25" customHeight="1"/>
    <row r="25640" ht="26.25" customHeight="1"/>
    <row r="25641" ht="26.25" customHeight="1"/>
    <row r="25642" ht="26.25" customHeight="1"/>
    <row r="25643" ht="26.25" customHeight="1"/>
    <row r="25644" ht="26.25" customHeight="1"/>
    <row r="25645" ht="26.25" customHeight="1"/>
    <row r="25646" ht="26.25" customHeight="1"/>
    <row r="25647" ht="26.25" customHeight="1"/>
    <row r="25648" ht="26.25" customHeight="1"/>
    <row r="25649" ht="26.25" customHeight="1"/>
    <row r="25650" ht="26.25" customHeight="1"/>
    <row r="25651" ht="26.25" customHeight="1"/>
    <row r="25652" ht="26.25" customHeight="1"/>
    <row r="25653" ht="26.25" customHeight="1"/>
    <row r="25654" ht="26.25" customHeight="1"/>
    <row r="25655" ht="26.25" customHeight="1"/>
    <row r="25656" ht="26.25" customHeight="1"/>
    <row r="25657" ht="26.25" customHeight="1"/>
    <row r="25658" ht="26.25" customHeight="1"/>
    <row r="25659" ht="26.25" customHeight="1"/>
    <row r="25660" ht="26.25" customHeight="1"/>
    <row r="25661" ht="26.25" customHeight="1"/>
    <row r="25662" ht="26.25" customHeight="1"/>
    <row r="25663" ht="26.25" customHeight="1"/>
    <row r="25664" ht="26.25" customHeight="1"/>
    <row r="25665" ht="26.25" customHeight="1"/>
    <row r="25666" ht="26.25" customHeight="1"/>
    <row r="25667" ht="26.25" customHeight="1"/>
    <row r="25668" ht="26.25" customHeight="1"/>
    <row r="25669" ht="26.25" customHeight="1"/>
    <row r="25670" ht="26.25" customHeight="1"/>
    <row r="25671" ht="26.25" customHeight="1"/>
    <row r="25672" ht="26.25" customHeight="1"/>
    <row r="25673" ht="26.25" customHeight="1"/>
    <row r="25674" ht="26.25" customHeight="1"/>
    <row r="25675" ht="26.25" customHeight="1"/>
    <row r="25676" ht="26.25" customHeight="1"/>
    <row r="25677" ht="26.25" customHeight="1"/>
    <row r="25678" ht="26.25" customHeight="1"/>
    <row r="25679" ht="26.25" customHeight="1"/>
    <row r="25680" ht="26.25" customHeight="1"/>
    <row r="25681" ht="26.25" customHeight="1"/>
    <row r="25682" ht="26.25" customHeight="1"/>
    <row r="25683" ht="26.25" customHeight="1"/>
    <row r="25684" ht="26.25" customHeight="1"/>
    <row r="25685" ht="26.25" customHeight="1"/>
    <row r="25686" ht="26.25" customHeight="1"/>
    <row r="25687" ht="26.25" customHeight="1"/>
    <row r="25688" ht="26.25" customHeight="1"/>
    <row r="25689" ht="26.25" customHeight="1"/>
    <row r="25690" ht="26.25" customHeight="1"/>
    <row r="25691" ht="26.25" customHeight="1"/>
    <row r="25692" ht="26.25" customHeight="1"/>
    <row r="25693" ht="26.25" customHeight="1"/>
    <row r="25694" ht="26.25" customHeight="1"/>
    <row r="25695" ht="26.25" customHeight="1"/>
    <row r="25696" ht="26.25" customHeight="1"/>
    <row r="25697" ht="26.25" customHeight="1"/>
    <row r="25698" ht="26.25" customHeight="1"/>
    <row r="25699" ht="26.25" customHeight="1"/>
    <row r="25700" ht="26.25" customHeight="1"/>
    <row r="25701" ht="26.25" customHeight="1"/>
    <row r="25702" ht="26.25" customHeight="1"/>
    <row r="25703" ht="26.25" customHeight="1"/>
    <row r="25704" ht="26.25" customHeight="1"/>
    <row r="25705" ht="26.25" customHeight="1"/>
    <row r="25706" ht="26.25" customHeight="1"/>
    <row r="25707" ht="26.25" customHeight="1"/>
    <row r="25708" ht="26.25" customHeight="1"/>
    <row r="25709" ht="26.25" customHeight="1"/>
    <row r="25710" ht="26.25" customHeight="1"/>
    <row r="25711" ht="26.25" customHeight="1"/>
    <row r="25712" ht="26.25" customHeight="1"/>
    <row r="25713" ht="26.25" customHeight="1"/>
    <row r="25714" ht="26.25" customHeight="1"/>
    <row r="25715" ht="26.25" customHeight="1"/>
    <row r="25716" ht="26.25" customHeight="1"/>
    <row r="25717" ht="26.25" customHeight="1"/>
    <row r="25718" ht="26.25" customHeight="1"/>
    <row r="25719" ht="26.25" customHeight="1"/>
    <row r="25720" ht="26.25" customHeight="1"/>
    <row r="25721" ht="26.25" customHeight="1"/>
    <row r="25722" ht="26.25" customHeight="1"/>
    <row r="25723" ht="26.25" customHeight="1"/>
    <row r="25724" ht="26.25" customHeight="1"/>
    <row r="25725" ht="26.25" customHeight="1"/>
    <row r="25726" ht="26.25" customHeight="1"/>
    <row r="25727" ht="26.25" customHeight="1"/>
    <row r="25728" ht="26.25" customHeight="1"/>
    <row r="25729" ht="26.25" customHeight="1"/>
    <row r="25730" ht="26.25" customHeight="1"/>
    <row r="25731" ht="26.25" customHeight="1"/>
    <row r="25732" ht="26.25" customHeight="1"/>
    <row r="25733" ht="26.25" customHeight="1"/>
    <row r="25734" ht="26.25" customHeight="1"/>
    <row r="25735" ht="26.25" customHeight="1"/>
    <row r="25736" ht="26.25" customHeight="1"/>
    <row r="25737" ht="26.25" customHeight="1"/>
    <row r="25738" ht="26.25" customHeight="1"/>
    <row r="25739" ht="26.25" customHeight="1"/>
    <row r="25740" ht="26.25" customHeight="1"/>
    <row r="25741" ht="26.25" customHeight="1"/>
    <row r="25742" ht="26.25" customHeight="1"/>
    <row r="25743" ht="26.25" customHeight="1"/>
    <row r="25744" ht="26.25" customHeight="1"/>
    <row r="25745" ht="26.25" customHeight="1"/>
    <row r="25746" ht="26.25" customHeight="1"/>
    <row r="25747" ht="26.25" customHeight="1"/>
    <row r="25748" ht="26.25" customHeight="1"/>
    <row r="25749" ht="26.25" customHeight="1"/>
    <row r="25750" ht="26.25" customHeight="1"/>
    <row r="25751" ht="26.25" customHeight="1"/>
    <row r="25752" ht="26.25" customHeight="1"/>
    <row r="25753" ht="26.25" customHeight="1"/>
    <row r="25754" ht="26.25" customHeight="1"/>
    <row r="25755" ht="26.25" customHeight="1"/>
    <row r="25756" ht="26.25" customHeight="1"/>
    <row r="25757" ht="26.25" customHeight="1"/>
    <row r="25758" ht="26.25" customHeight="1"/>
    <row r="25759" ht="26.25" customHeight="1"/>
    <row r="25760" ht="26.25" customHeight="1"/>
    <row r="25761" ht="26.25" customHeight="1"/>
    <row r="25762" ht="26.25" customHeight="1"/>
    <row r="25763" ht="26.25" customHeight="1"/>
    <row r="25764" ht="26.25" customHeight="1"/>
    <row r="25765" ht="26.25" customHeight="1"/>
    <row r="25766" ht="26.25" customHeight="1"/>
    <row r="25767" ht="26.25" customHeight="1"/>
    <row r="25768" ht="26.25" customHeight="1"/>
    <row r="25769" ht="26.25" customHeight="1"/>
    <row r="25770" ht="26.25" customHeight="1"/>
    <row r="25771" ht="26.25" customHeight="1"/>
    <row r="25772" ht="26.25" customHeight="1"/>
    <row r="25773" ht="26.25" customHeight="1"/>
    <row r="25774" ht="26.25" customHeight="1"/>
    <row r="25775" ht="26.25" customHeight="1"/>
    <row r="25776" ht="26.25" customHeight="1"/>
    <row r="25777" ht="26.25" customHeight="1"/>
    <row r="25778" ht="26.25" customHeight="1"/>
    <row r="25779" ht="26.25" customHeight="1"/>
    <row r="25780" ht="26.25" customHeight="1"/>
    <row r="25781" ht="26.25" customHeight="1"/>
    <row r="25782" ht="26.25" customHeight="1"/>
    <row r="25783" ht="26.25" customHeight="1"/>
    <row r="25784" ht="26.25" customHeight="1"/>
    <row r="25785" ht="26.25" customHeight="1"/>
    <row r="25786" ht="26.25" customHeight="1"/>
    <row r="25787" ht="26.25" customHeight="1"/>
    <row r="25788" ht="26.25" customHeight="1"/>
    <row r="25789" ht="26.25" customHeight="1"/>
    <row r="25790" ht="26.25" customHeight="1"/>
    <row r="25791" ht="26.25" customHeight="1"/>
    <row r="25792" ht="26.25" customHeight="1"/>
    <row r="25793" ht="26.25" customHeight="1"/>
    <row r="25794" ht="26.25" customHeight="1"/>
    <row r="25795" ht="26.25" customHeight="1"/>
    <row r="25796" ht="26.25" customHeight="1"/>
    <row r="25797" ht="26.25" customHeight="1"/>
    <row r="25798" ht="26.25" customHeight="1"/>
    <row r="25799" ht="26.25" customHeight="1"/>
    <row r="25800" ht="26.25" customHeight="1"/>
    <row r="25801" ht="26.25" customHeight="1"/>
    <row r="25802" ht="26.25" customHeight="1"/>
    <row r="25803" ht="26.25" customHeight="1"/>
    <row r="25804" ht="26.25" customHeight="1"/>
    <row r="25805" ht="26.25" customHeight="1"/>
    <row r="25806" ht="26.25" customHeight="1"/>
    <row r="25807" ht="26.25" customHeight="1"/>
    <row r="25808" ht="26.25" customHeight="1"/>
    <row r="25809" ht="26.25" customHeight="1"/>
    <row r="25810" ht="26.25" customHeight="1"/>
    <row r="25811" ht="26.25" customHeight="1"/>
    <row r="25812" ht="26.25" customHeight="1"/>
    <row r="25813" ht="26.25" customHeight="1"/>
    <row r="25814" ht="26.25" customHeight="1"/>
    <row r="25815" ht="26.25" customHeight="1"/>
    <row r="25816" ht="26.25" customHeight="1"/>
    <row r="25817" ht="26.25" customHeight="1"/>
    <row r="25818" ht="26.25" customHeight="1"/>
    <row r="25819" ht="26.25" customHeight="1"/>
    <row r="25820" ht="26.25" customHeight="1"/>
    <row r="25821" ht="26.25" customHeight="1"/>
    <row r="25822" ht="26.25" customHeight="1"/>
    <row r="25823" ht="26.25" customHeight="1"/>
    <row r="25824" ht="26.25" customHeight="1"/>
    <row r="25825" ht="26.25" customHeight="1"/>
    <row r="25826" ht="26.25" customHeight="1"/>
    <row r="25827" ht="26.25" customHeight="1"/>
    <row r="25828" ht="26.25" customHeight="1"/>
    <row r="25829" ht="26.25" customHeight="1"/>
    <row r="25830" ht="26.25" customHeight="1"/>
    <row r="25831" ht="26.25" customHeight="1"/>
    <row r="25832" ht="26.25" customHeight="1"/>
    <row r="25833" ht="26.25" customHeight="1"/>
    <row r="25834" ht="26.25" customHeight="1"/>
    <row r="25835" ht="26.25" customHeight="1"/>
    <row r="25836" ht="26.25" customHeight="1"/>
    <row r="25837" ht="26.25" customHeight="1"/>
    <row r="25838" ht="26.25" customHeight="1"/>
    <row r="25839" ht="26.25" customHeight="1"/>
    <row r="25840" ht="26.25" customHeight="1"/>
    <row r="25841" ht="26.25" customHeight="1"/>
    <row r="25842" ht="26.25" customHeight="1"/>
    <row r="25843" ht="26.25" customHeight="1"/>
    <row r="25844" ht="26.25" customHeight="1"/>
    <row r="25845" ht="26.25" customHeight="1"/>
    <row r="25846" ht="26.25" customHeight="1"/>
    <row r="25847" ht="26.25" customHeight="1"/>
    <row r="25848" ht="26.25" customHeight="1"/>
    <row r="25849" ht="26.25" customHeight="1"/>
    <row r="25850" ht="26.25" customHeight="1"/>
    <row r="25851" ht="26.25" customHeight="1"/>
    <row r="25852" ht="26.25" customHeight="1"/>
    <row r="25853" ht="26.25" customHeight="1"/>
    <row r="25854" ht="26.25" customHeight="1"/>
    <row r="25855" ht="26.25" customHeight="1"/>
    <row r="25856" ht="26.25" customHeight="1"/>
    <row r="25857" ht="26.25" customHeight="1"/>
    <row r="25858" ht="26.25" customHeight="1"/>
    <row r="25859" ht="26.25" customHeight="1"/>
    <row r="25860" ht="26.25" customHeight="1"/>
    <row r="25861" ht="26.25" customHeight="1"/>
    <row r="25862" ht="26.25" customHeight="1"/>
    <row r="25863" ht="26.25" customHeight="1"/>
    <row r="25864" ht="26.25" customHeight="1"/>
    <row r="25865" ht="26.25" customHeight="1"/>
    <row r="25866" ht="26.25" customHeight="1"/>
    <row r="25867" ht="26.25" customHeight="1"/>
    <row r="25868" ht="26.25" customHeight="1"/>
    <row r="25869" ht="26.25" customHeight="1"/>
    <row r="25870" ht="26.25" customHeight="1"/>
    <row r="25871" ht="26.25" customHeight="1"/>
    <row r="25872" ht="26.25" customHeight="1"/>
    <row r="25873" ht="26.25" customHeight="1"/>
    <row r="25874" ht="26.25" customHeight="1"/>
    <row r="25875" ht="26.25" customHeight="1"/>
    <row r="25876" ht="26.25" customHeight="1"/>
    <row r="25877" ht="26.25" customHeight="1"/>
    <row r="25878" ht="26.25" customHeight="1"/>
    <row r="25879" ht="26.25" customHeight="1"/>
    <row r="25880" ht="26.25" customHeight="1"/>
    <row r="25881" ht="26.25" customHeight="1"/>
    <row r="25882" ht="26.25" customHeight="1"/>
    <row r="25883" ht="26.25" customHeight="1"/>
    <row r="25884" ht="26.25" customHeight="1"/>
    <row r="25885" ht="26.25" customHeight="1"/>
    <row r="25886" ht="26.25" customHeight="1"/>
    <row r="25887" ht="26.25" customHeight="1"/>
    <row r="25888" ht="26.25" customHeight="1"/>
    <row r="25889" ht="26.25" customHeight="1"/>
    <row r="25890" ht="26.25" customHeight="1"/>
    <row r="25891" ht="26.25" customHeight="1"/>
    <row r="25892" ht="26.25" customHeight="1"/>
    <row r="25893" ht="26.25" customHeight="1"/>
    <row r="25894" ht="26.25" customHeight="1"/>
    <row r="25895" ht="26.25" customHeight="1"/>
    <row r="25896" ht="26.25" customHeight="1"/>
    <row r="25897" ht="26.25" customHeight="1"/>
    <row r="25898" ht="26.25" customHeight="1"/>
    <row r="25899" ht="26.25" customHeight="1"/>
    <row r="25900" ht="26.25" customHeight="1"/>
    <row r="25901" ht="26.25" customHeight="1"/>
    <row r="25902" ht="26.25" customHeight="1"/>
    <row r="25903" ht="26.25" customHeight="1"/>
    <row r="25904" ht="26.25" customHeight="1"/>
    <row r="25905" ht="26.25" customHeight="1"/>
    <row r="25906" ht="26.25" customHeight="1"/>
    <row r="25907" ht="26.25" customHeight="1"/>
    <row r="25908" ht="26.25" customHeight="1"/>
    <row r="25909" ht="26.25" customHeight="1"/>
    <row r="25910" ht="26.25" customHeight="1"/>
    <row r="25911" ht="26.25" customHeight="1"/>
    <row r="25912" ht="26.25" customHeight="1"/>
    <row r="25913" ht="26.25" customHeight="1"/>
    <row r="25914" ht="26.25" customHeight="1"/>
    <row r="25915" ht="26.25" customHeight="1"/>
    <row r="25916" ht="26.25" customHeight="1"/>
    <row r="25917" ht="26.25" customHeight="1"/>
    <row r="25918" ht="26.25" customHeight="1"/>
    <row r="25919" ht="26.25" customHeight="1"/>
    <row r="25920" ht="26.25" customHeight="1"/>
    <row r="25921" ht="26.25" customHeight="1"/>
    <row r="25922" ht="26.25" customHeight="1"/>
    <row r="25923" ht="26.25" customHeight="1"/>
    <row r="25924" ht="26.25" customHeight="1"/>
    <row r="25925" ht="26.25" customHeight="1"/>
    <row r="25926" ht="26.25" customHeight="1"/>
    <row r="25927" ht="26.25" customHeight="1"/>
    <row r="25928" ht="26.25" customHeight="1"/>
    <row r="25929" ht="26.25" customHeight="1"/>
    <row r="25930" ht="26.25" customHeight="1"/>
    <row r="25931" ht="26.25" customHeight="1"/>
    <row r="25932" ht="26.25" customHeight="1"/>
    <row r="25933" ht="26.25" customHeight="1"/>
    <row r="25934" ht="26.25" customHeight="1"/>
    <row r="25935" ht="26.25" customHeight="1"/>
    <row r="25936" ht="26.25" customHeight="1"/>
    <row r="25937" ht="26.25" customHeight="1"/>
    <row r="25938" ht="26.25" customHeight="1"/>
    <row r="25939" ht="26.25" customHeight="1"/>
    <row r="25940" ht="26.25" customHeight="1"/>
    <row r="25941" ht="26.25" customHeight="1"/>
    <row r="25942" ht="26.25" customHeight="1"/>
    <row r="25943" ht="26.25" customHeight="1"/>
    <row r="25944" ht="26.25" customHeight="1"/>
    <row r="25945" ht="26.25" customHeight="1"/>
    <row r="25946" ht="26.25" customHeight="1"/>
    <row r="25947" ht="26.25" customHeight="1"/>
    <row r="25948" ht="26.25" customHeight="1"/>
    <row r="25949" ht="26.25" customHeight="1"/>
    <row r="25950" ht="26.25" customHeight="1"/>
    <row r="25951" ht="26.25" customHeight="1"/>
    <row r="25952" ht="26.25" customHeight="1"/>
    <row r="25953" ht="26.25" customHeight="1"/>
    <row r="25954" ht="26.25" customHeight="1"/>
    <row r="25955" ht="26.25" customHeight="1"/>
    <row r="25956" ht="26.25" customHeight="1"/>
    <row r="25957" ht="26.25" customHeight="1"/>
    <row r="25958" ht="26.25" customHeight="1"/>
    <row r="25959" ht="26.25" customHeight="1"/>
    <row r="25960" ht="26.25" customHeight="1"/>
    <row r="25961" ht="26.25" customHeight="1"/>
    <row r="25962" ht="26.25" customHeight="1"/>
    <row r="25963" ht="26.25" customHeight="1"/>
    <row r="25964" ht="26.25" customHeight="1"/>
    <row r="25965" ht="26.25" customHeight="1"/>
    <row r="25966" ht="26.25" customHeight="1"/>
    <row r="25967" ht="26.25" customHeight="1"/>
    <row r="25968" ht="26.25" customHeight="1"/>
    <row r="25969" ht="26.25" customHeight="1"/>
    <row r="25970" ht="26.25" customHeight="1"/>
    <row r="25971" ht="26.25" customHeight="1"/>
    <row r="25972" ht="26.25" customHeight="1"/>
    <row r="25973" ht="26.25" customHeight="1"/>
    <row r="25974" ht="26.25" customHeight="1"/>
    <row r="25975" ht="26.25" customHeight="1"/>
    <row r="25976" ht="26.25" customHeight="1"/>
    <row r="25977" ht="26.25" customHeight="1"/>
    <row r="25978" ht="26.25" customHeight="1"/>
    <row r="25979" ht="26.25" customHeight="1"/>
    <row r="25980" ht="26.25" customHeight="1"/>
    <row r="25981" ht="26.25" customHeight="1"/>
    <row r="25982" ht="26.25" customHeight="1"/>
    <row r="25983" ht="26.25" customHeight="1"/>
    <row r="25984" ht="26.25" customHeight="1"/>
    <row r="25985" ht="26.25" customHeight="1"/>
    <row r="25986" ht="26.25" customHeight="1"/>
    <row r="25987" ht="26.25" customHeight="1"/>
    <row r="25988" ht="26.25" customHeight="1"/>
    <row r="25989" ht="26.25" customHeight="1"/>
    <row r="25990" ht="26.25" customHeight="1"/>
    <row r="25991" ht="26.25" customHeight="1"/>
    <row r="25992" ht="26.25" customHeight="1"/>
    <row r="25993" ht="26.25" customHeight="1"/>
    <row r="25994" ht="26.25" customHeight="1"/>
    <row r="25995" ht="26.25" customHeight="1"/>
    <row r="25996" ht="26.25" customHeight="1"/>
    <row r="25997" ht="26.25" customHeight="1"/>
    <row r="25998" ht="26.25" customHeight="1"/>
    <row r="25999" ht="26.25" customHeight="1"/>
    <row r="26000" ht="26.25" customHeight="1"/>
    <row r="26001" ht="26.25" customHeight="1"/>
    <row r="26002" ht="26.25" customHeight="1"/>
    <row r="26003" ht="26.25" customHeight="1"/>
    <row r="26004" ht="26.25" customHeight="1"/>
    <row r="26005" ht="26.25" customHeight="1"/>
    <row r="26006" ht="26.25" customHeight="1"/>
    <row r="26007" ht="26.25" customHeight="1"/>
    <row r="26008" ht="26.25" customHeight="1"/>
    <row r="26009" ht="26.25" customHeight="1"/>
    <row r="26010" ht="26.25" customHeight="1"/>
    <row r="26011" ht="26.25" customHeight="1"/>
    <row r="26012" ht="26.25" customHeight="1"/>
    <row r="26013" ht="26.25" customHeight="1"/>
    <row r="26014" ht="26.25" customHeight="1"/>
    <row r="26015" ht="26.25" customHeight="1"/>
    <row r="26016" ht="26.25" customHeight="1"/>
    <row r="26017" ht="26.25" customHeight="1"/>
    <row r="26018" ht="26.25" customHeight="1"/>
    <row r="26019" ht="26.25" customHeight="1"/>
    <row r="26020" ht="26.25" customHeight="1"/>
    <row r="26021" ht="26.25" customHeight="1"/>
    <row r="26022" ht="26.25" customHeight="1"/>
    <row r="26023" ht="26.25" customHeight="1"/>
    <row r="26024" ht="26.25" customHeight="1"/>
    <row r="26025" ht="26.25" customHeight="1"/>
    <row r="26026" ht="26.25" customHeight="1"/>
    <row r="26027" ht="26.25" customHeight="1"/>
    <row r="26028" ht="26.25" customHeight="1"/>
    <row r="26029" ht="26.25" customHeight="1"/>
    <row r="26030" ht="26.25" customHeight="1"/>
    <row r="26031" ht="26.25" customHeight="1"/>
    <row r="26032" ht="26.25" customHeight="1"/>
    <row r="26033" ht="26.25" customHeight="1"/>
    <row r="26034" ht="26.25" customHeight="1"/>
    <row r="26035" ht="26.25" customHeight="1"/>
    <row r="26036" ht="26.25" customHeight="1"/>
    <row r="26037" ht="26.25" customHeight="1"/>
    <row r="26038" ht="26.25" customHeight="1"/>
    <row r="26039" ht="26.25" customHeight="1"/>
    <row r="26040" ht="26.25" customHeight="1"/>
    <row r="26041" ht="26.25" customHeight="1"/>
    <row r="26042" ht="26.25" customHeight="1"/>
    <row r="26043" ht="26.25" customHeight="1"/>
    <row r="26044" ht="26.25" customHeight="1"/>
    <row r="26045" ht="26.25" customHeight="1"/>
    <row r="26046" ht="26.25" customHeight="1"/>
    <row r="26047" ht="26.25" customHeight="1"/>
    <row r="26048" ht="26.25" customHeight="1"/>
    <row r="26049" ht="26.25" customHeight="1"/>
    <row r="26050" ht="26.25" customHeight="1"/>
    <row r="26051" ht="26.25" customHeight="1"/>
    <row r="26052" ht="26.25" customHeight="1"/>
    <row r="26053" ht="26.25" customHeight="1"/>
    <row r="26054" ht="26.25" customHeight="1"/>
    <row r="26055" ht="26.25" customHeight="1"/>
    <row r="26056" ht="26.25" customHeight="1"/>
    <row r="26057" ht="26.25" customHeight="1"/>
    <row r="26058" ht="26.25" customHeight="1"/>
    <row r="26059" ht="26.25" customHeight="1"/>
    <row r="26060" ht="26.25" customHeight="1"/>
    <row r="26061" ht="26.25" customHeight="1"/>
    <row r="26062" ht="26.25" customHeight="1"/>
    <row r="26063" ht="26.25" customHeight="1"/>
    <row r="26064" ht="26.25" customHeight="1"/>
    <row r="26065" ht="26.25" customHeight="1"/>
    <row r="26066" ht="26.25" customHeight="1"/>
    <row r="26067" ht="26.25" customHeight="1"/>
    <row r="26068" ht="26.25" customHeight="1"/>
    <row r="26069" ht="26.25" customHeight="1"/>
    <row r="26070" ht="26.25" customHeight="1"/>
    <row r="26071" ht="26.25" customHeight="1"/>
    <row r="26072" ht="26.25" customHeight="1"/>
    <row r="26073" ht="26.25" customHeight="1"/>
    <row r="26074" ht="26.25" customHeight="1"/>
    <row r="26075" ht="26.25" customHeight="1"/>
    <row r="26076" ht="26.25" customHeight="1"/>
    <row r="26077" ht="26.25" customHeight="1"/>
    <row r="26078" ht="26.25" customHeight="1"/>
    <row r="26079" ht="26.25" customHeight="1"/>
    <row r="26080" ht="26.25" customHeight="1"/>
    <row r="26081" ht="26.25" customHeight="1"/>
    <row r="26082" ht="26.25" customHeight="1"/>
    <row r="26083" ht="26.25" customHeight="1"/>
    <row r="26084" ht="26.25" customHeight="1"/>
    <row r="26085" ht="26.25" customHeight="1"/>
    <row r="26086" ht="26.25" customHeight="1"/>
    <row r="26087" ht="26.25" customHeight="1"/>
    <row r="26088" ht="26.25" customHeight="1"/>
    <row r="26089" ht="26.25" customHeight="1"/>
    <row r="26090" ht="26.25" customHeight="1"/>
    <row r="26091" ht="26.25" customHeight="1"/>
    <row r="26092" ht="26.25" customHeight="1"/>
    <row r="26093" ht="26.25" customHeight="1"/>
    <row r="26094" ht="26.25" customHeight="1"/>
    <row r="26095" ht="26.25" customHeight="1"/>
    <row r="26096" ht="26.25" customHeight="1"/>
    <row r="26097" ht="26.25" customHeight="1"/>
    <row r="26098" ht="26.25" customHeight="1"/>
    <row r="26099" ht="26.25" customHeight="1"/>
    <row r="26100" ht="26.25" customHeight="1"/>
    <row r="26101" ht="26.25" customHeight="1"/>
    <row r="26102" ht="26.25" customHeight="1"/>
    <row r="26103" ht="26.25" customHeight="1"/>
    <row r="26104" ht="26.25" customHeight="1"/>
    <row r="26105" ht="26.25" customHeight="1"/>
    <row r="26106" ht="26.25" customHeight="1"/>
    <row r="26107" ht="26.25" customHeight="1"/>
    <row r="26108" ht="26.25" customHeight="1"/>
    <row r="26109" ht="26.25" customHeight="1"/>
    <row r="26110" ht="26.25" customHeight="1"/>
    <row r="26111" ht="26.25" customHeight="1"/>
    <row r="26112" ht="26.25" customHeight="1"/>
    <row r="26113" ht="26.25" customHeight="1"/>
    <row r="26114" ht="26.25" customHeight="1"/>
    <row r="26115" ht="26.25" customHeight="1"/>
    <row r="26116" ht="26.25" customHeight="1"/>
    <row r="26117" ht="26.25" customHeight="1"/>
    <row r="26118" ht="26.25" customHeight="1"/>
    <row r="26119" ht="26.25" customHeight="1"/>
    <row r="26120" ht="26.25" customHeight="1"/>
    <row r="26121" ht="26.25" customHeight="1"/>
    <row r="26122" ht="26.25" customHeight="1"/>
    <row r="26123" ht="26.25" customHeight="1"/>
    <row r="26124" ht="26.25" customHeight="1"/>
    <row r="26125" ht="26.25" customHeight="1"/>
    <row r="26126" ht="26.25" customHeight="1"/>
    <row r="26127" ht="26.25" customHeight="1"/>
    <row r="26128" ht="26.25" customHeight="1"/>
    <row r="26129" ht="26.25" customHeight="1"/>
    <row r="26130" ht="26.25" customHeight="1"/>
    <row r="26131" ht="26.25" customHeight="1"/>
    <row r="26132" ht="26.25" customHeight="1"/>
    <row r="26133" ht="26.25" customHeight="1"/>
    <row r="26134" ht="26.25" customHeight="1"/>
    <row r="26135" ht="26.25" customHeight="1"/>
    <row r="26136" ht="26.25" customHeight="1"/>
    <row r="26137" ht="26.25" customHeight="1"/>
    <row r="26138" ht="26.25" customHeight="1"/>
    <row r="26139" ht="26.25" customHeight="1"/>
    <row r="26140" ht="26.25" customHeight="1"/>
    <row r="26141" ht="26.25" customHeight="1"/>
    <row r="26142" ht="26.25" customHeight="1"/>
    <row r="26143" ht="26.25" customHeight="1"/>
    <row r="26144" ht="26.25" customHeight="1"/>
    <row r="26145" ht="26.25" customHeight="1"/>
    <row r="26146" ht="26.25" customHeight="1"/>
    <row r="26147" ht="26.25" customHeight="1"/>
    <row r="26148" ht="26.25" customHeight="1"/>
    <row r="26149" ht="26.25" customHeight="1"/>
    <row r="26150" ht="26.25" customHeight="1"/>
    <row r="26151" ht="26.25" customHeight="1"/>
    <row r="26152" ht="26.25" customHeight="1"/>
    <row r="26153" ht="26.25" customHeight="1"/>
    <row r="26154" ht="26.25" customHeight="1"/>
    <row r="26155" ht="26.25" customHeight="1"/>
    <row r="26156" ht="26.25" customHeight="1"/>
    <row r="26157" ht="26.25" customHeight="1"/>
    <row r="26158" ht="26.25" customHeight="1"/>
    <row r="26159" ht="26.25" customHeight="1"/>
    <row r="26160" ht="26.25" customHeight="1"/>
    <row r="26161" ht="26.25" customHeight="1"/>
    <row r="26162" ht="26.25" customHeight="1"/>
    <row r="26163" ht="26.25" customHeight="1"/>
    <row r="26164" ht="26.25" customHeight="1"/>
    <row r="26165" ht="26.25" customHeight="1"/>
    <row r="26166" ht="26.25" customHeight="1"/>
    <row r="26167" ht="26.25" customHeight="1"/>
    <row r="26168" ht="26.25" customHeight="1"/>
    <row r="26169" ht="26.25" customHeight="1"/>
    <row r="26170" ht="26.25" customHeight="1"/>
    <row r="26171" ht="26.25" customHeight="1"/>
    <row r="26172" ht="26.25" customHeight="1"/>
    <row r="26173" ht="26.25" customHeight="1"/>
    <row r="26174" ht="26.25" customHeight="1"/>
    <row r="26175" ht="26.25" customHeight="1"/>
    <row r="26176" ht="26.25" customHeight="1"/>
    <row r="26177" ht="26.25" customHeight="1"/>
    <row r="26178" ht="26.25" customHeight="1"/>
    <row r="26179" ht="26.25" customHeight="1"/>
    <row r="26180" ht="26.25" customHeight="1"/>
    <row r="26181" ht="26.25" customHeight="1"/>
    <row r="26182" ht="26.25" customHeight="1"/>
    <row r="26183" ht="26.25" customHeight="1"/>
    <row r="26184" ht="26.25" customHeight="1"/>
    <row r="26185" ht="26.25" customHeight="1"/>
    <row r="26186" ht="26.25" customHeight="1"/>
    <row r="26187" ht="26.25" customHeight="1"/>
    <row r="26188" ht="26.25" customHeight="1"/>
    <row r="26189" ht="26.25" customHeight="1"/>
    <row r="26190" ht="26.25" customHeight="1"/>
    <row r="26191" ht="26.25" customHeight="1"/>
    <row r="26192" ht="26.25" customHeight="1"/>
    <row r="26193" ht="26.25" customHeight="1"/>
    <row r="26194" ht="26.25" customHeight="1"/>
    <row r="26195" ht="26.25" customHeight="1"/>
    <row r="26196" ht="26.25" customHeight="1"/>
    <row r="26197" ht="26.25" customHeight="1"/>
    <row r="26198" ht="26.25" customHeight="1"/>
    <row r="26199" ht="26.25" customHeight="1"/>
    <row r="26200" ht="26.25" customHeight="1"/>
    <row r="26201" ht="26.25" customHeight="1"/>
    <row r="26202" ht="26.25" customHeight="1"/>
    <row r="26203" ht="26.25" customHeight="1"/>
    <row r="26204" ht="26.25" customHeight="1"/>
    <row r="26205" ht="26.25" customHeight="1"/>
    <row r="26206" ht="26.25" customHeight="1"/>
    <row r="26207" ht="26.25" customHeight="1"/>
    <row r="26208" ht="26.25" customHeight="1"/>
    <row r="26209" ht="26.25" customHeight="1"/>
    <row r="26210" ht="26.25" customHeight="1"/>
    <row r="26211" ht="26.25" customHeight="1"/>
    <row r="26212" ht="26.25" customHeight="1"/>
    <row r="26213" ht="26.25" customHeight="1"/>
    <row r="26214" ht="26.25" customHeight="1"/>
    <row r="26215" ht="26.25" customHeight="1"/>
    <row r="26216" ht="26.25" customHeight="1"/>
    <row r="26217" ht="26.25" customHeight="1"/>
    <row r="26218" ht="26.25" customHeight="1"/>
    <row r="26219" ht="26.25" customHeight="1"/>
    <row r="26220" ht="26.25" customHeight="1"/>
    <row r="26221" ht="26.25" customHeight="1"/>
    <row r="26222" ht="26.25" customHeight="1"/>
    <row r="26223" ht="26.25" customHeight="1"/>
    <row r="26224" ht="26.25" customHeight="1"/>
    <row r="26225" ht="26.25" customHeight="1"/>
    <row r="26226" ht="26.25" customHeight="1"/>
    <row r="26227" ht="26.25" customHeight="1"/>
    <row r="26228" ht="26.25" customHeight="1"/>
    <row r="26229" ht="26.25" customHeight="1"/>
    <row r="26230" ht="26.25" customHeight="1"/>
    <row r="26231" ht="26.25" customHeight="1"/>
    <row r="26232" ht="26.25" customHeight="1"/>
    <row r="26233" ht="26.25" customHeight="1"/>
    <row r="26234" ht="26.25" customHeight="1"/>
    <row r="26235" ht="26.25" customHeight="1"/>
    <row r="26236" ht="26.25" customHeight="1"/>
    <row r="26237" ht="26.25" customHeight="1"/>
    <row r="26238" ht="26.25" customHeight="1"/>
    <row r="26239" ht="26.25" customHeight="1"/>
    <row r="26240" ht="26.25" customHeight="1"/>
    <row r="26241" ht="26.25" customHeight="1"/>
    <row r="26242" ht="26.25" customHeight="1"/>
    <row r="26243" ht="26.25" customHeight="1"/>
    <row r="26244" ht="26.25" customHeight="1"/>
    <row r="26245" ht="26.25" customHeight="1"/>
    <row r="26246" ht="26.25" customHeight="1"/>
    <row r="26247" ht="26.25" customHeight="1"/>
    <row r="26248" ht="26.25" customHeight="1"/>
    <row r="26249" ht="26.25" customHeight="1"/>
    <row r="26250" ht="26.25" customHeight="1"/>
    <row r="26251" ht="26.25" customHeight="1"/>
    <row r="26252" ht="26.25" customHeight="1"/>
    <row r="26253" ht="26.25" customHeight="1"/>
    <row r="26254" ht="26.25" customHeight="1"/>
    <row r="26255" ht="26.25" customHeight="1"/>
    <row r="26256" ht="26.25" customHeight="1"/>
    <row r="26257" ht="26.25" customHeight="1"/>
    <row r="26258" ht="26.25" customHeight="1"/>
    <row r="26259" ht="26.25" customHeight="1"/>
    <row r="26260" ht="26.25" customHeight="1"/>
    <row r="26261" ht="26.25" customHeight="1"/>
    <row r="26262" ht="26.25" customHeight="1"/>
    <row r="26263" ht="26.25" customHeight="1"/>
    <row r="26264" ht="26.25" customHeight="1"/>
    <row r="26265" ht="26.25" customHeight="1"/>
    <row r="26266" ht="26.25" customHeight="1"/>
    <row r="26267" ht="26.25" customHeight="1"/>
    <row r="26268" ht="26.25" customHeight="1"/>
    <row r="26269" ht="26.25" customHeight="1"/>
    <row r="26270" ht="26.25" customHeight="1"/>
    <row r="26271" ht="26.25" customHeight="1"/>
    <row r="26272" ht="26.25" customHeight="1"/>
    <row r="26273" ht="26.25" customHeight="1"/>
    <row r="26274" ht="26.25" customHeight="1"/>
    <row r="26275" ht="26.25" customHeight="1"/>
    <row r="26276" ht="26.25" customHeight="1"/>
    <row r="26277" ht="26.25" customHeight="1"/>
    <row r="26278" ht="26.25" customHeight="1"/>
    <row r="26279" ht="26.25" customHeight="1"/>
    <row r="26280" ht="26.25" customHeight="1"/>
    <row r="26281" ht="26.25" customHeight="1"/>
    <row r="26282" ht="26.25" customHeight="1"/>
    <row r="26283" ht="26.25" customHeight="1"/>
    <row r="26284" ht="26.25" customHeight="1"/>
    <row r="26285" ht="26.25" customHeight="1"/>
    <row r="26286" ht="26.25" customHeight="1"/>
    <row r="26287" ht="26.25" customHeight="1"/>
    <row r="26288" ht="26.25" customHeight="1"/>
    <row r="26289" ht="26.25" customHeight="1"/>
    <row r="26290" ht="26.25" customHeight="1"/>
    <row r="26291" ht="26.25" customHeight="1"/>
    <row r="26292" ht="26.25" customHeight="1"/>
    <row r="26293" ht="26.25" customHeight="1"/>
    <row r="26294" ht="26.25" customHeight="1"/>
    <row r="26295" ht="26.25" customHeight="1"/>
    <row r="26296" ht="26.25" customHeight="1"/>
    <row r="26297" ht="26.25" customHeight="1"/>
    <row r="26298" ht="26.25" customHeight="1"/>
    <row r="26299" ht="26.25" customHeight="1"/>
    <row r="26300" ht="26.25" customHeight="1"/>
    <row r="26301" ht="26.25" customHeight="1"/>
    <row r="26302" ht="26.25" customHeight="1"/>
    <row r="26303" ht="26.25" customHeight="1"/>
    <row r="26304" ht="26.25" customHeight="1"/>
    <row r="26305" ht="26.25" customHeight="1"/>
    <row r="26306" ht="26.25" customHeight="1"/>
    <row r="26307" ht="26.25" customHeight="1"/>
    <row r="26308" ht="26.25" customHeight="1"/>
    <row r="26309" ht="26.25" customHeight="1"/>
    <row r="26310" ht="26.25" customHeight="1"/>
    <row r="26311" ht="26.25" customHeight="1"/>
    <row r="26312" ht="26.25" customHeight="1"/>
    <row r="26313" ht="26.25" customHeight="1"/>
    <row r="26314" ht="26.25" customHeight="1"/>
    <row r="26315" ht="26.25" customHeight="1"/>
    <row r="26316" ht="26.25" customHeight="1"/>
    <row r="26317" ht="26.25" customHeight="1"/>
    <row r="26318" ht="26.25" customHeight="1"/>
    <row r="26319" ht="26.25" customHeight="1"/>
    <row r="26320" ht="26.25" customHeight="1"/>
    <row r="26321" ht="26.25" customHeight="1"/>
    <row r="26322" ht="26.25" customHeight="1"/>
    <row r="26323" ht="26.25" customHeight="1"/>
    <row r="26324" ht="26.25" customHeight="1"/>
    <row r="26325" ht="26.25" customHeight="1"/>
    <row r="26326" ht="26.25" customHeight="1"/>
    <row r="26327" ht="26.25" customHeight="1"/>
    <row r="26328" ht="26.25" customHeight="1"/>
    <row r="26329" ht="26.25" customHeight="1"/>
    <row r="26330" ht="26.25" customHeight="1"/>
    <row r="26331" ht="26.25" customHeight="1"/>
    <row r="26332" ht="26.25" customHeight="1"/>
    <row r="26333" ht="26.25" customHeight="1"/>
    <row r="26334" ht="26.25" customHeight="1"/>
    <row r="26335" ht="26.25" customHeight="1"/>
    <row r="26336" ht="26.25" customHeight="1"/>
    <row r="26337" ht="26.25" customHeight="1"/>
    <row r="26338" ht="26.25" customHeight="1"/>
    <row r="26339" ht="26.25" customHeight="1"/>
    <row r="26340" ht="26.25" customHeight="1"/>
    <row r="26341" ht="26.25" customHeight="1"/>
    <row r="26342" ht="26.25" customHeight="1"/>
    <row r="26343" ht="26.25" customHeight="1"/>
    <row r="26344" ht="26.25" customHeight="1"/>
    <row r="26345" ht="26.25" customHeight="1"/>
    <row r="26346" ht="26.25" customHeight="1"/>
    <row r="26347" ht="26.25" customHeight="1"/>
    <row r="26348" ht="26.25" customHeight="1"/>
    <row r="26349" ht="26.25" customHeight="1"/>
    <row r="26350" ht="26.25" customHeight="1"/>
    <row r="26351" ht="26.25" customHeight="1"/>
    <row r="26352" ht="26.25" customHeight="1"/>
    <row r="26353" ht="26.25" customHeight="1"/>
    <row r="26354" ht="26.25" customHeight="1"/>
    <row r="26355" ht="26.25" customHeight="1"/>
    <row r="26356" ht="26.25" customHeight="1"/>
    <row r="26357" ht="26.25" customHeight="1"/>
    <row r="26358" ht="26.25" customHeight="1"/>
    <row r="26359" ht="26.25" customHeight="1"/>
    <row r="26360" ht="26.25" customHeight="1"/>
    <row r="26361" ht="26.25" customHeight="1"/>
    <row r="26362" ht="26.25" customHeight="1"/>
    <row r="26363" ht="26.25" customHeight="1"/>
    <row r="26364" ht="26.25" customHeight="1"/>
    <row r="26365" ht="26.25" customHeight="1"/>
    <row r="26366" ht="26.25" customHeight="1"/>
    <row r="26367" ht="26.25" customHeight="1"/>
    <row r="26368" ht="26.25" customHeight="1"/>
    <row r="26369" ht="26.25" customHeight="1"/>
    <row r="26370" ht="26.25" customHeight="1"/>
    <row r="26371" ht="26.25" customHeight="1"/>
    <row r="26372" ht="26.25" customHeight="1"/>
    <row r="26373" ht="26.25" customHeight="1"/>
    <row r="26374" ht="26.25" customHeight="1"/>
    <row r="26375" ht="26.25" customHeight="1"/>
    <row r="26376" ht="26.25" customHeight="1"/>
    <row r="26377" ht="26.25" customHeight="1"/>
    <row r="26378" ht="26.25" customHeight="1"/>
    <row r="26379" ht="26.25" customHeight="1"/>
    <row r="26380" ht="26.25" customHeight="1"/>
    <row r="26381" ht="26.25" customHeight="1"/>
    <row r="26382" ht="26.25" customHeight="1"/>
    <row r="26383" ht="26.25" customHeight="1"/>
    <row r="26384" ht="26.25" customHeight="1"/>
    <row r="26385" ht="26.25" customHeight="1"/>
    <row r="26386" ht="26.25" customHeight="1"/>
    <row r="26387" ht="26.25" customHeight="1"/>
    <row r="26388" ht="26.25" customHeight="1"/>
    <row r="26389" ht="26.25" customHeight="1"/>
    <row r="26390" ht="26.25" customHeight="1"/>
    <row r="26391" ht="26.25" customHeight="1"/>
    <row r="26392" ht="26.25" customHeight="1"/>
    <row r="26393" ht="26.25" customHeight="1"/>
    <row r="26394" ht="26.25" customHeight="1"/>
    <row r="26395" ht="26.25" customHeight="1"/>
    <row r="26396" ht="26.25" customHeight="1"/>
    <row r="26397" ht="26.25" customHeight="1"/>
    <row r="26398" ht="26.25" customHeight="1"/>
    <row r="26399" ht="26.25" customHeight="1"/>
    <row r="26400" ht="26.25" customHeight="1"/>
    <row r="26401" ht="26.25" customHeight="1"/>
    <row r="26402" ht="26.25" customHeight="1"/>
    <row r="26403" ht="26.25" customHeight="1"/>
    <row r="26404" ht="26.25" customHeight="1"/>
    <row r="26405" ht="26.25" customHeight="1"/>
    <row r="26406" ht="26.25" customHeight="1"/>
    <row r="26407" ht="26.25" customHeight="1"/>
    <row r="26408" ht="26.25" customHeight="1"/>
    <row r="26409" ht="26.25" customHeight="1"/>
    <row r="26410" ht="26.25" customHeight="1"/>
    <row r="26411" ht="26.25" customHeight="1"/>
    <row r="26412" ht="26.25" customHeight="1"/>
    <row r="26413" ht="26.25" customHeight="1"/>
    <row r="26414" ht="26.25" customHeight="1"/>
    <row r="26415" ht="26.25" customHeight="1"/>
    <row r="26416" ht="26.25" customHeight="1"/>
    <row r="26417" ht="26.25" customHeight="1"/>
    <row r="26418" ht="26.25" customHeight="1"/>
    <row r="26419" ht="26.25" customHeight="1"/>
    <row r="26420" ht="26.25" customHeight="1"/>
    <row r="26421" ht="26.25" customHeight="1"/>
    <row r="26422" ht="26.25" customHeight="1"/>
    <row r="26423" ht="26.25" customHeight="1"/>
    <row r="26424" ht="26.25" customHeight="1"/>
    <row r="26425" ht="26.25" customHeight="1"/>
    <row r="26426" ht="26.25" customHeight="1"/>
    <row r="26427" ht="26.25" customHeight="1"/>
    <row r="26428" ht="26.25" customHeight="1"/>
    <row r="26429" ht="26.25" customHeight="1"/>
    <row r="26430" ht="26.25" customHeight="1"/>
    <row r="26431" ht="26.25" customHeight="1"/>
    <row r="26432" ht="26.25" customHeight="1"/>
    <row r="26433" ht="26.25" customHeight="1"/>
    <row r="26434" ht="26.25" customHeight="1"/>
    <row r="26435" ht="26.25" customHeight="1"/>
    <row r="26436" ht="26.25" customHeight="1"/>
    <row r="26437" ht="26.25" customHeight="1"/>
    <row r="26438" ht="26.25" customHeight="1"/>
    <row r="26439" ht="26.25" customHeight="1"/>
    <row r="26440" ht="26.25" customHeight="1"/>
    <row r="26441" ht="26.25" customHeight="1"/>
    <row r="26442" ht="26.25" customHeight="1"/>
    <row r="26443" ht="26.25" customHeight="1"/>
    <row r="26444" ht="26.25" customHeight="1"/>
    <row r="26445" ht="26.25" customHeight="1"/>
    <row r="26446" ht="26.25" customHeight="1"/>
    <row r="26447" ht="26.25" customHeight="1"/>
    <row r="26448" ht="26.25" customHeight="1"/>
    <row r="26449" ht="26.25" customHeight="1"/>
    <row r="26450" ht="26.25" customHeight="1"/>
    <row r="26451" ht="26.25" customHeight="1"/>
    <row r="26452" ht="26.25" customHeight="1"/>
    <row r="26453" ht="26.25" customHeight="1"/>
    <row r="26454" ht="26.25" customHeight="1"/>
    <row r="26455" ht="26.25" customHeight="1"/>
    <row r="26456" ht="26.25" customHeight="1"/>
    <row r="26457" ht="26.25" customHeight="1"/>
    <row r="26458" ht="26.25" customHeight="1"/>
    <row r="26459" ht="26.25" customHeight="1"/>
    <row r="26460" ht="26.25" customHeight="1"/>
    <row r="26461" ht="26.25" customHeight="1"/>
    <row r="26462" ht="26.25" customHeight="1"/>
    <row r="26463" ht="26.25" customHeight="1"/>
    <row r="26464" ht="26.25" customHeight="1"/>
    <row r="26465" ht="26.25" customHeight="1"/>
    <row r="26466" ht="26.25" customHeight="1"/>
    <row r="26467" ht="26.25" customHeight="1"/>
    <row r="26468" ht="26.25" customHeight="1"/>
    <row r="26469" ht="26.25" customHeight="1"/>
    <row r="26470" ht="26.25" customHeight="1"/>
    <row r="26471" ht="26.25" customHeight="1"/>
    <row r="26472" ht="26.25" customHeight="1"/>
    <row r="26473" ht="26.25" customHeight="1"/>
    <row r="26474" ht="26.25" customHeight="1"/>
    <row r="26475" ht="26.25" customHeight="1"/>
    <row r="26476" ht="26.25" customHeight="1"/>
    <row r="26477" ht="26.25" customHeight="1"/>
    <row r="26478" ht="26.25" customHeight="1"/>
    <row r="26479" ht="26.25" customHeight="1"/>
    <row r="26480" ht="26.25" customHeight="1"/>
    <row r="26481" ht="26.25" customHeight="1"/>
    <row r="26482" ht="26.25" customHeight="1"/>
    <row r="26483" ht="26.25" customHeight="1"/>
    <row r="26484" ht="26.25" customHeight="1"/>
    <row r="26485" ht="26.25" customHeight="1"/>
    <row r="26486" ht="26.25" customHeight="1"/>
    <row r="26487" ht="26.25" customHeight="1"/>
    <row r="26488" ht="26.25" customHeight="1"/>
    <row r="26489" ht="26.25" customHeight="1"/>
    <row r="26490" ht="26.25" customHeight="1"/>
    <row r="26491" ht="26.25" customHeight="1"/>
    <row r="26492" ht="26.25" customHeight="1"/>
    <row r="26493" ht="26.25" customHeight="1"/>
    <row r="26494" ht="26.25" customHeight="1"/>
    <row r="26495" ht="26.25" customHeight="1"/>
    <row r="26496" ht="26.25" customHeight="1"/>
    <row r="26497" ht="26.25" customHeight="1"/>
    <row r="26498" ht="26.25" customHeight="1"/>
    <row r="26499" ht="26.25" customHeight="1"/>
    <row r="26500" ht="26.25" customHeight="1"/>
    <row r="26501" ht="26.25" customHeight="1"/>
    <row r="26502" ht="26.25" customHeight="1"/>
    <row r="26503" ht="26.25" customHeight="1"/>
    <row r="26504" ht="26.25" customHeight="1"/>
    <row r="26505" ht="26.25" customHeight="1"/>
    <row r="26506" ht="26.25" customHeight="1"/>
    <row r="26507" ht="26.25" customHeight="1"/>
    <row r="26508" ht="26.25" customHeight="1"/>
    <row r="26509" ht="26.25" customHeight="1"/>
    <row r="26510" ht="26.25" customHeight="1"/>
    <row r="26511" ht="26.25" customHeight="1"/>
    <row r="26512" ht="26.25" customHeight="1"/>
    <row r="26513" ht="26.25" customHeight="1"/>
    <row r="26514" ht="26.25" customHeight="1"/>
    <row r="26515" ht="26.25" customHeight="1"/>
    <row r="26516" ht="26.25" customHeight="1"/>
    <row r="26517" ht="26.25" customHeight="1"/>
    <row r="26518" ht="26.25" customHeight="1"/>
    <row r="26519" ht="26.25" customHeight="1"/>
    <row r="26520" ht="26.25" customHeight="1"/>
    <row r="26521" ht="26.25" customHeight="1"/>
    <row r="26522" ht="26.25" customHeight="1"/>
    <row r="26523" ht="26.25" customHeight="1"/>
    <row r="26524" ht="26.25" customHeight="1"/>
    <row r="26525" ht="26.25" customHeight="1"/>
    <row r="26526" ht="26.25" customHeight="1"/>
    <row r="26527" ht="26.25" customHeight="1"/>
    <row r="26528" ht="26.25" customHeight="1"/>
    <row r="26529" ht="26.25" customHeight="1"/>
    <row r="26530" ht="26.25" customHeight="1"/>
    <row r="26531" ht="26.25" customHeight="1"/>
    <row r="26532" ht="26.25" customHeight="1"/>
    <row r="26533" ht="26.25" customHeight="1"/>
    <row r="26534" ht="26.25" customHeight="1"/>
    <row r="26535" ht="26.25" customHeight="1"/>
    <row r="26536" ht="26.25" customHeight="1"/>
    <row r="26537" ht="26.25" customHeight="1"/>
    <row r="26538" ht="26.25" customHeight="1"/>
    <row r="26539" ht="26.25" customHeight="1"/>
    <row r="26540" ht="26.25" customHeight="1"/>
    <row r="26541" ht="26.25" customHeight="1"/>
    <row r="26542" ht="26.25" customHeight="1"/>
    <row r="26543" ht="26.25" customHeight="1"/>
    <row r="26544" ht="26.25" customHeight="1"/>
    <row r="26545" ht="26.25" customHeight="1"/>
    <row r="26546" ht="26.25" customHeight="1"/>
    <row r="26547" ht="26.25" customHeight="1"/>
    <row r="26548" ht="26.25" customHeight="1"/>
    <row r="26549" ht="26.25" customHeight="1"/>
    <row r="26550" ht="26.25" customHeight="1"/>
    <row r="26551" ht="26.25" customHeight="1"/>
    <row r="26552" ht="26.25" customHeight="1"/>
    <row r="26553" ht="26.25" customHeight="1"/>
    <row r="26554" ht="26.25" customHeight="1"/>
    <row r="26555" ht="26.25" customHeight="1"/>
    <row r="26556" ht="26.25" customHeight="1"/>
    <row r="26557" ht="26.25" customHeight="1"/>
    <row r="26558" ht="26.25" customHeight="1"/>
    <row r="26559" ht="26.25" customHeight="1"/>
    <row r="26560" ht="26.25" customHeight="1"/>
    <row r="26561" ht="26.25" customHeight="1"/>
    <row r="26562" ht="26.25" customHeight="1"/>
    <row r="26563" ht="26.25" customHeight="1"/>
    <row r="26564" ht="26.25" customHeight="1"/>
    <row r="26565" ht="26.25" customHeight="1"/>
    <row r="26566" ht="26.25" customHeight="1"/>
    <row r="26567" ht="26.25" customHeight="1"/>
    <row r="26568" ht="26.25" customHeight="1"/>
    <row r="26569" ht="26.25" customHeight="1"/>
    <row r="26570" ht="26.25" customHeight="1"/>
    <row r="26571" ht="26.25" customHeight="1"/>
    <row r="26572" ht="26.25" customHeight="1"/>
    <row r="26573" ht="26.25" customHeight="1"/>
    <row r="26574" ht="26.25" customHeight="1"/>
    <row r="26575" ht="26.25" customHeight="1"/>
    <row r="26576" ht="26.25" customHeight="1"/>
    <row r="26577" ht="26.25" customHeight="1"/>
    <row r="26578" ht="26.25" customHeight="1"/>
    <row r="26579" ht="26.25" customHeight="1"/>
    <row r="26580" ht="26.25" customHeight="1"/>
    <row r="26581" ht="26.25" customHeight="1"/>
    <row r="26582" ht="26.25" customHeight="1"/>
    <row r="26583" ht="26.25" customHeight="1"/>
    <row r="26584" ht="26.25" customHeight="1"/>
    <row r="26585" ht="26.25" customHeight="1"/>
    <row r="26586" ht="26.25" customHeight="1"/>
    <row r="26587" ht="26.25" customHeight="1"/>
    <row r="26588" ht="26.25" customHeight="1"/>
    <row r="26589" ht="26.25" customHeight="1"/>
    <row r="26590" ht="26.25" customHeight="1"/>
    <row r="26591" ht="26.25" customHeight="1"/>
    <row r="26592" ht="26.25" customHeight="1"/>
    <row r="26593" ht="26.25" customHeight="1"/>
    <row r="26594" ht="26.25" customHeight="1"/>
    <row r="26595" ht="26.25" customHeight="1"/>
    <row r="26596" ht="26.25" customHeight="1"/>
    <row r="26597" ht="26.25" customHeight="1"/>
    <row r="26598" ht="26.25" customHeight="1"/>
    <row r="26599" ht="26.25" customHeight="1"/>
    <row r="26600" ht="26.25" customHeight="1"/>
    <row r="26601" ht="26.25" customHeight="1"/>
    <row r="26602" ht="26.25" customHeight="1"/>
    <row r="26603" ht="26.25" customHeight="1"/>
    <row r="26604" ht="26.25" customHeight="1"/>
    <row r="26605" ht="26.25" customHeight="1"/>
    <row r="26606" ht="26.25" customHeight="1"/>
    <row r="26607" ht="26.25" customHeight="1"/>
    <row r="26608" ht="26.25" customHeight="1"/>
    <row r="26609" ht="26.25" customHeight="1"/>
    <row r="26610" ht="26.25" customHeight="1"/>
    <row r="26611" ht="26.25" customHeight="1"/>
    <row r="26612" ht="26.25" customHeight="1"/>
    <row r="26613" ht="26.25" customHeight="1"/>
    <row r="26614" ht="26.25" customHeight="1"/>
    <row r="26615" ht="26.25" customHeight="1"/>
    <row r="26616" ht="26.25" customHeight="1"/>
    <row r="26617" ht="26.25" customHeight="1"/>
    <row r="26618" ht="26.25" customHeight="1"/>
    <row r="26619" ht="26.25" customHeight="1"/>
    <row r="26620" ht="26.25" customHeight="1"/>
    <row r="26621" ht="26.25" customHeight="1"/>
    <row r="26622" ht="26.25" customHeight="1"/>
    <row r="26623" ht="26.25" customHeight="1"/>
    <row r="26624" ht="26.25" customHeight="1"/>
    <row r="26625" ht="26.25" customHeight="1"/>
    <row r="26626" ht="26.25" customHeight="1"/>
    <row r="26627" ht="26.25" customHeight="1"/>
    <row r="26628" ht="26.25" customHeight="1"/>
    <row r="26629" ht="26.25" customHeight="1"/>
    <row r="26630" ht="26.25" customHeight="1"/>
    <row r="26631" ht="26.25" customHeight="1"/>
    <row r="26632" ht="26.25" customHeight="1"/>
    <row r="26633" ht="26.25" customHeight="1"/>
    <row r="26634" ht="26.25" customHeight="1"/>
    <row r="26635" ht="26.25" customHeight="1"/>
    <row r="26636" ht="26.25" customHeight="1"/>
    <row r="26637" ht="26.25" customHeight="1"/>
    <row r="26638" ht="26.25" customHeight="1"/>
    <row r="26639" ht="26.25" customHeight="1"/>
    <row r="26640" ht="26.25" customHeight="1"/>
    <row r="26641" ht="26.25" customHeight="1"/>
    <row r="26642" ht="26.25" customHeight="1"/>
    <row r="26643" ht="26.25" customHeight="1"/>
    <row r="26644" ht="26.25" customHeight="1"/>
    <row r="26645" ht="26.25" customHeight="1"/>
    <row r="26646" ht="26.25" customHeight="1"/>
    <row r="26647" ht="26.25" customHeight="1"/>
    <row r="26648" ht="26.25" customHeight="1"/>
    <row r="26649" ht="26.25" customHeight="1"/>
    <row r="26650" ht="26.25" customHeight="1"/>
    <row r="26651" ht="26.25" customHeight="1"/>
    <row r="26652" ht="26.25" customHeight="1"/>
    <row r="26653" ht="26.25" customHeight="1"/>
    <row r="26654" ht="26.25" customHeight="1"/>
    <row r="26655" ht="26.25" customHeight="1"/>
    <row r="26656" ht="26.25" customHeight="1"/>
    <row r="26657" ht="26.25" customHeight="1"/>
    <row r="26658" ht="26.25" customHeight="1"/>
    <row r="26659" ht="26.25" customHeight="1"/>
    <row r="26660" ht="26.25" customHeight="1"/>
    <row r="26661" ht="26.25" customHeight="1"/>
    <row r="26662" ht="26.25" customHeight="1"/>
    <row r="26663" ht="26.25" customHeight="1"/>
    <row r="26664" ht="26.25" customHeight="1"/>
    <row r="26665" ht="26.25" customHeight="1"/>
    <row r="26666" ht="26.25" customHeight="1"/>
    <row r="26667" ht="26.25" customHeight="1"/>
    <row r="26668" ht="26.25" customHeight="1"/>
    <row r="26669" ht="26.25" customHeight="1"/>
    <row r="26670" ht="26.25" customHeight="1"/>
    <row r="26671" ht="26.25" customHeight="1"/>
    <row r="26672" ht="26.25" customHeight="1"/>
    <row r="26673" ht="26.25" customHeight="1"/>
    <row r="26674" ht="26.25" customHeight="1"/>
    <row r="26675" ht="26.25" customHeight="1"/>
    <row r="26676" ht="26.25" customHeight="1"/>
    <row r="26677" ht="26.25" customHeight="1"/>
    <row r="26678" ht="26.25" customHeight="1"/>
    <row r="26679" ht="26.25" customHeight="1"/>
    <row r="26680" ht="26.25" customHeight="1"/>
    <row r="26681" ht="26.25" customHeight="1"/>
    <row r="26682" ht="26.25" customHeight="1"/>
    <row r="26683" ht="26.25" customHeight="1"/>
    <row r="26684" ht="26.25" customHeight="1"/>
    <row r="26685" ht="26.25" customHeight="1"/>
    <row r="26686" ht="26.25" customHeight="1"/>
    <row r="26687" ht="26.25" customHeight="1"/>
    <row r="26688" ht="26.25" customHeight="1"/>
    <row r="26689" ht="26.25" customHeight="1"/>
    <row r="26690" ht="26.25" customHeight="1"/>
    <row r="26691" ht="26.25" customHeight="1"/>
    <row r="26692" ht="26.25" customHeight="1"/>
    <row r="26693" ht="26.25" customHeight="1"/>
    <row r="26694" ht="26.25" customHeight="1"/>
    <row r="26695" ht="26.25" customHeight="1"/>
    <row r="26696" ht="26.25" customHeight="1"/>
    <row r="26697" ht="26.25" customHeight="1"/>
    <row r="26698" ht="26.25" customHeight="1"/>
    <row r="26699" ht="26.25" customHeight="1"/>
    <row r="26700" ht="26.25" customHeight="1"/>
    <row r="26701" ht="26.25" customHeight="1"/>
    <row r="26702" ht="26.25" customHeight="1"/>
    <row r="26703" ht="26.25" customHeight="1"/>
    <row r="26704" ht="26.25" customHeight="1"/>
    <row r="26705" ht="26.25" customHeight="1"/>
    <row r="26706" ht="26.25" customHeight="1"/>
    <row r="26707" ht="26.25" customHeight="1"/>
    <row r="26708" ht="26.25" customHeight="1"/>
    <row r="26709" ht="26.25" customHeight="1"/>
    <row r="26710" ht="26.25" customHeight="1"/>
    <row r="26711" ht="26.25" customHeight="1"/>
    <row r="26712" ht="26.25" customHeight="1"/>
    <row r="26713" ht="26.25" customHeight="1"/>
    <row r="26714" ht="26.25" customHeight="1"/>
    <row r="26715" ht="26.25" customHeight="1"/>
    <row r="26716" ht="26.25" customHeight="1"/>
    <row r="26717" ht="26.25" customHeight="1"/>
    <row r="26718" ht="26.25" customHeight="1"/>
    <row r="26719" ht="26.25" customHeight="1"/>
    <row r="26720" ht="26.25" customHeight="1"/>
    <row r="26721" ht="26.25" customHeight="1"/>
    <row r="26722" ht="26.25" customHeight="1"/>
    <row r="26723" ht="26.25" customHeight="1"/>
    <row r="26724" ht="26.25" customHeight="1"/>
    <row r="26725" ht="26.25" customHeight="1"/>
    <row r="26726" ht="26.25" customHeight="1"/>
    <row r="26727" ht="26.25" customHeight="1"/>
    <row r="26728" ht="26.25" customHeight="1"/>
    <row r="26729" ht="26.25" customHeight="1"/>
    <row r="26730" ht="26.25" customHeight="1"/>
    <row r="26731" ht="26.25" customHeight="1"/>
    <row r="26732" ht="26.25" customHeight="1"/>
    <row r="26733" ht="26.25" customHeight="1"/>
    <row r="26734" ht="26.25" customHeight="1"/>
    <row r="26735" ht="26.25" customHeight="1"/>
    <row r="26736" ht="26.25" customHeight="1"/>
    <row r="26737" ht="26.25" customHeight="1"/>
    <row r="26738" ht="26.25" customHeight="1"/>
    <row r="26739" ht="26.25" customHeight="1"/>
    <row r="26740" ht="26.25" customHeight="1"/>
    <row r="26741" ht="26.25" customHeight="1"/>
    <row r="26742" ht="26.25" customHeight="1"/>
    <row r="26743" ht="26.25" customHeight="1"/>
    <row r="26744" ht="26.25" customHeight="1"/>
    <row r="26745" ht="26.25" customHeight="1"/>
    <row r="26746" ht="26.25" customHeight="1"/>
    <row r="26747" ht="26.25" customHeight="1"/>
    <row r="26748" ht="26.25" customHeight="1"/>
    <row r="26749" ht="26.25" customHeight="1"/>
    <row r="26750" ht="26.25" customHeight="1"/>
    <row r="26751" ht="26.25" customHeight="1"/>
    <row r="26752" ht="26.25" customHeight="1"/>
    <row r="26753" ht="26.25" customHeight="1"/>
    <row r="26754" ht="26.25" customHeight="1"/>
    <row r="26755" ht="26.25" customHeight="1"/>
    <row r="26756" ht="26.25" customHeight="1"/>
    <row r="26757" ht="26.25" customHeight="1"/>
    <row r="26758" ht="26.25" customHeight="1"/>
    <row r="26759" ht="26.25" customHeight="1"/>
    <row r="26760" ht="26.25" customHeight="1"/>
    <row r="26761" ht="26.25" customHeight="1"/>
    <row r="26762" ht="26.25" customHeight="1"/>
    <row r="26763" ht="26.25" customHeight="1"/>
    <row r="26764" ht="26.25" customHeight="1"/>
    <row r="26765" ht="26.25" customHeight="1"/>
    <row r="26766" ht="26.25" customHeight="1"/>
    <row r="26767" ht="26.25" customHeight="1"/>
    <row r="26768" ht="26.25" customHeight="1"/>
    <row r="26769" ht="26.25" customHeight="1"/>
    <row r="26770" ht="26.25" customHeight="1"/>
    <row r="26771" ht="26.25" customHeight="1"/>
    <row r="26772" ht="26.25" customHeight="1"/>
    <row r="26773" ht="26.25" customHeight="1"/>
    <row r="26774" ht="26.25" customHeight="1"/>
    <row r="26775" ht="26.25" customHeight="1"/>
    <row r="26776" ht="26.25" customHeight="1"/>
    <row r="26777" ht="26.25" customHeight="1"/>
    <row r="26778" ht="26.25" customHeight="1"/>
    <row r="26779" ht="26.25" customHeight="1"/>
    <row r="26780" ht="26.25" customHeight="1"/>
    <row r="26781" ht="26.25" customHeight="1"/>
    <row r="26782" ht="26.25" customHeight="1"/>
    <row r="26783" ht="26.25" customHeight="1"/>
    <row r="26784" ht="26.25" customHeight="1"/>
    <row r="26785" ht="26.25" customHeight="1"/>
    <row r="26786" ht="26.25" customHeight="1"/>
    <row r="26787" ht="26.25" customHeight="1"/>
    <row r="26788" ht="26.25" customHeight="1"/>
    <row r="26789" ht="26.25" customHeight="1"/>
    <row r="26790" ht="26.25" customHeight="1"/>
    <row r="26791" ht="26.25" customHeight="1"/>
    <row r="26792" ht="26.25" customHeight="1"/>
    <row r="26793" ht="26.25" customHeight="1"/>
    <row r="26794" ht="26.25" customHeight="1"/>
    <row r="26795" ht="26.25" customHeight="1"/>
    <row r="26796" ht="26.25" customHeight="1"/>
    <row r="26797" ht="26.25" customHeight="1"/>
    <row r="26798" ht="26.25" customHeight="1"/>
    <row r="26799" ht="26.25" customHeight="1"/>
    <row r="26800" ht="26.25" customHeight="1"/>
    <row r="26801" ht="26.25" customHeight="1"/>
    <row r="26802" ht="26.25" customHeight="1"/>
    <row r="26803" ht="26.25" customHeight="1"/>
    <row r="26804" ht="26.25" customHeight="1"/>
    <row r="26805" ht="26.25" customHeight="1"/>
    <row r="26806" ht="26.25" customHeight="1"/>
    <row r="26807" ht="26.25" customHeight="1"/>
    <row r="26808" ht="26.25" customHeight="1"/>
    <row r="26809" ht="26.25" customHeight="1"/>
    <row r="26810" ht="26.25" customHeight="1"/>
    <row r="26811" ht="26.25" customHeight="1"/>
    <row r="26812" ht="26.25" customHeight="1"/>
    <row r="26813" ht="26.25" customHeight="1"/>
    <row r="26814" ht="26.25" customHeight="1"/>
    <row r="26815" ht="26.25" customHeight="1"/>
    <row r="26816" ht="26.25" customHeight="1"/>
    <row r="26817" ht="26.25" customHeight="1"/>
    <row r="26818" ht="26.25" customHeight="1"/>
    <row r="26819" ht="26.25" customHeight="1"/>
    <row r="26820" ht="26.25" customHeight="1"/>
    <row r="26821" ht="26.25" customHeight="1"/>
    <row r="26822" ht="26.25" customHeight="1"/>
    <row r="26823" ht="26.25" customHeight="1"/>
    <row r="26824" ht="26.25" customHeight="1"/>
    <row r="26825" ht="26.25" customHeight="1"/>
    <row r="26826" ht="26.25" customHeight="1"/>
    <row r="26827" ht="26.25" customHeight="1"/>
    <row r="26828" ht="26.25" customHeight="1"/>
    <row r="26829" ht="26.25" customHeight="1"/>
    <row r="26830" ht="26.25" customHeight="1"/>
    <row r="26831" ht="26.25" customHeight="1"/>
    <row r="26832" ht="26.25" customHeight="1"/>
    <row r="26833" ht="26.25" customHeight="1"/>
    <row r="26834" ht="26.25" customHeight="1"/>
    <row r="26835" ht="26.25" customHeight="1"/>
    <row r="26836" ht="26.25" customHeight="1"/>
    <row r="26837" ht="26.25" customHeight="1"/>
    <row r="26838" ht="26.25" customHeight="1"/>
    <row r="26839" ht="26.25" customHeight="1"/>
    <row r="26840" ht="26.25" customHeight="1"/>
    <row r="26841" ht="26.25" customHeight="1"/>
    <row r="26842" ht="26.25" customHeight="1"/>
    <row r="26843" ht="26.25" customHeight="1"/>
    <row r="26844" ht="26.25" customHeight="1"/>
    <row r="26845" ht="26.25" customHeight="1"/>
    <row r="26846" ht="26.25" customHeight="1"/>
    <row r="26847" ht="26.25" customHeight="1"/>
    <row r="26848" ht="26.25" customHeight="1"/>
    <row r="26849" ht="26.25" customHeight="1"/>
    <row r="26850" ht="26.25" customHeight="1"/>
    <row r="26851" ht="26.25" customHeight="1"/>
    <row r="26852" ht="26.25" customHeight="1"/>
    <row r="26853" ht="26.25" customHeight="1"/>
    <row r="26854" ht="26.25" customHeight="1"/>
    <row r="26855" ht="26.25" customHeight="1"/>
    <row r="26856" ht="26.25" customHeight="1"/>
    <row r="26857" ht="26.25" customHeight="1"/>
    <row r="26858" ht="26.25" customHeight="1"/>
    <row r="26859" ht="26.25" customHeight="1"/>
    <row r="26860" ht="26.25" customHeight="1"/>
    <row r="26861" ht="26.25" customHeight="1"/>
    <row r="26862" ht="26.25" customHeight="1"/>
    <row r="26863" ht="26.25" customHeight="1"/>
    <row r="26864" ht="26.25" customHeight="1"/>
    <row r="26865" ht="26.25" customHeight="1"/>
    <row r="26866" ht="26.25" customHeight="1"/>
    <row r="26867" ht="26.25" customHeight="1"/>
    <row r="26868" ht="26.25" customHeight="1"/>
    <row r="26869" ht="26.25" customHeight="1"/>
    <row r="26870" ht="26.25" customHeight="1"/>
    <row r="26871" ht="26.25" customHeight="1"/>
    <row r="26872" ht="26.25" customHeight="1"/>
    <row r="26873" ht="26.25" customHeight="1"/>
    <row r="26874" ht="26.25" customHeight="1"/>
    <row r="26875" ht="26.25" customHeight="1"/>
    <row r="26876" ht="26.25" customHeight="1"/>
    <row r="26877" ht="26.25" customHeight="1"/>
    <row r="26878" ht="26.25" customHeight="1"/>
    <row r="26879" ht="26.25" customHeight="1"/>
    <row r="26880" ht="26.25" customHeight="1"/>
    <row r="26881" ht="26.25" customHeight="1"/>
    <row r="26882" ht="26.25" customHeight="1"/>
    <row r="26883" ht="26.25" customHeight="1"/>
    <row r="26884" ht="26.25" customHeight="1"/>
    <row r="26885" ht="26.25" customHeight="1"/>
    <row r="26886" ht="26.25" customHeight="1"/>
    <row r="26887" ht="26.25" customHeight="1"/>
    <row r="26888" ht="26.25" customHeight="1"/>
    <row r="26889" ht="26.25" customHeight="1"/>
    <row r="26890" ht="26.25" customHeight="1"/>
    <row r="26891" ht="26.25" customHeight="1"/>
    <row r="26892" ht="26.25" customHeight="1"/>
    <row r="26893" ht="26.25" customHeight="1"/>
    <row r="26894" ht="26.25" customHeight="1"/>
    <row r="26895" ht="26.25" customHeight="1"/>
    <row r="26896" ht="26.25" customHeight="1"/>
    <row r="26897" ht="26.25" customHeight="1"/>
    <row r="26898" ht="26.25" customHeight="1"/>
    <row r="26899" ht="26.25" customHeight="1"/>
    <row r="26900" ht="26.25" customHeight="1"/>
    <row r="26901" ht="26.25" customHeight="1"/>
    <row r="26902" ht="26.25" customHeight="1"/>
    <row r="26903" ht="26.25" customHeight="1"/>
    <row r="26904" ht="26.25" customHeight="1"/>
    <row r="26905" ht="26.25" customHeight="1"/>
    <row r="26906" ht="26.25" customHeight="1"/>
    <row r="26907" ht="26.25" customHeight="1"/>
    <row r="26908" ht="26.25" customHeight="1"/>
    <row r="26909" ht="26.25" customHeight="1"/>
    <row r="26910" ht="26.25" customHeight="1"/>
    <row r="26911" ht="26.25" customHeight="1"/>
    <row r="26912" ht="26.25" customHeight="1"/>
    <row r="26913" ht="26.25" customHeight="1"/>
    <row r="26914" ht="26.25" customHeight="1"/>
    <row r="26915" ht="26.25" customHeight="1"/>
    <row r="26916" ht="26.25" customHeight="1"/>
    <row r="26917" ht="26.25" customHeight="1"/>
    <row r="26918" ht="26.25" customHeight="1"/>
    <row r="26919" ht="26.25" customHeight="1"/>
    <row r="26920" ht="26.25" customHeight="1"/>
    <row r="26921" ht="26.25" customHeight="1"/>
    <row r="26922" ht="26.25" customHeight="1"/>
    <row r="26923" ht="26.25" customHeight="1"/>
    <row r="26924" ht="26.25" customHeight="1"/>
    <row r="26925" ht="26.25" customHeight="1"/>
    <row r="26926" ht="26.25" customHeight="1"/>
    <row r="26927" ht="26.25" customHeight="1"/>
    <row r="26928" ht="26.25" customHeight="1"/>
    <row r="26929" ht="26.25" customHeight="1"/>
    <row r="26930" ht="26.25" customHeight="1"/>
    <row r="26931" ht="26.25" customHeight="1"/>
    <row r="26932" ht="26.25" customHeight="1"/>
    <row r="26933" ht="26.25" customHeight="1"/>
    <row r="26934" ht="26.25" customHeight="1"/>
    <row r="26935" ht="26.25" customHeight="1"/>
    <row r="26936" ht="26.25" customHeight="1"/>
    <row r="26937" ht="26.25" customHeight="1"/>
    <row r="26938" ht="26.25" customHeight="1"/>
    <row r="26939" ht="26.25" customHeight="1"/>
    <row r="26940" ht="26.25" customHeight="1"/>
    <row r="26941" ht="26.25" customHeight="1"/>
    <row r="26942" ht="26.25" customHeight="1"/>
    <row r="26943" ht="26.25" customHeight="1"/>
    <row r="26944" ht="26.25" customHeight="1"/>
    <row r="26945" ht="26.25" customHeight="1"/>
    <row r="26946" ht="26.25" customHeight="1"/>
    <row r="26947" ht="26.25" customHeight="1"/>
    <row r="26948" ht="26.25" customHeight="1"/>
    <row r="26949" ht="26.25" customHeight="1"/>
    <row r="26950" ht="26.25" customHeight="1"/>
    <row r="26951" ht="26.25" customHeight="1"/>
    <row r="26952" ht="26.25" customHeight="1"/>
    <row r="26953" ht="26.25" customHeight="1"/>
    <row r="26954" ht="26.25" customHeight="1"/>
    <row r="26955" ht="26.25" customHeight="1"/>
    <row r="26956" ht="26.25" customHeight="1"/>
    <row r="26957" ht="26.25" customHeight="1"/>
    <row r="26958" ht="26.25" customHeight="1"/>
    <row r="26959" ht="26.25" customHeight="1"/>
    <row r="26960" ht="26.25" customHeight="1"/>
    <row r="26961" ht="26.25" customHeight="1"/>
    <row r="26962" ht="26.25" customHeight="1"/>
    <row r="26963" ht="26.25" customHeight="1"/>
    <row r="26964" ht="26.25" customHeight="1"/>
    <row r="26965" ht="26.25" customHeight="1"/>
    <row r="26966" ht="26.25" customHeight="1"/>
    <row r="26967" ht="26.25" customHeight="1"/>
    <row r="26968" ht="26.25" customHeight="1"/>
    <row r="26969" ht="26.25" customHeight="1"/>
    <row r="26970" ht="26.25" customHeight="1"/>
    <row r="26971" ht="26.25" customHeight="1"/>
    <row r="26972" ht="26.25" customHeight="1"/>
    <row r="26973" ht="26.25" customHeight="1"/>
    <row r="26974" ht="26.25" customHeight="1"/>
    <row r="26975" ht="26.25" customHeight="1"/>
    <row r="26976" ht="26.25" customHeight="1"/>
    <row r="26977" ht="26.25" customHeight="1"/>
    <row r="26978" ht="26.25" customHeight="1"/>
    <row r="26979" ht="26.25" customHeight="1"/>
    <row r="26980" ht="26.25" customHeight="1"/>
    <row r="26981" ht="26.25" customHeight="1"/>
    <row r="26982" ht="26.25" customHeight="1"/>
    <row r="26983" ht="26.25" customHeight="1"/>
    <row r="26984" ht="26.25" customHeight="1"/>
    <row r="26985" ht="26.25" customHeight="1"/>
    <row r="26986" ht="26.25" customHeight="1"/>
    <row r="26987" ht="26.25" customHeight="1"/>
    <row r="26988" ht="26.25" customHeight="1"/>
    <row r="26989" ht="26.25" customHeight="1"/>
    <row r="26990" ht="26.25" customHeight="1"/>
    <row r="26991" ht="26.25" customHeight="1"/>
    <row r="26992" ht="26.25" customHeight="1"/>
    <row r="26993" ht="26.25" customHeight="1"/>
    <row r="26994" ht="26.25" customHeight="1"/>
    <row r="26995" ht="26.25" customHeight="1"/>
    <row r="26996" ht="26.25" customHeight="1"/>
    <row r="26997" ht="26.25" customHeight="1"/>
    <row r="26998" ht="26.25" customHeight="1"/>
    <row r="26999" ht="26.25" customHeight="1"/>
    <row r="27000" ht="26.25" customHeight="1"/>
    <row r="27001" ht="26.25" customHeight="1"/>
    <row r="27002" ht="26.25" customHeight="1"/>
    <row r="27003" ht="26.25" customHeight="1"/>
    <row r="27004" ht="26.25" customHeight="1"/>
    <row r="27005" ht="26.25" customHeight="1"/>
    <row r="27006" ht="26.25" customHeight="1"/>
    <row r="27007" ht="26.25" customHeight="1"/>
    <row r="27008" ht="26.25" customHeight="1"/>
    <row r="27009" ht="26.25" customHeight="1"/>
    <row r="27010" ht="26.25" customHeight="1"/>
    <row r="27011" ht="26.25" customHeight="1"/>
    <row r="27012" ht="26.25" customHeight="1"/>
    <row r="27013" ht="26.25" customHeight="1"/>
    <row r="27014" ht="26.25" customHeight="1"/>
    <row r="27015" ht="26.25" customHeight="1"/>
    <row r="27016" ht="26.25" customHeight="1"/>
    <row r="27017" ht="26.25" customHeight="1"/>
    <row r="27018" ht="26.25" customHeight="1"/>
    <row r="27019" ht="26.25" customHeight="1"/>
    <row r="27020" ht="26.25" customHeight="1"/>
    <row r="27021" ht="26.25" customHeight="1"/>
    <row r="27022" ht="26.25" customHeight="1"/>
    <row r="27023" ht="26.25" customHeight="1"/>
    <row r="27024" ht="26.25" customHeight="1"/>
    <row r="27025" ht="26.25" customHeight="1"/>
    <row r="27026" ht="26.25" customHeight="1"/>
    <row r="27027" ht="26.25" customHeight="1"/>
    <row r="27028" ht="26.25" customHeight="1"/>
    <row r="27029" ht="26.25" customHeight="1"/>
    <row r="27030" ht="26.25" customHeight="1"/>
    <row r="27031" ht="26.25" customHeight="1"/>
    <row r="27032" ht="26.25" customHeight="1"/>
    <row r="27033" ht="26.25" customHeight="1"/>
    <row r="27034" ht="26.25" customHeight="1"/>
    <row r="27035" ht="26.25" customHeight="1"/>
    <row r="27036" ht="26.25" customHeight="1"/>
    <row r="27037" ht="26.25" customHeight="1"/>
    <row r="27038" ht="26.25" customHeight="1"/>
    <row r="27039" ht="26.25" customHeight="1"/>
    <row r="27040" ht="26.25" customHeight="1"/>
    <row r="27041" ht="26.25" customHeight="1"/>
    <row r="27042" ht="26.25" customHeight="1"/>
    <row r="27043" ht="26.25" customHeight="1"/>
    <row r="27044" ht="26.25" customHeight="1"/>
    <row r="27045" ht="26.25" customHeight="1"/>
    <row r="27046" ht="26.25" customHeight="1"/>
    <row r="27047" ht="26.25" customHeight="1"/>
    <row r="27048" ht="26.25" customHeight="1"/>
    <row r="27049" ht="26.25" customHeight="1"/>
    <row r="27050" ht="26.25" customHeight="1"/>
    <row r="27051" ht="26.25" customHeight="1"/>
    <row r="27052" ht="26.25" customHeight="1"/>
    <row r="27053" ht="26.25" customHeight="1"/>
    <row r="27054" ht="26.25" customHeight="1"/>
    <row r="27055" ht="26.25" customHeight="1"/>
    <row r="27056" ht="26.25" customHeight="1"/>
    <row r="27057" ht="26.25" customHeight="1"/>
    <row r="27058" ht="26.25" customHeight="1"/>
    <row r="27059" ht="26.25" customHeight="1"/>
    <row r="27060" ht="26.25" customHeight="1"/>
    <row r="27061" ht="26.25" customHeight="1"/>
    <row r="27062" ht="26.25" customHeight="1"/>
    <row r="27063" ht="26.25" customHeight="1"/>
    <row r="27064" ht="26.25" customHeight="1"/>
    <row r="27065" ht="26.25" customHeight="1"/>
    <row r="27066" ht="26.25" customHeight="1"/>
    <row r="27067" ht="26.25" customHeight="1"/>
    <row r="27068" ht="26.25" customHeight="1"/>
    <row r="27069" ht="26.25" customHeight="1"/>
    <row r="27070" ht="26.25" customHeight="1"/>
    <row r="27071" ht="26.25" customHeight="1"/>
    <row r="27072" ht="26.25" customHeight="1"/>
    <row r="27073" ht="26.25" customHeight="1"/>
    <row r="27074" ht="26.25" customHeight="1"/>
    <row r="27075" ht="26.25" customHeight="1"/>
    <row r="27076" ht="26.25" customHeight="1"/>
    <row r="27077" ht="26.25" customHeight="1"/>
    <row r="27078" ht="26.25" customHeight="1"/>
    <row r="27079" ht="26.25" customHeight="1"/>
    <row r="27080" ht="26.25" customHeight="1"/>
    <row r="27081" ht="26.25" customHeight="1"/>
    <row r="27082" ht="26.25" customHeight="1"/>
    <row r="27083" ht="26.25" customHeight="1"/>
    <row r="27084" ht="26.25" customHeight="1"/>
    <row r="27085" ht="26.25" customHeight="1"/>
    <row r="27086" ht="26.25" customHeight="1"/>
    <row r="27087" ht="26.25" customHeight="1"/>
    <row r="27088" ht="26.25" customHeight="1"/>
    <row r="27089" ht="26.25" customHeight="1"/>
    <row r="27090" ht="26.25" customHeight="1"/>
    <row r="27091" ht="26.25" customHeight="1"/>
    <row r="27092" ht="26.25" customHeight="1"/>
    <row r="27093" ht="26.25" customHeight="1"/>
    <row r="27094" ht="26.25" customHeight="1"/>
    <row r="27095" ht="26.25" customHeight="1"/>
    <row r="27096" ht="26.25" customHeight="1"/>
    <row r="27097" ht="26.25" customHeight="1"/>
    <row r="27098" ht="26.25" customHeight="1"/>
    <row r="27099" ht="26.25" customHeight="1"/>
    <row r="27100" ht="26.25" customHeight="1"/>
    <row r="27101" ht="26.25" customHeight="1"/>
    <row r="27102" ht="26.25" customHeight="1"/>
    <row r="27103" ht="26.25" customHeight="1"/>
    <row r="27104" ht="26.25" customHeight="1"/>
    <row r="27105" ht="26.25" customHeight="1"/>
    <row r="27106" ht="26.25" customHeight="1"/>
    <row r="27107" ht="26.25" customHeight="1"/>
    <row r="27108" ht="26.25" customHeight="1"/>
    <row r="27109" ht="26.25" customHeight="1"/>
    <row r="27110" ht="26.25" customHeight="1"/>
    <row r="27111" ht="26.25" customHeight="1"/>
    <row r="27112" ht="26.25" customHeight="1"/>
    <row r="27113" ht="26.25" customHeight="1"/>
    <row r="27114" ht="26.25" customHeight="1"/>
    <row r="27115" ht="26.25" customHeight="1"/>
    <row r="27116" ht="26.25" customHeight="1"/>
    <row r="27117" ht="26.25" customHeight="1"/>
    <row r="27118" ht="26.25" customHeight="1"/>
    <row r="27119" ht="26.25" customHeight="1"/>
    <row r="27120" ht="26.25" customHeight="1"/>
    <row r="27121" ht="26.25" customHeight="1"/>
    <row r="27122" ht="26.25" customHeight="1"/>
    <row r="27123" ht="26.25" customHeight="1"/>
    <row r="27124" ht="26.25" customHeight="1"/>
    <row r="27125" ht="26.25" customHeight="1"/>
    <row r="27126" ht="26.25" customHeight="1"/>
    <row r="27127" ht="26.25" customHeight="1"/>
    <row r="27128" ht="26.25" customHeight="1"/>
    <row r="27129" ht="26.25" customHeight="1"/>
    <row r="27130" ht="26.25" customHeight="1"/>
    <row r="27131" ht="26.25" customHeight="1"/>
    <row r="27132" ht="26.25" customHeight="1"/>
    <row r="27133" ht="26.25" customHeight="1"/>
    <row r="27134" ht="26.25" customHeight="1"/>
    <row r="27135" ht="26.25" customHeight="1"/>
    <row r="27136" ht="26.25" customHeight="1"/>
    <row r="27137" ht="26.25" customHeight="1"/>
    <row r="27138" ht="26.25" customHeight="1"/>
    <row r="27139" ht="26.25" customHeight="1"/>
    <row r="27140" ht="26.25" customHeight="1"/>
    <row r="27141" ht="26.25" customHeight="1"/>
    <row r="27142" ht="26.25" customHeight="1"/>
    <row r="27143" ht="26.25" customHeight="1"/>
    <row r="27144" ht="26.25" customHeight="1"/>
    <row r="27145" ht="26.25" customHeight="1"/>
    <row r="27146" ht="26.25" customHeight="1"/>
    <row r="27147" ht="26.25" customHeight="1"/>
    <row r="27148" ht="26.25" customHeight="1"/>
    <row r="27149" ht="26.25" customHeight="1"/>
    <row r="27150" ht="26.25" customHeight="1"/>
    <row r="27151" ht="26.25" customHeight="1"/>
    <row r="27152" ht="26.25" customHeight="1"/>
    <row r="27153" ht="26.25" customHeight="1"/>
    <row r="27154" ht="26.25" customHeight="1"/>
    <row r="27155" ht="26.25" customHeight="1"/>
    <row r="27156" ht="26.25" customHeight="1"/>
    <row r="27157" ht="26.25" customHeight="1"/>
    <row r="27158" ht="26.25" customHeight="1"/>
    <row r="27159" ht="26.25" customHeight="1"/>
    <row r="27160" ht="26.25" customHeight="1"/>
    <row r="27161" ht="26.25" customHeight="1"/>
    <row r="27162" ht="26.25" customHeight="1"/>
    <row r="27163" ht="26.25" customHeight="1"/>
    <row r="27164" ht="26.25" customHeight="1"/>
    <row r="27165" ht="26.25" customHeight="1"/>
    <row r="27166" ht="26.25" customHeight="1"/>
    <row r="27167" ht="26.25" customHeight="1"/>
    <row r="27168" ht="26.25" customHeight="1"/>
    <row r="27169" ht="26.25" customHeight="1"/>
    <row r="27170" ht="26.25" customHeight="1"/>
    <row r="27171" ht="26.25" customHeight="1"/>
    <row r="27172" ht="26.25" customHeight="1"/>
    <row r="27173" ht="26.25" customHeight="1"/>
    <row r="27174" ht="26.25" customHeight="1"/>
    <row r="27175" ht="26.25" customHeight="1"/>
    <row r="27176" ht="26.25" customHeight="1"/>
    <row r="27177" ht="26.25" customHeight="1"/>
    <row r="27178" ht="26.25" customHeight="1"/>
    <row r="27179" ht="26.25" customHeight="1"/>
    <row r="27180" ht="26.25" customHeight="1"/>
    <row r="27181" ht="26.25" customHeight="1"/>
    <row r="27182" ht="26.25" customHeight="1"/>
    <row r="27183" ht="26.25" customHeight="1"/>
    <row r="27184" ht="26.25" customHeight="1"/>
    <row r="27185" ht="26.25" customHeight="1"/>
    <row r="27186" ht="26.25" customHeight="1"/>
    <row r="27187" ht="26.25" customHeight="1"/>
    <row r="27188" ht="26.25" customHeight="1"/>
    <row r="27189" ht="26.25" customHeight="1"/>
    <row r="27190" ht="26.25" customHeight="1"/>
    <row r="27191" ht="26.25" customHeight="1"/>
    <row r="27192" ht="26.25" customHeight="1"/>
    <row r="27193" ht="26.25" customHeight="1"/>
    <row r="27194" ht="26.25" customHeight="1"/>
    <row r="27195" ht="26.25" customHeight="1"/>
    <row r="27196" ht="26.25" customHeight="1"/>
    <row r="27197" ht="26.25" customHeight="1"/>
    <row r="27198" ht="26.25" customHeight="1"/>
    <row r="27199" ht="26.25" customHeight="1"/>
    <row r="27200" ht="26.25" customHeight="1"/>
    <row r="27201" ht="26.25" customHeight="1"/>
    <row r="27202" ht="26.25" customHeight="1"/>
    <row r="27203" ht="26.25" customHeight="1"/>
    <row r="27204" ht="26.25" customHeight="1"/>
    <row r="27205" ht="26.25" customHeight="1"/>
    <row r="27206" ht="26.25" customHeight="1"/>
    <row r="27207" ht="26.25" customHeight="1"/>
    <row r="27208" ht="26.25" customHeight="1"/>
    <row r="27209" ht="26.25" customHeight="1"/>
    <row r="27210" ht="26.25" customHeight="1"/>
    <row r="27211" ht="26.25" customHeight="1"/>
    <row r="27212" ht="26.25" customHeight="1"/>
    <row r="27213" ht="26.25" customHeight="1"/>
    <row r="27214" ht="26.25" customHeight="1"/>
    <row r="27215" ht="26.25" customHeight="1"/>
    <row r="27216" ht="26.25" customHeight="1"/>
    <row r="27217" ht="26.25" customHeight="1"/>
    <row r="27218" ht="26.25" customHeight="1"/>
    <row r="27219" ht="26.25" customHeight="1"/>
    <row r="27220" ht="26.25" customHeight="1"/>
    <row r="27221" ht="26.25" customHeight="1"/>
    <row r="27222" ht="26.25" customHeight="1"/>
    <row r="27223" ht="26.25" customHeight="1"/>
    <row r="27224" ht="26.25" customHeight="1"/>
    <row r="27225" ht="26.25" customHeight="1"/>
    <row r="27226" ht="26.25" customHeight="1"/>
    <row r="27227" ht="26.25" customHeight="1"/>
    <row r="27228" ht="26.25" customHeight="1"/>
    <row r="27229" ht="26.25" customHeight="1"/>
    <row r="27230" ht="26.25" customHeight="1"/>
    <row r="27231" ht="26.25" customHeight="1"/>
    <row r="27232" ht="26.25" customHeight="1"/>
    <row r="27233" ht="26.25" customHeight="1"/>
    <row r="27234" ht="26.25" customHeight="1"/>
    <row r="27235" ht="26.25" customHeight="1"/>
    <row r="27236" ht="26.25" customHeight="1"/>
    <row r="27237" ht="26.25" customHeight="1"/>
    <row r="27238" ht="26.25" customHeight="1"/>
    <row r="27239" ht="26.25" customHeight="1"/>
    <row r="27240" ht="26.25" customHeight="1"/>
    <row r="27241" ht="26.25" customHeight="1"/>
    <row r="27242" ht="26.25" customHeight="1"/>
    <row r="27243" ht="26.25" customHeight="1"/>
    <row r="27244" ht="26.25" customHeight="1"/>
    <row r="27245" ht="26.25" customHeight="1"/>
    <row r="27246" ht="26.25" customHeight="1"/>
    <row r="27247" ht="26.25" customHeight="1"/>
    <row r="27248" ht="26.25" customHeight="1"/>
    <row r="27249" ht="26.25" customHeight="1"/>
    <row r="27250" ht="26.25" customHeight="1"/>
    <row r="27251" ht="26.25" customHeight="1"/>
    <row r="27252" ht="26.25" customHeight="1"/>
    <row r="27253" ht="26.25" customHeight="1"/>
    <row r="27254" ht="26.25" customHeight="1"/>
    <row r="27255" ht="26.25" customHeight="1"/>
    <row r="27256" ht="26.25" customHeight="1"/>
    <row r="27257" ht="26.25" customHeight="1"/>
    <row r="27258" ht="26.25" customHeight="1"/>
    <row r="27259" ht="26.25" customHeight="1"/>
    <row r="27260" ht="26.25" customHeight="1"/>
    <row r="27261" ht="26.25" customHeight="1"/>
    <row r="27262" ht="26.25" customHeight="1"/>
    <row r="27263" ht="26.25" customHeight="1"/>
    <row r="27264" ht="26.25" customHeight="1"/>
    <row r="27265" ht="26.25" customHeight="1"/>
    <row r="27266" ht="26.25" customHeight="1"/>
    <row r="27267" ht="26.25" customHeight="1"/>
    <row r="27268" ht="26.25" customHeight="1"/>
    <row r="27269" ht="26.25" customHeight="1"/>
    <row r="27270" ht="26.25" customHeight="1"/>
    <row r="27271" ht="26.25" customHeight="1"/>
    <row r="27272" ht="26.25" customHeight="1"/>
    <row r="27273" ht="26.25" customHeight="1"/>
    <row r="27274" ht="26.25" customHeight="1"/>
    <row r="27275" ht="26.25" customHeight="1"/>
    <row r="27276" ht="26.25" customHeight="1"/>
    <row r="27277" ht="26.25" customHeight="1"/>
    <row r="27278" ht="26.25" customHeight="1"/>
    <row r="27279" ht="26.25" customHeight="1"/>
    <row r="27280" ht="26.25" customHeight="1"/>
    <row r="27281" ht="26.25" customHeight="1"/>
    <row r="27282" ht="26.25" customHeight="1"/>
    <row r="27283" ht="26.25" customHeight="1"/>
    <row r="27284" ht="26.25" customHeight="1"/>
    <row r="27285" ht="26.25" customHeight="1"/>
    <row r="27286" ht="26.25" customHeight="1"/>
    <row r="27287" ht="26.25" customHeight="1"/>
    <row r="27288" ht="26.25" customHeight="1"/>
    <row r="27289" ht="26.25" customHeight="1"/>
    <row r="27290" ht="26.25" customHeight="1"/>
    <row r="27291" ht="26.25" customHeight="1"/>
    <row r="27292" ht="26.25" customHeight="1"/>
    <row r="27293" ht="26.25" customHeight="1"/>
    <row r="27294" ht="26.25" customHeight="1"/>
    <row r="27295" ht="26.25" customHeight="1"/>
    <row r="27296" ht="26.25" customHeight="1"/>
    <row r="27297" ht="26.25" customHeight="1"/>
    <row r="27298" ht="26.25" customHeight="1"/>
    <row r="27299" ht="26.25" customHeight="1"/>
    <row r="27300" ht="26.25" customHeight="1"/>
    <row r="27301" ht="26.25" customHeight="1"/>
    <row r="27302" ht="26.25" customHeight="1"/>
    <row r="27303" ht="26.25" customHeight="1"/>
    <row r="27304" ht="26.25" customHeight="1"/>
    <row r="27305" ht="26.25" customHeight="1"/>
    <row r="27306" ht="26.25" customHeight="1"/>
    <row r="27307" ht="26.25" customHeight="1"/>
    <row r="27308" ht="26.25" customHeight="1"/>
    <row r="27309" ht="26.25" customHeight="1"/>
    <row r="27310" ht="26.25" customHeight="1"/>
    <row r="27311" ht="26.25" customHeight="1"/>
    <row r="27312" ht="26.25" customHeight="1"/>
    <row r="27313" ht="26.25" customHeight="1"/>
    <row r="27314" ht="26.25" customHeight="1"/>
    <row r="27315" ht="26.25" customHeight="1"/>
    <row r="27316" ht="26.25" customHeight="1"/>
    <row r="27317" ht="26.25" customHeight="1"/>
    <row r="27318" ht="26.25" customHeight="1"/>
    <row r="27319" ht="26.25" customHeight="1"/>
    <row r="27320" ht="26.25" customHeight="1"/>
    <row r="27321" ht="26.25" customHeight="1"/>
    <row r="27322" ht="26.25" customHeight="1"/>
    <row r="27323" ht="26.25" customHeight="1"/>
    <row r="27324" ht="26.25" customHeight="1"/>
    <row r="27325" ht="26.25" customHeight="1"/>
    <row r="27326" ht="26.25" customHeight="1"/>
    <row r="27327" ht="26.25" customHeight="1"/>
    <row r="27328" ht="26.25" customHeight="1"/>
    <row r="27329" ht="26.25" customHeight="1"/>
    <row r="27330" ht="26.25" customHeight="1"/>
    <row r="27331" ht="26.25" customHeight="1"/>
    <row r="27332" ht="26.25" customHeight="1"/>
    <row r="27333" ht="26.25" customHeight="1"/>
    <row r="27334" ht="26.25" customHeight="1"/>
    <row r="27335" ht="26.25" customHeight="1"/>
    <row r="27336" ht="26.25" customHeight="1"/>
    <row r="27337" ht="26.25" customHeight="1"/>
    <row r="27338" ht="26.25" customHeight="1"/>
    <row r="27339" ht="26.25" customHeight="1"/>
    <row r="27340" ht="26.25" customHeight="1"/>
    <row r="27341" ht="26.25" customHeight="1"/>
    <row r="27342" ht="26.25" customHeight="1"/>
    <row r="27343" ht="26.25" customHeight="1"/>
    <row r="27344" ht="26.25" customHeight="1"/>
    <row r="27345" ht="26.25" customHeight="1"/>
    <row r="27346" ht="26.25" customHeight="1"/>
    <row r="27347" ht="26.25" customHeight="1"/>
    <row r="27348" ht="26.25" customHeight="1"/>
    <row r="27349" ht="26.25" customHeight="1"/>
    <row r="27350" ht="26.25" customHeight="1"/>
    <row r="27351" ht="26.25" customHeight="1"/>
    <row r="27352" ht="26.25" customHeight="1"/>
    <row r="27353" ht="26.25" customHeight="1"/>
    <row r="27354" ht="26.25" customHeight="1"/>
    <row r="27355" ht="26.25" customHeight="1"/>
    <row r="27356" ht="26.25" customHeight="1"/>
    <row r="27357" ht="26.25" customHeight="1"/>
    <row r="27358" ht="26.25" customHeight="1"/>
    <row r="27359" ht="26.25" customHeight="1"/>
    <row r="27360" ht="26.25" customHeight="1"/>
    <row r="27361" ht="26.25" customHeight="1"/>
    <row r="27362" ht="26.25" customHeight="1"/>
    <row r="27363" ht="26.25" customHeight="1"/>
    <row r="27364" ht="26.25" customHeight="1"/>
    <row r="27365" ht="26.25" customHeight="1"/>
    <row r="27366" ht="26.25" customHeight="1"/>
    <row r="27367" ht="26.25" customHeight="1"/>
    <row r="27368" ht="26.25" customHeight="1"/>
    <row r="27369" ht="26.25" customHeight="1"/>
    <row r="27370" ht="26.25" customHeight="1"/>
    <row r="27371" ht="26.25" customHeight="1"/>
    <row r="27372" ht="26.25" customHeight="1"/>
    <row r="27373" ht="26.25" customHeight="1"/>
    <row r="27374" ht="26.25" customHeight="1"/>
    <row r="27375" ht="26.25" customHeight="1"/>
    <row r="27376" ht="26.25" customHeight="1"/>
    <row r="27377" ht="26.25" customHeight="1"/>
    <row r="27378" ht="26.25" customHeight="1"/>
    <row r="27379" ht="26.25" customHeight="1"/>
    <row r="27380" ht="26.25" customHeight="1"/>
    <row r="27381" ht="26.25" customHeight="1"/>
    <row r="27382" ht="26.25" customHeight="1"/>
    <row r="27383" ht="26.25" customHeight="1"/>
    <row r="27384" ht="26.25" customHeight="1"/>
    <row r="27385" ht="26.25" customHeight="1"/>
    <row r="27386" ht="26.25" customHeight="1"/>
    <row r="27387" ht="26.25" customHeight="1"/>
    <row r="27388" ht="26.25" customHeight="1"/>
    <row r="27389" ht="26.25" customHeight="1"/>
    <row r="27390" ht="26.25" customHeight="1"/>
    <row r="27391" ht="26.25" customHeight="1"/>
    <row r="27392" ht="26.25" customHeight="1"/>
    <row r="27393" ht="26.25" customHeight="1"/>
    <row r="27394" ht="26.25" customHeight="1"/>
    <row r="27395" ht="26.25" customHeight="1"/>
    <row r="27396" ht="26.25" customHeight="1"/>
    <row r="27397" ht="26.25" customHeight="1"/>
    <row r="27398" ht="26.25" customHeight="1"/>
    <row r="27399" ht="26.25" customHeight="1"/>
    <row r="27400" ht="26.25" customHeight="1"/>
    <row r="27401" ht="26.25" customHeight="1"/>
    <row r="27402" ht="26.25" customHeight="1"/>
    <row r="27403" ht="26.25" customHeight="1"/>
    <row r="27404" ht="26.25" customHeight="1"/>
    <row r="27405" ht="26.25" customHeight="1"/>
    <row r="27406" ht="26.25" customHeight="1"/>
    <row r="27407" ht="26.25" customHeight="1"/>
    <row r="27408" ht="26.25" customHeight="1"/>
    <row r="27409" ht="26.25" customHeight="1"/>
    <row r="27410" ht="26.25" customHeight="1"/>
    <row r="27411" ht="26.25" customHeight="1"/>
    <row r="27412" ht="26.25" customHeight="1"/>
    <row r="27413" ht="26.25" customHeight="1"/>
    <row r="27414" ht="26.25" customHeight="1"/>
    <row r="27415" ht="26.25" customHeight="1"/>
    <row r="27416" ht="26.25" customHeight="1"/>
    <row r="27417" ht="26.25" customHeight="1"/>
    <row r="27418" ht="26.25" customHeight="1"/>
    <row r="27419" ht="26.25" customHeight="1"/>
    <row r="27420" ht="26.25" customHeight="1"/>
    <row r="27421" ht="26.25" customHeight="1"/>
    <row r="27422" ht="26.25" customHeight="1"/>
    <row r="27423" ht="26.25" customHeight="1"/>
    <row r="27424" ht="26.25" customHeight="1"/>
    <row r="27425" ht="26.25" customHeight="1"/>
    <row r="27426" ht="26.25" customHeight="1"/>
    <row r="27427" ht="26.25" customHeight="1"/>
    <row r="27428" ht="26.25" customHeight="1"/>
    <row r="27429" ht="26.25" customHeight="1"/>
    <row r="27430" ht="26.25" customHeight="1"/>
    <row r="27431" ht="26.25" customHeight="1"/>
    <row r="27432" ht="26.25" customHeight="1"/>
    <row r="27433" ht="26.25" customHeight="1"/>
    <row r="27434" ht="26.25" customHeight="1"/>
    <row r="27435" ht="26.25" customHeight="1"/>
    <row r="27436" ht="26.25" customHeight="1"/>
    <row r="27437" ht="26.25" customHeight="1"/>
    <row r="27438" ht="26.25" customHeight="1"/>
    <row r="27439" ht="26.25" customHeight="1"/>
    <row r="27440" ht="26.25" customHeight="1"/>
    <row r="27441" ht="26.25" customHeight="1"/>
    <row r="27442" ht="26.25" customHeight="1"/>
    <row r="27443" ht="26.25" customHeight="1"/>
    <row r="27444" ht="26.25" customHeight="1"/>
    <row r="27445" ht="26.25" customHeight="1"/>
    <row r="27446" ht="26.25" customHeight="1"/>
    <row r="27447" ht="26.25" customHeight="1"/>
    <row r="27448" ht="26.25" customHeight="1"/>
    <row r="27449" ht="26.25" customHeight="1"/>
    <row r="27450" ht="26.25" customHeight="1"/>
    <row r="27451" ht="26.25" customHeight="1"/>
    <row r="27452" ht="26.25" customHeight="1"/>
    <row r="27453" ht="26.25" customHeight="1"/>
    <row r="27454" ht="26.25" customHeight="1"/>
    <row r="27455" ht="26.25" customHeight="1"/>
    <row r="27456" ht="26.25" customHeight="1"/>
    <row r="27457" ht="26.25" customHeight="1"/>
    <row r="27458" ht="26.25" customHeight="1"/>
    <row r="27459" ht="26.25" customHeight="1"/>
    <row r="27460" ht="26.25" customHeight="1"/>
    <row r="27461" ht="26.25" customHeight="1"/>
    <row r="27462" ht="26.25" customHeight="1"/>
    <row r="27463" ht="26.25" customHeight="1"/>
    <row r="27464" ht="26.25" customHeight="1"/>
    <row r="27465" ht="26.25" customHeight="1"/>
    <row r="27466" ht="26.25" customHeight="1"/>
    <row r="27467" ht="26.25" customHeight="1"/>
    <row r="27468" ht="26.25" customHeight="1"/>
    <row r="27469" ht="26.25" customHeight="1"/>
    <row r="27470" ht="26.25" customHeight="1"/>
    <row r="27471" ht="26.25" customHeight="1"/>
    <row r="27472" ht="26.25" customHeight="1"/>
    <row r="27473" ht="26.25" customHeight="1"/>
    <row r="27474" ht="26.25" customHeight="1"/>
    <row r="27475" ht="26.25" customHeight="1"/>
    <row r="27476" ht="26.25" customHeight="1"/>
    <row r="27477" ht="26.25" customHeight="1"/>
    <row r="27478" ht="26.25" customHeight="1"/>
    <row r="27479" ht="26.25" customHeight="1"/>
    <row r="27480" ht="26.25" customHeight="1"/>
    <row r="27481" ht="26.25" customHeight="1"/>
    <row r="27482" ht="26.25" customHeight="1"/>
    <row r="27483" ht="26.25" customHeight="1"/>
    <row r="27484" ht="26.25" customHeight="1"/>
    <row r="27485" ht="26.25" customHeight="1"/>
    <row r="27486" ht="26.25" customHeight="1"/>
    <row r="27487" ht="26.25" customHeight="1"/>
    <row r="27488" ht="26.25" customHeight="1"/>
    <row r="27489" ht="26.25" customHeight="1"/>
    <row r="27490" ht="26.25" customHeight="1"/>
    <row r="27491" ht="26.25" customHeight="1"/>
    <row r="27492" ht="26.25" customHeight="1"/>
    <row r="27493" ht="26.25" customHeight="1"/>
    <row r="27494" ht="26.25" customHeight="1"/>
    <row r="27495" ht="26.25" customHeight="1"/>
    <row r="27496" ht="26.25" customHeight="1"/>
    <row r="27497" ht="26.25" customHeight="1"/>
    <row r="27498" ht="26.25" customHeight="1"/>
    <row r="27499" ht="26.25" customHeight="1"/>
    <row r="27500" ht="26.25" customHeight="1"/>
    <row r="27501" ht="26.25" customHeight="1"/>
    <row r="27502" ht="26.25" customHeight="1"/>
    <row r="27503" ht="26.25" customHeight="1"/>
    <row r="27504" ht="26.25" customHeight="1"/>
    <row r="27505" ht="26.25" customHeight="1"/>
    <row r="27506" ht="26.25" customHeight="1"/>
    <row r="27507" ht="26.25" customHeight="1"/>
    <row r="27508" ht="26.25" customHeight="1"/>
    <row r="27509" ht="26.25" customHeight="1"/>
    <row r="27510" ht="26.25" customHeight="1"/>
    <row r="27511" ht="26.25" customHeight="1"/>
    <row r="27512" ht="26.25" customHeight="1"/>
    <row r="27513" ht="26.25" customHeight="1"/>
    <row r="27514" ht="26.25" customHeight="1"/>
    <row r="27515" ht="26.25" customHeight="1"/>
    <row r="27516" ht="26.25" customHeight="1"/>
    <row r="27517" ht="26.25" customHeight="1"/>
    <row r="27518" ht="26.25" customHeight="1"/>
    <row r="27519" ht="26.25" customHeight="1"/>
    <row r="27520" ht="26.25" customHeight="1"/>
    <row r="27521" ht="26.25" customHeight="1"/>
    <row r="27522" ht="26.25" customHeight="1"/>
    <row r="27523" ht="26.25" customHeight="1"/>
    <row r="27524" ht="26.25" customHeight="1"/>
    <row r="27525" ht="26.25" customHeight="1"/>
    <row r="27526" ht="26.25" customHeight="1"/>
    <row r="27527" ht="26.25" customHeight="1"/>
    <row r="27528" ht="26.25" customHeight="1"/>
    <row r="27529" ht="26.25" customHeight="1"/>
    <row r="27530" ht="26.25" customHeight="1"/>
    <row r="27531" ht="26.25" customHeight="1"/>
    <row r="27532" ht="26.25" customHeight="1"/>
    <row r="27533" ht="26.25" customHeight="1"/>
    <row r="27534" ht="26.25" customHeight="1"/>
    <row r="27535" ht="26.25" customHeight="1"/>
    <row r="27536" ht="26.25" customHeight="1"/>
    <row r="27537" ht="26.25" customHeight="1"/>
    <row r="27538" ht="26.25" customHeight="1"/>
    <row r="27539" ht="26.25" customHeight="1"/>
    <row r="27540" ht="26.25" customHeight="1"/>
    <row r="27541" ht="26.25" customHeight="1"/>
    <row r="27542" ht="26.25" customHeight="1"/>
    <row r="27543" ht="26.25" customHeight="1"/>
    <row r="27544" ht="26.25" customHeight="1"/>
    <row r="27545" ht="26.25" customHeight="1"/>
    <row r="27546" ht="26.25" customHeight="1"/>
    <row r="27547" ht="26.25" customHeight="1"/>
    <row r="27548" ht="26.25" customHeight="1"/>
    <row r="27549" ht="26.25" customHeight="1"/>
    <row r="27550" ht="26.25" customHeight="1"/>
    <row r="27551" ht="26.25" customHeight="1"/>
    <row r="27552" ht="26.25" customHeight="1"/>
    <row r="27553" ht="26.25" customHeight="1"/>
    <row r="27554" ht="26.25" customHeight="1"/>
    <row r="27555" ht="26.25" customHeight="1"/>
    <row r="27556" ht="26.25" customHeight="1"/>
    <row r="27557" ht="26.25" customHeight="1"/>
    <row r="27558" ht="26.25" customHeight="1"/>
    <row r="27559" ht="26.25" customHeight="1"/>
    <row r="27560" ht="26.25" customHeight="1"/>
    <row r="27561" ht="26.25" customHeight="1"/>
    <row r="27562" ht="26.25" customHeight="1"/>
    <row r="27563" ht="26.25" customHeight="1"/>
    <row r="27564" ht="26.25" customHeight="1"/>
    <row r="27565" ht="26.25" customHeight="1"/>
    <row r="27566" ht="26.25" customHeight="1"/>
    <row r="27567" ht="26.25" customHeight="1"/>
    <row r="27568" ht="26.25" customHeight="1"/>
    <row r="27569" ht="26.25" customHeight="1"/>
    <row r="27570" ht="26.25" customHeight="1"/>
    <row r="27571" ht="26.25" customHeight="1"/>
    <row r="27572" ht="26.25" customHeight="1"/>
    <row r="27573" ht="26.25" customHeight="1"/>
    <row r="27574" ht="26.25" customHeight="1"/>
    <row r="27575" ht="26.25" customHeight="1"/>
    <row r="27576" ht="26.25" customHeight="1"/>
    <row r="27577" ht="26.25" customHeight="1"/>
    <row r="27578" ht="26.25" customHeight="1"/>
    <row r="27579" ht="26.25" customHeight="1"/>
    <row r="27580" ht="26.25" customHeight="1"/>
    <row r="27581" ht="26.25" customHeight="1"/>
    <row r="27582" ht="26.25" customHeight="1"/>
    <row r="27583" ht="26.25" customHeight="1"/>
    <row r="27584" ht="26.25" customHeight="1"/>
    <row r="27585" ht="26.25" customHeight="1"/>
    <row r="27586" ht="26.25" customHeight="1"/>
    <row r="27587" ht="26.25" customHeight="1"/>
    <row r="27588" ht="26.25" customHeight="1"/>
    <row r="27589" ht="26.25" customHeight="1"/>
    <row r="27590" ht="26.25" customHeight="1"/>
    <row r="27591" ht="26.25" customHeight="1"/>
    <row r="27592" ht="26.25" customHeight="1"/>
    <row r="27593" ht="26.25" customHeight="1"/>
    <row r="27594" ht="26.25" customHeight="1"/>
    <row r="27595" ht="26.25" customHeight="1"/>
    <row r="27596" ht="26.25" customHeight="1"/>
    <row r="27597" ht="26.25" customHeight="1"/>
    <row r="27598" ht="26.25" customHeight="1"/>
    <row r="27599" ht="26.25" customHeight="1"/>
    <row r="27600" ht="26.25" customHeight="1"/>
    <row r="27601" ht="26.25" customHeight="1"/>
    <row r="27602" ht="26.25" customHeight="1"/>
    <row r="27603" ht="26.25" customHeight="1"/>
    <row r="27604" ht="26.25" customHeight="1"/>
    <row r="27605" ht="26.25" customHeight="1"/>
    <row r="27606" ht="26.25" customHeight="1"/>
    <row r="27607" ht="26.25" customHeight="1"/>
    <row r="27608" ht="26.25" customHeight="1"/>
    <row r="27609" ht="26.25" customHeight="1"/>
    <row r="27610" ht="26.25" customHeight="1"/>
    <row r="27611" ht="26.25" customHeight="1"/>
    <row r="27612" ht="26.25" customHeight="1"/>
    <row r="27613" ht="26.25" customHeight="1"/>
    <row r="27614" ht="26.25" customHeight="1"/>
    <row r="27615" ht="26.25" customHeight="1"/>
    <row r="27616" ht="26.25" customHeight="1"/>
    <row r="27617" ht="26.25" customHeight="1"/>
    <row r="27618" ht="26.25" customHeight="1"/>
    <row r="27619" ht="26.25" customHeight="1"/>
    <row r="27620" ht="26.25" customHeight="1"/>
    <row r="27621" ht="26.25" customHeight="1"/>
    <row r="27622" ht="26.25" customHeight="1"/>
    <row r="27623" ht="26.25" customHeight="1"/>
    <row r="27624" ht="26.25" customHeight="1"/>
    <row r="27625" ht="26.25" customHeight="1"/>
    <row r="27626" ht="26.25" customHeight="1"/>
    <row r="27627" ht="26.25" customHeight="1"/>
    <row r="27628" ht="26.25" customHeight="1"/>
    <row r="27629" ht="26.25" customHeight="1"/>
    <row r="27630" ht="26.25" customHeight="1"/>
    <row r="27631" ht="26.25" customHeight="1"/>
    <row r="27632" ht="26.25" customHeight="1"/>
    <row r="27633" ht="26.25" customHeight="1"/>
    <row r="27634" ht="26.25" customHeight="1"/>
    <row r="27635" ht="26.25" customHeight="1"/>
    <row r="27636" ht="26.25" customHeight="1"/>
    <row r="27637" ht="26.25" customHeight="1"/>
    <row r="27638" ht="26.25" customHeight="1"/>
    <row r="27639" ht="26.25" customHeight="1"/>
    <row r="27640" ht="26.25" customHeight="1"/>
    <row r="27641" ht="26.25" customHeight="1"/>
    <row r="27642" ht="26.25" customHeight="1"/>
    <row r="27643" ht="26.25" customHeight="1"/>
    <row r="27644" ht="26.25" customHeight="1"/>
    <row r="27645" ht="26.25" customHeight="1"/>
    <row r="27646" ht="26.25" customHeight="1"/>
    <row r="27647" ht="26.25" customHeight="1"/>
    <row r="27648" ht="26.25" customHeight="1"/>
    <row r="27649" ht="26.25" customHeight="1"/>
    <row r="27650" ht="26.25" customHeight="1"/>
    <row r="27651" ht="26.25" customHeight="1"/>
    <row r="27652" ht="26.25" customHeight="1"/>
    <row r="27653" ht="26.25" customHeight="1"/>
    <row r="27654" ht="26.25" customHeight="1"/>
    <row r="27655" ht="26.25" customHeight="1"/>
    <row r="27656" ht="26.25" customHeight="1"/>
    <row r="27657" ht="26.25" customHeight="1"/>
    <row r="27658" ht="26.25" customHeight="1"/>
    <row r="27659" ht="26.25" customHeight="1"/>
    <row r="27660" ht="26.25" customHeight="1"/>
    <row r="27661" ht="26.25" customHeight="1"/>
    <row r="27662" ht="26.25" customHeight="1"/>
    <row r="27663" ht="26.25" customHeight="1"/>
    <row r="27664" ht="26.25" customHeight="1"/>
    <row r="27665" ht="26.25" customHeight="1"/>
    <row r="27666" ht="26.25" customHeight="1"/>
    <row r="27667" ht="26.25" customHeight="1"/>
    <row r="27668" ht="26.25" customHeight="1"/>
    <row r="27669" ht="26.25" customHeight="1"/>
    <row r="27670" ht="26.25" customHeight="1"/>
    <row r="27671" ht="26.25" customHeight="1"/>
    <row r="27672" ht="26.25" customHeight="1"/>
    <row r="27673" ht="26.25" customHeight="1"/>
    <row r="27674" ht="26.25" customHeight="1"/>
    <row r="27675" ht="26.25" customHeight="1"/>
    <row r="27676" ht="26.25" customHeight="1"/>
    <row r="27677" ht="26.25" customHeight="1"/>
    <row r="27678" ht="26.25" customHeight="1"/>
    <row r="27679" ht="26.25" customHeight="1"/>
    <row r="27680" ht="26.25" customHeight="1"/>
    <row r="27681" ht="26.25" customHeight="1"/>
    <row r="27682" ht="26.25" customHeight="1"/>
    <row r="27683" ht="26.25" customHeight="1"/>
    <row r="27684" ht="26.25" customHeight="1"/>
    <row r="27685" ht="26.25" customHeight="1"/>
    <row r="27686" ht="26.25" customHeight="1"/>
    <row r="27687" ht="26.25" customHeight="1"/>
    <row r="27688" ht="26.25" customHeight="1"/>
    <row r="27689" ht="26.25" customHeight="1"/>
    <row r="27690" ht="26.25" customHeight="1"/>
    <row r="27691" ht="26.25" customHeight="1"/>
    <row r="27692" ht="26.25" customHeight="1"/>
    <row r="27693" ht="26.25" customHeight="1"/>
    <row r="27694" ht="26.25" customHeight="1"/>
    <row r="27695" ht="26.25" customHeight="1"/>
    <row r="27696" ht="26.25" customHeight="1"/>
    <row r="27697" ht="26.25" customHeight="1"/>
    <row r="27698" ht="26.25" customHeight="1"/>
    <row r="27699" ht="26.25" customHeight="1"/>
    <row r="27700" ht="26.25" customHeight="1"/>
    <row r="27701" ht="26.25" customHeight="1"/>
    <row r="27702" ht="26.25" customHeight="1"/>
    <row r="27703" ht="26.25" customHeight="1"/>
    <row r="27704" ht="26.25" customHeight="1"/>
    <row r="27705" ht="26.25" customHeight="1"/>
    <row r="27706" ht="26.25" customHeight="1"/>
    <row r="27707" ht="26.25" customHeight="1"/>
    <row r="27708" ht="26.25" customHeight="1"/>
    <row r="27709" ht="26.25" customHeight="1"/>
    <row r="27710" ht="26.25" customHeight="1"/>
    <row r="27711" ht="26.25" customHeight="1"/>
    <row r="27712" ht="26.25" customHeight="1"/>
    <row r="27713" ht="26.25" customHeight="1"/>
    <row r="27714" ht="26.25" customHeight="1"/>
    <row r="27715" ht="26.25" customHeight="1"/>
    <row r="27716" ht="26.25" customHeight="1"/>
    <row r="27717" ht="26.25" customHeight="1"/>
    <row r="27718" ht="26.25" customHeight="1"/>
    <row r="27719" ht="26.25" customHeight="1"/>
    <row r="27720" ht="26.25" customHeight="1"/>
    <row r="27721" ht="26.25" customHeight="1"/>
    <row r="27722" ht="26.25" customHeight="1"/>
    <row r="27723" ht="26.25" customHeight="1"/>
    <row r="27724" ht="26.25" customHeight="1"/>
    <row r="27725" ht="26.25" customHeight="1"/>
    <row r="27726" ht="26.25" customHeight="1"/>
    <row r="27727" ht="26.25" customHeight="1"/>
    <row r="27728" ht="26.25" customHeight="1"/>
    <row r="27729" ht="26.25" customHeight="1"/>
    <row r="27730" ht="26.25" customHeight="1"/>
    <row r="27731" ht="26.25" customHeight="1"/>
    <row r="27732" ht="26.25" customHeight="1"/>
    <row r="27733" ht="26.25" customHeight="1"/>
    <row r="27734" ht="26.25" customHeight="1"/>
    <row r="27735" ht="26.25" customHeight="1"/>
    <row r="27736" ht="26.25" customHeight="1"/>
    <row r="27737" ht="26.25" customHeight="1"/>
    <row r="27738" ht="26.25" customHeight="1"/>
    <row r="27739" ht="26.25" customHeight="1"/>
    <row r="27740" ht="26.25" customHeight="1"/>
    <row r="27741" ht="26.25" customHeight="1"/>
    <row r="27742" ht="26.25" customHeight="1"/>
    <row r="27743" ht="26.25" customHeight="1"/>
    <row r="27744" ht="26.25" customHeight="1"/>
    <row r="27745" ht="26.25" customHeight="1"/>
    <row r="27746" ht="26.25" customHeight="1"/>
    <row r="27747" ht="26.25" customHeight="1"/>
    <row r="27748" ht="26.25" customHeight="1"/>
    <row r="27749" ht="26.25" customHeight="1"/>
    <row r="27750" ht="26.25" customHeight="1"/>
    <row r="27751" ht="26.25" customHeight="1"/>
    <row r="27752" ht="26.25" customHeight="1"/>
    <row r="27753" ht="26.25" customHeight="1"/>
    <row r="27754" ht="26.25" customHeight="1"/>
    <row r="27755" ht="26.25" customHeight="1"/>
    <row r="27756" ht="26.25" customHeight="1"/>
    <row r="27757" ht="26.25" customHeight="1"/>
    <row r="27758" ht="26.25" customHeight="1"/>
    <row r="27759" ht="26.25" customHeight="1"/>
    <row r="27760" ht="26.25" customHeight="1"/>
    <row r="27761" ht="26.25" customHeight="1"/>
    <row r="27762" ht="26.25" customHeight="1"/>
    <row r="27763" ht="26.25" customHeight="1"/>
    <row r="27764" ht="26.25" customHeight="1"/>
    <row r="27765" ht="26.25" customHeight="1"/>
    <row r="27766" ht="26.25" customHeight="1"/>
    <row r="27767" ht="26.25" customHeight="1"/>
    <row r="27768" ht="26.25" customHeight="1"/>
    <row r="27769" ht="26.25" customHeight="1"/>
    <row r="27770" ht="26.25" customHeight="1"/>
    <row r="27771" ht="26.25" customHeight="1"/>
    <row r="27772" ht="26.25" customHeight="1"/>
    <row r="27773" ht="26.25" customHeight="1"/>
    <row r="27774" ht="26.25" customHeight="1"/>
    <row r="27775" ht="26.25" customHeight="1"/>
    <row r="27776" ht="26.25" customHeight="1"/>
    <row r="27777" ht="26.25" customHeight="1"/>
    <row r="27778" ht="26.25" customHeight="1"/>
    <row r="27779" ht="26.25" customHeight="1"/>
    <row r="27780" ht="26.25" customHeight="1"/>
    <row r="27781" ht="26.25" customHeight="1"/>
    <row r="27782" ht="26.25" customHeight="1"/>
    <row r="27783" ht="26.25" customHeight="1"/>
    <row r="27784" ht="26.25" customHeight="1"/>
    <row r="27785" ht="26.25" customHeight="1"/>
    <row r="27786" ht="26.25" customHeight="1"/>
    <row r="27787" ht="26.25" customHeight="1"/>
    <row r="27788" ht="26.25" customHeight="1"/>
    <row r="27789" ht="26.25" customHeight="1"/>
    <row r="27790" ht="26.25" customHeight="1"/>
    <row r="27791" ht="26.25" customHeight="1"/>
    <row r="27792" ht="26.25" customHeight="1"/>
    <row r="27793" ht="26.25" customHeight="1"/>
    <row r="27794" ht="26.25" customHeight="1"/>
    <row r="27795" ht="26.25" customHeight="1"/>
    <row r="27796" ht="26.25" customHeight="1"/>
    <row r="27797" ht="26.25" customHeight="1"/>
    <row r="27798" ht="26.25" customHeight="1"/>
    <row r="27799" ht="26.25" customHeight="1"/>
    <row r="27800" ht="26.25" customHeight="1"/>
    <row r="27801" ht="26.25" customHeight="1"/>
    <row r="27802" ht="26.25" customHeight="1"/>
    <row r="27803" ht="26.25" customHeight="1"/>
    <row r="27804" ht="26.25" customHeight="1"/>
    <row r="27805" ht="26.25" customHeight="1"/>
    <row r="27806" ht="26.25" customHeight="1"/>
    <row r="27807" ht="26.25" customHeight="1"/>
    <row r="27808" ht="26.25" customHeight="1"/>
    <row r="27809" ht="26.25" customHeight="1"/>
    <row r="27810" ht="26.25" customHeight="1"/>
    <row r="27811" ht="26.25" customHeight="1"/>
    <row r="27812" ht="26.25" customHeight="1"/>
    <row r="27813" ht="26.25" customHeight="1"/>
    <row r="27814" ht="26.25" customHeight="1"/>
    <row r="27815" ht="26.25" customHeight="1"/>
    <row r="27816" ht="26.25" customHeight="1"/>
    <row r="27817" ht="26.25" customHeight="1"/>
    <row r="27818" ht="26.25" customHeight="1"/>
    <row r="27819" ht="26.25" customHeight="1"/>
    <row r="27820" ht="26.25" customHeight="1"/>
    <row r="27821" ht="26.25" customHeight="1"/>
    <row r="27822" ht="26.25" customHeight="1"/>
    <row r="27823" ht="26.25" customHeight="1"/>
    <row r="27824" ht="26.25" customHeight="1"/>
    <row r="27825" ht="26.25" customHeight="1"/>
    <row r="27826" ht="26.25" customHeight="1"/>
    <row r="27827" ht="26.25" customHeight="1"/>
    <row r="27828" ht="26.25" customHeight="1"/>
    <row r="27829" ht="26.25" customHeight="1"/>
    <row r="27830" ht="26.25" customHeight="1"/>
    <row r="27831" ht="26.25" customHeight="1"/>
    <row r="27832" ht="26.25" customHeight="1"/>
    <row r="27833" ht="26.25" customHeight="1"/>
    <row r="27834" ht="26.25" customHeight="1"/>
    <row r="27835" ht="26.25" customHeight="1"/>
    <row r="27836" ht="26.25" customHeight="1"/>
    <row r="27837" ht="26.25" customHeight="1"/>
    <row r="27838" ht="26.25" customHeight="1"/>
    <row r="27839" ht="26.25" customHeight="1"/>
    <row r="27840" ht="26.25" customHeight="1"/>
    <row r="27841" ht="26.25" customHeight="1"/>
    <row r="27842" ht="26.25" customHeight="1"/>
    <row r="27843" ht="26.25" customHeight="1"/>
    <row r="27844" ht="26.25" customHeight="1"/>
    <row r="27845" ht="26.25" customHeight="1"/>
    <row r="27846" ht="26.25" customHeight="1"/>
    <row r="27847" ht="26.25" customHeight="1"/>
    <row r="27848" ht="26.25" customHeight="1"/>
    <row r="27849" ht="26.25" customHeight="1"/>
    <row r="27850" ht="26.25" customHeight="1"/>
    <row r="27851" ht="26.25" customHeight="1"/>
    <row r="27852" ht="26.25" customHeight="1"/>
    <row r="27853" ht="26.25" customHeight="1"/>
    <row r="27854" ht="26.25" customHeight="1"/>
    <row r="27855" ht="26.25" customHeight="1"/>
    <row r="27856" ht="26.25" customHeight="1"/>
    <row r="27857" ht="26.25" customHeight="1"/>
    <row r="27858" ht="26.25" customHeight="1"/>
    <row r="27859" ht="26.25" customHeight="1"/>
    <row r="27860" ht="26.25" customHeight="1"/>
    <row r="27861" ht="26.25" customHeight="1"/>
    <row r="27862" ht="26.25" customHeight="1"/>
    <row r="27863" ht="26.25" customHeight="1"/>
    <row r="27864" ht="26.25" customHeight="1"/>
    <row r="27865" ht="26.25" customHeight="1"/>
    <row r="27866" ht="26.25" customHeight="1"/>
    <row r="27867" ht="26.25" customHeight="1"/>
    <row r="27868" ht="26.25" customHeight="1"/>
    <row r="27869" ht="26.25" customHeight="1"/>
    <row r="27870" ht="26.25" customHeight="1"/>
    <row r="27871" ht="26.25" customHeight="1"/>
    <row r="27872" ht="26.25" customHeight="1"/>
    <row r="27873" ht="26.25" customHeight="1"/>
    <row r="27874" ht="26.25" customHeight="1"/>
    <row r="27875" ht="26.25" customHeight="1"/>
    <row r="27876" ht="26.25" customHeight="1"/>
    <row r="27877" ht="26.25" customHeight="1"/>
    <row r="27878" ht="26.25" customHeight="1"/>
    <row r="27879" ht="26.25" customHeight="1"/>
    <row r="27880" ht="26.25" customHeight="1"/>
    <row r="27881" ht="26.25" customHeight="1"/>
    <row r="27882" ht="26.25" customHeight="1"/>
    <row r="27883" ht="26.25" customHeight="1"/>
    <row r="27884" ht="26.25" customHeight="1"/>
    <row r="27885" ht="26.25" customHeight="1"/>
    <row r="27886" ht="26.25" customHeight="1"/>
    <row r="27887" ht="26.25" customHeight="1"/>
    <row r="27888" ht="26.25" customHeight="1"/>
    <row r="27889" ht="26.25" customHeight="1"/>
    <row r="27890" ht="26.25" customHeight="1"/>
    <row r="27891" ht="26.25" customHeight="1"/>
    <row r="27892" ht="26.25" customHeight="1"/>
    <row r="27893" ht="26.25" customHeight="1"/>
    <row r="27894" ht="26.25" customHeight="1"/>
    <row r="27895" ht="26.25" customHeight="1"/>
    <row r="27896" ht="26.25" customHeight="1"/>
    <row r="27897" ht="26.25" customHeight="1"/>
    <row r="27898" ht="26.25" customHeight="1"/>
    <row r="27899" ht="26.25" customHeight="1"/>
    <row r="27900" ht="26.25" customHeight="1"/>
    <row r="27901" ht="26.25" customHeight="1"/>
    <row r="27902" ht="26.25" customHeight="1"/>
    <row r="27903" ht="26.25" customHeight="1"/>
    <row r="27904" ht="26.25" customHeight="1"/>
    <row r="27905" ht="26.25" customHeight="1"/>
    <row r="27906" ht="26.25" customHeight="1"/>
    <row r="27907" ht="26.25" customHeight="1"/>
    <row r="27908" ht="26.25" customHeight="1"/>
    <row r="27909" ht="26.25" customHeight="1"/>
    <row r="27910" ht="26.25" customHeight="1"/>
    <row r="27911" ht="26.25" customHeight="1"/>
    <row r="27912" ht="26.25" customHeight="1"/>
    <row r="27913" ht="26.25" customHeight="1"/>
    <row r="27914" ht="26.25" customHeight="1"/>
    <row r="27915" ht="26.25" customHeight="1"/>
    <row r="27916" ht="26.25" customHeight="1"/>
    <row r="27917" ht="26.25" customHeight="1"/>
    <row r="27918" ht="26.25" customHeight="1"/>
    <row r="27919" ht="26.25" customHeight="1"/>
    <row r="27920" ht="26.25" customHeight="1"/>
    <row r="27921" ht="26.25" customHeight="1"/>
    <row r="27922" ht="26.25" customHeight="1"/>
    <row r="27923" ht="26.25" customHeight="1"/>
    <row r="27924" ht="26.25" customHeight="1"/>
    <row r="27925" ht="26.25" customHeight="1"/>
    <row r="27926" ht="26.25" customHeight="1"/>
    <row r="27927" ht="26.25" customHeight="1"/>
    <row r="27928" ht="26.25" customHeight="1"/>
    <row r="27929" ht="26.25" customHeight="1"/>
    <row r="27930" ht="26.25" customHeight="1"/>
    <row r="27931" ht="26.25" customHeight="1"/>
    <row r="27932" ht="26.25" customHeight="1"/>
    <row r="27933" ht="26.25" customHeight="1"/>
    <row r="27934" ht="26.25" customHeight="1"/>
    <row r="27935" ht="26.25" customHeight="1"/>
    <row r="27936" ht="26.25" customHeight="1"/>
    <row r="27937" ht="26.25" customHeight="1"/>
    <row r="27938" ht="26.25" customHeight="1"/>
    <row r="27939" ht="26.25" customHeight="1"/>
    <row r="27940" ht="26.25" customHeight="1"/>
    <row r="27941" ht="26.25" customHeight="1"/>
    <row r="27942" ht="26.25" customHeight="1"/>
    <row r="27943" ht="26.25" customHeight="1"/>
    <row r="27944" ht="26.25" customHeight="1"/>
    <row r="27945" ht="26.25" customHeight="1"/>
    <row r="27946" ht="26.25" customHeight="1"/>
    <row r="27947" ht="26.25" customHeight="1"/>
    <row r="27948" ht="26.25" customHeight="1"/>
    <row r="27949" ht="26.25" customHeight="1"/>
    <row r="27950" ht="26.25" customHeight="1"/>
    <row r="27951" ht="26.25" customHeight="1"/>
    <row r="27952" ht="26.25" customHeight="1"/>
    <row r="27953" ht="26.25" customHeight="1"/>
    <row r="27954" ht="26.25" customHeight="1"/>
    <row r="27955" ht="26.25" customHeight="1"/>
    <row r="27956" ht="26.25" customHeight="1"/>
    <row r="27957" ht="26.25" customHeight="1"/>
    <row r="27958" ht="26.25" customHeight="1"/>
    <row r="27959" ht="26.25" customHeight="1"/>
    <row r="27960" ht="26.25" customHeight="1"/>
    <row r="27961" ht="26.25" customHeight="1"/>
    <row r="27962" ht="26.25" customHeight="1"/>
    <row r="27963" ht="26.25" customHeight="1"/>
    <row r="27964" ht="26.25" customHeight="1"/>
    <row r="27965" ht="26.25" customHeight="1"/>
    <row r="27966" ht="26.25" customHeight="1"/>
    <row r="27967" ht="26.25" customHeight="1"/>
    <row r="27968" ht="26.25" customHeight="1"/>
    <row r="27969" ht="26.25" customHeight="1"/>
    <row r="27970" ht="26.25" customHeight="1"/>
    <row r="27971" ht="26.25" customHeight="1"/>
    <row r="27972" ht="26.25" customHeight="1"/>
    <row r="27973" ht="26.25" customHeight="1"/>
    <row r="27974" ht="26.25" customHeight="1"/>
    <row r="27975" ht="26.25" customHeight="1"/>
    <row r="27976" ht="26.25" customHeight="1"/>
    <row r="27977" ht="26.25" customHeight="1"/>
    <row r="27978" ht="26.25" customHeight="1"/>
    <row r="27979" ht="26.25" customHeight="1"/>
    <row r="27980" ht="26.25" customHeight="1"/>
    <row r="27981" ht="26.25" customHeight="1"/>
    <row r="27982" ht="26.25" customHeight="1"/>
    <row r="27983" ht="26.25" customHeight="1"/>
    <row r="27984" ht="26.25" customHeight="1"/>
    <row r="27985" ht="26.25" customHeight="1"/>
    <row r="27986" ht="26.25" customHeight="1"/>
    <row r="27987" ht="26.25" customHeight="1"/>
    <row r="27988" ht="26.25" customHeight="1"/>
    <row r="27989" ht="26.25" customHeight="1"/>
    <row r="27990" ht="26.25" customHeight="1"/>
    <row r="27991" ht="26.25" customHeight="1"/>
    <row r="27992" ht="26.25" customHeight="1"/>
    <row r="27993" ht="26.25" customHeight="1"/>
    <row r="27994" ht="26.25" customHeight="1"/>
    <row r="27995" ht="26.25" customHeight="1"/>
    <row r="27996" ht="26.25" customHeight="1"/>
    <row r="27997" ht="26.25" customHeight="1"/>
    <row r="27998" ht="26.25" customHeight="1"/>
    <row r="27999" ht="26.25" customHeight="1"/>
    <row r="28000" ht="26.25" customHeight="1"/>
    <row r="28001" ht="26.25" customHeight="1"/>
    <row r="28002" ht="26.25" customHeight="1"/>
    <row r="28003" ht="26.25" customHeight="1"/>
    <row r="28004" ht="26.25" customHeight="1"/>
    <row r="28005" ht="26.25" customHeight="1"/>
    <row r="28006" ht="26.25" customHeight="1"/>
    <row r="28007" ht="26.25" customHeight="1"/>
    <row r="28008" ht="26.25" customHeight="1"/>
    <row r="28009" ht="26.25" customHeight="1"/>
    <row r="28010" ht="26.25" customHeight="1"/>
    <row r="28011" ht="26.25" customHeight="1"/>
    <row r="28012" ht="26.25" customHeight="1"/>
    <row r="28013" ht="26.25" customHeight="1"/>
    <row r="28014" ht="26.25" customHeight="1"/>
    <row r="28015" ht="26.25" customHeight="1"/>
    <row r="28016" ht="26.25" customHeight="1"/>
    <row r="28017" ht="26.25" customHeight="1"/>
    <row r="28018" ht="26.25" customHeight="1"/>
    <row r="28019" ht="26.25" customHeight="1"/>
    <row r="28020" ht="26.25" customHeight="1"/>
    <row r="28021" ht="26.25" customHeight="1"/>
    <row r="28022" ht="26.25" customHeight="1"/>
    <row r="28023" ht="26.25" customHeight="1"/>
    <row r="28024" ht="26.25" customHeight="1"/>
    <row r="28025" ht="26.25" customHeight="1"/>
    <row r="28026" ht="26.25" customHeight="1"/>
    <row r="28027" ht="26.25" customHeight="1"/>
    <row r="28028" ht="26.25" customHeight="1"/>
    <row r="28029" ht="26.25" customHeight="1"/>
    <row r="28030" ht="26.25" customHeight="1"/>
    <row r="28031" ht="26.25" customHeight="1"/>
    <row r="28032" ht="26.25" customHeight="1"/>
    <row r="28033" ht="26.25" customHeight="1"/>
    <row r="28034" ht="26.25" customHeight="1"/>
    <row r="28035" ht="26.25" customHeight="1"/>
    <row r="28036" ht="26.25" customHeight="1"/>
    <row r="28037" ht="26.25" customHeight="1"/>
    <row r="28038" ht="26.25" customHeight="1"/>
    <row r="28039" ht="26.25" customHeight="1"/>
    <row r="28040" ht="26.25" customHeight="1"/>
    <row r="28041" ht="26.25" customHeight="1"/>
    <row r="28042" ht="26.25" customHeight="1"/>
    <row r="28043" ht="26.25" customHeight="1"/>
    <row r="28044" ht="26.25" customHeight="1"/>
    <row r="28045" ht="26.25" customHeight="1"/>
    <row r="28046" ht="26.25" customHeight="1"/>
    <row r="28047" ht="26.25" customHeight="1"/>
    <row r="28048" ht="26.25" customHeight="1"/>
    <row r="28049" ht="26.25" customHeight="1"/>
    <row r="28050" ht="26.25" customHeight="1"/>
    <row r="28051" ht="26.25" customHeight="1"/>
    <row r="28052" ht="26.25" customHeight="1"/>
    <row r="28053" ht="26.25" customHeight="1"/>
    <row r="28054" ht="26.25" customHeight="1"/>
    <row r="28055" ht="26.25" customHeight="1"/>
    <row r="28056" ht="26.25" customHeight="1"/>
    <row r="28057" ht="26.25" customHeight="1"/>
    <row r="28058" ht="26.25" customHeight="1"/>
    <row r="28059" ht="26.25" customHeight="1"/>
    <row r="28060" ht="26.25" customHeight="1"/>
    <row r="28061" ht="26.25" customHeight="1"/>
    <row r="28062" ht="26.25" customHeight="1"/>
    <row r="28063" ht="26.25" customHeight="1"/>
    <row r="28064" ht="26.25" customHeight="1"/>
    <row r="28065" ht="26.25" customHeight="1"/>
    <row r="28066" ht="26.25" customHeight="1"/>
    <row r="28067" ht="26.25" customHeight="1"/>
    <row r="28068" ht="26.25" customHeight="1"/>
    <row r="28069" ht="26.25" customHeight="1"/>
    <row r="28070" ht="26.25" customHeight="1"/>
    <row r="28071" ht="26.25" customHeight="1"/>
    <row r="28072" ht="26.25" customHeight="1"/>
    <row r="28073" ht="26.25" customHeight="1"/>
    <row r="28074" ht="26.25" customHeight="1"/>
    <row r="28075" ht="26.25" customHeight="1"/>
    <row r="28076" ht="26.25" customHeight="1"/>
    <row r="28077" ht="26.25" customHeight="1"/>
    <row r="28078" ht="26.25" customHeight="1"/>
    <row r="28079" ht="26.25" customHeight="1"/>
    <row r="28080" ht="26.25" customHeight="1"/>
    <row r="28081" ht="26.25" customHeight="1"/>
    <row r="28082" ht="26.25" customHeight="1"/>
    <row r="28083" ht="26.25" customHeight="1"/>
    <row r="28084" ht="26.25" customHeight="1"/>
    <row r="28085" ht="26.25" customHeight="1"/>
    <row r="28086" ht="26.25" customHeight="1"/>
    <row r="28087" ht="26.25" customHeight="1"/>
    <row r="28088" ht="26.25" customHeight="1"/>
    <row r="28089" ht="26.25" customHeight="1"/>
    <row r="28090" ht="26.25" customHeight="1"/>
    <row r="28091" ht="26.25" customHeight="1"/>
    <row r="28092" ht="26.25" customHeight="1"/>
    <row r="28093" ht="26.25" customHeight="1"/>
    <row r="28094" ht="26.25" customHeight="1"/>
    <row r="28095" ht="26.25" customHeight="1"/>
    <row r="28096" ht="26.25" customHeight="1"/>
    <row r="28097" ht="26.25" customHeight="1"/>
    <row r="28098" ht="26.25" customHeight="1"/>
    <row r="28099" ht="26.25" customHeight="1"/>
    <row r="28100" ht="26.25" customHeight="1"/>
    <row r="28101" ht="26.25" customHeight="1"/>
    <row r="28102" ht="26.25" customHeight="1"/>
    <row r="28103" ht="26.25" customHeight="1"/>
    <row r="28104" ht="26.25" customHeight="1"/>
    <row r="28105" ht="26.25" customHeight="1"/>
    <row r="28106" ht="26.25" customHeight="1"/>
    <row r="28107" ht="26.25" customHeight="1"/>
    <row r="28108" ht="26.25" customHeight="1"/>
    <row r="28109" ht="26.25" customHeight="1"/>
    <row r="28110" ht="26.25" customHeight="1"/>
    <row r="28111" ht="26.25" customHeight="1"/>
    <row r="28112" ht="26.25" customHeight="1"/>
    <row r="28113" ht="26.25" customHeight="1"/>
    <row r="28114" ht="26.25" customHeight="1"/>
    <row r="28115" ht="26.25" customHeight="1"/>
    <row r="28116" ht="26.25" customHeight="1"/>
    <row r="28117" ht="26.25" customHeight="1"/>
    <row r="28118" ht="26.25" customHeight="1"/>
    <row r="28119" ht="26.25" customHeight="1"/>
    <row r="28120" ht="26.25" customHeight="1"/>
    <row r="28121" ht="26.25" customHeight="1"/>
    <row r="28122" ht="26.25" customHeight="1"/>
    <row r="28123" ht="26.25" customHeight="1"/>
    <row r="28124" ht="26.25" customHeight="1"/>
    <row r="28125" ht="26.25" customHeight="1"/>
    <row r="28126" ht="26.25" customHeight="1"/>
    <row r="28127" ht="26.25" customHeight="1"/>
    <row r="28128" ht="26.25" customHeight="1"/>
    <row r="28129" ht="26.25" customHeight="1"/>
    <row r="28130" ht="26.25" customHeight="1"/>
    <row r="28131" ht="26.25" customHeight="1"/>
    <row r="28132" ht="26.25" customHeight="1"/>
    <row r="28133" ht="26.25" customHeight="1"/>
    <row r="28134" ht="26.25" customHeight="1"/>
    <row r="28135" ht="26.25" customHeight="1"/>
    <row r="28136" ht="26.25" customHeight="1"/>
    <row r="28137" ht="26.25" customHeight="1"/>
    <row r="28138" ht="26.25" customHeight="1"/>
    <row r="28139" ht="26.25" customHeight="1"/>
    <row r="28140" ht="26.25" customHeight="1"/>
    <row r="28141" ht="26.25" customHeight="1"/>
    <row r="28142" ht="26.25" customHeight="1"/>
    <row r="28143" ht="26.25" customHeight="1"/>
    <row r="28144" ht="26.25" customHeight="1"/>
    <row r="28145" ht="26.25" customHeight="1"/>
    <row r="28146" ht="26.25" customHeight="1"/>
    <row r="28147" ht="26.25" customHeight="1"/>
    <row r="28148" ht="26.25" customHeight="1"/>
    <row r="28149" ht="26.25" customHeight="1"/>
    <row r="28150" ht="26.25" customHeight="1"/>
    <row r="28151" ht="26.25" customHeight="1"/>
    <row r="28152" ht="26.25" customHeight="1"/>
    <row r="28153" ht="26.25" customHeight="1"/>
    <row r="28154" ht="26.25" customHeight="1"/>
    <row r="28155" ht="26.25" customHeight="1"/>
    <row r="28156" ht="26.25" customHeight="1"/>
    <row r="28157" ht="26.25" customHeight="1"/>
    <row r="28158" ht="26.25" customHeight="1"/>
    <row r="28159" ht="26.25" customHeight="1"/>
    <row r="28160" ht="26.25" customHeight="1"/>
    <row r="28161" ht="26.25" customHeight="1"/>
    <row r="28162" ht="26.25" customHeight="1"/>
    <row r="28163" ht="26.25" customHeight="1"/>
    <row r="28164" ht="26.25" customHeight="1"/>
    <row r="28165" ht="26.25" customHeight="1"/>
    <row r="28166" ht="26.25" customHeight="1"/>
    <row r="28167" ht="26.25" customHeight="1"/>
    <row r="28168" ht="26.25" customHeight="1"/>
    <row r="28169" ht="26.25" customHeight="1"/>
    <row r="28170" ht="26.25" customHeight="1"/>
    <row r="28171" ht="26.25" customHeight="1"/>
    <row r="28172" ht="26.25" customHeight="1"/>
    <row r="28173" ht="26.25" customHeight="1"/>
    <row r="28174" ht="26.25" customHeight="1"/>
    <row r="28175" ht="26.25" customHeight="1"/>
    <row r="28176" ht="26.25" customHeight="1"/>
    <row r="28177" ht="26.25" customHeight="1"/>
    <row r="28178" ht="26.25" customHeight="1"/>
    <row r="28179" ht="26.25" customHeight="1"/>
    <row r="28180" ht="26.25" customHeight="1"/>
    <row r="28181" ht="26.25" customHeight="1"/>
    <row r="28182" ht="26.25" customHeight="1"/>
    <row r="28183" ht="26.25" customHeight="1"/>
    <row r="28184" ht="26.25" customHeight="1"/>
    <row r="28185" ht="26.25" customHeight="1"/>
    <row r="28186" ht="26.25" customHeight="1"/>
    <row r="28187" ht="26.25" customHeight="1"/>
    <row r="28188" ht="26.25" customHeight="1"/>
    <row r="28189" ht="26.25" customHeight="1"/>
    <row r="28190" ht="26.25" customHeight="1"/>
    <row r="28191" ht="26.25" customHeight="1"/>
    <row r="28192" ht="26.25" customHeight="1"/>
    <row r="28193" ht="26.25" customHeight="1"/>
    <row r="28194" ht="26.25" customHeight="1"/>
    <row r="28195" ht="26.25" customHeight="1"/>
    <row r="28196" ht="26.25" customHeight="1"/>
    <row r="28197" ht="26.25" customHeight="1"/>
    <row r="28198" ht="26.25" customHeight="1"/>
    <row r="28199" ht="26.25" customHeight="1"/>
    <row r="28200" ht="26.25" customHeight="1"/>
    <row r="28201" ht="26.25" customHeight="1"/>
    <row r="28202" ht="26.25" customHeight="1"/>
    <row r="28203" ht="26.25" customHeight="1"/>
    <row r="28204" ht="26.25" customHeight="1"/>
    <row r="28205" ht="26.25" customHeight="1"/>
    <row r="28206" ht="26.25" customHeight="1"/>
    <row r="28207" ht="26.25" customHeight="1"/>
    <row r="28208" ht="26.25" customHeight="1"/>
    <row r="28209" ht="26.25" customHeight="1"/>
    <row r="28210" ht="26.25" customHeight="1"/>
    <row r="28211" ht="26.25" customHeight="1"/>
    <row r="28212" ht="26.25" customHeight="1"/>
    <row r="28213" ht="26.25" customHeight="1"/>
    <row r="28214" ht="26.25" customHeight="1"/>
    <row r="28215" ht="26.25" customHeight="1"/>
    <row r="28216" ht="26.25" customHeight="1"/>
    <row r="28217" ht="26.25" customHeight="1"/>
    <row r="28218" ht="26.25" customHeight="1"/>
    <row r="28219" ht="26.25" customHeight="1"/>
    <row r="28220" ht="26.25" customHeight="1"/>
    <row r="28221" ht="26.25" customHeight="1"/>
    <row r="28222" ht="26.25" customHeight="1"/>
    <row r="28223" ht="26.25" customHeight="1"/>
    <row r="28224" ht="26.25" customHeight="1"/>
    <row r="28225" ht="26.25" customHeight="1"/>
    <row r="28226" ht="26.25" customHeight="1"/>
    <row r="28227" ht="26.25" customHeight="1"/>
    <row r="28228" ht="26.25" customHeight="1"/>
    <row r="28229" ht="26.25" customHeight="1"/>
    <row r="28230" ht="26.25" customHeight="1"/>
    <row r="28231" ht="26.25" customHeight="1"/>
    <row r="28232" ht="26.25" customHeight="1"/>
    <row r="28233" ht="26.25" customHeight="1"/>
    <row r="28234" ht="26.25" customHeight="1"/>
    <row r="28235" ht="26.25" customHeight="1"/>
    <row r="28236" ht="26.25" customHeight="1"/>
    <row r="28237" ht="26.25" customHeight="1"/>
    <row r="28238" ht="26.25" customHeight="1"/>
    <row r="28239" ht="26.25" customHeight="1"/>
    <row r="28240" ht="26.25" customHeight="1"/>
    <row r="28241" ht="26.25" customHeight="1"/>
    <row r="28242" ht="26.25" customHeight="1"/>
    <row r="28243" ht="26.25" customHeight="1"/>
    <row r="28244" ht="26.25" customHeight="1"/>
    <row r="28245" ht="26.25" customHeight="1"/>
    <row r="28246" ht="26.25" customHeight="1"/>
    <row r="28247" ht="26.25" customHeight="1"/>
    <row r="28248" ht="26.25" customHeight="1"/>
    <row r="28249" ht="26.25" customHeight="1"/>
    <row r="28250" ht="26.25" customHeight="1"/>
    <row r="28251" ht="26.25" customHeight="1"/>
    <row r="28252" ht="26.25" customHeight="1"/>
    <row r="28253" ht="26.25" customHeight="1"/>
    <row r="28254" ht="26.25" customHeight="1"/>
    <row r="28255" ht="26.25" customHeight="1"/>
    <row r="28256" ht="26.25" customHeight="1"/>
    <row r="28257" ht="26.25" customHeight="1"/>
    <row r="28258" ht="26.25" customHeight="1"/>
    <row r="28259" ht="26.25" customHeight="1"/>
    <row r="28260" ht="26.25" customHeight="1"/>
    <row r="28261" ht="26.25" customHeight="1"/>
    <row r="28262" ht="26.25" customHeight="1"/>
    <row r="28263" ht="26.25" customHeight="1"/>
    <row r="28264" ht="26.25" customHeight="1"/>
    <row r="28265" ht="26.25" customHeight="1"/>
    <row r="28266" ht="26.25" customHeight="1"/>
    <row r="28267" ht="26.25" customHeight="1"/>
    <row r="28268" ht="26.25" customHeight="1"/>
    <row r="28269" ht="26.25" customHeight="1"/>
    <row r="28270" ht="26.25" customHeight="1"/>
    <row r="28271" ht="26.25" customHeight="1"/>
    <row r="28272" ht="26.25" customHeight="1"/>
    <row r="28273" ht="26.25" customHeight="1"/>
    <row r="28274" ht="26.25" customHeight="1"/>
    <row r="28275" ht="26.25" customHeight="1"/>
    <row r="28276" ht="26.25" customHeight="1"/>
    <row r="28277" ht="26.25" customHeight="1"/>
    <row r="28278" ht="26.25" customHeight="1"/>
    <row r="28279" ht="26.25" customHeight="1"/>
    <row r="28280" ht="26.25" customHeight="1"/>
    <row r="28281" ht="26.25" customHeight="1"/>
    <row r="28282" ht="26.25" customHeight="1"/>
    <row r="28283" ht="26.25" customHeight="1"/>
    <row r="28284" ht="26.25" customHeight="1"/>
    <row r="28285" ht="26.25" customHeight="1"/>
    <row r="28286" ht="26.25" customHeight="1"/>
    <row r="28287" ht="26.25" customHeight="1"/>
    <row r="28288" ht="26.25" customHeight="1"/>
    <row r="28289" ht="26.25" customHeight="1"/>
    <row r="28290" ht="26.25" customHeight="1"/>
    <row r="28291" ht="26.25" customHeight="1"/>
    <row r="28292" ht="26.25" customHeight="1"/>
    <row r="28293" ht="26.25" customHeight="1"/>
    <row r="28294" ht="26.25" customHeight="1"/>
    <row r="28295" ht="26.25" customHeight="1"/>
    <row r="28296" ht="26.25" customHeight="1"/>
    <row r="28297" ht="26.25" customHeight="1"/>
    <row r="28298" ht="26.25" customHeight="1"/>
    <row r="28299" ht="26.25" customHeight="1"/>
    <row r="28300" ht="26.25" customHeight="1"/>
    <row r="28301" ht="26.25" customHeight="1"/>
    <row r="28302" ht="26.25" customHeight="1"/>
    <row r="28303" ht="26.25" customHeight="1"/>
    <row r="28304" ht="26.25" customHeight="1"/>
    <row r="28305" ht="26.25" customHeight="1"/>
    <row r="28306" ht="26.25" customHeight="1"/>
    <row r="28307" ht="26.25" customHeight="1"/>
    <row r="28308" ht="26.25" customHeight="1"/>
    <row r="28309" ht="26.25" customHeight="1"/>
    <row r="28310" ht="26.25" customHeight="1"/>
    <row r="28311" ht="26.25" customHeight="1"/>
    <row r="28312" ht="26.25" customHeight="1"/>
    <row r="28313" ht="26.25" customHeight="1"/>
    <row r="28314" ht="26.25" customHeight="1"/>
    <row r="28315" ht="26.25" customHeight="1"/>
    <row r="28316" ht="26.25" customHeight="1"/>
    <row r="28317" ht="26.25" customHeight="1"/>
    <row r="28318" ht="26.25" customHeight="1"/>
    <row r="28319" ht="26.25" customHeight="1"/>
    <row r="28320" ht="26.25" customHeight="1"/>
    <row r="28321" ht="26.25" customHeight="1"/>
    <row r="28322" ht="26.25" customHeight="1"/>
    <row r="28323" ht="26.25" customHeight="1"/>
    <row r="28324" ht="26.25" customHeight="1"/>
    <row r="28325" ht="26.25" customHeight="1"/>
    <row r="28326" ht="26.25" customHeight="1"/>
    <row r="28327" ht="26.25" customHeight="1"/>
    <row r="28328" ht="26.25" customHeight="1"/>
    <row r="28329" ht="26.25" customHeight="1"/>
    <row r="28330" ht="26.25" customHeight="1"/>
    <row r="28331" ht="26.25" customHeight="1"/>
    <row r="28332" ht="26.25" customHeight="1"/>
    <row r="28333" ht="26.25" customHeight="1"/>
    <row r="28334" ht="26.25" customHeight="1"/>
    <row r="28335" ht="26.25" customHeight="1"/>
    <row r="28336" ht="26.25" customHeight="1"/>
    <row r="28337" ht="26.25" customHeight="1"/>
    <row r="28338" ht="26.25" customHeight="1"/>
    <row r="28339" ht="26.25" customHeight="1"/>
    <row r="28340" ht="26.25" customHeight="1"/>
    <row r="28341" ht="26.25" customHeight="1"/>
    <row r="28342" ht="26.25" customHeight="1"/>
    <row r="28343" ht="26.25" customHeight="1"/>
    <row r="28344" ht="26.25" customHeight="1"/>
    <row r="28345" ht="26.25" customHeight="1"/>
    <row r="28346" ht="26.25" customHeight="1"/>
    <row r="28347" ht="26.25" customHeight="1"/>
    <row r="28348" ht="26.25" customHeight="1"/>
    <row r="28349" ht="26.25" customHeight="1"/>
    <row r="28350" ht="26.25" customHeight="1"/>
    <row r="28351" ht="26.25" customHeight="1"/>
    <row r="28352" ht="26.25" customHeight="1"/>
    <row r="28353" ht="26.25" customHeight="1"/>
    <row r="28354" ht="26.25" customHeight="1"/>
    <row r="28355" ht="26.25" customHeight="1"/>
    <row r="28356" ht="26.25" customHeight="1"/>
    <row r="28357" ht="26.25" customHeight="1"/>
    <row r="28358" ht="26.25" customHeight="1"/>
    <row r="28359" ht="26.25" customHeight="1"/>
    <row r="28360" ht="26.25" customHeight="1"/>
    <row r="28361" ht="26.25" customHeight="1"/>
    <row r="28362" ht="26.25" customHeight="1"/>
    <row r="28363" ht="26.25" customHeight="1"/>
    <row r="28364" ht="26.25" customHeight="1"/>
    <row r="28365" ht="26.25" customHeight="1"/>
    <row r="28366" ht="26.25" customHeight="1"/>
    <row r="28367" ht="26.25" customHeight="1"/>
    <row r="28368" ht="26.25" customHeight="1"/>
    <row r="28369" ht="26.25" customHeight="1"/>
    <row r="28370" ht="26.25" customHeight="1"/>
    <row r="28371" ht="26.25" customHeight="1"/>
    <row r="28372" ht="26.25" customHeight="1"/>
    <row r="28373" ht="26.25" customHeight="1"/>
    <row r="28374" ht="26.25" customHeight="1"/>
    <row r="28375" ht="26.25" customHeight="1"/>
    <row r="28376" ht="26.25" customHeight="1"/>
    <row r="28377" ht="26.25" customHeight="1"/>
    <row r="28378" ht="26.25" customHeight="1"/>
    <row r="28379" ht="26.25" customHeight="1"/>
    <row r="28380" ht="26.25" customHeight="1"/>
    <row r="28381" ht="26.25" customHeight="1"/>
    <row r="28382" ht="26.25" customHeight="1"/>
    <row r="28383" ht="26.25" customHeight="1"/>
    <row r="28384" ht="26.25" customHeight="1"/>
    <row r="28385" ht="26.25" customHeight="1"/>
    <row r="28386" ht="26.25" customHeight="1"/>
    <row r="28387" ht="26.25" customHeight="1"/>
    <row r="28388" ht="26.25" customHeight="1"/>
    <row r="28389" ht="26.25" customHeight="1"/>
    <row r="28390" ht="26.25" customHeight="1"/>
    <row r="28391" ht="26.25" customHeight="1"/>
    <row r="28392" ht="26.25" customHeight="1"/>
    <row r="28393" ht="26.25" customHeight="1"/>
    <row r="28394" ht="26.25" customHeight="1"/>
    <row r="28395" ht="26.25" customHeight="1"/>
    <row r="28396" ht="26.25" customHeight="1"/>
    <row r="28397" ht="26.25" customHeight="1"/>
    <row r="28398" ht="26.25" customHeight="1"/>
    <row r="28399" ht="26.25" customHeight="1"/>
    <row r="28400" ht="26.25" customHeight="1"/>
    <row r="28401" ht="26.25" customHeight="1"/>
    <row r="28402" ht="26.25" customHeight="1"/>
    <row r="28403" ht="26.25" customHeight="1"/>
    <row r="28404" ht="26.25" customHeight="1"/>
    <row r="28405" ht="26.25" customHeight="1"/>
    <row r="28406" ht="26.25" customHeight="1"/>
    <row r="28407" ht="26.25" customHeight="1"/>
    <row r="28408" ht="26.25" customHeight="1"/>
    <row r="28409" ht="26.25" customHeight="1"/>
    <row r="28410" ht="26.25" customHeight="1"/>
    <row r="28411" ht="26.25" customHeight="1"/>
    <row r="28412" ht="26.25" customHeight="1"/>
    <row r="28413" ht="26.25" customHeight="1"/>
    <row r="28414" ht="26.25" customHeight="1"/>
    <row r="28415" ht="26.25" customHeight="1"/>
    <row r="28416" ht="26.25" customHeight="1"/>
    <row r="28417" ht="26.25" customHeight="1"/>
    <row r="28418" ht="26.25" customHeight="1"/>
    <row r="28419" ht="26.25" customHeight="1"/>
    <row r="28420" ht="26.25" customHeight="1"/>
    <row r="28421" ht="26.25" customHeight="1"/>
    <row r="28422" ht="26.25" customHeight="1"/>
    <row r="28423" ht="26.25" customHeight="1"/>
    <row r="28424" ht="26.25" customHeight="1"/>
    <row r="28425" ht="26.25" customHeight="1"/>
    <row r="28426" ht="26.25" customHeight="1"/>
    <row r="28427" ht="26.25" customHeight="1"/>
    <row r="28428" ht="26.25" customHeight="1"/>
    <row r="28429" ht="26.25" customHeight="1"/>
    <row r="28430" ht="26.25" customHeight="1"/>
    <row r="28431" ht="26.25" customHeight="1"/>
    <row r="28432" ht="26.25" customHeight="1"/>
    <row r="28433" ht="26.25" customHeight="1"/>
    <row r="28434" ht="26.25" customHeight="1"/>
    <row r="28435" ht="26.25" customHeight="1"/>
    <row r="28436" ht="26.25" customHeight="1"/>
    <row r="28437" ht="26.25" customHeight="1"/>
    <row r="28438" ht="26.25" customHeight="1"/>
    <row r="28439" ht="26.25" customHeight="1"/>
    <row r="28440" ht="26.25" customHeight="1"/>
    <row r="28441" ht="26.25" customHeight="1"/>
    <row r="28442" ht="26.25" customHeight="1"/>
    <row r="28443" ht="26.25" customHeight="1"/>
    <row r="28444" ht="26.25" customHeight="1"/>
    <row r="28445" ht="26.25" customHeight="1"/>
    <row r="28446" ht="26.25" customHeight="1"/>
    <row r="28447" ht="26.25" customHeight="1"/>
    <row r="28448" ht="26.25" customHeight="1"/>
    <row r="28449" ht="26.25" customHeight="1"/>
    <row r="28450" ht="26.25" customHeight="1"/>
    <row r="28451" ht="26.25" customHeight="1"/>
    <row r="28452" ht="26.25" customHeight="1"/>
    <row r="28453" ht="26.25" customHeight="1"/>
    <row r="28454" ht="26.25" customHeight="1"/>
    <row r="28455" ht="26.25" customHeight="1"/>
    <row r="28456" ht="26.25" customHeight="1"/>
    <row r="28457" ht="26.25" customHeight="1"/>
    <row r="28458" ht="26.25" customHeight="1"/>
    <row r="28459" ht="26.25" customHeight="1"/>
    <row r="28460" ht="26.25" customHeight="1"/>
    <row r="28461" ht="26.25" customHeight="1"/>
    <row r="28462" ht="26.25" customHeight="1"/>
    <row r="28463" ht="26.25" customHeight="1"/>
    <row r="28464" ht="26.25" customHeight="1"/>
    <row r="28465" ht="26.25" customHeight="1"/>
    <row r="28466" ht="26.25" customHeight="1"/>
    <row r="28467" ht="26.25" customHeight="1"/>
    <row r="28468" ht="26.25" customHeight="1"/>
    <row r="28469" ht="26.25" customHeight="1"/>
    <row r="28470" ht="26.25" customHeight="1"/>
    <row r="28471" ht="26.25" customHeight="1"/>
    <row r="28472" ht="26.25" customHeight="1"/>
    <row r="28473" ht="26.25" customHeight="1"/>
    <row r="28474" ht="26.25" customHeight="1"/>
    <row r="28475" ht="26.25" customHeight="1"/>
    <row r="28476" ht="26.25" customHeight="1"/>
    <row r="28477" ht="26.25" customHeight="1"/>
    <row r="28478" ht="26.25" customHeight="1"/>
    <row r="28479" ht="26.25" customHeight="1"/>
    <row r="28480" ht="26.25" customHeight="1"/>
    <row r="28481" ht="26.25" customHeight="1"/>
    <row r="28482" ht="26.25" customHeight="1"/>
    <row r="28483" ht="26.25" customHeight="1"/>
    <row r="28484" ht="26.25" customHeight="1"/>
    <row r="28485" ht="26.25" customHeight="1"/>
    <row r="28486" ht="26.25" customHeight="1"/>
    <row r="28487" ht="26.25" customHeight="1"/>
    <row r="28488" ht="26.25" customHeight="1"/>
    <row r="28489" ht="26.25" customHeight="1"/>
    <row r="28490" ht="26.25" customHeight="1"/>
    <row r="28491" ht="26.25" customHeight="1"/>
    <row r="28492" ht="26.25" customHeight="1"/>
    <row r="28493" ht="26.25" customHeight="1"/>
    <row r="28494" ht="26.25" customHeight="1"/>
    <row r="28495" ht="26.25" customHeight="1"/>
    <row r="28496" ht="26.25" customHeight="1"/>
    <row r="28497" ht="26.25" customHeight="1"/>
    <row r="28498" ht="26.25" customHeight="1"/>
    <row r="28499" ht="26.25" customHeight="1"/>
    <row r="28500" ht="26.25" customHeight="1"/>
    <row r="28501" ht="26.25" customHeight="1"/>
    <row r="28502" ht="26.25" customHeight="1"/>
    <row r="28503" ht="26.25" customHeight="1"/>
    <row r="28504" ht="26.25" customHeight="1"/>
    <row r="28505" ht="26.25" customHeight="1"/>
    <row r="28506" ht="26.25" customHeight="1"/>
    <row r="28507" ht="26.25" customHeight="1"/>
    <row r="28508" ht="26.25" customHeight="1"/>
    <row r="28509" ht="26.25" customHeight="1"/>
    <row r="28510" ht="26.25" customHeight="1"/>
    <row r="28511" ht="26.25" customHeight="1"/>
    <row r="28512" ht="26.25" customHeight="1"/>
    <row r="28513" ht="26.25" customHeight="1"/>
    <row r="28514" ht="26.25" customHeight="1"/>
    <row r="28515" ht="26.25" customHeight="1"/>
    <row r="28516" ht="26.25" customHeight="1"/>
    <row r="28517" ht="26.25" customHeight="1"/>
    <row r="28518" ht="26.25" customHeight="1"/>
    <row r="28519" ht="26.25" customHeight="1"/>
    <row r="28520" ht="26.25" customHeight="1"/>
    <row r="28521" ht="26.25" customHeight="1"/>
    <row r="28522" ht="26.25" customHeight="1"/>
    <row r="28523" ht="26.25" customHeight="1"/>
    <row r="28524" ht="26.25" customHeight="1"/>
    <row r="28525" ht="26.25" customHeight="1"/>
    <row r="28526" ht="26.25" customHeight="1"/>
    <row r="28527" ht="26.25" customHeight="1"/>
    <row r="28528" ht="26.25" customHeight="1"/>
    <row r="28529" ht="26.25" customHeight="1"/>
    <row r="28530" ht="26.25" customHeight="1"/>
    <row r="28531" ht="26.25" customHeight="1"/>
    <row r="28532" ht="26.25" customHeight="1"/>
    <row r="28533" ht="26.25" customHeight="1"/>
    <row r="28534" ht="26.25" customHeight="1"/>
    <row r="28535" ht="26.25" customHeight="1"/>
    <row r="28536" ht="26.25" customHeight="1"/>
    <row r="28537" ht="26.25" customHeight="1"/>
    <row r="28538" ht="26.25" customHeight="1"/>
    <row r="28539" ht="26.25" customHeight="1"/>
    <row r="28540" ht="26.25" customHeight="1"/>
    <row r="28541" ht="26.25" customHeight="1"/>
    <row r="28542" ht="26.25" customHeight="1"/>
    <row r="28543" ht="26.25" customHeight="1"/>
    <row r="28544" ht="26.25" customHeight="1"/>
    <row r="28545" ht="26.25" customHeight="1"/>
    <row r="28546" ht="26.25" customHeight="1"/>
    <row r="28547" ht="26.25" customHeight="1"/>
    <row r="28548" ht="26.25" customHeight="1"/>
    <row r="28549" ht="26.25" customHeight="1"/>
    <row r="28550" ht="26.25" customHeight="1"/>
    <row r="28551" ht="26.25" customHeight="1"/>
    <row r="28552" ht="26.25" customHeight="1"/>
    <row r="28553" ht="26.25" customHeight="1"/>
    <row r="28554" ht="26.25" customHeight="1"/>
    <row r="28555" ht="26.25" customHeight="1"/>
    <row r="28556" ht="26.25" customHeight="1"/>
    <row r="28557" ht="26.25" customHeight="1"/>
    <row r="28558" ht="26.25" customHeight="1"/>
    <row r="28559" ht="26.25" customHeight="1"/>
    <row r="28560" ht="26.25" customHeight="1"/>
    <row r="28561" ht="26.25" customHeight="1"/>
    <row r="28562" ht="26.25" customHeight="1"/>
    <row r="28563" ht="26.25" customHeight="1"/>
    <row r="28564" ht="26.25" customHeight="1"/>
    <row r="28565" ht="26.25" customHeight="1"/>
    <row r="28566" ht="26.25" customHeight="1"/>
    <row r="28567" ht="26.25" customHeight="1"/>
    <row r="28568" ht="26.25" customHeight="1"/>
    <row r="28569" ht="26.25" customHeight="1"/>
    <row r="28570" ht="26.25" customHeight="1"/>
    <row r="28571" ht="26.25" customHeight="1"/>
    <row r="28572" ht="26.25" customHeight="1"/>
    <row r="28573" ht="26.25" customHeight="1"/>
    <row r="28574" ht="26.25" customHeight="1"/>
    <row r="28575" ht="26.25" customHeight="1"/>
    <row r="28576" ht="26.25" customHeight="1"/>
    <row r="28577" ht="26.25" customHeight="1"/>
    <row r="28578" ht="26.25" customHeight="1"/>
    <row r="28579" ht="26.25" customHeight="1"/>
    <row r="28580" ht="26.25" customHeight="1"/>
    <row r="28581" ht="26.25" customHeight="1"/>
    <row r="28582" ht="26.25" customHeight="1"/>
    <row r="28583" ht="26.25" customHeight="1"/>
    <row r="28584" ht="26.25" customHeight="1"/>
    <row r="28585" ht="26.25" customHeight="1"/>
    <row r="28586" ht="26.25" customHeight="1"/>
    <row r="28587" ht="26.25" customHeight="1"/>
    <row r="28588" ht="26.25" customHeight="1"/>
    <row r="28589" ht="26.25" customHeight="1"/>
    <row r="28590" ht="26.25" customHeight="1"/>
    <row r="28591" ht="26.25" customHeight="1"/>
    <row r="28592" ht="26.25" customHeight="1"/>
    <row r="28593" ht="26.25" customHeight="1"/>
    <row r="28594" ht="26.25" customHeight="1"/>
    <row r="28595" ht="26.25" customHeight="1"/>
    <row r="28596" ht="26.25" customHeight="1"/>
    <row r="28597" ht="26.25" customHeight="1"/>
    <row r="28598" ht="26.25" customHeight="1"/>
    <row r="28599" ht="26.25" customHeight="1"/>
    <row r="28600" ht="26.25" customHeight="1"/>
    <row r="28601" ht="26.25" customHeight="1"/>
    <row r="28602" ht="26.25" customHeight="1"/>
    <row r="28603" ht="26.25" customHeight="1"/>
    <row r="28604" ht="26.25" customHeight="1"/>
    <row r="28605" ht="26.25" customHeight="1"/>
    <row r="28606" ht="26.25" customHeight="1"/>
    <row r="28607" ht="26.25" customHeight="1"/>
    <row r="28608" ht="26.25" customHeight="1"/>
    <row r="28609" ht="26.25" customHeight="1"/>
    <row r="28610" ht="26.25" customHeight="1"/>
    <row r="28611" ht="26.25" customHeight="1"/>
    <row r="28612" ht="26.25" customHeight="1"/>
    <row r="28613" ht="26.25" customHeight="1"/>
    <row r="28614" ht="26.25" customHeight="1"/>
    <row r="28615" ht="26.25" customHeight="1"/>
    <row r="28616" ht="26.25" customHeight="1"/>
    <row r="28617" ht="26.25" customHeight="1"/>
    <row r="28618" ht="26.25" customHeight="1"/>
    <row r="28619" ht="26.25" customHeight="1"/>
    <row r="28620" ht="26.25" customHeight="1"/>
    <row r="28621" ht="26.25" customHeight="1"/>
    <row r="28622" ht="26.25" customHeight="1"/>
    <row r="28623" ht="26.25" customHeight="1"/>
    <row r="28624" ht="26.25" customHeight="1"/>
    <row r="28625" ht="26.25" customHeight="1"/>
    <row r="28626" ht="26.25" customHeight="1"/>
    <row r="28627" ht="26.25" customHeight="1"/>
    <row r="28628" ht="26.25" customHeight="1"/>
    <row r="28629" ht="26.25" customHeight="1"/>
    <row r="28630" ht="26.25" customHeight="1"/>
    <row r="28631" ht="26.25" customHeight="1"/>
    <row r="28632" ht="26.25" customHeight="1"/>
    <row r="28633" ht="26.25" customHeight="1"/>
    <row r="28634" ht="26.25" customHeight="1"/>
    <row r="28635" ht="26.25" customHeight="1"/>
    <row r="28636" ht="26.25" customHeight="1"/>
    <row r="28637" ht="26.25" customHeight="1"/>
    <row r="28638" ht="26.25" customHeight="1"/>
    <row r="28639" ht="26.25" customHeight="1"/>
    <row r="28640" ht="26.25" customHeight="1"/>
    <row r="28641" ht="26.25" customHeight="1"/>
    <row r="28642" ht="26.25" customHeight="1"/>
    <row r="28643" ht="26.25" customHeight="1"/>
    <row r="28644" ht="26.25" customHeight="1"/>
    <row r="28645" ht="26.25" customHeight="1"/>
    <row r="28646" ht="26.25" customHeight="1"/>
    <row r="28647" ht="26.25" customHeight="1"/>
    <row r="28648" ht="26.25" customHeight="1"/>
    <row r="28649" ht="26.25" customHeight="1"/>
    <row r="28650" ht="26.25" customHeight="1"/>
    <row r="28651" ht="26.25" customHeight="1"/>
    <row r="28652" ht="26.25" customHeight="1"/>
    <row r="28653" ht="26.25" customHeight="1"/>
    <row r="28654" ht="26.25" customHeight="1"/>
    <row r="28655" ht="26.25" customHeight="1"/>
    <row r="28656" ht="26.25" customHeight="1"/>
    <row r="28657" ht="26.25" customHeight="1"/>
    <row r="28658" ht="26.25" customHeight="1"/>
    <row r="28659" ht="26.25" customHeight="1"/>
    <row r="28660" ht="26.25" customHeight="1"/>
    <row r="28661" ht="26.25" customHeight="1"/>
    <row r="28662" ht="26.25" customHeight="1"/>
    <row r="28663" ht="26.25" customHeight="1"/>
    <row r="28664" ht="26.25" customHeight="1"/>
    <row r="28665" ht="26.25" customHeight="1"/>
    <row r="28666" ht="26.25" customHeight="1"/>
    <row r="28667" ht="26.25" customHeight="1"/>
    <row r="28668" ht="26.25" customHeight="1"/>
    <row r="28669" ht="26.25" customHeight="1"/>
    <row r="28670" ht="26.25" customHeight="1"/>
    <row r="28671" ht="26.25" customHeight="1"/>
    <row r="28672" ht="26.25" customHeight="1"/>
    <row r="28673" ht="26.25" customHeight="1"/>
    <row r="28674" ht="26.25" customHeight="1"/>
    <row r="28675" ht="26.25" customHeight="1"/>
    <row r="28676" ht="26.25" customHeight="1"/>
    <row r="28677" ht="26.25" customHeight="1"/>
    <row r="28678" ht="26.25" customHeight="1"/>
    <row r="28679" ht="26.25" customHeight="1"/>
    <row r="28680" ht="26.25" customHeight="1"/>
    <row r="28681" ht="26.25" customHeight="1"/>
    <row r="28682" ht="26.25" customHeight="1"/>
    <row r="28683" ht="26.25" customHeight="1"/>
    <row r="28684" ht="26.25" customHeight="1"/>
    <row r="28685" ht="26.25" customHeight="1"/>
    <row r="28686" ht="26.25" customHeight="1"/>
    <row r="28687" ht="26.25" customHeight="1"/>
    <row r="28688" ht="26.25" customHeight="1"/>
    <row r="28689" ht="26.25" customHeight="1"/>
    <row r="28690" ht="26.25" customHeight="1"/>
    <row r="28691" ht="26.25" customHeight="1"/>
    <row r="28692" ht="26.25" customHeight="1"/>
    <row r="28693" ht="26.25" customHeight="1"/>
    <row r="28694" ht="26.25" customHeight="1"/>
    <row r="28695" ht="26.25" customHeight="1"/>
    <row r="28696" ht="26.25" customHeight="1"/>
    <row r="28697" ht="26.25" customHeight="1"/>
    <row r="28698" ht="26.25" customHeight="1"/>
    <row r="28699" ht="26.25" customHeight="1"/>
    <row r="28700" ht="26.25" customHeight="1"/>
    <row r="28701" ht="26.25" customHeight="1"/>
    <row r="28702" ht="26.25" customHeight="1"/>
    <row r="28703" ht="26.25" customHeight="1"/>
    <row r="28704" ht="26.25" customHeight="1"/>
    <row r="28705" ht="26.25" customHeight="1"/>
    <row r="28706" ht="26.25" customHeight="1"/>
    <row r="28707" ht="26.25" customHeight="1"/>
    <row r="28708" ht="26.25" customHeight="1"/>
    <row r="28709" ht="26.25" customHeight="1"/>
    <row r="28710" ht="26.25" customHeight="1"/>
    <row r="28711" ht="26.25" customHeight="1"/>
    <row r="28712" ht="26.25" customHeight="1"/>
    <row r="28713" ht="26.25" customHeight="1"/>
    <row r="28714" ht="26.25" customHeight="1"/>
    <row r="28715" ht="26.25" customHeight="1"/>
    <row r="28716" ht="26.25" customHeight="1"/>
    <row r="28717" ht="26.25" customHeight="1"/>
    <row r="28718" ht="26.25" customHeight="1"/>
    <row r="28719" ht="26.25" customHeight="1"/>
    <row r="28720" ht="26.25" customHeight="1"/>
    <row r="28721" ht="26.25" customHeight="1"/>
    <row r="28722" ht="26.25" customHeight="1"/>
    <row r="28723" ht="26.25" customHeight="1"/>
    <row r="28724" ht="26.25" customHeight="1"/>
    <row r="28725" ht="26.25" customHeight="1"/>
    <row r="28726" ht="26.25" customHeight="1"/>
    <row r="28727" ht="26.25" customHeight="1"/>
    <row r="28728" ht="26.25" customHeight="1"/>
    <row r="28729" ht="26.25" customHeight="1"/>
    <row r="28730" ht="26.25" customHeight="1"/>
    <row r="28731" ht="26.25" customHeight="1"/>
    <row r="28732" ht="26.25" customHeight="1"/>
    <row r="28733" ht="26.25" customHeight="1"/>
    <row r="28734" ht="26.25" customHeight="1"/>
    <row r="28735" ht="26.25" customHeight="1"/>
    <row r="28736" ht="26.25" customHeight="1"/>
    <row r="28737" ht="26.25" customHeight="1"/>
    <row r="28738" ht="26.25" customHeight="1"/>
    <row r="28739" ht="26.25" customHeight="1"/>
    <row r="28740" ht="26.25" customHeight="1"/>
    <row r="28741" ht="26.25" customHeight="1"/>
    <row r="28742" ht="26.25" customHeight="1"/>
    <row r="28743" ht="26.25" customHeight="1"/>
    <row r="28744" ht="26.25" customHeight="1"/>
    <row r="28745" ht="26.25" customHeight="1"/>
    <row r="28746" ht="26.25" customHeight="1"/>
    <row r="28747" ht="26.25" customHeight="1"/>
    <row r="28748" ht="26.25" customHeight="1"/>
    <row r="28749" ht="26.25" customHeight="1"/>
    <row r="28750" ht="26.25" customHeight="1"/>
    <row r="28751" ht="26.25" customHeight="1"/>
    <row r="28752" ht="26.25" customHeight="1"/>
    <row r="28753" ht="26.25" customHeight="1"/>
    <row r="28754" ht="26.25" customHeight="1"/>
    <row r="28755" ht="26.25" customHeight="1"/>
    <row r="28756" ht="26.25" customHeight="1"/>
    <row r="28757" ht="26.25" customHeight="1"/>
    <row r="28758" ht="26.25" customHeight="1"/>
    <row r="28759" ht="26.25" customHeight="1"/>
    <row r="28760" ht="26.25" customHeight="1"/>
    <row r="28761" ht="26.25" customHeight="1"/>
    <row r="28762" ht="26.25" customHeight="1"/>
    <row r="28763" ht="26.25" customHeight="1"/>
    <row r="28764" ht="26.25" customHeight="1"/>
    <row r="28765" ht="26.25" customHeight="1"/>
    <row r="28766" ht="26.25" customHeight="1"/>
    <row r="28767" ht="26.25" customHeight="1"/>
    <row r="28768" ht="26.25" customHeight="1"/>
    <row r="28769" ht="26.25" customHeight="1"/>
    <row r="28770" ht="26.25" customHeight="1"/>
    <row r="28771" ht="26.25" customHeight="1"/>
    <row r="28772" ht="26.25" customHeight="1"/>
    <row r="28773" ht="26.25" customHeight="1"/>
    <row r="28774" ht="26.25" customHeight="1"/>
    <row r="28775" ht="26.25" customHeight="1"/>
    <row r="28776" ht="26.25" customHeight="1"/>
    <row r="28777" ht="26.25" customHeight="1"/>
    <row r="28778" ht="26.25" customHeight="1"/>
    <row r="28779" ht="26.25" customHeight="1"/>
    <row r="28780" ht="26.25" customHeight="1"/>
    <row r="28781" ht="26.25" customHeight="1"/>
    <row r="28782" ht="26.25" customHeight="1"/>
    <row r="28783" ht="26.25" customHeight="1"/>
    <row r="28784" ht="26.25" customHeight="1"/>
    <row r="28785" ht="26.25" customHeight="1"/>
    <row r="28786" ht="26.25" customHeight="1"/>
    <row r="28787" ht="26.25" customHeight="1"/>
    <row r="28788" ht="26.25" customHeight="1"/>
    <row r="28789" ht="26.25" customHeight="1"/>
    <row r="28790" ht="26.25" customHeight="1"/>
    <row r="28791" ht="26.25" customHeight="1"/>
    <row r="28792" ht="26.25" customHeight="1"/>
    <row r="28793" ht="26.25" customHeight="1"/>
    <row r="28794" ht="26.25" customHeight="1"/>
    <row r="28795" ht="26.25" customHeight="1"/>
    <row r="28796" ht="26.25" customHeight="1"/>
    <row r="28797" ht="26.25" customHeight="1"/>
    <row r="28798" ht="26.25" customHeight="1"/>
    <row r="28799" ht="26.25" customHeight="1"/>
    <row r="28800" ht="26.25" customHeight="1"/>
    <row r="28801" ht="26.25" customHeight="1"/>
    <row r="28802" ht="26.25" customHeight="1"/>
    <row r="28803" ht="26.25" customHeight="1"/>
    <row r="28804" ht="26.25" customHeight="1"/>
    <row r="28805" ht="26.25" customHeight="1"/>
    <row r="28806" ht="26.25" customHeight="1"/>
    <row r="28807" ht="26.25" customHeight="1"/>
    <row r="28808" ht="26.25" customHeight="1"/>
    <row r="28809" ht="26.25" customHeight="1"/>
    <row r="28810" ht="26.25" customHeight="1"/>
    <row r="28811" ht="26.25" customHeight="1"/>
    <row r="28812" ht="26.25" customHeight="1"/>
    <row r="28813" ht="26.25" customHeight="1"/>
    <row r="28814" ht="26.25" customHeight="1"/>
    <row r="28815" ht="26.25" customHeight="1"/>
    <row r="28816" ht="26.25" customHeight="1"/>
    <row r="28817" ht="26.25" customHeight="1"/>
    <row r="28818" ht="26.25" customHeight="1"/>
    <row r="28819" ht="26.25" customHeight="1"/>
    <row r="28820" ht="26.25" customHeight="1"/>
    <row r="28821" ht="26.25" customHeight="1"/>
    <row r="28822" ht="26.25" customHeight="1"/>
    <row r="28823" ht="26.25" customHeight="1"/>
    <row r="28824" ht="26.25" customHeight="1"/>
    <row r="28825" ht="26.25" customHeight="1"/>
    <row r="28826" ht="26.25" customHeight="1"/>
    <row r="28827" ht="26.25" customHeight="1"/>
    <row r="28828" ht="26.25" customHeight="1"/>
    <row r="28829" ht="26.25" customHeight="1"/>
    <row r="28830" ht="26.25" customHeight="1"/>
    <row r="28831" ht="26.25" customHeight="1"/>
    <row r="28832" ht="26.25" customHeight="1"/>
    <row r="28833" ht="26.25" customHeight="1"/>
    <row r="28834" ht="26.25" customHeight="1"/>
    <row r="28835" ht="26.25" customHeight="1"/>
    <row r="28836" ht="26.25" customHeight="1"/>
    <row r="28837" ht="26.25" customHeight="1"/>
    <row r="28838" ht="26.25" customHeight="1"/>
    <row r="28839" ht="26.25" customHeight="1"/>
    <row r="28840" ht="26.25" customHeight="1"/>
    <row r="28841" ht="26.25" customHeight="1"/>
    <row r="28842" ht="26.25" customHeight="1"/>
    <row r="28843" ht="26.25" customHeight="1"/>
    <row r="28844" ht="26.25" customHeight="1"/>
    <row r="28845" ht="26.25" customHeight="1"/>
    <row r="28846" ht="26.25" customHeight="1"/>
    <row r="28847" ht="26.25" customHeight="1"/>
    <row r="28848" ht="26.25" customHeight="1"/>
    <row r="28849" ht="26.25" customHeight="1"/>
    <row r="28850" ht="26.25" customHeight="1"/>
    <row r="28851" ht="26.25" customHeight="1"/>
    <row r="28852" ht="26.25" customHeight="1"/>
    <row r="28853" ht="26.25" customHeight="1"/>
    <row r="28854" ht="26.25" customHeight="1"/>
    <row r="28855" ht="26.25" customHeight="1"/>
    <row r="28856" ht="26.25" customHeight="1"/>
    <row r="28857" ht="26.25" customHeight="1"/>
    <row r="28858" ht="26.25" customHeight="1"/>
    <row r="28859" ht="26.25" customHeight="1"/>
    <row r="28860" ht="26.25" customHeight="1"/>
    <row r="28861" ht="26.25" customHeight="1"/>
    <row r="28862" ht="26.25" customHeight="1"/>
    <row r="28863" ht="26.25" customHeight="1"/>
    <row r="28864" ht="26.25" customHeight="1"/>
    <row r="28865" ht="26.25" customHeight="1"/>
    <row r="28866" ht="26.25" customHeight="1"/>
    <row r="28867" ht="26.25" customHeight="1"/>
    <row r="28868" ht="26.25" customHeight="1"/>
    <row r="28869" ht="26.25" customHeight="1"/>
    <row r="28870" ht="26.25" customHeight="1"/>
    <row r="28871" ht="26.25" customHeight="1"/>
    <row r="28872" ht="26.25" customHeight="1"/>
    <row r="28873" ht="26.25" customHeight="1"/>
    <row r="28874" ht="26.25" customHeight="1"/>
    <row r="28875" ht="26.25" customHeight="1"/>
    <row r="28876" ht="26.25" customHeight="1"/>
    <row r="28877" ht="26.25" customHeight="1"/>
    <row r="28878" ht="26.25" customHeight="1"/>
    <row r="28879" ht="26.25" customHeight="1"/>
    <row r="28880" ht="26.25" customHeight="1"/>
    <row r="28881" ht="26.25" customHeight="1"/>
    <row r="28882" ht="26.25" customHeight="1"/>
    <row r="28883" ht="26.25" customHeight="1"/>
    <row r="28884" ht="26.25" customHeight="1"/>
    <row r="28885" ht="26.25" customHeight="1"/>
    <row r="28886" ht="26.25" customHeight="1"/>
    <row r="28887" ht="26.25" customHeight="1"/>
    <row r="28888" ht="26.25" customHeight="1"/>
    <row r="28889" ht="26.25" customHeight="1"/>
    <row r="28890" ht="26.25" customHeight="1"/>
    <row r="28891" ht="26.25" customHeight="1"/>
    <row r="28892" ht="26.25" customHeight="1"/>
    <row r="28893" ht="26.25" customHeight="1"/>
    <row r="28894" ht="26.25" customHeight="1"/>
    <row r="28895" ht="26.25" customHeight="1"/>
    <row r="28896" ht="26.25" customHeight="1"/>
    <row r="28897" ht="26.25" customHeight="1"/>
    <row r="28898" ht="26.25" customHeight="1"/>
    <row r="28899" ht="26.25" customHeight="1"/>
    <row r="28900" ht="26.25" customHeight="1"/>
    <row r="28901" ht="26.25" customHeight="1"/>
    <row r="28902" ht="26.25" customHeight="1"/>
    <row r="28903" ht="26.25" customHeight="1"/>
    <row r="28904" ht="26.25" customHeight="1"/>
    <row r="28905" ht="26.25" customHeight="1"/>
    <row r="28906" ht="26.25" customHeight="1"/>
    <row r="28907" ht="26.25" customHeight="1"/>
    <row r="28908" ht="26.25" customHeight="1"/>
    <row r="28909" ht="26.25" customHeight="1"/>
    <row r="28910" ht="26.25" customHeight="1"/>
    <row r="28911" ht="26.25" customHeight="1"/>
    <row r="28912" ht="26.25" customHeight="1"/>
    <row r="28913" ht="26.25" customHeight="1"/>
    <row r="28914" ht="26.25" customHeight="1"/>
    <row r="28915" ht="26.25" customHeight="1"/>
    <row r="28916" ht="26.25" customHeight="1"/>
    <row r="28917" ht="26.25" customHeight="1"/>
    <row r="28918" ht="26.25" customHeight="1"/>
    <row r="28919" ht="26.25" customHeight="1"/>
    <row r="28920" ht="26.25" customHeight="1"/>
    <row r="28921" ht="26.25" customHeight="1"/>
    <row r="28922" ht="26.25" customHeight="1"/>
    <row r="28923" ht="26.25" customHeight="1"/>
    <row r="28924" ht="26.25" customHeight="1"/>
    <row r="28925" ht="26.25" customHeight="1"/>
    <row r="28926" ht="26.25" customHeight="1"/>
    <row r="28927" ht="26.25" customHeight="1"/>
    <row r="28928" ht="26.25" customHeight="1"/>
    <row r="28929" ht="26.25" customHeight="1"/>
    <row r="28930" ht="26.25" customHeight="1"/>
    <row r="28931" ht="26.25" customHeight="1"/>
    <row r="28932" ht="26.25" customHeight="1"/>
    <row r="28933" ht="26.25" customHeight="1"/>
    <row r="28934" ht="26.25" customHeight="1"/>
    <row r="28935" ht="26.25" customHeight="1"/>
    <row r="28936" ht="26.25" customHeight="1"/>
    <row r="28937" ht="26.25" customHeight="1"/>
    <row r="28938" ht="26.25" customHeight="1"/>
    <row r="28939" ht="26.25" customHeight="1"/>
    <row r="28940" ht="26.25" customHeight="1"/>
    <row r="28941" ht="26.25" customHeight="1"/>
    <row r="28942" ht="26.25" customHeight="1"/>
    <row r="28943" ht="26.25" customHeight="1"/>
    <row r="28944" ht="26.25" customHeight="1"/>
    <row r="28945" ht="26.25" customHeight="1"/>
    <row r="28946" ht="26.25" customHeight="1"/>
    <row r="28947" ht="26.25" customHeight="1"/>
    <row r="28948" ht="26.25" customHeight="1"/>
    <row r="28949" ht="26.25" customHeight="1"/>
    <row r="28950" ht="26.25" customHeight="1"/>
    <row r="28951" ht="26.25" customHeight="1"/>
    <row r="28952" ht="26.25" customHeight="1"/>
    <row r="28953" ht="26.25" customHeight="1"/>
    <row r="28954" ht="26.25" customHeight="1"/>
    <row r="28955" ht="26.25" customHeight="1"/>
    <row r="28956" ht="26.25" customHeight="1"/>
    <row r="28957" ht="26.25" customHeight="1"/>
    <row r="28958" ht="26.25" customHeight="1"/>
    <row r="28959" ht="26.25" customHeight="1"/>
    <row r="28960" ht="26.25" customHeight="1"/>
    <row r="28961" ht="26.25" customHeight="1"/>
    <row r="28962" ht="26.25" customHeight="1"/>
    <row r="28963" ht="26.25" customHeight="1"/>
    <row r="28964" ht="26.25" customHeight="1"/>
    <row r="28965" ht="26.25" customHeight="1"/>
    <row r="28966" ht="26.25" customHeight="1"/>
    <row r="28967" ht="26.25" customHeight="1"/>
    <row r="28968" ht="26.25" customHeight="1"/>
    <row r="28969" ht="26.25" customHeight="1"/>
    <row r="28970" ht="26.25" customHeight="1"/>
    <row r="28971" ht="26.25" customHeight="1"/>
    <row r="28972" ht="26.25" customHeight="1"/>
    <row r="28973" ht="26.25" customHeight="1"/>
    <row r="28974" ht="26.25" customHeight="1"/>
    <row r="28975" ht="26.25" customHeight="1"/>
    <row r="28976" ht="26.25" customHeight="1"/>
    <row r="28977" ht="26.25" customHeight="1"/>
    <row r="28978" ht="26.25" customHeight="1"/>
    <row r="28979" ht="26.25" customHeight="1"/>
    <row r="28980" ht="26.25" customHeight="1"/>
    <row r="28981" ht="26.25" customHeight="1"/>
    <row r="28982" ht="26.25" customHeight="1"/>
    <row r="28983" ht="26.25" customHeight="1"/>
    <row r="28984" ht="26.25" customHeight="1"/>
    <row r="28985" ht="26.25" customHeight="1"/>
    <row r="28986" ht="26.25" customHeight="1"/>
    <row r="28987" ht="26.25" customHeight="1"/>
    <row r="28988" ht="26.25" customHeight="1"/>
    <row r="28989" ht="26.25" customHeight="1"/>
    <row r="28990" ht="26.25" customHeight="1"/>
    <row r="28991" ht="26.25" customHeight="1"/>
    <row r="28992" ht="26.25" customHeight="1"/>
    <row r="28993" ht="26.25" customHeight="1"/>
    <row r="28994" ht="26.25" customHeight="1"/>
    <row r="28995" ht="26.25" customHeight="1"/>
    <row r="28996" ht="26.25" customHeight="1"/>
    <row r="28997" ht="26.25" customHeight="1"/>
    <row r="28998" ht="26.25" customHeight="1"/>
    <row r="28999" ht="26.25" customHeight="1"/>
    <row r="29000" ht="26.25" customHeight="1"/>
    <row r="29001" ht="26.25" customHeight="1"/>
    <row r="29002" ht="26.25" customHeight="1"/>
    <row r="29003" ht="26.25" customHeight="1"/>
    <row r="29004" ht="26.25" customHeight="1"/>
    <row r="29005" ht="26.25" customHeight="1"/>
    <row r="29006" ht="26.25" customHeight="1"/>
    <row r="29007" ht="26.25" customHeight="1"/>
    <row r="29008" ht="26.25" customHeight="1"/>
    <row r="29009" ht="26.25" customHeight="1"/>
    <row r="29010" ht="26.25" customHeight="1"/>
    <row r="29011" ht="26.25" customHeight="1"/>
    <row r="29012" ht="26.25" customHeight="1"/>
    <row r="29013" ht="26.25" customHeight="1"/>
    <row r="29014" ht="26.25" customHeight="1"/>
    <row r="29015" ht="26.25" customHeight="1"/>
    <row r="29016" ht="26.25" customHeight="1"/>
    <row r="29017" ht="26.25" customHeight="1"/>
    <row r="29018" ht="26.25" customHeight="1"/>
    <row r="29019" ht="26.25" customHeight="1"/>
    <row r="29020" ht="26.25" customHeight="1"/>
    <row r="29021" ht="26.25" customHeight="1"/>
    <row r="29022" ht="26.25" customHeight="1"/>
    <row r="29023" ht="26.25" customHeight="1"/>
    <row r="29024" ht="26.25" customHeight="1"/>
    <row r="29025" ht="26.25" customHeight="1"/>
    <row r="29026" ht="26.25" customHeight="1"/>
    <row r="29027" ht="26.25" customHeight="1"/>
    <row r="29028" ht="26.25" customHeight="1"/>
    <row r="29029" ht="26.25" customHeight="1"/>
    <row r="29030" ht="26.25" customHeight="1"/>
    <row r="29031" ht="26.25" customHeight="1"/>
    <row r="29032" ht="26.25" customHeight="1"/>
    <row r="29033" ht="26.25" customHeight="1"/>
    <row r="29034" ht="26.25" customHeight="1"/>
    <row r="29035" ht="26.25" customHeight="1"/>
    <row r="29036" ht="26.25" customHeight="1"/>
    <row r="29037" ht="26.25" customHeight="1"/>
    <row r="29038" ht="26.25" customHeight="1"/>
    <row r="29039" ht="26.25" customHeight="1"/>
    <row r="29040" ht="26.25" customHeight="1"/>
    <row r="29041" ht="26.25" customHeight="1"/>
    <row r="29042" ht="26.25" customHeight="1"/>
    <row r="29043" ht="26.25" customHeight="1"/>
    <row r="29044" ht="26.25" customHeight="1"/>
    <row r="29045" ht="26.25" customHeight="1"/>
    <row r="29046" ht="26.25" customHeight="1"/>
    <row r="29047" ht="26.25" customHeight="1"/>
    <row r="29048" ht="26.25" customHeight="1"/>
    <row r="29049" ht="26.25" customHeight="1"/>
    <row r="29050" ht="26.25" customHeight="1"/>
    <row r="29051" ht="26.25" customHeight="1"/>
    <row r="29052" ht="26.25" customHeight="1"/>
    <row r="29053" ht="26.25" customHeight="1"/>
    <row r="29054" ht="26.25" customHeight="1"/>
    <row r="29055" ht="26.25" customHeight="1"/>
    <row r="29056" ht="26.25" customHeight="1"/>
    <row r="29057" ht="26.25" customHeight="1"/>
    <row r="29058" ht="26.25" customHeight="1"/>
    <row r="29059" ht="26.25" customHeight="1"/>
    <row r="29060" ht="26.25" customHeight="1"/>
    <row r="29061" ht="26.25" customHeight="1"/>
    <row r="29062" ht="26.25" customHeight="1"/>
    <row r="29063" ht="26.25" customHeight="1"/>
    <row r="29064" ht="26.25" customHeight="1"/>
    <row r="29065" ht="26.25" customHeight="1"/>
    <row r="29066" ht="26.25" customHeight="1"/>
    <row r="29067" ht="26.25" customHeight="1"/>
    <row r="29068" ht="26.25" customHeight="1"/>
    <row r="29069" ht="26.25" customHeight="1"/>
    <row r="29070" ht="26.25" customHeight="1"/>
    <row r="29071" ht="26.25" customHeight="1"/>
    <row r="29072" ht="26.25" customHeight="1"/>
    <row r="29073" ht="26.25" customHeight="1"/>
    <row r="29074" ht="26.25" customHeight="1"/>
    <row r="29075" ht="26.25" customHeight="1"/>
    <row r="29076" ht="26.25" customHeight="1"/>
    <row r="29077" ht="26.25" customHeight="1"/>
    <row r="29078" ht="26.25" customHeight="1"/>
    <row r="29079" ht="26.25" customHeight="1"/>
    <row r="29080" ht="26.25" customHeight="1"/>
    <row r="29081" ht="26.25" customHeight="1"/>
    <row r="29082" ht="26.25" customHeight="1"/>
    <row r="29083" ht="26.25" customHeight="1"/>
    <row r="29084" ht="26.25" customHeight="1"/>
    <row r="29085" ht="26.25" customHeight="1"/>
    <row r="29086" ht="26.25" customHeight="1"/>
    <row r="29087" ht="26.25" customHeight="1"/>
    <row r="29088" ht="26.25" customHeight="1"/>
    <row r="29089" ht="26.25" customHeight="1"/>
    <row r="29090" ht="26.25" customHeight="1"/>
    <row r="29091" ht="26.25" customHeight="1"/>
    <row r="29092" ht="26.25" customHeight="1"/>
    <row r="29093" ht="26.25" customHeight="1"/>
    <row r="29094" ht="26.25" customHeight="1"/>
    <row r="29095" ht="26.25" customHeight="1"/>
    <row r="29096" ht="26.25" customHeight="1"/>
    <row r="29097" ht="26.25" customHeight="1"/>
    <row r="29098" ht="26.25" customHeight="1"/>
    <row r="29099" ht="26.25" customHeight="1"/>
    <row r="29100" ht="26.25" customHeight="1"/>
    <row r="29101" ht="26.25" customHeight="1"/>
    <row r="29102" ht="26.25" customHeight="1"/>
    <row r="29103" ht="26.25" customHeight="1"/>
    <row r="29104" ht="26.25" customHeight="1"/>
    <row r="29105" ht="26.25" customHeight="1"/>
    <row r="29106" ht="26.25" customHeight="1"/>
    <row r="29107" ht="26.25" customHeight="1"/>
    <row r="29108" ht="26.25" customHeight="1"/>
    <row r="29109" ht="26.25" customHeight="1"/>
    <row r="29110" ht="26.25" customHeight="1"/>
    <row r="29111" ht="26.25" customHeight="1"/>
    <row r="29112" ht="26.25" customHeight="1"/>
    <row r="29113" ht="26.25" customHeight="1"/>
    <row r="29114" ht="26.25" customHeight="1"/>
    <row r="29115" ht="26.25" customHeight="1"/>
    <row r="29116" ht="26.25" customHeight="1"/>
    <row r="29117" ht="26.25" customHeight="1"/>
    <row r="29118" ht="26.25" customHeight="1"/>
    <row r="29119" ht="26.25" customHeight="1"/>
    <row r="29120" ht="26.25" customHeight="1"/>
    <row r="29121" ht="26.25" customHeight="1"/>
    <row r="29122" ht="26.25" customHeight="1"/>
    <row r="29123" ht="26.25" customHeight="1"/>
    <row r="29124" ht="26.25" customHeight="1"/>
    <row r="29125" ht="26.25" customHeight="1"/>
    <row r="29126" ht="26.25" customHeight="1"/>
    <row r="29127" ht="26.25" customHeight="1"/>
    <row r="29128" ht="26.25" customHeight="1"/>
    <row r="29129" ht="26.25" customHeight="1"/>
    <row r="29130" ht="26.25" customHeight="1"/>
    <row r="29131" ht="26.25" customHeight="1"/>
    <row r="29132" ht="26.25" customHeight="1"/>
    <row r="29133" ht="26.25" customHeight="1"/>
    <row r="29134" ht="26.25" customHeight="1"/>
    <row r="29135" ht="26.25" customHeight="1"/>
    <row r="29136" ht="26.25" customHeight="1"/>
    <row r="29137" ht="26.25" customHeight="1"/>
    <row r="29138" ht="26.25" customHeight="1"/>
    <row r="29139" ht="26.25" customHeight="1"/>
    <row r="29140" ht="26.25" customHeight="1"/>
    <row r="29141" ht="26.25" customHeight="1"/>
    <row r="29142" ht="26.25" customHeight="1"/>
    <row r="29143" ht="26.25" customHeight="1"/>
    <row r="29144" ht="26.25" customHeight="1"/>
    <row r="29145" ht="26.25" customHeight="1"/>
    <row r="29146" ht="26.25" customHeight="1"/>
    <row r="29147" ht="26.25" customHeight="1"/>
    <row r="29148" ht="26.25" customHeight="1"/>
    <row r="29149" ht="26.25" customHeight="1"/>
    <row r="29150" ht="26.25" customHeight="1"/>
    <row r="29151" ht="26.25" customHeight="1"/>
    <row r="29152" ht="26.25" customHeight="1"/>
    <row r="29153" ht="26.25" customHeight="1"/>
    <row r="29154" ht="26.25" customHeight="1"/>
    <row r="29155" ht="26.25" customHeight="1"/>
    <row r="29156" ht="26.25" customHeight="1"/>
    <row r="29157" ht="26.25" customHeight="1"/>
    <row r="29158" ht="26.25" customHeight="1"/>
    <row r="29159" ht="26.25" customHeight="1"/>
    <row r="29160" ht="26.25" customHeight="1"/>
    <row r="29161" ht="26.25" customHeight="1"/>
    <row r="29162" ht="26.25" customHeight="1"/>
    <row r="29163" ht="26.25" customHeight="1"/>
    <row r="29164" ht="26.25" customHeight="1"/>
    <row r="29165" ht="26.25" customHeight="1"/>
    <row r="29166" ht="26.25" customHeight="1"/>
    <row r="29167" ht="26.25" customHeight="1"/>
    <row r="29168" ht="26.25" customHeight="1"/>
    <row r="29169" ht="26.25" customHeight="1"/>
    <row r="29170" ht="26.25" customHeight="1"/>
    <row r="29171" ht="26.25" customHeight="1"/>
    <row r="29172" ht="26.25" customHeight="1"/>
    <row r="29173" ht="26.25" customHeight="1"/>
    <row r="29174" ht="26.25" customHeight="1"/>
    <row r="29175" ht="26.25" customHeight="1"/>
    <row r="29176" ht="26.25" customHeight="1"/>
    <row r="29177" ht="26.25" customHeight="1"/>
    <row r="29178" ht="26.25" customHeight="1"/>
    <row r="29179" ht="26.25" customHeight="1"/>
    <row r="29180" ht="26.25" customHeight="1"/>
    <row r="29181" ht="26.25" customHeight="1"/>
    <row r="29182" ht="26.25" customHeight="1"/>
    <row r="29183" ht="26.25" customHeight="1"/>
    <row r="29184" ht="26.25" customHeight="1"/>
    <row r="29185" ht="26.25" customHeight="1"/>
    <row r="29186" ht="26.25" customHeight="1"/>
    <row r="29187" ht="26.25" customHeight="1"/>
    <row r="29188" ht="26.25" customHeight="1"/>
    <row r="29189" ht="26.25" customHeight="1"/>
    <row r="29190" ht="26.25" customHeight="1"/>
    <row r="29191" ht="26.25" customHeight="1"/>
    <row r="29192" ht="26.25" customHeight="1"/>
    <row r="29193" ht="26.25" customHeight="1"/>
    <row r="29194" ht="26.25" customHeight="1"/>
    <row r="29195" ht="26.25" customHeight="1"/>
    <row r="29196" ht="26.25" customHeight="1"/>
    <row r="29197" ht="26.25" customHeight="1"/>
    <row r="29198" ht="26.25" customHeight="1"/>
    <row r="29199" ht="26.25" customHeight="1"/>
    <row r="29200" ht="26.25" customHeight="1"/>
    <row r="29201" ht="26.25" customHeight="1"/>
    <row r="29202" ht="26.25" customHeight="1"/>
    <row r="29203" ht="26.25" customHeight="1"/>
    <row r="29204" ht="26.25" customHeight="1"/>
    <row r="29205" ht="26.25" customHeight="1"/>
    <row r="29206" ht="26.25" customHeight="1"/>
    <row r="29207" ht="26.25" customHeight="1"/>
    <row r="29208" ht="26.25" customHeight="1"/>
    <row r="29209" ht="26.25" customHeight="1"/>
    <row r="29210" ht="26.25" customHeight="1"/>
    <row r="29211" ht="26.25" customHeight="1"/>
    <row r="29212" ht="26.25" customHeight="1"/>
    <row r="29213" ht="26.25" customHeight="1"/>
    <row r="29214" ht="26.25" customHeight="1"/>
    <row r="29215" ht="26.25" customHeight="1"/>
    <row r="29216" ht="26.25" customHeight="1"/>
    <row r="29217" ht="26.25" customHeight="1"/>
    <row r="29218" ht="26.25" customHeight="1"/>
    <row r="29219" ht="26.25" customHeight="1"/>
    <row r="29220" ht="26.25" customHeight="1"/>
    <row r="29221" ht="26.25" customHeight="1"/>
    <row r="29222" ht="26.25" customHeight="1"/>
    <row r="29223" ht="26.25" customHeight="1"/>
    <row r="29224" ht="26.25" customHeight="1"/>
    <row r="29225" ht="26.25" customHeight="1"/>
    <row r="29226" ht="26.25" customHeight="1"/>
    <row r="29227" ht="26.25" customHeight="1"/>
    <row r="29228" ht="26.25" customHeight="1"/>
    <row r="29229" ht="26.25" customHeight="1"/>
    <row r="29230" ht="26.25" customHeight="1"/>
    <row r="29231" ht="26.25" customHeight="1"/>
    <row r="29232" ht="26.25" customHeight="1"/>
    <row r="29233" ht="26.25" customHeight="1"/>
    <row r="29234" ht="26.25" customHeight="1"/>
    <row r="29235" ht="26.25" customHeight="1"/>
    <row r="29236" ht="26.25" customHeight="1"/>
    <row r="29237" ht="26.25" customHeight="1"/>
    <row r="29238" ht="26.25" customHeight="1"/>
    <row r="29239" ht="26.25" customHeight="1"/>
    <row r="29240" ht="26.25" customHeight="1"/>
    <row r="29241" ht="26.25" customHeight="1"/>
    <row r="29242" ht="26.25" customHeight="1"/>
    <row r="29243" ht="26.25" customHeight="1"/>
    <row r="29244" ht="26.25" customHeight="1"/>
    <row r="29245" ht="26.25" customHeight="1"/>
    <row r="29246" ht="26.25" customHeight="1"/>
    <row r="29247" ht="26.25" customHeight="1"/>
    <row r="29248" ht="26.25" customHeight="1"/>
    <row r="29249" ht="26.25" customHeight="1"/>
    <row r="29250" ht="26.25" customHeight="1"/>
    <row r="29251" ht="26.25" customHeight="1"/>
    <row r="29252" ht="26.25" customHeight="1"/>
    <row r="29253" ht="26.25" customHeight="1"/>
    <row r="29254" ht="26.25" customHeight="1"/>
    <row r="29255" ht="26.25" customHeight="1"/>
    <row r="29256" ht="26.25" customHeight="1"/>
    <row r="29257" ht="26.25" customHeight="1"/>
    <row r="29258" ht="26.25" customHeight="1"/>
    <row r="29259" ht="26.25" customHeight="1"/>
    <row r="29260" ht="26.25" customHeight="1"/>
    <row r="29261" ht="26.25" customHeight="1"/>
    <row r="29262" ht="26.25" customHeight="1"/>
    <row r="29263" ht="26.25" customHeight="1"/>
    <row r="29264" ht="26.25" customHeight="1"/>
    <row r="29265" ht="26.25" customHeight="1"/>
    <row r="29266" ht="26.25" customHeight="1"/>
    <row r="29267" ht="26.25" customHeight="1"/>
    <row r="29268" ht="26.25" customHeight="1"/>
    <row r="29269" ht="26.25" customHeight="1"/>
    <row r="29270" ht="26.25" customHeight="1"/>
    <row r="29271" ht="26.25" customHeight="1"/>
    <row r="29272" ht="26.25" customHeight="1"/>
    <row r="29273" ht="26.25" customHeight="1"/>
    <row r="29274" ht="26.25" customHeight="1"/>
    <row r="29275" ht="26.25" customHeight="1"/>
    <row r="29276" ht="26.25" customHeight="1"/>
    <row r="29277" ht="26.25" customHeight="1"/>
    <row r="29278" ht="26.25" customHeight="1"/>
    <row r="29279" ht="26.25" customHeight="1"/>
    <row r="29280" ht="26.25" customHeight="1"/>
    <row r="29281" ht="26.25" customHeight="1"/>
    <row r="29282" ht="26.25" customHeight="1"/>
    <row r="29283" ht="26.25" customHeight="1"/>
    <row r="29284" ht="26.25" customHeight="1"/>
    <row r="29285" ht="26.25" customHeight="1"/>
    <row r="29286" ht="26.25" customHeight="1"/>
    <row r="29287" ht="26.25" customHeight="1"/>
    <row r="29288" ht="26.25" customHeight="1"/>
    <row r="29289" ht="26.25" customHeight="1"/>
    <row r="29290" ht="26.25" customHeight="1"/>
    <row r="29291" ht="26.25" customHeight="1"/>
    <row r="29292" ht="26.25" customHeight="1"/>
    <row r="29293" ht="26.25" customHeight="1"/>
    <row r="29294" ht="26.25" customHeight="1"/>
    <row r="29295" ht="26.25" customHeight="1"/>
    <row r="29296" ht="26.25" customHeight="1"/>
    <row r="29297" ht="26.25" customHeight="1"/>
    <row r="29298" ht="26.25" customHeight="1"/>
    <row r="29299" ht="26.25" customHeight="1"/>
    <row r="29300" ht="26.25" customHeight="1"/>
    <row r="29301" ht="26.25" customHeight="1"/>
    <row r="29302" ht="26.25" customHeight="1"/>
    <row r="29303" ht="26.25" customHeight="1"/>
    <row r="29304" ht="26.25" customHeight="1"/>
    <row r="29305" ht="26.25" customHeight="1"/>
    <row r="29306" ht="26.25" customHeight="1"/>
    <row r="29307" ht="26.25" customHeight="1"/>
    <row r="29308" ht="26.25" customHeight="1"/>
    <row r="29309" ht="26.25" customHeight="1"/>
    <row r="29310" ht="26.25" customHeight="1"/>
    <row r="29311" ht="26.25" customHeight="1"/>
    <row r="29312" ht="26.25" customHeight="1"/>
    <row r="29313" ht="26.25" customHeight="1"/>
    <row r="29314" ht="26.25" customHeight="1"/>
    <row r="29315" ht="26.25" customHeight="1"/>
    <row r="29316" ht="26.25" customHeight="1"/>
    <row r="29317" ht="26.25" customHeight="1"/>
    <row r="29318" ht="26.25" customHeight="1"/>
    <row r="29319" ht="26.25" customHeight="1"/>
    <row r="29320" ht="26.25" customHeight="1"/>
    <row r="29321" ht="26.25" customHeight="1"/>
    <row r="29322" ht="26.25" customHeight="1"/>
    <row r="29323" ht="26.25" customHeight="1"/>
    <row r="29324" ht="26.25" customHeight="1"/>
    <row r="29325" ht="26.25" customHeight="1"/>
    <row r="29326" ht="26.25" customHeight="1"/>
    <row r="29327" ht="26.25" customHeight="1"/>
    <row r="29328" ht="26.25" customHeight="1"/>
    <row r="29329" ht="26.25" customHeight="1"/>
    <row r="29330" ht="26.25" customHeight="1"/>
    <row r="29331" ht="26.25" customHeight="1"/>
    <row r="29332" ht="26.25" customHeight="1"/>
    <row r="29333" ht="26.25" customHeight="1"/>
    <row r="29334" ht="26.25" customHeight="1"/>
    <row r="29335" ht="26.25" customHeight="1"/>
    <row r="29336" ht="26.25" customHeight="1"/>
    <row r="29337" ht="26.25" customHeight="1"/>
    <row r="29338" ht="26.25" customHeight="1"/>
    <row r="29339" ht="26.25" customHeight="1"/>
    <row r="29340" ht="26.25" customHeight="1"/>
    <row r="29341" ht="26.25" customHeight="1"/>
    <row r="29342" ht="26.25" customHeight="1"/>
    <row r="29343" ht="26.25" customHeight="1"/>
    <row r="29344" ht="26.25" customHeight="1"/>
    <row r="29345" ht="26.25" customHeight="1"/>
    <row r="29346" ht="26.25" customHeight="1"/>
    <row r="29347" ht="26.25" customHeight="1"/>
    <row r="29348" ht="26.25" customHeight="1"/>
    <row r="29349" ht="26.25" customHeight="1"/>
    <row r="29350" ht="26.25" customHeight="1"/>
    <row r="29351" ht="26.25" customHeight="1"/>
    <row r="29352" ht="26.25" customHeight="1"/>
    <row r="29353" ht="26.25" customHeight="1"/>
    <row r="29354" ht="26.25" customHeight="1"/>
    <row r="29355" ht="26.25" customHeight="1"/>
    <row r="29356" ht="26.25" customHeight="1"/>
    <row r="29357" ht="26.25" customHeight="1"/>
    <row r="29358" ht="26.25" customHeight="1"/>
    <row r="29359" ht="26.25" customHeight="1"/>
    <row r="29360" ht="26.25" customHeight="1"/>
    <row r="29361" ht="26.25" customHeight="1"/>
    <row r="29362" ht="26.25" customHeight="1"/>
    <row r="29363" ht="26.25" customHeight="1"/>
    <row r="29364" ht="26.25" customHeight="1"/>
    <row r="29365" ht="26.25" customHeight="1"/>
    <row r="29366" ht="26.25" customHeight="1"/>
    <row r="29367" ht="26.25" customHeight="1"/>
    <row r="29368" ht="26.25" customHeight="1"/>
    <row r="29369" ht="26.25" customHeight="1"/>
    <row r="29370" ht="26.25" customHeight="1"/>
    <row r="29371" ht="26.25" customHeight="1"/>
    <row r="29372" ht="26.25" customHeight="1"/>
    <row r="29373" ht="26.25" customHeight="1"/>
    <row r="29374" ht="26.25" customHeight="1"/>
    <row r="29375" ht="26.25" customHeight="1"/>
    <row r="29376" ht="26.25" customHeight="1"/>
    <row r="29377" ht="26.25" customHeight="1"/>
    <row r="29378" ht="26.25" customHeight="1"/>
    <row r="29379" ht="26.25" customHeight="1"/>
    <row r="29380" ht="26.25" customHeight="1"/>
    <row r="29381" ht="26.25" customHeight="1"/>
    <row r="29382" ht="26.25" customHeight="1"/>
    <row r="29383" ht="26.25" customHeight="1"/>
    <row r="29384" ht="26.25" customHeight="1"/>
    <row r="29385" ht="26.25" customHeight="1"/>
    <row r="29386" ht="26.25" customHeight="1"/>
    <row r="29387" ht="26.25" customHeight="1"/>
    <row r="29388" ht="26.25" customHeight="1"/>
    <row r="29389" ht="26.25" customHeight="1"/>
    <row r="29390" ht="26.25" customHeight="1"/>
    <row r="29391" ht="26.25" customHeight="1"/>
    <row r="29392" ht="26.25" customHeight="1"/>
    <row r="29393" ht="26.25" customHeight="1"/>
    <row r="29394" ht="26.25" customHeight="1"/>
    <row r="29395" ht="26.25" customHeight="1"/>
    <row r="29396" ht="26.25" customHeight="1"/>
    <row r="29397" ht="26.25" customHeight="1"/>
    <row r="29398" ht="26.25" customHeight="1"/>
    <row r="29399" ht="26.25" customHeight="1"/>
    <row r="29400" ht="26.25" customHeight="1"/>
    <row r="29401" ht="26.25" customHeight="1"/>
    <row r="29402" ht="26.25" customHeight="1"/>
    <row r="29403" ht="26.25" customHeight="1"/>
    <row r="29404" ht="26.25" customHeight="1"/>
    <row r="29405" ht="26.25" customHeight="1"/>
    <row r="29406" ht="26.25" customHeight="1"/>
    <row r="29407" ht="26.25" customHeight="1"/>
    <row r="29408" ht="26.25" customHeight="1"/>
    <row r="29409" ht="26.25" customHeight="1"/>
    <row r="29410" ht="26.25" customHeight="1"/>
    <row r="29411" ht="26.25" customHeight="1"/>
    <row r="29412" ht="26.25" customHeight="1"/>
    <row r="29413" ht="26.25" customHeight="1"/>
    <row r="29414" ht="26.25" customHeight="1"/>
    <row r="29415" ht="26.25" customHeight="1"/>
    <row r="29416" ht="26.25" customHeight="1"/>
    <row r="29417" ht="26.25" customHeight="1"/>
    <row r="29418" ht="26.25" customHeight="1"/>
    <row r="29419" ht="26.25" customHeight="1"/>
    <row r="29420" ht="26.25" customHeight="1"/>
    <row r="29421" ht="26.25" customHeight="1"/>
    <row r="29422" ht="26.25" customHeight="1"/>
    <row r="29423" ht="26.25" customHeight="1"/>
    <row r="29424" ht="26.25" customHeight="1"/>
    <row r="29425" ht="26.25" customHeight="1"/>
    <row r="29426" ht="26.25" customHeight="1"/>
    <row r="29427" ht="26.25" customHeight="1"/>
    <row r="29428" ht="26.25" customHeight="1"/>
    <row r="29429" ht="26.25" customHeight="1"/>
    <row r="29430" ht="26.25" customHeight="1"/>
    <row r="29431" ht="26.25" customHeight="1"/>
    <row r="29432" ht="26.25" customHeight="1"/>
    <row r="29433" ht="26.25" customHeight="1"/>
    <row r="29434" ht="26.25" customHeight="1"/>
    <row r="29435" ht="26.25" customHeight="1"/>
    <row r="29436" ht="26.25" customHeight="1"/>
    <row r="29437" ht="26.25" customHeight="1"/>
    <row r="29438" ht="26.25" customHeight="1"/>
    <row r="29439" ht="26.25" customHeight="1"/>
    <row r="29440" ht="26.25" customHeight="1"/>
    <row r="29441" ht="26.25" customHeight="1"/>
    <row r="29442" ht="26.25" customHeight="1"/>
    <row r="29443" ht="26.25" customHeight="1"/>
    <row r="29444" ht="26.25" customHeight="1"/>
    <row r="29445" ht="26.25" customHeight="1"/>
    <row r="29446" ht="26.25" customHeight="1"/>
    <row r="29447" ht="26.25" customHeight="1"/>
    <row r="29448" ht="26.25" customHeight="1"/>
    <row r="29449" ht="26.25" customHeight="1"/>
    <row r="29450" ht="26.25" customHeight="1"/>
    <row r="29451" ht="26.25" customHeight="1"/>
    <row r="29452" ht="26.25" customHeight="1"/>
    <row r="29453" ht="26.25" customHeight="1"/>
    <row r="29454" ht="26.25" customHeight="1"/>
    <row r="29455" ht="26.25" customHeight="1"/>
    <row r="29456" ht="26.25" customHeight="1"/>
    <row r="29457" ht="26.25" customHeight="1"/>
    <row r="29458" ht="26.25" customHeight="1"/>
    <row r="29459" ht="26.25" customHeight="1"/>
    <row r="29460" ht="26.25" customHeight="1"/>
    <row r="29461" ht="26.25" customHeight="1"/>
    <row r="29462" ht="26.25" customHeight="1"/>
    <row r="29463" ht="26.25" customHeight="1"/>
    <row r="29464" ht="26.25" customHeight="1"/>
    <row r="29465" ht="26.25" customHeight="1"/>
    <row r="29466" ht="26.25" customHeight="1"/>
    <row r="29467" ht="26.25" customHeight="1"/>
    <row r="29468" ht="26.25" customHeight="1"/>
    <row r="29469" ht="26.25" customHeight="1"/>
    <row r="29470" ht="26.25" customHeight="1"/>
    <row r="29471" ht="26.25" customHeight="1"/>
    <row r="29472" ht="26.25" customHeight="1"/>
    <row r="29473" ht="26.25" customHeight="1"/>
    <row r="29474" ht="26.25" customHeight="1"/>
    <row r="29475" ht="26.25" customHeight="1"/>
    <row r="29476" ht="26.25" customHeight="1"/>
    <row r="29477" ht="26.25" customHeight="1"/>
    <row r="29478" ht="26.25" customHeight="1"/>
    <row r="29479" ht="26.25" customHeight="1"/>
    <row r="29480" ht="26.25" customHeight="1"/>
    <row r="29481" ht="26.25" customHeight="1"/>
    <row r="29482" ht="26.25" customHeight="1"/>
    <row r="29483" ht="26.25" customHeight="1"/>
    <row r="29484" ht="26.25" customHeight="1"/>
    <row r="29485" ht="26.25" customHeight="1"/>
    <row r="29486" ht="26.25" customHeight="1"/>
    <row r="29487" ht="26.25" customHeight="1"/>
    <row r="29488" ht="26.25" customHeight="1"/>
    <row r="29489" ht="26.25" customHeight="1"/>
    <row r="29490" ht="26.25" customHeight="1"/>
    <row r="29491" ht="26.25" customHeight="1"/>
    <row r="29492" ht="26.25" customHeight="1"/>
    <row r="29493" ht="26.25" customHeight="1"/>
    <row r="29494" ht="26.25" customHeight="1"/>
    <row r="29495" ht="26.25" customHeight="1"/>
    <row r="29496" ht="26.25" customHeight="1"/>
    <row r="29497" ht="26.25" customHeight="1"/>
    <row r="29498" ht="26.25" customHeight="1"/>
    <row r="29499" ht="26.25" customHeight="1"/>
    <row r="29500" ht="26.25" customHeight="1"/>
    <row r="29501" ht="26.25" customHeight="1"/>
    <row r="29502" ht="26.25" customHeight="1"/>
    <row r="29503" ht="26.25" customHeight="1"/>
    <row r="29504" ht="26.25" customHeight="1"/>
    <row r="29505" ht="26.25" customHeight="1"/>
    <row r="29506" ht="26.25" customHeight="1"/>
    <row r="29507" ht="26.25" customHeight="1"/>
    <row r="29508" ht="26.25" customHeight="1"/>
    <row r="29509" ht="26.25" customHeight="1"/>
    <row r="29510" ht="26.25" customHeight="1"/>
    <row r="29511" ht="26.25" customHeight="1"/>
    <row r="29512" ht="26.25" customHeight="1"/>
    <row r="29513" ht="26.25" customHeight="1"/>
    <row r="29514" ht="26.25" customHeight="1"/>
    <row r="29515" ht="26.25" customHeight="1"/>
    <row r="29516" ht="26.25" customHeight="1"/>
    <row r="29517" ht="26.25" customHeight="1"/>
    <row r="29518" ht="26.25" customHeight="1"/>
    <row r="29519" ht="26.25" customHeight="1"/>
    <row r="29520" ht="26.25" customHeight="1"/>
    <row r="29521" ht="26.25" customHeight="1"/>
    <row r="29522" ht="26.25" customHeight="1"/>
    <row r="29523" ht="26.25" customHeight="1"/>
    <row r="29524" ht="26.25" customHeight="1"/>
    <row r="29525" ht="26.25" customHeight="1"/>
    <row r="29526" ht="26.25" customHeight="1"/>
    <row r="29527" ht="26.25" customHeight="1"/>
    <row r="29528" ht="26.25" customHeight="1"/>
    <row r="29529" ht="26.25" customHeight="1"/>
    <row r="29530" ht="26.25" customHeight="1"/>
    <row r="29531" ht="26.25" customHeight="1"/>
    <row r="29532" ht="26.25" customHeight="1"/>
    <row r="29533" ht="26.25" customHeight="1"/>
    <row r="29534" ht="26.25" customHeight="1"/>
    <row r="29535" ht="26.25" customHeight="1"/>
    <row r="29536" ht="26.25" customHeight="1"/>
    <row r="29537" ht="26.25" customHeight="1"/>
    <row r="29538" ht="26.25" customHeight="1"/>
    <row r="29539" ht="26.25" customHeight="1"/>
    <row r="29540" ht="26.25" customHeight="1"/>
    <row r="29541" ht="26.25" customHeight="1"/>
    <row r="29542" ht="26.25" customHeight="1"/>
    <row r="29543" ht="26.25" customHeight="1"/>
    <row r="29544" ht="26.25" customHeight="1"/>
    <row r="29545" ht="26.25" customHeight="1"/>
    <row r="29546" ht="26.25" customHeight="1"/>
    <row r="29547" ht="26.25" customHeight="1"/>
    <row r="29548" ht="26.25" customHeight="1"/>
    <row r="29549" ht="26.25" customHeight="1"/>
    <row r="29550" ht="26.25" customHeight="1"/>
    <row r="29551" ht="26.25" customHeight="1"/>
    <row r="29552" ht="26.25" customHeight="1"/>
    <row r="29553" ht="26.25" customHeight="1"/>
    <row r="29554" ht="26.25" customHeight="1"/>
    <row r="29555" ht="26.25" customHeight="1"/>
    <row r="29556" ht="26.25" customHeight="1"/>
    <row r="29557" ht="26.25" customHeight="1"/>
    <row r="29558" ht="26.25" customHeight="1"/>
    <row r="29559" ht="26.25" customHeight="1"/>
    <row r="29560" ht="26.25" customHeight="1"/>
    <row r="29561" ht="26.25" customHeight="1"/>
    <row r="29562" ht="26.25" customHeight="1"/>
    <row r="29563" ht="26.25" customHeight="1"/>
    <row r="29564" ht="26.25" customHeight="1"/>
    <row r="29565" ht="26.25" customHeight="1"/>
    <row r="29566" ht="26.25" customHeight="1"/>
    <row r="29567" ht="26.25" customHeight="1"/>
    <row r="29568" ht="26.25" customHeight="1"/>
    <row r="29569" ht="26.25" customHeight="1"/>
    <row r="29570" ht="26.25" customHeight="1"/>
    <row r="29571" ht="26.25" customHeight="1"/>
    <row r="29572" ht="26.25" customHeight="1"/>
    <row r="29573" ht="26.25" customHeight="1"/>
    <row r="29574" ht="26.25" customHeight="1"/>
    <row r="29575" ht="26.25" customHeight="1"/>
    <row r="29576" ht="26.25" customHeight="1"/>
    <row r="29577" ht="26.25" customHeight="1"/>
    <row r="29578" ht="26.25" customHeight="1"/>
    <row r="29579" ht="26.25" customHeight="1"/>
    <row r="29580" ht="26.25" customHeight="1"/>
    <row r="29581" ht="26.25" customHeight="1"/>
    <row r="29582" ht="26.25" customHeight="1"/>
    <row r="29583" ht="26.25" customHeight="1"/>
    <row r="29584" ht="26.25" customHeight="1"/>
    <row r="29585" ht="26.25" customHeight="1"/>
    <row r="29586" ht="26.25" customHeight="1"/>
    <row r="29587" ht="26.25" customHeight="1"/>
    <row r="29588" ht="26.25" customHeight="1"/>
    <row r="29589" ht="26.25" customHeight="1"/>
    <row r="29590" ht="26.25" customHeight="1"/>
    <row r="29591" ht="26.25" customHeight="1"/>
    <row r="29592" ht="26.25" customHeight="1"/>
    <row r="29593" ht="26.25" customHeight="1"/>
    <row r="29594" ht="26.25" customHeight="1"/>
    <row r="29595" ht="26.25" customHeight="1"/>
    <row r="29596" ht="26.25" customHeight="1"/>
    <row r="29597" ht="26.25" customHeight="1"/>
    <row r="29598" ht="26.25" customHeight="1"/>
    <row r="29599" ht="26.25" customHeight="1"/>
    <row r="29600" ht="26.25" customHeight="1"/>
    <row r="29601" ht="26.25" customHeight="1"/>
    <row r="29602" ht="26.25" customHeight="1"/>
    <row r="29603" ht="26.25" customHeight="1"/>
    <row r="29604" ht="26.25" customHeight="1"/>
    <row r="29605" ht="26.25" customHeight="1"/>
    <row r="29606" ht="26.25" customHeight="1"/>
    <row r="29607" ht="26.25" customHeight="1"/>
    <row r="29608" ht="26.25" customHeight="1"/>
    <row r="29609" ht="26.25" customHeight="1"/>
    <row r="29610" ht="26.25" customHeight="1"/>
    <row r="29611" ht="26.25" customHeight="1"/>
    <row r="29612" ht="26.25" customHeight="1"/>
    <row r="29613" ht="26.25" customHeight="1"/>
    <row r="29614" ht="26.25" customHeight="1"/>
    <row r="29615" ht="26.25" customHeight="1"/>
    <row r="29616" ht="26.25" customHeight="1"/>
    <row r="29617" ht="26.25" customHeight="1"/>
    <row r="29618" ht="26.25" customHeight="1"/>
    <row r="29619" ht="26.25" customHeight="1"/>
    <row r="29620" ht="26.25" customHeight="1"/>
    <row r="29621" ht="26.25" customHeight="1"/>
    <row r="29622" ht="26.25" customHeight="1"/>
    <row r="29623" ht="26.25" customHeight="1"/>
    <row r="29624" ht="26.25" customHeight="1"/>
    <row r="29625" ht="26.25" customHeight="1"/>
    <row r="29626" ht="26.25" customHeight="1"/>
    <row r="29627" ht="26.25" customHeight="1"/>
    <row r="29628" ht="26.25" customHeight="1"/>
    <row r="29629" ht="26.25" customHeight="1"/>
    <row r="29630" ht="26.25" customHeight="1"/>
    <row r="29631" ht="26.25" customHeight="1"/>
    <row r="29632" ht="26.25" customHeight="1"/>
    <row r="29633" ht="26.25" customHeight="1"/>
    <row r="29634" ht="26.25" customHeight="1"/>
    <row r="29635" ht="26.25" customHeight="1"/>
    <row r="29636" ht="26.25" customHeight="1"/>
    <row r="29637" ht="26.25" customHeight="1"/>
    <row r="29638" ht="26.25" customHeight="1"/>
    <row r="29639" ht="26.25" customHeight="1"/>
    <row r="29640" ht="26.25" customHeight="1"/>
    <row r="29641" ht="26.25" customHeight="1"/>
    <row r="29642" ht="26.25" customHeight="1"/>
    <row r="29643" ht="26.25" customHeight="1"/>
    <row r="29644" ht="26.25" customHeight="1"/>
    <row r="29645" ht="26.25" customHeight="1"/>
    <row r="29646" ht="26.25" customHeight="1"/>
    <row r="29647" ht="26.25" customHeight="1"/>
    <row r="29648" ht="26.25" customHeight="1"/>
    <row r="29649" ht="26.25" customHeight="1"/>
    <row r="29650" ht="26.25" customHeight="1"/>
    <row r="29651" ht="26.25" customHeight="1"/>
    <row r="29652" ht="26.25" customHeight="1"/>
    <row r="29653" ht="26.25" customHeight="1"/>
    <row r="29654" ht="26.25" customHeight="1"/>
    <row r="29655" ht="26.25" customHeight="1"/>
    <row r="29656" ht="26.25" customHeight="1"/>
    <row r="29657" ht="26.25" customHeight="1"/>
    <row r="29658" ht="26.25" customHeight="1"/>
    <row r="29659" ht="26.25" customHeight="1"/>
    <row r="29660" ht="26.25" customHeight="1"/>
    <row r="29661" ht="26.25" customHeight="1"/>
    <row r="29662" ht="26.25" customHeight="1"/>
    <row r="29663" ht="26.25" customHeight="1"/>
    <row r="29664" ht="26.25" customHeight="1"/>
    <row r="29665" ht="26.25" customHeight="1"/>
    <row r="29666" ht="26.25" customHeight="1"/>
    <row r="29667" ht="26.25" customHeight="1"/>
    <row r="29668" ht="26.25" customHeight="1"/>
    <row r="29669" ht="26.25" customHeight="1"/>
    <row r="29670" ht="26.25" customHeight="1"/>
    <row r="29671" ht="26.25" customHeight="1"/>
    <row r="29672" ht="26.25" customHeight="1"/>
    <row r="29673" ht="26.25" customHeight="1"/>
    <row r="29674" ht="26.25" customHeight="1"/>
    <row r="29675" ht="26.25" customHeight="1"/>
    <row r="29676" ht="26.25" customHeight="1"/>
    <row r="29677" ht="26.25" customHeight="1"/>
    <row r="29678" ht="26.25" customHeight="1"/>
    <row r="29679" ht="26.25" customHeight="1"/>
    <row r="29680" ht="26.25" customHeight="1"/>
    <row r="29681" ht="26.25" customHeight="1"/>
    <row r="29682" ht="26.25" customHeight="1"/>
    <row r="29683" ht="26.25" customHeight="1"/>
    <row r="29684" ht="26.25" customHeight="1"/>
    <row r="29685" ht="26.25" customHeight="1"/>
    <row r="29686" ht="26.25" customHeight="1"/>
    <row r="29687" ht="26.25" customHeight="1"/>
    <row r="29688" ht="26.25" customHeight="1"/>
    <row r="29689" ht="26.25" customHeight="1"/>
    <row r="29690" ht="26.25" customHeight="1"/>
    <row r="29691" ht="26.25" customHeight="1"/>
    <row r="29692" ht="26.25" customHeight="1"/>
    <row r="29693" ht="26.25" customHeight="1"/>
    <row r="29694" ht="26.25" customHeight="1"/>
    <row r="29695" ht="26.25" customHeight="1"/>
    <row r="29696" ht="26.25" customHeight="1"/>
    <row r="29697" ht="26.25" customHeight="1"/>
    <row r="29698" ht="26.25" customHeight="1"/>
    <row r="29699" ht="26.25" customHeight="1"/>
    <row r="29700" ht="26.25" customHeight="1"/>
    <row r="29701" ht="26.25" customHeight="1"/>
    <row r="29702" ht="26.25" customHeight="1"/>
    <row r="29703" ht="26.25" customHeight="1"/>
    <row r="29704" ht="26.25" customHeight="1"/>
    <row r="29705" ht="26.25" customHeight="1"/>
    <row r="29706" ht="26.25" customHeight="1"/>
    <row r="29707" ht="26.25" customHeight="1"/>
    <row r="29708" ht="26.25" customHeight="1"/>
    <row r="29709" ht="26.25" customHeight="1"/>
    <row r="29710" ht="26.25" customHeight="1"/>
    <row r="29711" ht="26.25" customHeight="1"/>
    <row r="29712" ht="26.25" customHeight="1"/>
    <row r="29713" ht="26.25" customHeight="1"/>
    <row r="29714" ht="26.25" customHeight="1"/>
    <row r="29715" ht="26.25" customHeight="1"/>
    <row r="29716" ht="26.25" customHeight="1"/>
    <row r="29717" ht="26.25" customHeight="1"/>
    <row r="29718" ht="26.25" customHeight="1"/>
    <row r="29719" ht="26.25" customHeight="1"/>
    <row r="29720" ht="26.25" customHeight="1"/>
    <row r="29721" ht="26.25" customHeight="1"/>
    <row r="29722" ht="26.25" customHeight="1"/>
    <row r="29723" ht="26.25" customHeight="1"/>
    <row r="29724" ht="26.25" customHeight="1"/>
    <row r="29725" ht="26.25" customHeight="1"/>
    <row r="29726" ht="26.25" customHeight="1"/>
    <row r="29727" ht="26.25" customHeight="1"/>
    <row r="29728" ht="26.25" customHeight="1"/>
    <row r="29729" ht="26.25" customHeight="1"/>
    <row r="29730" ht="26.25" customHeight="1"/>
    <row r="29731" ht="26.25" customHeight="1"/>
    <row r="29732" ht="26.25" customHeight="1"/>
    <row r="29733" ht="26.25" customHeight="1"/>
    <row r="29734" ht="26.25" customHeight="1"/>
    <row r="29735" ht="26.25" customHeight="1"/>
    <row r="29736" ht="26.25" customHeight="1"/>
    <row r="29737" ht="26.25" customHeight="1"/>
    <row r="29738" ht="26.25" customHeight="1"/>
    <row r="29739" ht="26.25" customHeight="1"/>
    <row r="29740" ht="26.25" customHeight="1"/>
    <row r="29741" ht="26.25" customHeight="1"/>
    <row r="29742" ht="26.25" customHeight="1"/>
    <row r="29743" ht="26.25" customHeight="1"/>
    <row r="29744" ht="26.25" customHeight="1"/>
    <row r="29745" ht="26.25" customHeight="1"/>
    <row r="29746" ht="26.25" customHeight="1"/>
    <row r="29747" ht="26.25" customHeight="1"/>
    <row r="29748" ht="26.25" customHeight="1"/>
    <row r="29749" ht="26.25" customHeight="1"/>
    <row r="29750" ht="26.25" customHeight="1"/>
    <row r="29751" ht="26.25" customHeight="1"/>
    <row r="29752" ht="26.25" customHeight="1"/>
    <row r="29753" ht="26.25" customHeight="1"/>
    <row r="29754" ht="26.25" customHeight="1"/>
    <row r="29755" ht="26.25" customHeight="1"/>
    <row r="29756" ht="26.25" customHeight="1"/>
    <row r="29757" ht="26.25" customHeight="1"/>
    <row r="29758" ht="26.25" customHeight="1"/>
    <row r="29759" ht="26.25" customHeight="1"/>
    <row r="29760" ht="26.25" customHeight="1"/>
    <row r="29761" ht="26.25" customHeight="1"/>
    <row r="29762" ht="26.25" customHeight="1"/>
    <row r="29763" ht="26.25" customHeight="1"/>
    <row r="29764" ht="26.25" customHeight="1"/>
    <row r="29765" ht="26.25" customHeight="1"/>
    <row r="29766" ht="26.25" customHeight="1"/>
    <row r="29767" ht="26.25" customHeight="1"/>
    <row r="29768" ht="26.25" customHeight="1"/>
    <row r="29769" ht="26.25" customHeight="1"/>
    <row r="29770" ht="26.25" customHeight="1"/>
    <row r="29771" ht="26.25" customHeight="1"/>
    <row r="29772" ht="26.25" customHeight="1"/>
    <row r="29773" ht="26.25" customHeight="1"/>
    <row r="29774" ht="26.25" customHeight="1"/>
    <row r="29775" ht="26.25" customHeight="1"/>
    <row r="29776" ht="26.25" customHeight="1"/>
    <row r="29777" ht="26.25" customHeight="1"/>
    <row r="29778" ht="26.25" customHeight="1"/>
    <row r="29779" ht="26.25" customHeight="1"/>
    <row r="29780" ht="26.25" customHeight="1"/>
    <row r="29781" ht="26.25" customHeight="1"/>
    <row r="29782" ht="26.25" customHeight="1"/>
    <row r="29783" ht="26.25" customHeight="1"/>
    <row r="29784" ht="26.25" customHeight="1"/>
    <row r="29785" ht="26.25" customHeight="1"/>
    <row r="29786" ht="26.25" customHeight="1"/>
    <row r="29787" ht="26.25" customHeight="1"/>
    <row r="29788" ht="26.25" customHeight="1"/>
    <row r="29789" ht="26.25" customHeight="1"/>
    <row r="29790" ht="26.25" customHeight="1"/>
    <row r="29791" ht="26.25" customHeight="1"/>
    <row r="29792" ht="26.25" customHeight="1"/>
    <row r="29793" ht="26.25" customHeight="1"/>
    <row r="29794" ht="26.25" customHeight="1"/>
    <row r="29795" ht="26.25" customHeight="1"/>
    <row r="29796" ht="26.25" customHeight="1"/>
    <row r="29797" ht="26.25" customHeight="1"/>
    <row r="29798" ht="26.25" customHeight="1"/>
    <row r="29799" ht="26.25" customHeight="1"/>
    <row r="29800" ht="26.25" customHeight="1"/>
    <row r="29801" ht="26.25" customHeight="1"/>
    <row r="29802" ht="26.25" customHeight="1"/>
    <row r="29803" ht="26.25" customHeight="1"/>
    <row r="29804" ht="26.25" customHeight="1"/>
    <row r="29805" ht="26.25" customHeight="1"/>
    <row r="29806" ht="26.25" customHeight="1"/>
    <row r="29807" ht="26.25" customHeight="1"/>
    <row r="29808" ht="26.25" customHeight="1"/>
    <row r="29809" ht="26.25" customHeight="1"/>
    <row r="29810" ht="26.25" customHeight="1"/>
    <row r="29811" ht="26.25" customHeight="1"/>
    <row r="29812" ht="26.25" customHeight="1"/>
    <row r="29813" ht="26.25" customHeight="1"/>
    <row r="29814" ht="26.25" customHeight="1"/>
    <row r="29815" ht="26.25" customHeight="1"/>
    <row r="29816" ht="26.25" customHeight="1"/>
    <row r="29817" ht="26.25" customHeight="1"/>
    <row r="29818" ht="26.25" customHeight="1"/>
    <row r="29819" ht="26.25" customHeight="1"/>
    <row r="29820" ht="26.25" customHeight="1"/>
    <row r="29821" ht="26.25" customHeight="1"/>
    <row r="29822" ht="26.25" customHeight="1"/>
    <row r="29823" ht="26.25" customHeight="1"/>
    <row r="29824" ht="26.25" customHeight="1"/>
    <row r="29825" ht="26.25" customHeight="1"/>
    <row r="29826" ht="26.25" customHeight="1"/>
    <row r="29827" ht="26.25" customHeight="1"/>
    <row r="29828" ht="26.25" customHeight="1"/>
    <row r="29829" ht="26.25" customHeight="1"/>
    <row r="29830" ht="26.25" customHeight="1"/>
    <row r="29831" ht="26.25" customHeight="1"/>
    <row r="29832" ht="26.25" customHeight="1"/>
    <row r="29833" ht="26.25" customHeight="1"/>
    <row r="29834" ht="26.25" customHeight="1"/>
    <row r="29835" ht="26.25" customHeight="1"/>
    <row r="29836" ht="26.25" customHeight="1"/>
    <row r="29837" ht="26.25" customHeight="1"/>
    <row r="29838" ht="26.25" customHeight="1"/>
    <row r="29839" ht="26.25" customHeight="1"/>
    <row r="29840" ht="26.25" customHeight="1"/>
    <row r="29841" ht="26.25" customHeight="1"/>
    <row r="29842" ht="26.25" customHeight="1"/>
    <row r="29843" ht="26.25" customHeight="1"/>
    <row r="29844" ht="26.25" customHeight="1"/>
    <row r="29845" ht="26.25" customHeight="1"/>
    <row r="29846" ht="26.25" customHeight="1"/>
    <row r="29847" ht="26.25" customHeight="1"/>
    <row r="29848" ht="26.25" customHeight="1"/>
    <row r="29849" ht="26.25" customHeight="1"/>
    <row r="29850" ht="26.25" customHeight="1"/>
    <row r="29851" ht="26.25" customHeight="1"/>
    <row r="29852" ht="26.25" customHeight="1"/>
    <row r="29853" ht="26.25" customHeight="1"/>
    <row r="29854" ht="26.25" customHeight="1"/>
    <row r="29855" ht="26.25" customHeight="1"/>
    <row r="29856" ht="26.25" customHeight="1"/>
    <row r="29857" ht="26.25" customHeight="1"/>
    <row r="29858" ht="26.25" customHeight="1"/>
    <row r="29859" ht="26.25" customHeight="1"/>
    <row r="29860" ht="26.25" customHeight="1"/>
    <row r="29861" ht="26.25" customHeight="1"/>
    <row r="29862" ht="26.25" customHeight="1"/>
    <row r="29863" ht="26.25" customHeight="1"/>
    <row r="29864" ht="26.25" customHeight="1"/>
    <row r="29865" ht="26.25" customHeight="1"/>
    <row r="29866" ht="26.25" customHeight="1"/>
    <row r="29867" ht="26.25" customHeight="1"/>
    <row r="29868" ht="26.25" customHeight="1"/>
    <row r="29869" ht="26.25" customHeight="1"/>
    <row r="29870" ht="26.25" customHeight="1"/>
    <row r="29871" ht="26.25" customHeight="1"/>
    <row r="29872" ht="26.25" customHeight="1"/>
    <row r="29873" ht="26.25" customHeight="1"/>
    <row r="29874" ht="26.25" customHeight="1"/>
    <row r="29875" ht="26.25" customHeight="1"/>
    <row r="29876" ht="26.25" customHeight="1"/>
    <row r="29877" ht="26.25" customHeight="1"/>
    <row r="29878" ht="26.25" customHeight="1"/>
    <row r="29879" ht="26.25" customHeight="1"/>
    <row r="29880" ht="26.25" customHeight="1"/>
    <row r="29881" ht="26.25" customHeight="1"/>
    <row r="29882" ht="26.25" customHeight="1"/>
    <row r="29883" ht="26.25" customHeight="1"/>
    <row r="29884" ht="26.25" customHeight="1"/>
    <row r="29885" ht="26.25" customHeight="1"/>
    <row r="29886" ht="26.25" customHeight="1"/>
    <row r="29887" ht="26.25" customHeight="1"/>
    <row r="29888" ht="26.25" customHeight="1"/>
    <row r="29889" ht="26.25" customHeight="1"/>
    <row r="29890" ht="26.25" customHeight="1"/>
    <row r="29891" ht="26.25" customHeight="1"/>
    <row r="29892" ht="26.25" customHeight="1"/>
    <row r="29893" ht="26.25" customHeight="1"/>
    <row r="29894" ht="26.25" customHeight="1"/>
    <row r="29895" ht="26.25" customHeight="1"/>
    <row r="29896" ht="26.25" customHeight="1"/>
    <row r="29897" ht="26.25" customHeight="1"/>
    <row r="29898" ht="26.25" customHeight="1"/>
    <row r="29899" ht="26.25" customHeight="1"/>
    <row r="29900" ht="26.25" customHeight="1"/>
    <row r="29901" ht="26.25" customHeight="1"/>
    <row r="29902" ht="26.25" customHeight="1"/>
    <row r="29903" ht="26.25" customHeight="1"/>
    <row r="29904" ht="26.25" customHeight="1"/>
    <row r="29905" ht="26.25" customHeight="1"/>
    <row r="29906" ht="26.25" customHeight="1"/>
    <row r="29907" ht="26.25" customHeight="1"/>
    <row r="29908" ht="26.25" customHeight="1"/>
    <row r="29909" ht="26.25" customHeight="1"/>
    <row r="29910" ht="26.25" customHeight="1"/>
    <row r="29911" ht="26.25" customHeight="1"/>
    <row r="29912" ht="26.25" customHeight="1"/>
    <row r="29913" ht="26.25" customHeight="1"/>
    <row r="29914" ht="26.25" customHeight="1"/>
    <row r="29915" ht="26.25" customHeight="1"/>
    <row r="29916" ht="26.25" customHeight="1"/>
    <row r="29917" ht="26.25" customHeight="1"/>
    <row r="29918" ht="26.25" customHeight="1"/>
    <row r="29919" ht="26.25" customHeight="1"/>
    <row r="29920" ht="26.25" customHeight="1"/>
    <row r="29921" ht="26.25" customHeight="1"/>
    <row r="29922" ht="26.25" customHeight="1"/>
    <row r="29923" ht="26.25" customHeight="1"/>
    <row r="29924" ht="26.25" customHeight="1"/>
    <row r="29925" ht="26.25" customHeight="1"/>
    <row r="29926" ht="26.25" customHeight="1"/>
    <row r="29927" ht="26.25" customHeight="1"/>
    <row r="29928" ht="26.25" customHeight="1"/>
    <row r="29929" ht="26.25" customHeight="1"/>
    <row r="29930" ht="26.25" customHeight="1"/>
    <row r="29931" ht="26.25" customHeight="1"/>
    <row r="29932" ht="26.25" customHeight="1"/>
    <row r="29933" ht="26.25" customHeight="1"/>
    <row r="29934" ht="26.25" customHeight="1"/>
    <row r="29935" ht="26.25" customHeight="1"/>
    <row r="29936" ht="26.25" customHeight="1"/>
    <row r="29937" ht="26.25" customHeight="1"/>
    <row r="29938" ht="26.25" customHeight="1"/>
    <row r="29939" ht="26.25" customHeight="1"/>
    <row r="29940" ht="26.25" customHeight="1"/>
    <row r="29941" ht="26.25" customHeight="1"/>
    <row r="29942" ht="26.25" customHeight="1"/>
    <row r="29943" ht="26.25" customHeight="1"/>
    <row r="29944" ht="26.25" customHeight="1"/>
    <row r="29945" ht="26.25" customHeight="1"/>
    <row r="29946" ht="26.25" customHeight="1"/>
    <row r="29947" ht="26.25" customHeight="1"/>
    <row r="29948" ht="26.25" customHeight="1"/>
    <row r="29949" ht="26.25" customHeight="1"/>
    <row r="29950" ht="26.25" customHeight="1"/>
    <row r="29951" ht="26.25" customHeight="1"/>
    <row r="29952" ht="26.25" customHeight="1"/>
    <row r="29953" ht="26.25" customHeight="1"/>
    <row r="29954" ht="26.25" customHeight="1"/>
    <row r="29955" ht="26.25" customHeight="1"/>
    <row r="29956" ht="26.25" customHeight="1"/>
    <row r="29957" ht="26.25" customHeight="1"/>
    <row r="29958" ht="26.25" customHeight="1"/>
    <row r="29959" ht="26.25" customHeight="1"/>
    <row r="29960" ht="26.25" customHeight="1"/>
    <row r="29961" ht="26.25" customHeight="1"/>
    <row r="29962" ht="26.25" customHeight="1"/>
    <row r="29963" ht="26.25" customHeight="1"/>
    <row r="29964" ht="26.25" customHeight="1"/>
    <row r="29965" ht="26.25" customHeight="1"/>
    <row r="29966" ht="26.25" customHeight="1"/>
    <row r="29967" ht="26.25" customHeight="1"/>
    <row r="29968" ht="26.25" customHeight="1"/>
    <row r="29969" ht="26.25" customHeight="1"/>
    <row r="29970" ht="26.25" customHeight="1"/>
    <row r="29971" ht="26.25" customHeight="1"/>
    <row r="29972" ht="26.25" customHeight="1"/>
    <row r="29973" ht="26.25" customHeight="1"/>
    <row r="29974" ht="26.25" customHeight="1"/>
    <row r="29975" ht="26.25" customHeight="1"/>
    <row r="29976" ht="26.25" customHeight="1"/>
    <row r="29977" ht="26.25" customHeight="1"/>
    <row r="29978" ht="26.25" customHeight="1"/>
    <row r="29979" ht="26.25" customHeight="1"/>
    <row r="29980" ht="26.25" customHeight="1"/>
    <row r="29981" ht="26.25" customHeight="1"/>
    <row r="29982" ht="26.25" customHeight="1"/>
    <row r="29983" ht="26.25" customHeight="1"/>
    <row r="29984" ht="26.25" customHeight="1"/>
    <row r="29985" ht="26.25" customHeight="1"/>
    <row r="29986" ht="26.25" customHeight="1"/>
    <row r="29987" ht="26.25" customHeight="1"/>
    <row r="29988" ht="26.25" customHeight="1"/>
    <row r="29989" ht="26.25" customHeight="1"/>
    <row r="29990" ht="26.25" customHeight="1"/>
    <row r="29991" ht="26.25" customHeight="1"/>
    <row r="29992" ht="26.25" customHeight="1"/>
    <row r="29993" ht="26.25" customHeight="1"/>
    <row r="29994" ht="26.25" customHeight="1"/>
    <row r="29995" ht="26.25" customHeight="1"/>
    <row r="29996" ht="26.25" customHeight="1"/>
    <row r="29997" ht="26.25" customHeight="1"/>
    <row r="29998" ht="26.25" customHeight="1"/>
    <row r="29999" ht="26.25" customHeight="1"/>
    <row r="30000" ht="26.25" customHeight="1"/>
    <row r="30001" ht="26.25" customHeight="1"/>
    <row r="30002" ht="26.25" customHeight="1"/>
    <row r="30003" ht="26.25" customHeight="1"/>
    <row r="30004" ht="26.25" customHeight="1"/>
    <row r="30005" ht="26.25" customHeight="1"/>
    <row r="30006" ht="26.25" customHeight="1"/>
    <row r="30007" ht="26.25" customHeight="1"/>
    <row r="30008" ht="26.25" customHeight="1"/>
    <row r="30009" ht="26.25" customHeight="1"/>
    <row r="30010" ht="26.25" customHeight="1"/>
    <row r="30011" ht="26.25" customHeight="1"/>
    <row r="30012" ht="26.25" customHeight="1"/>
    <row r="30013" ht="26.25" customHeight="1"/>
    <row r="30014" ht="26.25" customHeight="1"/>
    <row r="30015" ht="26.25" customHeight="1"/>
    <row r="30016" ht="26.25" customHeight="1"/>
    <row r="30017" ht="26.25" customHeight="1"/>
    <row r="30018" ht="26.25" customHeight="1"/>
    <row r="30019" ht="26.25" customHeight="1"/>
    <row r="30020" ht="26.25" customHeight="1"/>
    <row r="30021" ht="26.25" customHeight="1"/>
    <row r="30022" ht="26.25" customHeight="1"/>
    <row r="30023" ht="26.25" customHeight="1"/>
    <row r="30024" ht="26.25" customHeight="1"/>
    <row r="30025" ht="26.25" customHeight="1"/>
    <row r="30026" ht="26.25" customHeight="1"/>
    <row r="30027" ht="26.25" customHeight="1"/>
    <row r="30028" ht="26.25" customHeight="1"/>
    <row r="30029" ht="26.25" customHeight="1"/>
    <row r="30030" ht="26.25" customHeight="1"/>
    <row r="30031" ht="26.25" customHeight="1"/>
    <row r="30032" ht="26.25" customHeight="1"/>
    <row r="30033" ht="26.25" customHeight="1"/>
    <row r="30034" ht="26.25" customHeight="1"/>
    <row r="30035" ht="26.25" customHeight="1"/>
    <row r="30036" ht="26.25" customHeight="1"/>
    <row r="30037" ht="26.25" customHeight="1"/>
    <row r="30038" ht="26.25" customHeight="1"/>
    <row r="30039" ht="26.25" customHeight="1"/>
    <row r="30040" ht="26.25" customHeight="1"/>
    <row r="30041" ht="26.25" customHeight="1"/>
    <row r="30042" ht="26.25" customHeight="1"/>
    <row r="30043" ht="26.25" customHeight="1"/>
    <row r="30044" ht="26.25" customHeight="1"/>
    <row r="30045" ht="26.25" customHeight="1"/>
    <row r="30046" ht="26.25" customHeight="1"/>
    <row r="30047" ht="26.25" customHeight="1"/>
    <row r="30048" ht="26.25" customHeight="1"/>
    <row r="30049" ht="26.25" customHeight="1"/>
    <row r="30050" ht="26.25" customHeight="1"/>
    <row r="30051" ht="26.25" customHeight="1"/>
    <row r="30052" ht="26.25" customHeight="1"/>
    <row r="30053" ht="26.25" customHeight="1"/>
    <row r="30054" ht="26.25" customHeight="1"/>
    <row r="30055" ht="26.25" customHeight="1"/>
    <row r="30056" ht="26.25" customHeight="1"/>
    <row r="30057" ht="26.25" customHeight="1"/>
    <row r="30058" ht="26.25" customHeight="1"/>
    <row r="30059" ht="26.25" customHeight="1"/>
    <row r="30060" ht="26.25" customHeight="1"/>
    <row r="30061" ht="26.25" customHeight="1"/>
    <row r="30062" ht="26.25" customHeight="1"/>
    <row r="30063" ht="26.25" customHeight="1"/>
    <row r="30064" ht="26.25" customHeight="1"/>
    <row r="30065" ht="26.25" customHeight="1"/>
    <row r="30066" ht="26.25" customHeight="1"/>
    <row r="30067" ht="26.25" customHeight="1"/>
    <row r="30068" ht="26.25" customHeight="1"/>
    <row r="30069" ht="26.25" customHeight="1"/>
    <row r="30070" ht="26.25" customHeight="1"/>
    <row r="30071" ht="26.25" customHeight="1"/>
    <row r="30072" ht="26.25" customHeight="1"/>
    <row r="30073" ht="26.25" customHeight="1"/>
    <row r="30074" ht="26.25" customHeight="1"/>
    <row r="30075" ht="26.25" customHeight="1"/>
    <row r="30076" ht="26.25" customHeight="1"/>
    <row r="30077" ht="26.25" customHeight="1"/>
    <row r="30078" ht="26.25" customHeight="1"/>
    <row r="30079" ht="26.25" customHeight="1"/>
    <row r="30080" ht="26.25" customHeight="1"/>
    <row r="30081" ht="26.25" customHeight="1"/>
    <row r="30082" ht="26.25" customHeight="1"/>
    <row r="30083" ht="26.25" customHeight="1"/>
    <row r="30084" ht="26.25" customHeight="1"/>
    <row r="30085" ht="26.25" customHeight="1"/>
    <row r="30086" ht="26.25" customHeight="1"/>
    <row r="30087" ht="26.25" customHeight="1"/>
    <row r="30088" ht="26.25" customHeight="1"/>
    <row r="30089" ht="26.25" customHeight="1"/>
    <row r="30090" ht="26.25" customHeight="1"/>
    <row r="30091" ht="26.25" customHeight="1"/>
    <row r="30092" ht="26.25" customHeight="1"/>
    <row r="30093" ht="26.25" customHeight="1"/>
    <row r="30094" ht="26.25" customHeight="1"/>
    <row r="30095" ht="26.25" customHeight="1"/>
    <row r="30096" ht="26.25" customHeight="1"/>
    <row r="30097" ht="26.25" customHeight="1"/>
    <row r="30098" ht="26.25" customHeight="1"/>
    <row r="30099" ht="26.25" customHeight="1"/>
    <row r="30100" ht="26.25" customHeight="1"/>
    <row r="30101" ht="26.25" customHeight="1"/>
    <row r="30102" ht="26.25" customHeight="1"/>
    <row r="30103" ht="26.25" customHeight="1"/>
    <row r="30104" ht="26.25" customHeight="1"/>
    <row r="30105" ht="26.25" customHeight="1"/>
    <row r="30106" ht="26.25" customHeight="1"/>
    <row r="30107" ht="26.25" customHeight="1"/>
    <row r="30108" ht="26.25" customHeight="1"/>
    <row r="30109" ht="26.25" customHeight="1"/>
    <row r="30110" ht="26.25" customHeight="1"/>
    <row r="30111" ht="26.25" customHeight="1"/>
    <row r="30112" ht="26.25" customHeight="1"/>
    <row r="30113" ht="26.25" customHeight="1"/>
    <row r="30114" ht="26.25" customHeight="1"/>
    <row r="30115" ht="26.25" customHeight="1"/>
    <row r="30116" ht="26.25" customHeight="1"/>
    <row r="30117" ht="26.25" customHeight="1"/>
    <row r="30118" ht="26.25" customHeight="1"/>
    <row r="30119" ht="26.25" customHeight="1"/>
    <row r="30120" ht="26.25" customHeight="1"/>
    <row r="30121" ht="26.25" customHeight="1"/>
    <row r="30122" ht="26.25" customHeight="1"/>
    <row r="30123" ht="26.25" customHeight="1"/>
    <row r="30124" ht="26.25" customHeight="1"/>
    <row r="30125" ht="26.25" customHeight="1"/>
    <row r="30126" ht="26.25" customHeight="1"/>
    <row r="30127" ht="26.25" customHeight="1"/>
    <row r="30128" ht="26.25" customHeight="1"/>
    <row r="30129" ht="26.25" customHeight="1"/>
    <row r="30130" ht="26.25" customHeight="1"/>
    <row r="30131" ht="26.25" customHeight="1"/>
    <row r="30132" ht="26.25" customHeight="1"/>
    <row r="30133" ht="26.25" customHeight="1"/>
    <row r="30134" ht="26.25" customHeight="1"/>
    <row r="30135" ht="26.25" customHeight="1"/>
    <row r="30136" ht="26.25" customHeight="1"/>
    <row r="30137" ht="26.25" customHeight="1"/>
    <row r="30138" ht="26.25" customHeight="1"/>
    <row r="30139" ht="26.25" customHeight="1"/>
    <row r="30140" ht="26.25" customHeight="1"/>
    <row r="30141" ht="26.25" customHeight="1"/>
    <row r="30142" ht="26.25" customHeight="1"/>
    <row r="30143" ht="26.25" customHeight="1"/>
    <row r="30144" ht="26.25" customHeight="1"/>
    <row r="30145" ht="26.25" customHeight="1"/>
    <row r="30146" ht="26.25" customHeight="1"/>
    <row r="30147" ht="26.25" customHeight="1"/>
    <row r="30148" ht="26.25" customHeight="1"/>
    <row r="30149" ht="26.25" customHeight="1"/>
    <row r="30150" ht="26.25" customHeight="1"/>
    <row r="30151" ht="26.25" customHeight="1"/>
    <row r="30152" ht="26.25" customHeight="1"/>
    <row r="30153" ht="26.25" customHeight="1"/>
    <row r="30154" ht="26.25" customHeight="1"/>
    <row r="30155" ht="26.25" customHeight="1"/>
    <row r="30156" ht="26.25" customHeight="1"/>
    <row r="30157" ht="26.25" customHeight="1"/>
    <row r="30158" ht="26.25" customHeight="1"/>
    <row r="30159" ht="26.25" customHeight="1"/>
    <row r="30160" ht="26.25" customHeight="1"/>
    <row r="30161" ht="26.25" customHeight="1"/>
    <row r="30162" ht="26.25" customHeight="1"/>
    <row r="30163" ht="26.25" customHeight="1"/>
    <row r="30164" ht="26.25" customHeight="1"/>
    <row r="30165" ht="26.25" customHeight="1"/>
    <row r="30166" ht="26.25" customHeight="1"/>
    <row r="30167" ht="26.25" customHeight="1"/>
    <row r="30168" ht="26.25" customHeight="1"/>
    <row r="30169" ht="26.25" customHeight="1"/>
    <row r="30170" ht="26.25" customHeight="1"/>
    <row r="30171" ht="26.25" customHeight="1"/>
    <row r="30172" ht="26.25" customHeight="1"/>
    <row r="30173" ht="26.25" customHeight="1"/>
    <row r="30174" ht="26.25" customHeight="1"/>
    <row r="30175" ht="26.25" customHeight="1"/>
    <row r="30176" ht="26.25" customHeight="1"/>
    <row r="30177" ht="26.25" customHeight="1"/>
    <row r="30178" ht="26.25" customHeight="1"/>
    <row r="30179" ht="26.25" customHeight="1"/>
    <row r="30180" ht="26.25" customHeight="1"/>
    <row r="30181" ht="26.25" customHeight="1"/>
    <row r="30182" ht="26.25" customHeight="1"/>
    <row r="30183" ht="26.25" customHeight="1"/>
    <row r="30184" ht="26.25" customHeight="1"/>
    <row r="30185" ht="26.25" customHeight="1"/>
    <row r="30186" ht="26.25" customHeight="1"/>
    <row r="30187" ht="26.25" customHeight="1"/>
    <row r="30188" ht="26.25" customHeight="1"/>
    <row r="30189" ht="26.25" customHeight="1"/>
    <row r="30190" ht="26.25" customHeight="1"/>
    <row r="30191" ht="26.25" customHeight="1"/>
    <row r="30192" ht="26.25" customHeight="1"/>
    <row r="30193" ht="26.25" customHeight="1"/>
    <row r="30194" ht="26.25" customHeight="1"/>
    <row r="30195" ht="26.25" customHeight="1"/>
    <row r="30196" ht="26.25" customHeight="1"/>
    <row r="30197" ht="26.25" customHeight="1"/>
    <row r="30198" ht="26.25" customHeight="1"/>
    <row r="30199" ht="26.25" customHeight="1"/>
    <row r="30200" ht="26.25" customHeight="1"/>
    <row r="30201" ht="26.25" customHeight="1"/>
    <row r="30202" ht="26.25" customHeight="1"/>
    <row r="30203" ht="26.25" customHeight="1"/>
    <row r="30204" ht="26.25" customHeight="1"/>
    <row r="30205" ht="26.25" customHeight="1"/>
    <row r="30206" ht="26.25" customHeight="1"/>
    <row r="30207" ht="26.25" customHeight="1"/>
    <row r="30208" ht="26.25" customHeight="1"/>
    <row r="30209" ht="26.25" customHeight="1"/>
    <row r="30210" ht="26.25" customHeight="1"/>
    <row r="30211" ht="26.25" customHeight="1"/>
    <row r="30212" ht="26.25" customHeight="1"/>
    <row r="30213" ht="26.25" customHeight="1"/>
    <row r="30214" ht="26.25" customHeight="1"/>
    <row r="30215" ht="26.25" customHeight="1"/>
    <row r="30216" ht="26.25" customHeight="1"/>
    <row r="30217" ht="26.25" customHeight="1"/>
    <row r="30218" ht="26.25" customHeight="1"/>
    <row r="30219" ht="26.25" customHeight="1"/>
    <row r="30220" ht="26.25" customHeight="1"/>
    <row r="30221" ht="26.25" customHeight="1"/>
    <row r="30222" ht="26.25" customHeight="1"/>
    <row r="30223" ht="26.25" customHeight="1"/>
    <row r="30224" ht="26.25" customHeight="1"/>
    <row r="30225" ht="26.25" customHeight="1"/>
    <row r="30226" ht="26.25" customHeight="1"/>
    <row r="30227" ht="26.25" customHeight="1"/>
    <row r="30228" ht="26.25" customHeight="1"/>
    <row r="30229" ht="26.25" customHeight="1"/>
    <row r="30230" ht="26.25" customHeight="1"/>
    <row r="30231" ht="26.25" customHeight="1"/>
    <row r="30232" ht="26.25" customHeight="1"/>
    <row r="30233" ht="26.25" customHeight="1"/>
    <row r="30234" ht="26.25" customHeight="1"/>
    <row r="30235" ht="26.25" customHeight="1"/>
    <row r="30236" ht="26.25" customHeight="1"/>
    <row r="30237" ht="26.25" customHeight="1"/>
    <row r="30238" ht="26.25" customHeight="1"/>
    <row r="30239" ht="26.25" customHeight="1"/>
    <row r="30240" ht="26.25" customHeight="1"/>
    <row r="30241" ht="26.25" customHeight="1"/>
    <row r="30242" ht="26.25" customHeight="1"/>
    <row r="30243" ht="26.25" customHeight="1"/>
    <row r="30244" ht="26.25" customHeight="1"/>
    <row r="30245" ht="26.25" customHeight="1"/>
    <row r="30246" ht="26.25" customHeight="1"/>
    <row r="30247" ht="26.25" customHeight="1"/>
    <row r="30248" ht="26.25" customHeight="1"/>
    <row r="30249" ht="26.25" customHeight="1"/>
    <row r="30250" ht="26.25" customHeight="1"/>
    <row r="30251" ht="26.25" customHeight="1"/>
    <row r="30252" ht="26.25" customHeight="1"/>
    <row r="30253" ht="26.25" customHeight="1"/>
    <row r="30254" ht="26.25" customHeight="1"/>
    <row r="30255" ht="26.25" customHeight="1"/>
    <row r="30256" ht="26.25" customHeight="1"/>
    <row r="30257" ht="26.25" customHeight="1"/>
    <row r="30258" ht="26.25" customHeight="1"/>
    <row r="30259" ht="26.25" customHeight="1"/>
    <row r="30260" ht="26.25" customHeight="1"/>
    <row r="30261" ht="26.25" customHeight="1"/>
    <row r="30262" ht="26.25" customHeight="1"/>
    <row r="30263" ht="26.25" customHeight="1"/>
    <row r="30264" ht="26.25" customHeight="1"/>
    <row r="30265" ht="26.25" customHeight="1"/>
    <row r="30266" ht="26.25" customHeight="1"/>
    <row r="30267" ht="26.25" customHeight="1"/>
    <row r="30268" ht="26.25" customHeight="1"/>
    <row r="30269" ht="26.25" customHeight="1"/>
    <row r="30270" ht="26.25" customHeight="1"/>
    <row r="30271" ht="26.25" customHeight="1"/>
    <row r="30272" ht="26.25" customHeight="1"/>
    <row r="30273" ht="26.25" customHeight="1"/>
    <row r="30274" ht="26.25" customHeight="1"/>
    <row r="30275" ht="26.25" customHeight="1"/>
    <row r="30276" ht="26.25" customHeight="1"/>
    <row r="30277" ht="26.25" customHeight="1"/>
    <row r="30278" ht="26.25" customHeight="1"/>
    <row r="30279" ht="26.25" customHeight="1"/>
    <row r="30280" ht="26.25" customHeight="1"/>
    <row r="30281" ht="26.25" customHeight="1"/>
    <row r="30282" ht="26.25" customHeight="1"/>
    <row r="30283" ht="26.25" customHeight="1"/>
    <row r="30284" ht="26.25" customHeight="1"/>
    <row r="30285" ht="26.25" customHeight="1"/>
    <row r="30286" ht="26.25" customHeight="1"/>
    <row r="30287" ht="26.25" customHeight="1"/>
    <row r="30288" ht="26.25" customHeight="1"/>
    <row r="30289" ht="26.25" customHeight="1"/>
    <row r="30290" ht="26.25" customHeight="1"/>
    <row r="30291" ht="26.25" customHeight="1"/>
    <row r="30292" ht="26.25" customHeight="1"/>
    <row r="30293" ht="26.25" customHeight="1"/>
    <row r="30294" ht="26.25" customHeight="1"/>
    <row r="30295" ht="26.25" customHeight="1"/>
    <row r="30296" ht="26.25" customHeight="1"/>
    <row r="30297" ht="26.25" customHeight="1"/>
    <row r="30298" ht="26.25" customHeight="1"/>
    <row r="30299" ht="26.25" customHeight="1"/>
    <row r="30300" ht="26.25" customHeight="1"/>
    <row r="30301" ht="26.25" customHeight="1"/>
    <row r="30302" ht="26.25" customHeight="1"/>
    <row r="30303" ht="26.25" customHeight="1"/>
    <row r="30304" ht="26.25" customHeight="1"/>
    <row r="30305" ht="26.25" customHeight="1"/>
    <row r="30306" ht="26.25" customHeight="1"/>
    <row r="30307" ht="26.25" customHeight="1"/>
    <row r="30308" ht="26.25" customHeight="1"/>
    <row r="30309" ht="26.25" customHeight="1"/>
    <row r="30310" ht="26.25" customHeight="1"/>
    <row r="30311" ht="26.25" customHeight="1"/>
    <row r="30312" ht="26.25" customHeight="1"/>
    <row r="30313" ht="26.25" customHeight="1"/>
    <row r="30314" ht="26.25" customHeight="1"/>
    <row r="30315" ht="26.25" customHeight="1"/>
    <row r="30316" ht="26.25" customHeight="1"/>
    <row r="30317" ht="26.25" customHeight="1"/>
    <row r="30318" ht="26.25" customHeight="1"/>
    <row r="30319" ht="26.25" customHeight="1"/>
    <row r="30320" ht="26.25" customHeight="1"/>
    <row r="30321" ht="26.25" customHeight="1"/>
    <row r="30322" ht="26.25" customHeight="1"/>
    <row r="30323" ht="26.25" customHeight="1"/>
    <row r="30324" ht="26.25" customHeight="1"/>
    <row r="30325" ht="26.25" customHeight="1"/>
    <row r="30326" ht="26.25" customHeight="1"/>
    <row r="30327" ht="26.25" customHeight="1"/>
    <row r="30328" ht="26.25" customHeight="1"/>
    <row r="30329" ht="26.25" customHeight="1"/>
    <row r="30330" ht="26.25" customHeight="1"/>
    <row r="30331" ht="26.25" customHeight="1"/>
    <row r="30332" ht="26.25" customHeight="1"/>
    <row r="30333" ht="26.25" customHeight="1"/>
    <row r="30334" ht="26.25" customHeight="1"/>
    <row r="30335" ht="26.25" customHeight="1"/>
    <row r="30336" ht="26.25" customHeight="1"/>
    <row r="30337" ht="26.25" customHeight="1"/>
    <row r="30338" ht="26.25" customHeight="1"/>
    <row r="30339" ht="26.25" customHeight="1"/>
    <row r="30340" ht="26.25" customHeight="1"/>
    <row r="30341" ht="26.25" customHeight="1"/>
    <row r="30342" ht="26.25" customHeight="1"/>
    <row r="30343" ht="26.25" customHeight="1"/>
    <row r="30344" ht="26.25" customHeight="1"/>
    <row r="30345" ht="26.25" customHeight="1"/>
    <row r="30346" ht="26.25" customHeight="1"/>
    <row r="30347" ht="26.25" customHeight="1"/>
    <row r="30348" ht="26.25" customHeight="1"/>
    <row r="30349" ht="26.25" customHeight="1"/>
    <row r="30350" ht="26.25" customHeight="1"/>
    <row r="30351" ht="26.25" customHeight="1"/>
    <row r="30352" ht="26.25" customHeight="1"/>
    <row r="30353" ht="26.25" customHeight="1"/>
    <row r="30354" ht="26.25" customHeight="1"/>
    <row r="30355" ht="26.25" customHeight="1"/>
    <row r="30356" ht="26.25" customHeight="1"/>
    <row r="30357" ht="26.25" customHeight="1"/>
    <row r="30358" ht="26.25" customHeight="1"/>
    <row r="30359" ht="26.25" customHeight="1"/>
    <row r="30360" ht="26.25" customHeight="1"/>
    <row r="30361" ht="26.25" customHeight="1"/>
    <row r="30362" ht="26.25" customHeight="1"/>
    <row r="30363" ht="26.25" customHeight="1"/>
    <row r="30364" ht="26.25" customHeight="1"/>
    <row r="30365" ht="26.25" customHeight="1"/>
    <row r="30366" ht="26.25" customHeight="1"/>
    <row r="30367" ht="26.25" customHeight="1"/>
    <row r="30368" ht="26.25" customHeight="1"/>
    <row r="30369" ht="26.25" customHeight="1"/>
    <row r="30370" ht="26.25" customHeight="1"/>
    <row r="30371" ht="26.25" customHeight="1"/>
    <row r="30372" ht="26.25" customHeight="1"/>
    <row r="30373" ht="26.25" customHeight="1"/>
    <row r="30374" ht="26.25" customHeight="1"/>
    <row r="30375" ht="26.25" customHeight="1"/>
    <row r="30376" ht="26.25" customHeight="1"/>
    <row r="30377" ht="26.25" customHeight="1"/>
    <row r="30378" ht="26.25" customHeight="1"/>
    <row r="30379" ht="26.25" customHeight="1"/>
    <row r="30380" ht="26.25" customHeight="1"/>
    <row r="30381" ht="26.25" customHeight="1"/>
    <row r="30382" ht="26.25" customHeight="1"/>
    <row r="30383" ht="26.25" customHeight="1"/>
    <row r="30384" ht="26.25" customHeight="1"/>
    <row r="30385" ht="26.25" customHeight="1"/>
    <row r="30386" ht="26.25" customHeight="1"/>
    <row r="30387" ht="26.25" customHeight="1"/>
    <row r="30388" ht="26.25" customHeight="1"/>
    <row r="30389" ht="26.25" customHeight="1"/>
    <row r="30390" ht="26.25" customHeight="1"/>
    <row r="30391" ht="26.25" customHeight="1"/>
    <row r="30392" ht="26.25" customHeight="1"/>
    <row r="30393" ht="26.25" customHeight="1"/>
    <row r="30394" ht="26.25" customHeight="1"/>
    <row r="30395" ht="26.25" customHeight="1"/>
    <row r="30396" ht="26.25" customHeight="1"/>
    <row r="30397" ht="26.25" customHeight="1"/>
    <row r="30398" ht="26.25" customHeight="1"/>
    <row r="30399" ht="26.25" customHeight="1"/>
    <row r="30400" ht="26.25" customHeight="1"/>
    <row r="30401" ht="26.25" customHeight="1"/>
    <row r="30402" ht="26.25" customHeight="1"/>
    <row r="30403" ht="26.25" customHeight="1"/>
    <row r="30404" ht="26.25" customHeight="1"/>
    <row r="30405" ht="26.25" customHeight="1"/>
    <row r="30406" ht="26.25" customHeight="1"/>
    <row r="30407" ht="26.25" customHeight="1"/>
    <row r="30408" ht="26.25" customHeight="1"/>
    <row r="30409" ht="26.25" customHeight="1"/>
    <row r="30410" ht="26.25" customHeight="1"/>
    <row r="30411" ht="26.25" customHeight="1"/>
    <row r="30412" ht="26.25" customHeight="1"/>
    <row r="30413" ht="26.25" customHeight="1"/>
    <row r="30414" ht="26.25" customHeight="1"/>
    <row r="30415" ht="26.25" customHeight="1"/>
    <row r="30416" ht="26.25" customHeight="1"/>
    <row r="30417" ht="26.25" customHeight="1"/>
    <row r="30418" ht="26.25" customHeight="1"/>
    <row r="30419" ht="26.25" customHeight="1"/>
    <row r="30420" ht="26.25" customHeight="1"/>
    <row r="30421" ht="26.25" customHeight="1"/>
    <row r="30422" ht="26.25" customHeight="1"/>
    <row r="30423" ht="26.25" customHeight="1"/>
    <row r="30424" ht="26.25" customHeight="1"/>
    <row r="30425" ht="26.25" customHeight="1"/>
    <row r="30426" ht="26.25" customHeight="1"/>
    <row r="30427" ht="26.25" customHeight="1"/>
    <row r="30428" ht="26.25" customHeight="1"/>
    <row r="30429" ht="26.25" customHeight="1"/>
    <row r="30430" ht="26.25" customHeight="1"/>
    <row r="30431" ht="26.25" customHeight="1"/>
    <row r="30432" ht="26.25" customHeight="1"/>
    <row r="30433" ht="26.25" customHeight="1"/>
    <row r="30434" ht="26.25" customHeight="1"/>
    <row r="30435" ht="26.25" customHeight="1"/>
    <row r="30436" ht="26.25" customHeight="1"/>
    <row r="30437" ht="26.25" customHeight="1"/>
    <row r="30438" ht="26.25" customHeight="1"/>
    <row r="30439" ht="26.25" customHeight="1"/>
    <row r="30440" ht="26.25" customHeight="1"/>
    <row r="30441" ht="26.25" customHeight="1"/>
    <row r="30442" ht="26.25" customHeight="1"/>
    <row r="30443" ht="26.25" customHeight="1"/>
    <row r="30444" ht="26.25" customHeight="1"/>
    <row r="30445" ht="26.25" customHeight="1"/>
    <row r="30446" ht="26.25" customHeight="1"/>
    <row r="30447" ht="26.25" customHeight="1"/>
    <row r="30448" ht="26.25" customHeight="1"/>
    <row r="30449" ht="26.25" customHeight="1"/>
    <row r="30450" ht="26.25" customHeight="1"/>
    <row r="30451" ht="26.25" customHeight="1"/>
    <row r="30452" ht="26.25" customHeight="1"/>
    <row r="30453" ht="26.25" customHeight="1"/>
    <row r="30454" ht="26.25" customHeight="1"/>
    <row r="30455" ht="26.25" customHeight="1"/>
    <row r="30456" ht="26.25" customHeight="1"/>
    <row r="30457" ht="26.25" customHeight="1"/>
    <row r="30458" ht="26.25" customHeight="1"/>
    <row r="30459" ht="26.25" customHeight="1"/>
    <row r="30460" ht="26.25" customHeight="1"/>
    <row r="30461" ht="26.25" customHeight="1"/>
    <row r="30462" ht="26.25" customHeight="1"/>
    <row r="30463" ht="26.25" customHeight="1"/>
    <row r="30464" ht="26.25" customHeight="1"/>
    <row r="30465" ht="26.25" customHeight="1"/>
    <row r="30466" ht="26.25" customHeight="1"/>
    <row r="30467" ht="26.25" customHeight="1"/>
    <row r="30468" ht="26.25" customHeight="1"/>
    <row r="30469" ht="26.25" customHeight="1"/>
    <row r="30470" ht="26.25" customHeight="1"/>
    <row r="30471" ht="26.25" customHeight="1"/>
    <row r="30472" ht="26.25" customHeight="1"/>
    <row r="30473" ht="26.25" customHeight="1"/>
    <row r="30474" ht="26.25" customHeight="1"/>
    <row r="30475" ht="26.25" customHeight="1"/>
    <row r="30476" ht="26.25" customHeight="1"/>
    <row r="30477" ht="26.25" customHeight="1"/>
    <row r="30478" ht="26.25" customHeight="1"/>
    <row r="30479" ht="26.25" customHeight="1"/>
    <row r="30480" ht="26.25" customHeight="1"/>
    <row r="30481" ht="26.25" customHeight="1"/>
    <row r="30482" ht="26.25" customHeight="1"/>
    <row r="30483" ht="26.25" customHeight="1"/>
    <row r="30484" ht="26.25" customHeight="1"/>
    <row r="30485" ht="26.25" customHeight="1"/>
    <row r="30486" ht="26.25" customHeight="1"/>
    <row r="30487" ht="26.25" customHeight="1"/>
    <row r="30488" ht="26.25" customHeight="1"/>
    <row r="30489" ht="26.25" customHeight="1"/>
    <row r="30490" ht="26.25" customHeight="1"/>
    <row r="30491" ht="26.25" customHeight="1"/>
    <row r="30492" ht="26.25" customHeight="1"/>
    <row r="30493" ht="26.25" customHeight="1"/>
    <row r="30494" ht="26.25" customHeight="1"/>
    <row r="30495" ht="26.25" customHeight="1"/>
    <row r="30496" ht="26.25" customHeight="1"/>
    <row r="30497" ht="26.25" customHeight="1"/>
    <row r="30498" ht="26.25" customHeight="1"/>
    <row r="30499" ht="26.25" customHeight="1"/>
    <row r="30500" ht="26.25" customHeight="1"/>
    <row r="30501" ht="26.25" customHeight="1"/>
    <row r="30502" ht="26.25" customHeight="1"/>
    <row r="30503" ht="26.25" customHeight="1"/>
    <row r="30504" ht="26.25" customHeight="1"/>
    <row r="30505" ht="26.25" customHeight="1"/>
    <row r="30506" ht="26.25" customHeight="1"/>
    <row r="30507" ht="26.25" customHeight="1"/>
    <row r="30508" ht="26.25" customHeight="1"/>
    <row r="30509" ht="26.25" customHeight="1"/>
    <row r="30510" ht="26.25" customHeight="1"/>
    <row r="30511" ht="26.25" customHeight="1"/>
    <row r="30512" ht="26.25" customHeight="1"/>
    <row r="30513" ht="26.25" customHeight="1"/>
    <row r="30514" ht="26.25" customHeight="1"/>
    <row r="30515" ht="26.25" customHeight="1"/>
    <row r="30516" ht="26.25" customHeight="1"/>
    <row r="30517" ht="26.25" customHeight="1"/>
    <row r="30518" ht="26.25" customHeight="1"/>
    <row r="30519" ht="26.25" customHeight="1"/>
    <row r="30520" ht="26.25" customHeight="1"/>
    <row r="30521" ht="26.25" customHeight="1"/>
    <row r="30522" ht="26.25" customHeight="1"/>
    <row r="30523" ht="26.25" customHeight="1"/>
    <row r="30524" ht="26.25" customHeight="1"/>
    <row r="30525" ht="26.25" customHeight="1"/>
    <row r="30526" ht="26.25" customHeight="1"/>
    <row r="30527" ht="26.25" customHeight="1"/>
    <row r="30528" ht="26.25" customHeight="1"/>
    <row r="30529" ht="26.25" customHeight="1"/>
    <row r="30530" ht="26.25" customHeight="1"/>
    <row r="30531" ht="26.25" customHeight="1"/>
    <row r="30532" ht="26.25" customHeight="1"/>
    <row r="30533" ht="26.25" customHeight="1"/>
    <row r="30534" ht="26.25" customHeight="1"/>
    <row r="30535" ht="26.25" customHeight="1"/>
    <row r="30536" ht="26.25" customHeight="1"/>
    <row r="30537" ht="26.25" customHeight="1"/>
    <row r="30538" ht="26.25" customHeight="1"/>
    <row r="30539" ht="26.25" customHeight="1"/>
    <row r="30540" ht="26.25" customHeight="1"/>
    <row r="30541" ht="26.25" customHeight="1"/>
    <row r="30542" ht="26.25" customHeight="1"/>
    <row r="30543" ht="26.25" customHeight="1"/>
    <row r="30544" ht="26.25" customHeight="1"/>
    <row r="30545" ht="26.25" customHeight="1"/>
    <row r="30546" ht="26.25" customHeight="1"/>
    <row r="30547" ht="26.25" customHeight="1"/>
    <row r="30548" ht="26.25" customHeight="1"/>
    <row r="30549" ht="26.25" customHeight="1"/>
    <row r="30550" ht="26.25" customHeight="1"/>
    <row r="30551" ht="26.25" customHeight="1"/>
    <row r="30552" ht="26.25" customHeight="1"/>
    <row r="30553" ht="26.25" customHeight="1"/>
    <row r="30554" ht="26.25" customHeight="1"/>
    <row r="30555" ht="26.25" customHeight="1"/>
    <row r="30556" ht="26.25" customHeight="1"/>
    <row r="30557" ht="26.25" customHeight="1"/>
    <row r="30558" ht="26.25" customHeight="1"/>
    <row r="30559" ht="26.25" customHeight="1"/>
    <row r="30560" ht="26.25" customHeight="1"/>
    <row r="30561" ht="26.25" customHeight="1"/>
    <row r="30562" ht="26.25" customHeight="1"/>
    <row r="30563" ht="26.25" customHeight="1"/>
    <row r="30564" ht="26.25" customHeight="1"/>
    <row r="30565" ht="26.25" customHeight="1"/>
    <row r="30566" ht="26.25" customHeight="1"/>
    <row r="30567" ht="26.25" customHeight="1"/>
    <row r="30568" ht="26.25" customHeight="1"/>
    <row r="30569" ht="26.25" customHeight="1"/>
    <row r="30570" ht="26.25" customHeight="1"/>
    <row r="30571" ht="26.25" customHeight="1"/>
    <row r="30572" ht="26.25" customHeight="1"/>
    <row r="30573" ht="26.25" customHeight="1"/>
    <row r="30574" ht="26.25" customHeight="1"/>
    <row r="30575" ht="26.25" customHeight="1"/>
    <row r="30576" ht="26.25" customHeight="1"/>
    <row r="30577" ht="26.25" customHeight="1"/>
    <row r="30578" ht="26.25" customHeight="1"/>
    <row r="30579" ht="26.25" customHeight="1"/>
    <row r="30580" ht="26.25" customHeight="1"/>
    <row r="30581" ht="26.25" customHeight="1"/>
    <row r="30582" ht="26.25" customHeight="1"/>
    <row r="30583" ht="26.25" customHeight="1"/>
    <row r="30584" ht="26.25" customHeight="1"/>
    <row r="30585" ht="26.25" customHeight="1"/>
    <row r="30586" ht="26.25" customHeight="1"/>
    <row r="30587" ht="26.25" customHeight="1"/>
    <row r="30588" ht="26.25" customHeight="1"/>
    <row r="30589" ht="26.25" customHeight="1"/>
    <row r="30590" ht="26.25" customHeight="1"/>
    <row r="30591" ht="26.25" customHeight="1"/>
    <row r="30592" ht="26.25" customHeight="1"/>
    <row r="30593" ht="26.25" customHeight="1"/>
    <row r="30594" ht="26.25" customHeight="1"/>
    <row r="30595" ht="26.25" customHeight="1"/>
    <row r="30596" ht="26.25" customHeight="1"/>
    <row r="30597" ht="26.25" customHeight="1"/>
    <row r="30598" ht="26.25" customHeight="1"/>
    <row r="30599" ht="26.25" customHeight="1"/>
    <row r="30600" ht="26.25" customHeight="1"/>
    <row r="30601" ht="26.25" customHeight="1"/>
    <row r="30602" ht="26.25" customHeight="1"/>
    <row r="30603" ht="26.25" customHeight="1"/>
    <row r="30604" ht="26.25" customHeight="1"/>
    <row r="30605" ht="26.25" customHeight="1"/>
    <row r="30606" ht="26.25" customHeight="1"/>
    <row r="30607" ht="26.25" customHeight="1"/>
    <row r="30608" ht="26.25" customHeight="1"/>
    <row r="30609" ht="26.25" customHeight="1"/>
    <row r="30610" ht="26.25" customHeight="1"/>
    <row r="30611" ht="26.25" customHeight="1"/>
    <row r="30612" ht="26.25" customHeight="1"/>
    <row r="30613" ht="26.25" customHeight="1"/>
    <row r="30614" ht="26.25" customHeight="1"/>
    <row r="30615" ht="26.25" customHeight="1"/>
    <row r="30616" ht="26.25" customHeight="1"/>
    <row r="30617" ht="26.25" customHeight="1"/>
    <row r="30618" ht="26.25" customHeight="1"/>
    <row r="30619" ht="26.25" customHeight="1"/>
    <row r="30620" ht="26.25" customHeight="1"/>
    <row r="30621" ht="26.25" customHeight="1"/>
    <row r="30622" ht="26.25" customHeight="1"/>
    <row r="30623" ht="26.25" customHeight="1"/>
    <row r="30624" ht="26.25" customHeight="1"/>
    <row r="30625" ht="26.25" customHeight="1"/>
    <row r="30626" ht="26.25" customHeight="1"/>
    <row r="30627" ht="26.25" customHeight="1"/>
    <row r="30628" ht="26.25" customHeight="1"/>
    <row r="30629" ht="26.25" customHeight="1"/>
    <row r="30630" ht="26.25" customHeight="1"/>
    <row r="30631" ht="26.25" customHeight="1"/>
    <row r="30632" ht="26.25" customHeight="1"/>
    <row r="30633" ht="26.25" customHeight="1"/>
    <row r="30634" ht="26.25" customHeight="1"/>
    <row r="30635" ht="26.25" customHeight="1"/>
    <row r="30636" ht="26.25" customHeight="1"/>
    <row r="30637" ht="26.25" customHeight="1"/>
    <row r="30638" ht="26.25" customHeight="1"/>
    <row r="30639" ht="26.25" customHeight="1"/>
    <row r="30640" ht="26.25" customHeight="1"/>
    <row r="30641" ht="26.25" customHeight="1"/>
    <row r="30642" ht="26.25" customHeight="1"/>
    <row r="30643" ht="26.25" customHeight="1"/>
    <row r="30644" ht="26.25" customHeight="1"/>
    <row r="30645" ht="26.25" customHeight="1"/>
    <row r="30646" ht="26.25" customHeight="1"/>
    <row r="30647" ht="26.25" customHeight="1"/>
    <row r="30648" ht="26.25" customHeight="1"/>
    <row r="30649" ht="26.25" customHeight="1"/>
    <row r="30650" ht="26.25" customHeight="1"/>
    <row r="30651" ht="26.25" customHeight="1"/>
    <row r="30652" ht="26.25" customHeight="1"/>
    <row r="30653" ht="26.25" customHeight="1"/>
    <row r="30654" ht="26.25" customHeight="1"/>
    <row r="30655" ht="26.25" customHeight="1"/>
    <row r="30656" ht="26.25" customHeight="1"/>
    <row r="30657" ht="26.25" customHeight="1"/>
    <row r="30658" ht="26.25" customHeight="1"/>
    <row r="30659" ht="26.25" customHeight="1"/>
    <row r="30660" ht="26.25" customHeight="1"/>
    <row r="30661" ht="26.25" customHeight="1"/>
    <row r="30662" ht="26.25" customHeight="1"/>
    <row r="30663" ht="26.25" customHeight="1"/>
    <row r="30664" ht="26.25" customHeight="1"/>
    <row r="30665" ht="26.25" customHeight="1"/>
    <row r="30666" ht="26.25" customHeight="1"/>
    <row r="30667" ht="26.25" customHeight="1"/>
    <row r="30668" ht="26.25" customHeight="1"/>
    <row r="30669" ht="26.25" customHeight="1"/>
    <row r="30670" ht="26.25" customHeight="1"/>
    <row r="30671" ht="26.25" customHeight="1"/>
    <row r="30672" ht="26.25" customHeight="1"/>
    <row r="30673" ht="26.25" customHeight="1"/>
    <row r="30674" ht="26.25" customHeight="1"/>
    <row r="30675" ht="26.25" customHeight="1"/>
    <row r="30676" ht="26.25" customHeight="1"/>
    <row r="30677" ht="26.25" customHeight="1"/>
    <row r="30678" ht="26.25" customHeight="1"/>
    <row r="30679" ht="26.25" customHeight="1"/>
    <row r="30680" ht="26.25" customHeight="1"/>
    <row r="30681" ht="26.25" customHeight="1"/>
    <row r="30682" ht="26.25" customHeight="1"/>
    <row r="30683" ht="26.25" customHeight="1"/>
    <row r="30684" ht="26.25" customHeight="1"/>
    <row r="30685" ht="26.25" customHeight="1"/>
    <row r="30686" ht="26.25" customHeight="1"/>
    <row r="30687" ht="26.25" customHeight="1"/>
    <row r="30688" ht="26.25" customHeight="1"/>
    <row r="30689" ht="26.25" customHeight="1"/>
    <row r="30690" ht="26.25" customHeight="1"/>
    <row r="30691" ht="26.25" customHeight="1"/>
    <row r="30692" ht="26.25" customHeight="1"/>
    <row r="30693" ht="26.25" customHeight="1"/>
    <row r="30694" ht="26.25" customHeight="1"/>
    <row r="30695" ht="26.25" customHeight="1"/>
    <row r="30696" ht="26.25" customHeight="1"/>
    <row r="30697" ht="26.25" customHeight="1"/>
    <row r="30698" ht="26.25" customHeight="1"/>
    <row r="30699" ht="26.25" customHeight="1"/>
    <row r="30700" ht="26.25" customHeight="1"/>
    <row r="30701" ht="26.25" customHeight="1"/>
    <row r="30702" ht="26.25" customHeight="1"/>
    <row r="30703" ht="26.25" customHeight="1"/>
    <row r="30704" ht="26.25" customHeight="1"/>
    <row r="30705" ht="26.25" customHeight="1"/>
    <row r="30706" ht="26.25" customHeight="1"/>
    <row r="30707" ht="26.25" customHeight="1"/>
    <row r="30708" ht="26.25" customHeight="1"/>
    <row r="30709" ht="26.25" customHeight="1"/>
    <row r="30710" ht="26.25" customHeight="1"/>
    <row r="30711" ht="26.25" customHeight="1"/>
    <row r="30712" ht="26.25" customHeight="1"/>
    <row r="30713" ht="26.25" customHeight="1"/>
    <row r="30714" ht="26.25" customHeight="1"/>
    <row r="30715" ht="26.25" customHeight="1"/>
    <row r="30716" ht="26.25" customHeight="1"/>
    <row r="30717" ht="26.25" customHeight="1"/>
    <row r="30718" ht="26.25" customHeight="1"/>
    <row r="30719" ht="26.25" customHeight="1"/>
    <row r="30720" ht="26.25" customHeight="1"/>
    <row r="30721" ht="26.25" customHeight="1"/>
    <row r="30722" ht="26.25" customHeight="1"/>
    <row r="30723" ht="26.25" customHeight="1"/>
    <row r="30724" ht="26.25" customHeight="1"/>
    <row r="30725" ht="26.25" customHeight="1"/>
    <row r="30726" ht="26.25" customHeight="1"/>
    <row r="30727" ht="26.25" customHeight="1"/>
    <row r="30728" ht="26.25" customHeight="1"/>
    <row r="30729" ht="26.25" customHeight="1"/>
    <row r="30730" ht="26.25" customHeight="1"/>
    <row r="30731" ht="26.25" customHeight="1"/>
    <row r="30732" ht="26.25" customHeight="1"/>
    <row r="30733" ht="26.25" customHeight="1"/>
    <row r="30734" ht="26.25" customHeight="1"/>
    <row r="30735" ht="26.25" customHeight="1"/>
    <row r="30736" ht="26.25" customHeight="1"/>
    <row r="30737" ht="26.25" customHeight="1"/>
    <row r="30738" ht="26.25" customHeight="1"/>
    <row r="30739" ht="26.25" customHeight="1"/>
    <row r="30740" ht="26.25" customHeight="1"/>
    <row r="30741" ht="26.25" customHeight="1"/>
    <row r="30742" ht="26.25" customHeight="1"/>
    <row r="30743" ht="26.25" customHeight="1"/>
    <row r="30744" ht="26.25" customHeight="1"/>
    <row r="30745" ht="26.25" customHeight="1"/>
    <row r="30746" ht="26.25" customHeight="1"/>
    <row r="30747" ht="26.25" customHeight="1"/>
    <row r="30748" ht="26.25" customHeight="1"/>
    <row r="30749" ht="26.25" customHeight="1"/>
    <row r="30750" ht="26.25" customHeight="1"/>
    <row r="30751" ht="26.25" customHeight="1"/>
    <row r="30752" ht="26.25" customHeight="1"/>
    <row r="30753" ht="26.25" customHeight="1"/>
    <row r="30754" ht="26.25" customHeight="1"/>
    <row r="30755" ht="26.25" customHeight="1"/>
    <row r="30756" ht="26.25" customHeight="1"/>
    <row r="30757" ht="26.25" customHeight="1"/>
    <row r="30758" ht="26.25" customHeight="1"/>
    <row r="30759" ht="26.25" customHeight="1"/>
    <row r="30760" ht="26.25" customHeight="1"/>
    <row r="30761" ht="26.25" customHeight="1"/>
    <row r="30762" ht="26.25" customHeight="1"/>
    <row r="30763" ht="26.25" customHeight="1"/>
    <row r="30764" ht="26.25" customHeight="1"/>
    <row r="30765" ht="26.25" customHeight="1"/>
    <row r="30766" ht="26.25" customHeight="1"/>
    <row r="30767" ht="26.25" customHeight="1"/>
    <row r="30768" ht="26.25" customHeight="1"/>
    <row r="30769" ht="26.25" customHeight="1"/>
    <row r="30770" ht="26.25" customHeight="1"/>
    <row r="30771" ht="26.25" customHeight="1"/>
    <row r="30772" ht="26.25" customHeight="1"/>
    <row r="30773" ht="26.25" customHeight="1"/>
    <row r="30774" ht="26.25" customHeight="1"/>
    <row r="30775" ht="26.25" customHeight="1"/>
    <row r="30776" ht="26.25" customHeight="1"/>
    <row r="30777" ht="26.25" customHeight="1"/>
    <row r="30778" ht="26.25" customHeight="1"/>
    <row r="30779" ht="26.25" customHeight="1"/>
    <row r="30780" ht="26.25" customHeight="1"/>
    <row r="30781" ht="26.25" customHeight="1"/>
    <row r="30782" ht="26.25" customHeight="1"/>
    <row r="30783" ht="26.25" customHeight="1"/>
    <row r="30784" ht="26.25" customHeight="1"/>
    <row r="30785" ht="26.25" customHeight="1"/>
    <row r="30786" ht="26.25" customHeight="1"/>
    <row r="30787" ht="26.25" customHeight="1"/>
    <row r="30788" ht="26.25" customHeight="1"/>
    <row r="30789" ht="26.25" customHeight="1"/>
    <row r="30790" ht="26.25" customHeight="1"/>
    <row r="30791" ht="26.25" customHeight="1"/>
    <row r="30792" ht="26.25" customHeight="1"/>
    <row r="30793" ht="26.25" customHeight="1"/>
    <row r="30794" ht="26.25" customHeight="1"/>
    <row r="30795" ht="26.25" customHeight="1"/>
    <row r="30796" ht="26.25" customHeight="1"/>
    <row r="30797" ht="26.25" customHeight="1"/>
    <row r="30798" ht="26.25" customHeight="1"/>
    <row r="30799" ht="26.25" customHeight="1"/>
    <row r="30800" ht="26.25" customHeight="1"/>
    <row r="30801" ht="26.25" customHeight="1"/>
    <row r="30802" ht="26.25" customHeight="1"/>
    <row r="30803" ht="26.25" customHeight="1"/>
    <row r="30804" ht="26.25" customHeight="1"/>
    <row r="30805" ht="26.25" customHeight="1"/>
    <row r="30806" ht="26.25" customHeight="1"/>
    <row r="30807" ht="26.25" customHeight="1"/>
    <row r="30808" ht="26.25" customHeight="1"/>
    <row r="30809" ht="26.25" customHeight="1"/>
    <row r="30810" ht="26.25" customHeight="1"/>
    <row r="30811" ht="26.25" customHeight="1"/>
    <row r="30812" ht="26.25" customHeight="1"/>
    <row r="30813" ht="26.25" customHeight="1"/>
    <row r="30814" ht="26.25" customHeight="1"/>
    <row r="30815" ht="26.25" customHeight="1"/>
    <row r="30816" ht="26.25" customHeight="1"/>
    <row r="30817" ht="26.25" customHeight="1"/>
    <row r="30818" ht="26.25" customHeight="1"/>
    <row r="30819" ht="26.25" customHeight="1"/>
    <row r="30820" ht="26.25" customHeight="1"/>
    <row r="30821" ht="26.25" customHeight="1"/>
    <row r="30822" ht="26.25" customHeight="1"/>
    <row r="30823" ht="26.25" customHeight="1"/>
    <row r="30824" ht="26.25" customHeight="1"/>
    <row r="30825" ht="26.25" customHeight="1"/>
    <row r="30826" ht="26.25" customHeight="1"/>
    <row r="30827" ht="26.25" customHeight="1"/>
    <row r="30828" ht="26.25" customHeight="1"/>
    <row r="30829" ht="26.25" customHeight="1"/>
    <row r="30830" ht="26.25" customHeight="1"/>
    <row r="30831" ht="26.25" customHeight="1"/>
    <row r="30832" ht="26.25" customHeight="1"/>
    <row r="30833" ht="26.25" customHeight="1"/>
    <row r="30834" ht="26.25" customHeight="1"/>
    <row r="30835" ht="26.25" customHeight="1"/>
    <row r="30836" ht="26.25" customHeight="1"/>
    <row r="30837" ht="26.25" customHeight="1"/>
    <row r="30838" ht="26.25" customHeight="1"/>
    <row r="30839" ht="26.25" customHeight="1"/>
    <row r="30840" ht="26.25" customHeight="1"/>
    <row r="30841" ht="26.25" customHeight="1"/>
    <row r="30842" ht="26.25" customHeight="1"/>
    <row r="30843" ht="26.25" customHeight="1"/>
    <row r="30844" ht="26.25" customHeight="1"/>
    <row r="30845" ht="26.25" customHeight="1"/>
    <row r="30846" ht="26.25" customHeight="1"/>
    <row r="30847" ht="26.25" customHeight="1"/>
    <row r="30848" ht="26.25" customHeight="1"/>
    <row r="30849" ht="26.25" customHeight="1"/>
    <row r="30850" ht="26.25" customHeight="1"/>
    <row r="30851" ht="26.25" customHeight="1"/>
    <row r="30852" ht="26.25" customHeight="1"/>
    <row r="30853" ht="26.25" customHeight="1"/>
    <row r="30854" ht="26.25" customHeight="1"/>
    <row r="30855" ht="26.25" customHeight="1"/>
    <row r="30856" ht="26.25" customHeight="1"/>
    <row r="30857" ht="26.25" customHeight="1"/>
    <row r="30858" ht="26.25" customHeight="1"/>
    <row r="30859" ht="26.25" customHeight="1"/>
    <row r="30860" ht="26.25" customHeight="1"/>
    <row r="30861" ht="26.25" customHeight="1"/>
    <row r="30862" ht="26.25" customHeight="1"/>
    <row r="30863" ht="26.25" customHeight="1"/>
    <row r="30864" ht="26.25" customHeight="1"/>
    <row r="30865" ht="26.25" customHeight="1"/>
    <row r="30866" ht="26.25" customHeight="1"/>
    <row r="30867" ht="26.25" customHeight="1"/>
    <row r="30868" ht="26.25" customHeight="1"/>
    <row r="30869" ht="26.25" customHeight="1"/>
    <row r="30870" ht="26.25" customHeight="1"/>
    <row r="30871" ht="26.25" customHeight="1"/>
    <row r="30872" ht="26.25" customHeight="1"/>
    <row r="30873" ht="26.25" customHeight="1"/>
    <row r="30874" ht="26.25" customHeight="1"/>
    <row r="30875" ht="26.25" customHeight="1"/>
    <row r="30876" ht="26.25" customHeight="1"/>
    <row r="30877" ht="26.25" customHeight="1"/>
    <row r="30878" ht="26.25" customHeight="1"/>
    <row r="30879" ht="26.25" customHeight="1"/>
    <row r="30880" ht="26.25" customHeight="1"/>
    <row r="30881" ht="26.25" customHeight="1"/>
    <row r="30882" ht="26.25" customHeight="1"/>
    <row r="30883" ht="26.25" customHeight="1"/>
    <row r="30884" ht="26.25" customHeight="1"/>
    <row r="30885" ht="26.25" customHeight="1"/>
    <row r="30886" ht="26.25" customHeight="1"/>
    <row r="30887" ht="26.25" customHeight="1"/>
    <row r="30888" ht="26.25" customHeight="1"/>
    <row r="30889" ht="26.25" customHeight="1"/>
    <row r="30890" ht="26.25" customHeight="1"/>
    <row r="30891" ht="26.25" customHeight="1"/>
    <row r="30892" ht="26.25" customHeight="1"/>
    <row r="30893" ht="26.25" customHeight="1"/>
    <row r="30894" ht="26.25" customHeight="1"/>
    <row r="30895" ht="26.25" customHeight="1"/>
    <row r="30896" ht="26.25" customHeight="1"/>
    <row r="30897" ht="26.25" customHeight="1"/>
    <row r="30898" ht="26.25" customHeight="1"/>
    <row r="30899" ht="26.25" customHeight="1"/>
    <row r="30900" ht="26.25" customHeight="1"/>
    <row r="30901" ht="26.25" customHeight="1"/>
    <row r="30902" ht="26.25" customHeight="1"/>
    <row r="30903" ht="26.25" customHeight="1"/>
    <row r="30904" ht="26.25" customHeight="1"/>
    <row r="30905" ht="26.25" customHeight="1"/>
    <row r="30906" ht="26.25" customHeight="1"/>
    <row r="30907" ht="26.25" customHeight="1"/>
    <row r="30908" ht="26.25" customHeight="1"/>
    <row r="30909" ht="26.25" customHeight="1"/>
    <row r="30910" ht="26.25" customHeight="1"/>
    <row r="30911" ht="26.25" customHeight="1"/>
    <row r="30912" ht="26.25" customHeight="1"/>
    <row r="30913" ht="26.25" customHeight="1"/>
    <row r="30914" ht="26.25" customHeight="1"/>
    <row r="30915" ht="26.25" customHeight="1"/>
    <row r="30916" ht="26.25" customHeight="1"/>
    <row r="30917" ht="26.25" customHeight="1"/>
    <row r="30918" ht="26.25" customHeight="1"/>
    <row r="30919" ht="26.25" customHeight="1"/>
    <row r="30920" ht="26.25" customHeight="1"/>
    <row r="30921" ht="26.25" customHeight="1"/>
    <row r="30922" ht="26.25" customHeight="1"/>
    <row r="30923" ht="26.25" customHeight="1"/>
    <row r="30924" ht="26.25" customHeight="1"/>
    <row r="30925" ht="26.25" customHeight="1"/>
    <row r="30926" ht="26.25" customHeight="1"/>
    <row r="30927" ht="26.25" customHeight="1"/>
    <row r="30928" ht="26.25" customHeight="1"/>
    <row r="30929" ht="26.25" customHeight="1"/>
    <row r="30930" ht="26.25" customHeight="1"/>
    <row r="30931" ht="26.25" customHeight="1"/>
    <row r="30932" ht="26.25" customHeight="1"/>
    <row r="30933" ht="26.25" customHeight="1"/>
    <row r="30934" ht="26.25" customHeight="1"/>
    <row r="30935" ht="26.25" customHeight="1"/>
    <row r="30936" ht="26.25" customHeight="1"/>
    <row r="30937" ht="26.25" customHeight="1"/>
    <row r="30938" ht="26.25" customHeight="1"/>
    <row r="30939" ht="26.25" customHeight="1"/>
    <row r="30940" ht="26.25" customHeight="1"/>
    <row r="30941" ht="26.25" customHeight="1"/>
    <row r="30942" ht="26.25" customHeight="1"/>
    <row r="30943" ht="26.25" customHeight="1"/>
    <row r="30944" ht="26.25" customHeight="1"/>
    <row r="30945" ht="26.25" customHeight="1"/>
    <row r="30946" ht="26.25" customHeight="1"/>
    <row r="30947" ht="26.25" customHeight="1"/>
    <row r="30948" ht="26.25" customHeight="1"/>
    <row r="30949" ht="26.25" customHeight="1"/>
    <row r="30950" ht="26.25" customHeight="1"/>
    <row r="30951" ht="26.25" customHeight="1"/>
    <row r="30952" ht="26.25" customHeight="1"/>
    <row r="30953" ht="26.25" customHeight="1"/>
    <row r="30954" ht="26.25" customHeight="1"/>
    <row r="30955" ht="26.25" customHeight="1"/>
    <row r="30956" ht="26.25" customHeight="1"/>
    <row r="30957" ht="26.25" customHeight="1"/>
    <row r="30958" ht="26.25" customHeight="1"/>
    <row r="30959" ht="26.25" customHeight="1"/>
    <row r="30960" ht="26.25" customHeight="1"/>
    <row r="30961" ht="26.25" customHeight="1"/>
    <row r="30962" ht="26.25" customHeight="1"/>
    <row r="30963" ht="26.25" customHeight="1"/>
    <row r="30964" ht="26.25" customHeight="1"/>
    <row r="30965" ht="26.25" customHeight="1"/>
    <row r="30966" ht="26.25" customHeight="1"/>
    <row r="30967" ht="26.25" customHeight="1"/>
    <row r="30968" ht="26.25" customHeight="1"/>
    <row r="30969" ht="26.25" customHeight="1"/>
    <row r="30970" ht="26.25" customHeight="1"/>
    <row r="30971" ht="26.25" customHeight="1"/>
    <row r="30972" ht="26.25" customHeight="1"/>
    <row r="30973" ht="26.25" customHeight="1"/>
    <row r="30974" ht="26.25" customHeight="1"/>
    <row r="30975" ht="26.25" customHeight="1"/>
    <row r="30976" ht="26.25" customHeight="1"/>
    <row r="30977" ht="26.25" customHeight="1"/>
    <row r="30978" ht="26.25" customHeight="1"/>
    <row r="30979" ht="26.25" customHeight="1"/>
    <row r="30980" ht="26.25" customHeight="1"/>
    <row r="30981" ht="26.25" customHeight="1"/>
    <row r="30982" ht="26.25" customHeight="1"/>
    <row r="30983" ht="26.25" customHeight="1"/>
    <row r="30984" ht="26.25" customHeight="1"/>
    <row r="30985" ht="26.25" customHeight="1"/>
    <row r="30986" ht="26.25" customHeight="1"/>
    <row r="30987" ht="26.25" customHeight="1"/>
    <row r="30988" ht="26.25" customHeight="1"/>
    <row r="30989" ht="26.25" customHeight="1"/>
    <row r="30990" ht="26.25" customHeight="1"/>
    <row r="30991" ht="26.25" customHeight="1"/>
    <row r="30992" ht="26.25" customHeight="1"/>
    <row r="30993" ht="26.25" customHeight="1"/>
    <row r="30994" ht="26.25" customHeight="1"/>
    <row r="30995" ht="26.25" customHeight="1"/>
    <row r="30996" ht="26.25" customHeight="1"/>
    <row r="30997" ht="26.25" customHeight="1"/>
    <row r="30998" ht="26.25" customHeight="1"/>
    <row r="30999" ht="26.25" customHeight="1"/>
    <row r="31000" ht="26.25" customHeight="1"/>
    <row r="31001" ht="26.25" customHeight="1"/>
    <row r="31002" ht="26.25" customHeight="1"/>
    <row r="31003" ht="26.25" customHeight="1"/>
    <row r="31004" ht="26.25" customHeight="1"/>
    <row r="31005" ht="26.25" customHeight="1"/>
    <row r="31006" ht="26.25" customHeight="1"/>
    <row r="31007" ht="26.25" customHeight="1"/>
    <row r="31008" ht="26.25" customHeight="1"/>
    <row r="31009" ht="26.25" customHeight="1"/>
    <row r="31010" ht="26.25" customHeight="1"/>
    <row r="31011" ht="26.25" customHeight="1"/>
    <row r="31012" ht="26.25" customHeight="1"/>
    <row r="31013" ht="26.25" customHeight="1"/>
    <row r="31014" ht="26.25" customHeight="1"/>
    <row r="31015" ht="26.25" customHeight="1"/>
    <row r="31016" ht="26.25" customHeight="1"/>
    <row r="31017" ht="26.25" customHeight="1"/>
    <row r="31018" ht="26.25" customHeight="1"/>
    <row r="31019" ht="26.25" customHeight="1"/>
    <row r="31020" ht="26.25" customHeight="1"/>
    <row r="31021" ht="26.25" customHeight="1"/>
    <row r="31022" ht="26.25" customHeight="1"/>
    <row r="31023" ht="26.25" customHeight="1"/>
    <row r="31024" ht="26.25" customHeight="1"/>
    <row r="31025" ht="26.25" customHeight="1"/>
    <row r="31026" ht="26.25" customHeight="1"/>
    <row r="31027" ht="26.25" customHeight="1"/>
    <row r="31028" ht="26.25" customHeight="1"/>
    <row r="31029" ht="26.25" customHeight="1"/>
    <row r="31030" ht="26.25" customHeight="1"/>
    <row r="31031" ht="26.25" customHeight="1"/>
    <row r="31032" ht="26.25" customHeight="1"/>
    <row r="31033" ht="26.25" customHeight="1"/>
    <row r="31034" ht="26.25" customHeight="1"/>
    <row r="31035" ht="26.25" customHeight="1"/>
    <row r="31036" ht="26.25" customHeight="1"/>
    <row r="31037" ht="26.25" customHeight="1"/>
    <row r="31038" ht="26.25" customHeight="1"/>
    <row r="31039" ht="26.25" customHeight="1"/>
    <row r="31040" ht="26.25" customHeight="1"/>
    <row r="31041" ht="26.25" customHeight="1"/>
    <row r="31042" ht="26.25" customHeight="1"/>
    <row r="31043" ht="26.25" customHeight="1"/>
    <row r="31044" ht="26.25" customHeight="1"/>
    <row r="31045" ht="26.25" customHeight="1"/>
    <row r="31046" ht="26.25" customHeight="1"/>
    <row r="31047" ht="26.25" customHeight="1"/>
    <row r="31048" ht="26.25" customHeight="1"/>
    <row r="31049" ht="26.25" customHeight="1"/>
    <row r="31050" ht="26.25" customHeight="1"/>
    <row r="31051" ht="26.25" customHeight="1"/>
    <row r="31052" ht="26.25" customHeight="1"/>
    <row r="31053" ht="26.25" customHeight="1"/>
    <row r="31054" ht="26.25" customHeight="1"/>
    <row r="31055" ht="26.25" customHeight="1"/>
    <row r="31056" ht="26.25" customHeight="1"/>
    <row r="31057" ht="26.25" customHeight="1"/>
    <row r="31058" ht="26.25" customHeight="1"/>
    <row r="31059" ht="26.25" customHeight="1"/>
    <row r="31060" ht="26.25" customHeight="1"/>
    <row r="31061" ht="26.25" customHeight="1"/>
    <row r="31062" ht="26.25" customHeight="1"/>
    <row r="31063" ht="26.25" customHeight="1"/>
    <row r="31064" ht="26.25" customHeight="1"/>
    <row r="31065" ht="26.25" customHeight="1"/>
    <row r="31066" ht="26.25" customHeight="1"/>
    <row r="31067" ht="26.25" customHeight="1"/>
    <row r="31068" ht="26.25" customHeight="1"/>
    <row r="31069" ht="26.25" customHeight="1"/>
    <row r="31070" ht="26.25" customHeight="1"/>
    <row r="31071" ht="26.25" customHeight="1"/>
    <row r="31072" ht="26.25" customHeight="1"/>
    <row r="31073" ht="26.25" customHeight="1"/>
    <row r="31074" ht="26.25" customHeight="1"/>
    <row r="31075" ht="26.25" customHeight="1"/>
    <row r="31076" ht="26.25" customHeight="1"/>
    <row r="31077" ht="26.25" customHeight="1"/>
    <row r="31078" ht="26.25" customHeight="1"/>
    <row r="31079" ht="26.25" customHeight="1"/>
    <row r="31080" ht="26.25" customHeight="1"/>
    <row r="31081" ht="26.25" customHeight="1"/>
    <row r="31082" ht="26.25" customHeight="1"/>
    <row r="31083" ht="26.25" customHeight="1"/>
    <row r="31084" ht="26.25" customHeight="1"/>
    <row r="31085" ht="26.25" customHeight="1"/>
    <row r="31086" ht="26.25" customHeight="1"/>
    <row r="31087" ht="26.25" customHeight="1"/>
    <row r="31088" ht="26.25" customHeight="1"/>
    <row r="31089" ht="26.25" customHeight="1"/>
    <row r="31090" ht="26.25" customHeight="1"/>
    <row r="31091" ht="26.25" customHeight="1"/>
    <row r="31092" ht="26.25" customHeight="1"/>
    <row r="31093" ht="26.25" customHeight="1"/>
    <row r="31094" ht="26.25" customHeight="1"/>
    <row r="31095" ht="26.25" customHeight="1"/>
    <row r="31096" ht="26.25" customHeight="1"/>
    <row r="31097" ht="26.25" customHeight="1"/>
    <row r="31098" ht="26.25" customHeight="1"/>
    <row r="31099" ht="26.25" customHeight="1"/>
    <row r="31100" ht="26.25" customHeight="1"/>
    <row r="31101" ht="26.25" customHeight="1"/>
    <row r="31102" ht="26.25" customHeight="1"/>
    <row r="31103" ht="26.25" customHeight="1"/>
    <row r="31104" ht="26.25" customHeight="1"/>
    <row r="31105" ht="26.25" customHeight="1"/>
    <row r="31106" ht="26.25" customHeight="1"/>
    <row r="31107" ht="26.25" customHeight="1"/>
    <row r="31108" ht="26.25" customHeight="1"/>
    <row r="31109" ht="26.25" customHeight="1"/>
    <row r="31110" ht="26.25" customHeight="1"/>
    <row r="31111" ht="26.25" customHeight="1"/>
    <row r="31112" ht="26.25" customHeight="1"/>
    <row r="31113" ht="26.25" customHeight="1"/>
    <row r="31114" ht="26.25" customHeight="1"/>
    <row r="31115" ht="26.25" customHeight="1"/>
    <row r="31116" ht="26.25" customHeight="1"/>
    <row r="31117" ht="26.25" customHeight="1"/>
    <row r="31118" ht="26.25" customHeight="1"/>
    <row r="31119" ht="26.25" customHeight="1"/>
    <row r="31120" ht="26.25" customHeight="1"/>
    <row r="31121" ht="26.25" customHeight="1"/>
    <row r="31122" ht="26.25" customHeight="1"/>
    <row r="31123" ht="26.25" customHeight="1"/>
    <row r="31124" ht="26.25" customHeight="1"/>
    <row r="31125" ht="26.25" customHeight="1"/>
    <row r="31126" ht="26.25" customHeight="1"/>
    <row r="31127" ht="26.25" customHeight="1"/>
    <row r="31128" ht="26.25" customHeight="1"/>
    <row r="31129" ht="26.25" customHeight="1"/>
    <row r="31130" ht="26.25" customHeight="1"/>
    <row r="31131" ht="26.25" customHeight="1"/>
    <row r="31132" ht="26.25" customHeight="1"/>
    <row r="31133" ht="26.25" customHeight="1"/>
    <row r="31134" ht="26.25" customHeight="1"/>
    <row r="31135" ht="26.25" customHeight="1"/>
    <row r="31136" ht="26.25" customHeight="1"/>
    <row r="31137" ht="26.25" customHeight="1"/>
    <row r="31138" ht="26.25" customHeight="1"/>
    <row r="31139" ht="26.25" customHeight="1"/>
    <row r="31140" ht="26.25" customHeight="1"/>
    <row r="31141" ht="26.25" customHeight="1"/>
    <row r="31142" ht="26.25" customHeight="1"/>
    <row r="31143" ht="26.25" customHeight="1"/>
    <row r="31144" ht="26.25" customHeight="1"/>
    <row r="31145" ht="26.25" customHeight="1"/>
    <row r="31146" ht="26.25" customHeight="1"/>
    <row r="31147" ht="26.25" customHeight="1"/>
    <row r="31148" ht="26.25" customHeight="1"/>
    <row r="31149" ht="26.25" customHeight="1"/>
    <row r="31150" ht="26.25" customHeight="1"/>
    <row r="31151" ht="26.25" customHeight="1"/>
    <row r="31152" ht="26.25" customHeight="1"/>
    <row r="31153" ht="26.25" customHeight="1"/>
    <row r="31154" ht="26.25" customHeight="1"/>
    <row r="31155" ht="26.25" customHeight="1"/>
    <row r="31156" ht="26.25" customHeight="1"/>
    <row r="31157" ht="26.25" customHeight="1"/>
    <row r="31158" ht="26.25" customHeight="1"/>
    <row r="31159" ht="26.25" customHeight="1"/>
    <row r="31160" ht="26.25" customHeight="1"/>
    <row r="31161" ht="26.25" customHeight="1"/>
    <row r="31162" ht="26.25" customHeight="1"/>
    <row r="31163" ht="26.25" customHeight="1"/>
    <row r="31164" ht="26.25" customHeight="1"/>
    <row r="31165" ht="26.25" customHeight="1"/>
    <row r="31166" ht="26.25" customHeight="1"/>
    <row r="31167" ht="26.25" customHeight="1"/>
    <row r="31168" ht="26.25" customHeight="1"/>
    <row r="31169" ht="26.25" customHeight="1"/>
    <row r="31170" ht="26.25" customHeight="1"/>
    <row r="31171" ht="26.25" customHeight="1"/>
    <row r="31172" ht="26.25" customHeight="1"/>
    <row r="31173" ht="26.25" customHeight="1"/>
    <row r="31174" ht="26.25" customHeight="1"/>
    <row r="31175" ht="26.25" customHeight="1"/>
    <row r="31176" ht="26.25" customHeight="1"/>
    <row r="31177" ht="26.25" customHeight="1"/>
    <row r="31178" ht="26.25" customHeight="1"/>
    <row r="31179" ht="26.25" customHeight="1"/>
    <row r="31180" ht="26.25" customHeight="1"/>
    <row r="31181" ht="26.25" customHeight="1"/>
    <row r="31182" ht="26.25" customHeight="1"/>
    <row r="31183" ht="26.25" customHeight="1"/>
    <row r="31184" ht="26.25" customHeight="1"/>
    <row r="31185" ht="26.25" customHeight="1"/>
    <row r="31186" ht="26.25" customHeight="1"/>
    <row r="31187" ht="26.25" customHeight="1"/>
    <row r="31188" ht="26.25" customHeight="1"/>
    <row r="31189" ht="26.25" customHeight="1"/>
    <row r="31190" ht="26.25" customHeight="1"/>
    <row r="31191" ht="26.25" customHeight="1"/>
    <row r="31192" ht="26.25" customHeight="1"/>
    <row r="31193" ht="26.25" customHeight="1"/>
    <row r="31194" ht="26.25" customHeight="1"/>
    <row r="31195" ht="26.25" customHeight="1"/>
    <row r="31196" ht="26.25" customHeight="1"/>
    <row r="31197" ht="26.25" customHeight="1"/>
    <row r="31198" ht="26.25" customHeight="1"/>
    <row r="31199" ht="26.25" customHeight="1"/>
    <row r="31200" ht="26.25" customHeight="1"/>
    <row r="31201" ht="26.25" customHeight="1"/>
    <row r="31202" ht="26.25" customHeight="1"/>
    <row r="31203" ht="26.25" customHeight="1"/>
    <row r="31204" ht="26.25" customHeight="1"/>
    <row r="31205" ht="26.25" customHeight="1"/>
    <row r="31206" ht="26.25" customHeight="1"/>
    <row r="31207" ht="26.25" customHeight="1"/>
    <row r="31208" ht="26.25" customHeight="1"/>
    <row r="31209" ht="26.25" customHeight="1"/>
    <row r="31210" ht="26.25" customHeight="1"/>
    <row r="31211" ht="26.25" customHeight="1"/>
    <row r="31212" ht="26.25" customHeight="1"/>
    <row r="31213" ht="26.25" customHeight="1"/>
    <row r="31214" ht="26.25" customHeight="1"/>
    <row r="31215" ht="26.25" customHeight="1"/>
    <row r="31216" ht="26.25" customHeight="1"/>
    <row r="31217" ht="26.25" customHeight="1"/>
    <row r="31218" ht="26.25" customHeight="1"/>
    <row r="31219" ht="26.25" customHeight="1"/>
    <row r="31220" ht="26.25" customHeight="1"/>
    <row r="31221" ht="26.25" customHeight="1"/>
    <row r="31222" ht="26.25" customHeight="1"/>
    <row r="31223" ht="26.25" customHeight="1"/>
    <row r="31224" ht="26.25" customHeight="1"/>
    <row r="31225" ht="26.25" customHeight="1"/>
    <row r="31226" ht="26.25" customHeight="1"/>
    <row r="31227" ht="26.25" customHeight="1"/>
    <row r="31228" ht="26.25" customHeight="1"/>
    <row r="31229" ht="26.25" customHeight="1"/>
    <row r="31230" ht="26.25" customHeight="1"/>
    <row r="31231" ht="26.25" customHeight="1"/>
    <row r="31232" ht="26.25" customHeight="1"/>
    <row r="31233" ht="26.25" customHeight="1"/>
    <row r="31234" ht="26.25" customHeight="1"/>
    <row r="31235" ht="26.25" customHeight="1"/>
    <row r="31236" ht="26.25" customHeight="1"/>
    <row r="31237" ht="26.25" customHeight="1"/>
    <row r="31238" ht="26.25" customHeight="1"/>
    <row r="31239" ht="26.25" customHeight="1"/>
    <row r="31240" ht="26.25" customHeight="1"/>
    <row r="31241" ht="26.25" customHeight="1"/>
    <row r="31242" ht="26.25" customHeight="1"/>
    <row r="31243" ht="26.25" customHeight="1"/>
    <row r="31244" ht="26.25" customHeight="1"/>
    <row r="31245" ht="26.25" customHeight="1"/>
    <row r="31246" ht="26.25" customHeight="1"/>
    <row r="31247" ht="26.25" customHeight="1"/>
    <row r="31248" ht="26.25" customHeight="1"/>
    <row r="31249" ht="26.25" customHeight="1"/>
    <row r="31250" ht="26.25" customHeight="1"/>
    <row r="31251" ht="26.25" customHeight="1"/>
    <row r="31252" ht="26.25" customHeight="1"/>
    <row r="31253" ht="26.25" customHeight="1"/>
    <row r="31254" ht="26.25" customHeight="1"/>
    <row r="31255" ht="26.25" customHeight="1"/>
    <row r="31256" ht="26.25" customHeight="1"/>
    <row r="31257" ht="26.25" customHeight="1"/>
    <row r="31258" ht="26.25" customHeight="1"/>
    <row r="31259" ht="26.25" customHeight="1"/>
    <row r="31260" ht="26.25" customHeight="1"/>
    <row r="31261" ht="26.25" customHeight="1"/>
    <row r="31262" ht="26.25" customHeight="1"/>
    <row r="31263" ht="26.25" customHeight="1"/>
    <row r="31264" ht="26.25" customHeight="1"/>
    <row r="31265" ht="26.25" customHeight="1"/>
    <row r="31266" ht="26.25" customHeight="1"/>
    <row r="31267" ht="26.25" customHeight="1"/>
    <row r="31268" ht="26.25" customHeight="1"/>
    <row r="31269" ht="26.25" customHeight="1"/>
    <row r="31270" ht="26.25" customHeight="1"/>
    <row r="31271" ht="26.25" customHeight="1"/>
    <row r="31272" ht="26.25" customHeight="1"/>
    <row r="31273" ht="26.25" customHeight="1"/>
    <row r="31274" ht="26.25" customHeight="1"/>
    <row r="31275" ht="26.25" customHeight="1"/>
    <row r="31276" ht="26.25" customHeight="1"/>
    <row r="31277" ht="26.25" customHeight="1"/>
    <row r="31278" ht="26.25" customHeight="1"/>
    <row r="31279" ht="26.25" customHeight="1"/>
    <row r="31280" ht="26.25" customHeight="1"/>
    <row r="31281" ht="26.25" customHeight="1"/>
    <row r="31282" ht="26.25" customHeight="1"/>
    <row r="31283" ht="26.25" customHeight="1"/>
    <row r="31284" ht="26.25" customHeight="1"/>
    <row r="31285" ht="26.25" customHeight="1"/>
    <row r="31286" ht="26.25" customHeight="1"/>
    <row r="31287" ht="26.25" customHeight="1"/>
    <row r="31288" ht="26.25" customHeight="1"/>
    <row r="31289" ht="26.25" customHeight="1"/>
    <row r="31290" ht="26.25" customHeight="1"/>
    <row r="31291" ht="26.25" customHeight="1"/>
    <row r="31292" ht="26.25" customHeight="1"/>
    <row r="31293" ht="26.25" customHeight="1"/>
    <row r="31294" ht="26.25" customHeight="1"/>
    <row r="31295" ht="26.25" customHeight="1"/>
    <row r="31296" ht="26.25" customHeight="1"/>
    <row r="31297" ht="26.25" customHeight="1"/>
    <row r="31298" ht="26.25" customHeight="1"/>
    <row r="31299" ht="26.25" customHeight="1"/>
    <row r="31300" ht="26.25" customHeight="1"/>
    <row r="31301" ht="26.25" customHeight="1"/>
    <row r="31302" ht="26.25" customHeight="1"/>
    <row r="31303" ht="26.25" customHeight="1"/>
    <row r="31304" ht="26.25" customHeight="1"/>
    <row r="31305" ht="26.25" customHeight="1"/>
    <row r="31306" ht="26.25" customHeight="1"/>
    <row r="31307" ht="26.25" customHeight="1"/>
    <row r="31308" ht="26.25" customHeight="1"/>
    <row r="31309" ht="26.25" customHeight="1"/>
    <row r="31310" ht="26.25" customHeight="1"/>
    <row r="31311" ht="26.25" customHeight="1"/>
    <row r="31312" ht="26.25" customHeight="1"/>
    <row r="31313" ht="26.25" customHeight="1"/>
    <row r="31314" ht="26.25" customHeight="1"/>
    <row r="31315" ht="26.25" customHeight="1"/>
    <row r="31316" ht="26.25" customHeight="1"/>
    <row r="31317" ht="26.25" customHeight="1"/>
    <row r="31318" ht="26.25" customHeight="1"/>
    <row r="31319" ht="26.25" customHeight="1"/>
    <row r="31320" ht="26.25" customHeight="1"/>
    <row r="31321" ht="26.25" customHeight="1"/>
    <row r="31322" ht="26.25" customHeight="1"/>
    <row r="31323" ht="26.25" customHeight="1"/>
    <row r="31324" ht="26.25" customHeight="1"/>
    <row r="31325" ht="26.25" customHeight="1"/>
    <row r="31326" ht="26.25" customHeight="1"/>
    <row r="31327" ht="26.25" customHeight="1"/>
    <row r="31328" ht="26.25" customHeight="1"/>
    <row r="31329" ht="26.25" customHeight="1"/>
    <row r="31330" ht="26.25" customHeight="1"/>
    <row r="31331" ht="26.25" customHeight="1"/>
    <row r="31332" ht="26.25" customHeight="1"/>
    <row r="31333" ht="26.25" customHeight="1"/>
    <row r="31334" ht="26.25" customHeight="1"/>
    <row r="31335" ht="26.25" customHeight="1"/>
    <row r="31336" ht="26.25" customHeight="1"/>
    <row r="31337" ht="26.25" customHeight="1"/>
    <row r="31338" ht="26.25" customHeight="1"/>
    <row r="31339" ht="26.25" customHeight="1"/>
    <row r="31340" ht="26.25" customHeight="1"/>
    <row r="31341" ht="26.25" customHeight="1"/>
    <row r="31342" ht="26.25" customHeight="1"/>
    <row r="31343" ht="26.25" customHeight="1"/>
    <row r="31344" ht="26.25" customHeight="1"/>
    <row r="31345" ht="26.25" customHeight="1"/>
    <row r="31346" ht="26.25" customHeight="1"/>
    <row r="31347" ht="26.25" customHeight="1"/>
    <row r="31348" ht="26.25" customHeight="1"/>
    <row r="31349" ht="26.25" customHeight="1"/>
    <row r="31350" ht="26.25" customHeight="1"/>
    <row r="31351" ht="26.25" customHeight="1"/>
    <row r="31352" ht="26.25" customHeight="1"/>
    <row r="31353" ht="26.25" customHeight="1"/>
    <row r="31354" ht="26.25" customHeight="1"/>
    <row r="31355" ht="26.25" customHeight="1"/>
    <row r="31356" ht="26.25" customHeight="1"/>
    <row r="31357" ht="26.25" customHeight="1"/>
    <row r="31358" ht="26.25" customHeight="1"/>
    <row r="31359" ht="26.25" customHeight="1"/>
    <row r="31360" ht="26.25" customHeight="1"/>
    <row r="31361" ht="26.25" customHeight="1"/>
    <row r="31362" ht="26.25" customHeight="1"/>
    <row r="31363" ht="26.25" customHeight="1"/>
    <row r="31364" ht="26.25" customHeight="1"/>
    <row r="31365" ht="26.25" customHeight="1"/>
    <row r="31366" ht="26.25" customHeight="1"/>
    <row r="31367" ht="26.25" customHeight="1"/>
    <row r="31368" ht="26.25" customHeight="1"/>
    <row r="31369" ht="26.25" customHeight="1"/>
    <row r="31370" ht="26.25" customHeight="1"/>
    <row r="31371" ht="26.25" customHeight="1"/>
    <row r="31372" ht="26.25" customHeight="1"/>
    <row r="31373" ht="26.25" customHeight="1"/>
    <row r="31374" ht="26.25" customHeight="1"/>
    <row r="31375" ht="26.25" customHeight="1"/>
    <row r="31376" ht="26.25" customHeight="1"/>
    <row r="31377" ht="26.25" customHeight="1"/>
    <row r="31378" ht="26.25" customHeight="1"/>
    <row r="31379" ht="26.25" customHeight="1"/>
    <row r="31380" ht="26.25" customHeight="1"/>
    <row r="31381" ht="26.25" customHeight="1"/>
    <row r="31382" ht="26.25" customHeight="1"/>
    <row r="31383" ht="26.25" customHeight="1"/>
    <row r="31384" ht="26.25" customHeight="1"/>
    <row r="31385" ht="26.25" customHeight="1"/>
    <row r="31386" ht="26.25" customHeight="1"/>
    <row r="31387" ht="26.25" customHeight="1"/>
    <row r="31388" ht="26.25" customHeight="1"/>
    <row r="31389" ht="26.25" customHeight="1"/>
    <row r="31390" ht="26.25" customHeight="1"/>
    <row r="31391" ht="26.25" customHeight="1"/>
    <row r="31392" ht="26.25" customHeight="1"/>
    <row r="31393" ht="26.25" customHeight="1"/>
    <row r="31394" ht="26.25" customHeight="1"/>
    <row r="31395" ht="26.25" customHeight="1"/>
    <row r="31396" ht="26.25" customHeight="1"/>
    <row r="31397" ht="26.25" customHeight="1"/>
    <row r="31398" ht="26.25" customHeight="1"/>
    <row r="31399" ht="26.25" customHeight="1"/>
    <row r="31400" ht="26.25" customHeight="1"/>
    <row r="31401" ht="26.25" customHeight="1"/>
    <row r="31402" ht="26.25" customHeight="1"/>
    <row r="31403" ht="26.25" customHeight="1"/>
    <row r="31404" ht="26.25" customHeight="1"/>
    <row r="31405" ht="26.25" customHeight="1"/>
    <row r="31406" ht="26.25" customHeight="1"/>
    <row r="31407" ht="26.25" customHeight="1"/>
    <row r="31408" ht="26.25" customHeight="1"/>
    <row r="31409" ht="26.25" customHeight="1"/>
    <row r="31410" ht="26.25" customHeight="1"/>
    <row r="31411" ht="26.25" customHeight="1"/>
    <row r="31412" ht="26.25" customHeight="1"/>
    <row r="31413" ht="26.25" customHeight="1"/>
    <row r="31414" ht="26.25" customHeight="1"/>
    <row r="31415" ht="26.25" customHeight="1"/>
    <row r="31416" ht="26.25" customHeight="1"/>
    <row r="31417" ht="26.25" customHeight="1"/>
    <row r="31418" ht="26.25" customHeight="1"/>
    <row r="31419" ht="26.25" customHeight="1"/>
    <row r="31420" ht="26.25" customHeight="1"/>
    <row r="31421" ht="26.25" customHeight="1"/>
    <row r="31422" ht="26.25" customHeight="1"/>
    <row r="31423" ht="26.25" customHeight="1"/>
    <row r="31424" ht="26.25" customHeight="1"/>
    <row r="31425" ht="26.25" customHeight="1"/>
    <row r="31426" ht="26.25" customHeight="1"/>
    <row r="31427" ht="26.25" customHeight="1"/>
    <row r="31428" ht="26.25" customHeight="1"/>
    <row r="31429" ht="26.25" customHeight="1"/>
    <row r="31430" ht="26.25" customHeight="1"/>
    <row r="31431" ht="26.25" customHeight="1"/>
    <row r="31432" ht="26.25" customHeight="1"/>
    <row r="31433" ht="26.25" customHeight="1"/>
    <row r="31434" ht="26.25" customHeight="1"/>
    <row r="31435" ht="26.25" customHeight="1"/>
    <row r="31436" ht="26.25" customHeight="1"/>
    <row r="31437" ht="26.25" customHeight="1"/>
    <row r="31438" ht="26.25" customHeight="1"/>
    <row r="31439" ht="26.25" customHeight="1"/>
    <row r="31440" ht="26.25" customHeight="1"/>
    <row r="31441" ht="26.25" customHeight="1"/>
    <row r="31442" ht="26.25" customHeight="1"/>
    <row r="31443" ht="26.25" customHeight="1"/>
    <row r="31444" ht="26.25" customHeight="1"/>
    <row r="31445" ht="26.25" customHeight="1"/>
    <row r="31446" ht="26.25" customHeight="1"/>
    <row r="31447" ht="26.25" customHeight="1"/>
    <row r="31448" ht="26.25" customHeight="1"/>
    <row r="31449" ht="26.25" customHeight="1"/>
    <row r="31450" ht="26.25" customHeight="1"/>
    <row r="31451" ht="26.25" customHeight="1"/>
    <row r="31452" ht="26.25" customHeight="1"/>
    <row r="31453" ht="26.25" customHeight="1"/>
    <row r="31454" ht="26.25" customHeight="1"/>
    <row r="31455" ht="26.25" customHeight="1"/>
    <row r="31456" ht="26.25" customHeight="1"/>
    <row r="31457" ht="26.25" customHeight="1"/>
    <row r="31458" ht="26.25" customHeight="1"/>
    <row r="31459" ht="26.25" customHeight="1"/>
    <row r="31460" ht="26.25" customHeight="1"/>
    <row r="31461" ht="26.25" customHeight="1"/>
    <row r="31462" ht="26.25" customHeight="1"/>
    <row r="31463" ht="26.25" customHeight="1"/>
    <row r="31464" ht="26.25" customHeight="1"/>
    <row r="31465" ht="26.25" customHeight="1"/>
    <row r="31466" ht="26.25" customHeight="1"/>
    <row r="31467" ht="26.25" customHeight="1"/>
    <row r="31468" ht="26.25" customHeight="1"/>
    <row r="31469" ht="26.25" customHeight="1"/>
    <row r="31470" ht="26.25" customHeight="1"/>
    <row r="31471" ht="26.25" customHeight="1"/>
    <row r="31472" ht="26.25" customHeight="1"/>
    <row r="31473" ht="26.25" customHeight="1"/>
    <row r="31474" ht="26.25" customHeight="1"/>
    <row r="31475" ht="26.25" customHeight="1"/>
    <row r="31476" ht="26.25" customHeight="1"/>
    <row r="31477" ht="26.25" customHeight="1"/>
    <row r="31478" ht="26.25" customHeight="1"/>
    <row r="31479" ht="26.25" customHeight="1"/>
    <row r="31480" ht="26.25" customHeight="1"/>
    <row r="31481" ht="26.25" customHeight="1"/>
    <row r="31482" ht="26.25" customHeight="1"/>
    <row r="31483" ht="26.25" customHeight="1"/>
    <row r="31484" ht="26.25" customHeight="1"/>
    <row r="31485" ht="26.25" customHeight="1"/>
    <row r="31486" ht="26.25" customHeight="1"/>
    <row r="31487" ht="26.25" customHeight="1"/>
    <row r="31488" ht="26.25" customHeight="1"/>
    <row r="31489" ht="26.25" customHeight="1"/>
    <row r="31490" ht="26.25" customHeight="1"/>
    <row r="31491" ht="26.25" customHeight="1"/>
    <row r="31492" ht="26.25" customHeight="1"/>
    <row r="31493" ht="26.25" customHeight="1"/>
    <row r="31494" ht="26.25" customHeight="1"/>
    <row r="31495" ht="26.25" customHeight="1"/>
    <row r="31496" ht="26.25" customHeight="1"/>
    <row r="31497" ht="26.25" customHeight="1"/>
    <row r="31498" ht="26.25" customHeight="1"/>
    <row r="31499" ht="26.25" customHeight="1"/>
    <row r="31500" ht="26.25" customHeight="1"/>
    <row r="31501" ht="26.25" customHeight="1"/>
    <row r="31502" ht="26.25" customHeight="1"/>
    <row r="31503" ht="26.25" customHeight="1"/>
    <row r="31504" ht="26.25" customHeight="1"/>
    <row r="31505" ht="26.25" customHeight="1"/>
    <row r="31506" ht="26.25" customHeight="1"/>
    <row r="31507" ht="26.25" customHeight="1"/>
    <row r="31508" ht="26.25" customHeight="1"/>
    <row r="31509" ht="26.25" customHeight="1"/>
    <row r="31510" ht="26.25" customHeight="1"/>
    <row r="31511" ht="26.25" customHeight="1"/>
    <row r="31512" ht="26.25" customHeight="1"/>
    <row r="31513" ht="26.25" customHeight="1"/>
    <row r="31514" ht="26.25" customHeight="1"/>
    <row r="31515" ht="26.25" customHeight="1"/>
    <row r="31516" ht="26.25" customHeight="1"/>
    <row r="31517" ht="26.25" customHeight="1"/>
    <row r="31518" ht="26.25" customHeight="1"/>
    <row r="31519" ht="26.25" customHeight="1"/>
    <row r="31520" ht="26.25" customHeight="1"/>
    <row r="31521" ht="26.25" customHeight="1"/>
    <row r="31522" ht="26.25" customHeight="1"/>
    <row r="31523" ht="26.25" customHeight="1"/>
    <row r="31524" ht="26.25" customHeight="1"/>
    <row r="31525" ht="26.25" customHeight="1"/>
    <row r="31526" ht="26.25" customHeight="1"/>
    <row r="31527" ht="26.25" customHeight="1"/>
    <row r="31528" ht="26.25" customHeight="1"/>
    <row r="31529" ht="26.25" customHeight="1"/>
    <row r="31530" ht="26.25" customHeight="1"/>
    <row r="31531" ht="26.25" customHeight="1"/>
    <row r="31532" ht="26.25" customHeight="1"/>
    <row r="31533" ht="26.25" customHeight="1"/>
    <row r="31534" ht="26.25" customHeight="1"/>
    <row r="31535" ht="26.25" customHeight="1"/>
    <row r="31536" ht="26.25" customHeight="1"/>
    <row r="31537" ht="26.25" customHeight="1"/>
    <row r="31538" ht="26.25" customHeight="1"/>
    <row r="31539" ht="26.25" customHeight="1"/>
    <row r="31540" ht="26.25" customHeight="1"/>
    <row r="31541" ht="26.25" customHeight="1"/>
    <row r="31542" ht="26.25" customHeight="1"/>
    <row r="31543" ht="26.25" customHeight="1"/>
    <row r="31544" ht="26.25" customHeight="1"/>
    <row r="31545" ht="26.25" customHeight="1"/>
    <row r="31546" ht="26.25" customHeight="1"/>
    <row r="31547" ht="26.25" customHeight="1"/>
    <row r="31548" ht="26.25" customHeight="1"/>
    <row r="31549" ht="26.25" customHeight="1"/>
    <row r="31550" ht="26.25" customHeight="1"/>
    <row r="31551" ht="26.25" customHeight="1"/>
    <row r="31552" ht="26.25" customHeight="1"/>
    <row r="31553" ht="26.25" customHeight="1"/>
    <row r="31554" ht="26.25" customHeight="1"/>
    <row r="31555" ht="26.25" customHeight="1"/>
    <row r="31556" ht="26.25" customHeight="1"/>
    <row r="31557" ht="26.25" customHeight="1"/>
    <row r="31558" ht="26.25" customHeight="1"/>
    <row r="31559" ht="26.25" customHeight="1"/>
    <row r="31560" ht="26.25" customHeight="1"/>
    <row r="31561" ht="26.25" customHeight="1"/>
    <row r="31562" ht="26.25" customHeight="1"/>
    <row r="31563" ht="26.25" customHeight="1"/>
    <row r="31564" ht="26.25" customHeight="1"/>
    <row r="31565" ht="26.25" customHeight="1"/>
    <row r="31566" ht="26.25" customHeight="1"/>
    <row r="31567" ht="26.25" customHeight="1"/>
    <row r="31568" ht="26.25" customHeight="1"/>
    <row r="31569" ht="26.25" customHeight="1"/>
    <row r="31570" ht="26.25" customHeight="1"/>
    <row r="31571" ht="26.25" customHeight="1"/>
    <row r="31572" ht="26.25" customHeight="1"/>
    <row r="31573" ht="26.25" customHeight="1"/>
    <row r="31574" ht="26.25" customHeight="1"/>
    <row r="31575" ht="26.25" customHeight="1"/>
    <row r="31576" ht="26.25" customHeight="1"/>
    <row r="31577" ht="26.25" customHeight="1"/>
    <row r="31578" ht="26.25" customHeight="1"/>
    <row r="31579" ht="26.25" customHeight="1"/>
    <row r="31580" ht="26.25" customHeight="1"/>
    <row r="31581" ht="26.25" customHeight="1"/>
    <row r="31582" ht="26.25" customHeight="1"/>
    <row r="31583" ht="26.25" customHeight="1"/>
    <row r="31584" ht="26.25" customHeight="1"/>
    <row r="31585" ht="26.25" customHeight="1"/>
    <row r="31586" ht="26.25" customHeight="1"/>
    <row r="31587" ht="26.25" customHeight="1"/>
    <row r="31588" ht="26.25" customHeight="1"/>
    <row r="31589" ht="26.25" customHeight="1"/>
    <row r="31590" ht="26.25" customHeight="1"/>
    <row r="31591" ht="26.25" customHeight="1"/>
    <row r="31592" ht="26.25" customHeight="1"/>
    <row r="31593" ht="26.25" customHeight="1"/>
    <row r="31594" ht="26.25" customHeight="1"/>
    <row r="31595" ht="26.25" customHeight="1"/>
    <row r="31596" ht="26.25" customHeight="1"/>
    <row r="31597" ht="26.25" customHeight="1"/>
    <row r="31598" ht="26.25" customHeight="1"/>
    <row r="31599" ht="26.25" customHeight="1"/>
    <row r="31600" ht="26.25" customHeight="1"/>
    <row r="31601" ht="26.25" customHeight="1"/>
    <row r="31602" ht="26.25" customHeight="1"/>
    <row r="31603" ht="26.25" customHeight="1"/>
    <row r="31604" ht="26.25" customHeight="1"/>
    <row r="31605" ht="26.25" customHeight="1"/>
    <row r="31606" ht="26.25" customHeight="1"/>
    <row r="31607" ht="26.25" customHeight="1"/>
    <row r="31608" ht="26.25" customHeight="1"/>
    <row r="31609" ht="26.25" customHeight="1"/>
    <row r="31610" ht="26.25" customHeight="1"/>
    <row r="31611" ht="26.25" customHeight="1"/>
    <row r="31612" ht="26.25" customHeight="1"/>
    <row r="31613" ht="26.25" customHeight="1"/>
    <row r="31614" ht="26.25" customHeight="1"/>
    <row r="31615" ht="26.25" customHeight="1"/>
    <row r="31616" ht="26.25" customHeight="1"/>
    <row r="31617" ht="26.25" customHeight="1"/>
    <row r="31618" ht="26.25" customHeight="1"/>
    <row r="31619" ht="26.25" customHeight="1"/>
    <row r="31620" ht="26.25" customHeight="1"/>
    <row r="31621" ht="26.25" customHeight="1"/>
    <row r="31622" ht="26.25" customHeight="1"/>
    <row r="31623" ht="26.25" customHeight="1"/>
    <row r="31624" ht="26.25" customHeight="1"/>
    <row r="31625" ht="26.25" customHeight="1"/>
    <row r="31626" ht="26.25" customHeight="1"/>
    <row r="31627" ht="26.25" customHeight="1"/>
    <row r="31628" ht="26.25" customHeight="1"/>
    <row r="31629" ht="26.25" customHeight="1"/>
    <row r="31630" ht="26.25" customHeight="1"/>
    <row r="31631" ht="26.25" customHeight="1"/>
    <row r="31632" ht="26.25" customHeight="1"/>
    <row r="31633" ht="26.25" customHeight="1"/>
    <row r="31634" ht="26.25" customHeight="1"/>
    <row r="31635" ht="26.25" customHeight="1"/>
    <row r="31636" ht="26.25" customHeight="1"/>
    <row r="31637" ht="26.25" customHeight="1"/>
    <row r="31638" ht="26.25" customHeight="1"/>
    <row r="31639" ht="26.25" customHeight="1"/>
    <row r="31640" ht="26.25" customHeight="1"/>
    <row r="31641" ht="26.25" customHeight="1"/>
    <row r="31642" ht="26.25" customHeight="1"/>
    <row r="31643" ht="26.25" customHeight="1"/>
    <row r="31644" ht="26.25" customHeight="1"/>
    <row r="31645" ht="26.25" customHeight="1"/>
    <row r="31646" ht="26.25" customHeight="1"/>
    <row r="31647" ht="26.25" customHeight="1"/>
    <row r="31648" ht="26.25" customHeight="1"/>
    <row r="31649" ht="26.25" customHeight="1"/>
    <row r="31650" ht="26.25" customHeight="1"/>
    <row r="31651" ht="26.25" customHeight="1"/>
    <row r="31652" ht="26.25" customHeight="1"/>
    <row r="31653" ht="26.25" customHeight="1"/>
    <row r="31654" ht="26.25" customHeight="1"/>
    <row r="31655" ht="26.25" customHeight="1"/>
    <row r="31656" ht="26.25" customHeight="1"/>
    <row r="31657" ht="26.25" customHeight="1"/>
    <row r="31658" ht="26.25" customHeight="1"/>
    <row r="31659" ht="26.25" customHeight="1"/>
    <row r="31660" ht="26.25" customHeight="1"/>
    <row r="31661" ht="26.25" customHeight="1"/>
    <row r="31662" ht="26.25" customHeight="1"/>
    <row r="31663" ht="26.25" customHeight="1"/>
    <row r="31664" ht="26.25" customHeight="1"/>
    <row r="31665" ht="26.25" customHeight="1"/>
    <row r="31666" ht="26.25" customHeight="1"/>
    <row r="31667" ht="26.25" customHeight="1"/>
    <row r="31668" ht="26.25" customHeight="1"/>
    <row r="31669" ht="26.25" customHeight="1"/>
    <row r="31670" ht="26.25" customHeight="1"/>
    <row r="31671" ht="26.25" customHeight="1"/>
    <row r="31672" ht="26.25" customHeight="1"/>
    <row r="31673" ht="26.25" customHeight="1"/>
    <row r="31674" ht="26.25" customHeight="1"/>
    <row r="31675" ht="26.25" customHeight="1"/>
    <row r="31676" ht="26.25" customHeight="1"/>
    <row r="31677" ht="26.25" customHeight="1"/>
    <row r="31678" ht="26.25" customHeight="1"/>
    <row r="31679" ht="26.25" customHeight="1"/>
    <row r="31680" ht="26.25" customHeight="1"/>
    <row r="31681" ht="26.25" customHeight="1"/>
    <row r="31682" ht="26.25" customHeight="1"/>
    <row r="31683" ht="26.25" customHeight="1"/>
    <row r="31684" ht="26.25" customHeight="1"/>
    <row r="31685" ht="26.25" customHeight="1"/>
    <row r="31686" ht="26.25" customHeight="1"/>
    <row r="31687" ht="26.25" customHeight="1"/>
    <row r="31688" ht="26.25" customHeight="1"/>
    <row r="31689" ht="26.25" customHeight="1"/>
    <row r="31690" ht="26.25" customHeight="1"/>
    <row r="31691" ht="26.25" customHeight="1"/>
    <row r="31692" ht="26.25" customHeight="1"/>
    <row r="31693" ht="26.25" customHeight="1"/>
    <row r="31694" ht="26.25" customHeight="1"/>
    <row r="31695" ht="26.25" customHeight="1"/>
    <row r="31696" ht="26.25" customHeight="1"/>
    <row r="31697" ht="26.25" customHeight="1"/>
    <row r="31698" ht="26.25" customHeight="1"/>
    <row r="31699" ht="26.25" customHeight="1"/>
    <row r="31700" ht="26.25" customHeight="1"/>
    <row r="31701" ht="26.25" customHeight="1"/>
    <row r="31702" ht="26.25" customHeight="1"/>
    <row r="31703" ht="26.25" customHeight="1"/>
    <row r="31704" ht="26.25" customHeight="1"/>
    <row r="31705" ht="26.25" customHeight="1"/>
    <row r="31706" ht="26.25" customHeight="1"/>
    <row r="31707" ht="26.25" customHeight="1"/>
    <row r="31708" ht="26.25" customHeight="1"/>
    <row r="31709" ht="26.25" customHeight="1"/>
    <row r="31710" ht="26.25" customHeight="1"/>
    <row r="31711" ht="26.25" customHeight="1"/>
    <row r="31712" ht="26.25" customHeight="1"/>
    <row r="31713" ht="26.25" customHeight="1"/>
    <row r="31714" ht="26.25" customHeight="1"/>
    <row r="31715" ht="26.25" customHeight="1"/>
    <row r="31716" ht="26.25" customHeight="1"/>
    <row r="31717" ht="26.25" customHeight="1"/>
    <row r="31718" ht="26.25" customHeight="1"/>
    <row r="31719" ht="26.25" customHeight="1"/>
    <row r="31720" ht="26.25" customHeight="1"/>
    <row r="31721" ht="26.25" customHeight="1"/>
    <row r="31722" ht="26.25" customHeight="1"/>
    <row r="31723" ht="26.25" customHeight="1"/>
    <row r="31724" ht="26.25" customHeight="1"/>
    <row r="31725" ht="26.25" customHeight="1"/>
    <row r="31726" ht="26.25" customHeight="1"/>
    <row r="31727" ht="26.25" customHeight="1"/>
    <row r="31728" ht="26.25" customHeight="1"/>
    <row r="31729" ht="26.25" customHeight="1"/>
    <row r="31730" ht="26.25" customHeight="1"/>
    <row r="31731" ht="26.25" customHeight="1"/>
    <row r="31732" ht="26.25" customHeight="1"/>
    <row r="31733" ht="26.25" customHeight="1"/>
    <row r="31734" ht="26.25" customHeight="1"/>
    <row r="31735" ht="26.25" customHeight="1"/>
    <row r="31736" ht="26.25" customHeight="1"/>
    <row r="31737" ht="26.25" customHeight="1"/>
    <row r="31738" ht="26.25" customHeight="1"/>
    <row r="31739" ht="26.25" customHeight="1"/>
    <row r="31740" ht="26.25" customHeight="1"/>
    <row r="31741" ht="26.25" customHeight="1"/>
    <row r="31742" ht="26.25" customHeight="1"/>
    <row r="31743" ht="26.25" customHeight="1"/>
    <row r="31744" ht="26.25" customHeight="1"/>
    <row r="31745" ht="26.25" customHeight="1"/>
    <row r="31746" ht="26.25" customHeight="1"/>
    <row r="31747" ht="26.25" customHeight="1"/>
    <row r="31748" ht="26.25" customHeight="1"/>
    <row r="31749" ht="26.25" customHeight="1"/>
    <row r="31750" ht="26.25" customHeight="1"/>
    <row r="31751" ht="26.25" customHeight="1"/>
    <row r="31752" ht="26.25" customHeight="1"/>
    <row r="31753" ht="26.25" customHeight="1"/>
    <row r="31754" ht="26.25" customHeight="1"/>
    <row r="31755" ht="26.25" customHeight="1"/>
    <row r="31756" ht="26.25" customHeight="1"/>
    <row r="31757" ht="26.25" customHeight="1"/>
    <row r="31758" ht="26.25" customHeight="1"/>
    <row r="31759" ht="26.25" customHeight="1"/>
    <row r="31760" ht="26.25" customHeight="1"/>
    <row r="31761" ht="26.25" customHeight="1"/>
    <row r="31762" ht="26.25" customHeight="1"/>
    <row r="31763" ht="26.25" customHeight="1"/>
    <row r="31764" ht="26.25" customHeight="1"/>
    <row r="31765" ht="26.25" customHeight="1"/>
    <row r="31766" ht="26.25" customHeight="1"/>
    <row r="31767" ht="26.25" customHeight="1"/>
    <row r="31768" ht="26.25" customHeight="1"/>
    <row r="31769" ht="26.25" customHeight="1"/>
    <row r="31770" ht="26.25" customHeight="1"/>
    <row r="31771" ht="26.25" customHeight="1"/>
    <row r="31772" ht="26.25" customHeight="1"/>
    <row r="31773" ht="26.25" customHeight="1"/>
    <row r="31774" ht="26.25" customHeight="1"/>
    <row r="31775" ht="26.25" customHeight="1"/>
    <row r="31776" ht="26.25" customHeight="1"/>
    <row r="31777" ht="26.25" customHeight="1"/>
    <row r="31778" ht="26.25" customHeight="1"/>
    <row r="31779" ht="26.25" customHeight="1"/>
    <row r="31780" ht="26.25" customHeight="1"/>
    <row r="31781" ht="26.25" customHeight="1"/>
    <row r="31782" ht="26.25" customHeight="1"/>
    <row r="31783" ht="26.25" customHeight="1"/>
    <row r="31784" ht="26.25" customHeight="1"/>
    <row r="31785" ht="26.25" customHeight="1"/>
    <row r="31786" ht="26.25" customHeight="1"/>
    <row r="31787" ht="26.25" customHeight="1"/>
    <row r="31788" ht="26.25" customHeight="1"/>
    <row r="31789" ht="26.25" customHeight="1"/>
    <row r="31790" ht="26.25" customHeight="1"/>
    <row r="31791" ht="26.25" customHeight="1"/>
    <row r="31792" ht="26.25" customHeight="1"/>
    <row r="31793" ht="26.25" customHeight="1"/>
    <row r="31794" ht="26.25" customHeight="1"/>
    <row r="31795" ht="26.25" customHeight="1"/>
    <row r="31796" ht="26.25" customHeight="1"/>
    <row r="31797" ht="26.25" customHeight="1"/>
    <row r="31798" ht="26.25" customHeight="1"/>
    <row r="31799" ht="26.25" customHeight="1"/>
    <row r="31800" ht="26.25" customHeight="1"/>
    <row r="31801" ht="26.25" customHeight="1"/>
    <row r="31802" ht="26.25" customHeight="1"/>
    <row r="31803" ht="26.25" customHeight="1"/>
    <row r="31804" ht="26.25" customHeight="1"/>
    <row r="31805" ht="26.25" customHeight="1"/>
    <row r="31806" ht="26.25" customHeight="1"/>
    <row r="31807" ht="26.25" customHeight="1"/>
    <row r="31808" ht="26.25" customHeight="1"/>
    <row r="31809" ht="26.25" customHeight="1"/>
    <row r="31810" ht="26.25" customHeight="1"/>
    <row r="31811" ht="26.25" customHeight="1"/>
    <row r="31812" ht="26.25" customHeight="1"/>
    <row r="31813" ht="26.25" customHeight="1"/>
    <row r="31814" ht="26.25" customHeight="1"/>
    <row r="31815" ht="26.25" customHeight="1"/>
    <row r="31816" ht="26.25" customHeight="1"/>
    <row r="31817" ht="26.25" customHeight="1"/>
    <row r="31818" ht="26.25" customHeight="1"/>
    <row r="31819" ht="26.25" customHeight="1"/>
    <row r="31820" ht="26.25" customHeight="1"/>
    <row r="31821" ht="26.25" customHeight="1"/>
    <row r="31822" ht="26.25" customHeight="1"/>
    <row r="31823" ht="26.25" customHeight="1"/>
    <row r="31824" ht="26.25" customHeight="1"/>
    <row r="31825" ht="26.25" customHeight="1"/>
    <row r="31826" ht="26.25" customHeight="1"/>
    <row r="31827" ht="26.25" customHeight="1"/>
    <row r="31828" ht="26.25" customHeight="1"/>
    <row r="31829" ht="26.25" customHeight="1"/>
    <row r="31830" ht="26.25" customHeight="1"/>
    <row r="31831" ht="26.25" customHeight="1"/>
    <row r="31832" ht="26.25" customHeight="1"/>
    <row r="31833" ht="26.25" customHeight="1"/>
    <row r="31834" ht="26.25" customHeight="1"/>
    <row r="31835" ht="26.25" customHeight="1"/>
    <row r="31836" ht="26.25" customHeight="1"/>
    <row r="31837" ht="26.25" customHeight="1"/>
    <row r="31838" ht="26.25" customHeight="1"/>
    <row r="31839" ht="26.25" customHeight="1"/>
    <row r="31840" ht="26.25" customHeight="1"/>
    <row r="31841" ht="26.25" customHeight="1"/>
    <row r="31842" ht="26.25" customHeight="1"/>
    <row r="31843" ht="26.25" customHeight="1"/>
    <row r="31844" ht="26.25" customHeight="1"/>
    <row r="31845" ht="26.25" customHeight="1"/>
    <row r="31846" ht="26.25" customHeight="1"/>
    <row r="31847" ht="26.25" customHeight="1"/>
    <row r="31848" ht="26.25" customHeight="1"/>
    <row r="31849" ht="26.25" customHeight="1"/>
    <row r="31850" ht="26.25" customHeight="1"/>
    <row r="31851" ht="26.25" customHeight="1"/>
    <row r="31852" ht="26.25" customHeight="1"/>
    <row r="31853" ht="26.25" customHeight="1"/>
    <row r="31854" ht="26.25" customHeight="1"/>
    <row r="31855" ht="26.25" customHeight="1"/>
    <row r="31856" ht="26.25" customHeight="1"/>
    <row r="31857" ht="26.25" customHeight="1"/>
    <row r="31858" ht="26.25" customHeight="1"/>
    <row r="31859" ht="26.25" customHeight="1"/>
    <row r="31860" ht="26.25" customHeight="1"/>
    <row r="31861" ht="26.25" customHeight="1"/>
    <row r="31862" ht="26.25" customHeight="1"/>
    <row r="31863" ht="26.25" customHeight="1"/>
    <row r="31864" ht="26.25" customHeight="1"/>
    <row r="31865" ht="26.25" customHeight="1"/>
    <row r="31866" ht="26.25" customHeight="1"/>
    <row r="31867" ht="26.25" customHeight="1"/>
    <row r="31868" ht="26.25" customHeight="1"/>
    <row r="31869" ht="26.25" customHeight="1"/>
    <row r="31870" ht="26.25" customHeight="1"/>
    <row r="31871" ht="26.25" customHeight="1"/>
    <row r="31872" ht="26.25" customHeight="1"/>
    <row r="31873" ht="26.25" customHeight="1"/>
    <row r="31874" ht="26.25" customHeight="1"/>
    <row r="31875" ht="26.25" customHeight="1"/>
    <row r="31876" ht="26.25" customHeight="1"/>
    <row r="31877" ht="26.25" customHeight="1"/>
    <row r="31878" ht="26.25" customHeight="1"/>
    <row r="31879" ht="26.25" customHeight="1"/>
    <row r="31880" ht="26.25" customHeight="1"/>
    <row r="31881" ht="26.25" customHeight="1"/>
    <row r="31882" ht="26.25" customHeight="1"/>
    <row r="31883" ht="26.25" customHeight="1"/>
    <row r="31884" ht="26.25" customHeight="1"/>
    <row r="31885" ht="26.25" customHeight="1"/>
    <row r="31886" ht="26.25" customHeight="1"/>
    <row r="31887" ht="26.25" customHeight="1"/>
    <row r="31888" ht="26.25" customHeight="1"/>
    <row r="31889" ht="26.25" customHeight="1"/>
    <row r="31890" ht="26.25" customHeight="1"/>
    <row r="31891" ht="26.25" customHeight="1"/>
    <row r="31892" ht="26.25" customHeight="1"/>
    <row r="31893" ht="26.25" customHeight="1"/>
    <row r="31894" ht="26.25" customHeight="1"/>
    <row r="31895" ht="26.25" customHeight="1"/>
    <row r="31896" ht="26.25" customHeight="1"/>
    <row r="31897" ht="26.25" customHeight="1"/>
    <row r="31898" ht="26.25" customHeight="1"/>
    <row r="31899" ht="26.25" customHeight="1"/>
    <row r="31900" ht="26.25" customHeight="1"/>
    <row r="31901" ht="26.25" customHeight="1"/>
    <row r="31902" ht="26.25" customHeight="1"/>
    <row r="31903" ht="26.25" customHeight="1"/>
    <row r="31904" ht="26.25" customHeight="1"/>
    <row r="31905" ht="26.25" customHeight="1"/>
    <row r="31906" ht="26.25" customHeight="1"/>
    <row r="31907" ht="26.25" customHeight="1"/>
    <row r="31908" ht="26.25" customHeight="1"/>
    <row r="31909" ht="26.25" customHeight="1"/>
    <row r="31910" ht="26.25" customHeight="1"/>
    <row r="31911" ht="26.25" customHeight="1"/>
    <row r="31912" ht="26.25" customHeight="1"/>
    <row r="31913" ht="26.25" customHeight="1"/>
    <row r="31914" ht="26.25" customHeight="1"/>
    <row r="31915" ht="26.25" customHeight="1"/>
    <row r="31916" ht="26.25" customHeight="1"/>
    <row r="31917" ht="26.25" customHeight="1"/>
    <row r="31918" ht="26.25" customHeight="1"/>
    <row r="31919" ht="26.25" customHeight="1"/>
    <row r="31920" ht="26.25" customHeight="1"/>
    <row r="31921" ht="26.25" customHeight="1"/>
    <row r="31922" ht="26.25" customHeight="1"/>
    <row r="31923" ht="26.25" customHeight="1"/>
    <row r="31924" ht="26.25" customHeight="1"/>
    <row r="31925" ht="26.25" customHeight="1"/>
    <row r="31926" ht="26.25" customHeight="1"/>
    <row r="31927" ht="26.25" customHeight="1"/>
    <row r="31928" ht="26.25" customHeight="1"/>
    <row r="31929" ht="26.25" customHeight="1"/>
    <row r="31930" ht="26.25" customHeight="1"/>
    <row r="31931" ht="26.25" customHeight="1"/>
    <row r="31932" ht="26.25" customHeight="1"/>
    <row r="31933" ht="26.25" customHeight="1"/>
    <row r="31934" ht="26.25" customHeight="1"/>
    <row r="31935" ht="26.25" customHeight="1"/>
    <row r="31936" ht="26.25" customHeight="1"/>
    <row r="31937" ht="26.25" customHeight="1"/>
    <row r="31938" ht="26.25" customHeight="1"/>
    <row r="31939" ht="26.25" customHeight="1"/>
    <row r="31940" ht="26.25" customHeight="1"/>
    <row r="31941" ht="26.25" customHeight="1"/>
    <row r="31942" ht="26.25" customHeight="1"/>
    <row r="31943" ht="26.25" customHeight="1"/>
    <row r="31944" ht="26.25" customHeight="1"/>
    <row r="31945" ht="26.25" customHeight="1"/>
    <row r="31946" ht="26.25" customHeight="1"/>
    <row r="31947" ht="26.25" customHeight="1"/>
    <row r="31948" ht="26.25" customHeight="1"/>
    <row r="31949" ht="26.25" customHeight="1"/>
    <row r="31950" ht="26.25" customHeight="1"/>
    <row r="31951" ht="26.25" customHeight="1"/>
    <row r="31952" ht="26.25" customHeight="1"/>
    <row r="31953" ht="26.25" customHeight="1"/>
    <row r="31954" ht="26.25" customHeight="1"/>
    <row r="31955" ht="26.25" customHeight="1"/>
    <row r="31956" ht="26.25" customHeight="1"/>
    <row r="31957" ht="26.25" customHeight="1"/>
    <row r="31958" ht="26.25" customHeight="1"/>
    <row r="31959" ht="26.25" customHeight="1"/>
    <row r="31960" ht="26.25" customHeight="1"/>
    <row r="31961" ht="26.25" customHeight="1"/>
    <row r="31962" ht="26.25" customHeight="1"/>
    <row r="31963" ht="26.25" customHeight="1"/>
    <row r="31964" ht="26.25" customHeight="1"/>
    <row r="31965" ht="26.25" customHeight="1"/>
    <row r="31966" ht="26.25" customHeight="1"/>
    <row r="31967" ht="26.25" customHeight="1"/>
    <row r="31968" ht="26.25" customHeight="1"/>
    <row r="31969" ht="26.25" customHeight="1"/>
    <row r="31970" ht="26.25" customHeight="1"/>
    <row r="31971" ht="26.25" customHeight="1"/>
    <row r="31972" ht="26.25" customHeight="1"/>
    <row r="31973" ht="26.25" customHeight="1"/>
    <row r="31974" ht="26.25" customHeight="1"/>
    <row r="31975" ht="26.25" customHeight="1"/>
    <row r="31976" ht="26.25" customHeight="1"/>
    <row r="31977" ht="26.25" customHeight="1"/>
    <row r="31978" ht="26.25" customHeight="1"/>
    <row r="31979" ht="26.25" customHeight="1"/>
    <row r="31980" ht="26.25" customHeight="1"/>
    <row r="31981" ht="26.25" customHeight="1"/>
    <row r="31982" ht="26.25" customHeight="1"/>
    <row r="31983" ht="26.25" customHeight="1"/>
    <row r="31984" ht="26.25" customHeight="1"/>
    <row r="31985" ht="26.25" customHeight="1"/>
    <row r="31986" ht="26.25" customHeight="1"/>
    <row r="31987" ht="26.25" customHeight="1"/>
    <row r="31988" ht="26.25" customHeight="1"/>
    <row r="31989" ht="26.25" customHeight="1"/>
    <row r="31990" ht="26.25" customHeight="1"/>
    <row r="31991" ht="26.25" customHeight="1"/>
    <row r="31992" ht="26.25" customHeight="1"/>
    <row r="31993" ht="26.25" customHeight="1"/>
    <row r="31994" ht="26.25" customHeight="1"/>
    <row r="31995" ht="26.25" customHeight="1"/>
    <row r="31996" ht="26.25" customHeight="1"/>
    <row r="31997" ht="26.25" customHeight="1"/>
    <row r="31998" ht="26.25" customHeight="1"/>
    <row r="31999" ht="26.25" customHeight="1"/>
    <row r="32000" ht="26.25" customHeight="1"/>
    <row r="32001" ht="26.25" customHeight="1"/>
    <row r="32002" ht="26.25" customHeight="1"/>
    <row r="32003" ht="26.25" customHeight="1"/>
    <row r="32004" ht="26.25" customHeight="1"/>
    <row r="32005" ht="26.25" customHeight="1"/>
    <row r="32006" ht="26.25" customHeight="1"/>
    <row r="32007" ht="26.25" customHeight="1"/>
    <row r="32008" ht="26.25" customHeight="1"/>
    <row r="32009" ht="26.25" customHeight="1"/>
    <row r="32010" ht="26.25" customHeight="1"/>
    <row r="32011" ht="26.25" customHeight="1"/>
    <row r="32012" ht="26.25" customHeight="1"/>
    <row r="32013" ht="26.25" customHeight="1"/>
    <row r="32014" ht="26.25" customHeight="1"/>
    <row r="32015" ht="26.25" customHeight="1"/>
    <row r="32016" ht="26.25" customHeight="1"/>
    <row r="32017" ht="26.25" customHeight="1"/>
    <row r="32018" ht="26.25" customHeight="1"/>
    <row r="32019" ht="26.25" customHeight="1"/>
    <row r="32020" ht="26.25" customHeight="1"/>
    <row r="32021" ht="26.25" customHeight="1"/>
    <row r="32022" ht="26.25" customHeight="1"/>
    <row r="32023" ht="26.25" customHeight="1"/>
    <row r="32024" ht="26.25" customHeight="1"/>
    <row r="32025" ht="26.25" customHeight="1"/>
    <row r="32026" ht="26.25" customHeight="1"/>
    <row r="32027" ht="26.25" customHeight="1"/>
    <row r="32028" ht="26.25" customHeight="1"/>
    <row r="32029" ht="26.25" customHeight="1"/>
    <row r="32030" ht="26.25" customHeight="1"/>
    <row r="32031" ht="26.25" customHeight="1"/>
    <row r="32032" ht="26.25" customHeight="1"/>
    <row r="32033" ht="26.25" customHeight="1"/>
    <row r="32034" ht="26.25" customHeight="1"/>
    <row r="32035" ht="26.25" customHeight="1"/>
    <row r="32036" ht="26.25" customHeight="1"/>
    <row r="32037" ht="26.25" customHeight="1"/>
    <row r="32038" ht="26.25" customHeight="1"/>
    <row r="32039" ht="26.25" customHeight="1"/>
    <row r="32040" ht="26.25" customHeight="1"/>
    <row r="32041" ht="26.25" customHeight="1"/>
    <row r="32042" ht="26.25" customHeight="1"/>
    <row r="32043" ht="26.25" customHeight="1"/>
    <row r="32044" ht="26.25" customHeight="1"/>
    <row r="32045" ht="26.25" customHeight="1"/>
    <row r="32046" ht="26.25" customHeight="1"/>
    <row r="32047" ht="26.25" customHeight="1"/>
    <row r="32048" ht="26.25" customHeight="1"/>
    <row r="32049" ht="26.25" customHeight="1"/>
    <row r="32050" ht="26.25" customHeight="1"/>
    <row r="32051" ht="26.25" customHeight="1"/>
    <row r="32052" ht="26.25" customHeight="1"/>
    <row r="32053" ht="26.25" customHeight="1"/>
    <row r="32054" ht="26.25" customHeight="1"/>
    <row r="32055" ht="26.25" customHeight="1"/>
    <row r="32056" ht="26.25" customHeight="1"/>
    <row r="32057" ht="26.25" customHeight="1"/>
    <row r="32058" ht="26.25" customHeight="1"/>
    <row r="32059" ht="26.25" customHeight="1"/>
    <row r="32060" ht="26.25" customHeight="1"/>
    <row r="32061" ht="26.25" customHeight="1"/>
    <row r="32062" ht="26.25" customHeight="1"/>
    <row r="32063" ht="26.25" customHeight="1"/>
    <row r="32064" ht="26.25" customHeight="1"/>
    <row r="32065" ht="26.25" customHeight="1"/>
    <row r="32066" ht="26.25" customHeight="1"/>
    <row r="32067" ht="26.25" customHeight="1"/>
    <row r="32068" ht="26.25" customHeight="1"/>
    <row r="32069" ht="26.25" customHeight="1"/>
    <row r="32070" ht="26.25" customHeight="1"/>
    <row r="32071" ht="26.25" customHeight="1"/>
    <row r="32072" ht="26.25" customHeight="1"/>
    <row r="32073" ht="26.25" customHeight="1"/>
    <row r="32074" ht="26.25" customHeight="1"/>
    <row r="32075" ht="26.25" customHeight="1"/>
    <row r="32076" ht="26.25" customHeight="1"/>
    <row r="32077" ht="26.25" customHeight="1"/>
    <row r="32078" ht="26.25" customHeight="1"/>
    <row r="32079" ht="26.25" customHeight="1"/>
    <row r="32080" ht="26.25" customHeight="1"/>
    <row r="32081" ht="26.25" customHeight="1"/>
    <row r="32082" ht="26.25" customHeight="1"/>
    <row r="32083" ht="26.25" customHeight="1"/>
    <row r="32084" ht="26.25" customHeight="1"/>
    <row r="32085" ht="26.25" customHeight="1"/>
    <row r="32086" ht="26.25" customHeight="1"/>
    <row r="32087" ht="26.25" customHeight="1"/>
    <row r="32088" ht="26.25" customHeight="1"/>
    <row r="32089" ht="26.25" customHeight="1"/>
    <row r="32090" ht="26.25" customHeight="1"/>
    <row r="32091" ht="26.25" customHeight="1"/>
    <row r="32092" ht="26.25" customHeight="1"/>
    <row r="32093" ht="26.25" customHeight="1"/>
    <row r="32094" ht="26.25" customHeight="1"/>
    <row r="32095" ht="26.25" customHeight="1"/>
    <row r="32096" ht="26.25" customHeight="1"/>
    <row r="32097" ht="26.25" customHeight="1"/>
    <row r="32098" ht="26.25" customHeight="1"/>
    <row r="32099" ht="26.25" customHeight="1"/>
    <row r="32100" ht="26.25" customHeight="1"/>
    <row r="32101" ht="26.25" customHeight="1"/>
    <row r="32102" ht="26.25" customHeight="1"/>
    <row r="32103" ht="26.25" customHeight="1"/>
    <row r="32104" ht="26.25" customHeight="1"/>
    <row r="32105" ht="26.25" customHeight="1"/>
    <row r="32106" ht="26.25" customHeight="1"/>
    <row r="32107" ht="26.25" customHeight="1"/>
    <row r="32108" ht="26.25" customHeight="1"/>
    <row r="32109" ht="26.25" customHeight="1"/>
    <row r="32110" ht="26.25" customHeight="1"/>
    <row r="32111" ht="26.25" customHeight="1"/>
    <row r="32112" ht="26.25" customHeight="1"/>
    <row r="32113" ht="26.25" customHeight="1"/>
    <row r="32114" ht="26.25" customHeight="1"/>
    <row r="32115" ht="26.25" customHeight="1"/>
    <row r="32116" ht="26.25" customHeight="1"/>
    <row r="32117" ht="26.25" customHeight="1"/>
    <row r="32118" ht="26.25" customHeight="1"/>
    <row r="32119" ht="26.25" customHeight="1"/>
    <row r="32120" ht="26.25" customHeight="1"/>
    <row r="32121" ht="26.25" customHeight="1"/>
    <row r="32122" ht="26.25" customHeight="1"/>
    <row r="32123" ht="26.25" customHeight="1"/>
    <row r="32124" ht="26.25" customHeight="1"/>
    <row r="32125" ht="26.25" customHeight="1"/>
    <row r="32126" ht="26.25" customHeight="1"/>
    <row r="32127" ht="26.25" customHeight="1"/>
    <row r="32128" ht="26.25" customHeight="1"/>
    <row r="32129" ht="26.25" customHeight="1"/>
    <row r="32130" ht="26.25" customHeight="1"/>
    <row r="32131" ht="26.25" customHeight="1"/>
    <row r="32132" ht="26.25" customHeight="1"/>
    <row r="32133" ht="26.25" customHeight="1"/>
    <row r="32134" ht="26.25" customHeight="1"/>
    <row r="32135" ht="26.25" customHeight="1"/>
    <row r="32136" ht="26.25" customHeight="1"/>
    <row r="32137" ht="26.25" customHeight="1"/>
    <row r="32138" ht="26.25" customHeight="1"/>
    <row r="32139" ht="26.25" customHeight="1"/>
    <row r="32140" ht="26.25" customHeight="1"/>
    <row r="32141" ht="26.25" customHeight="1"/>
    <row r="32142" ht="26.25" customHeight="1"/>
    <row r="32143" ht="26.25" customHeight="1"/>
    <row r="32144" ht="26.25" customHeight="1"/>
    <row r="32145" ht="26.25" customHeight="1"/>
    <row r="32146" ht="26.25" customHeight="1"/>
    <row r="32147" ht="26.25" customHeight="1"/>
    <row r="32148" ht="26.25" customHeight="1"/>
    <row r="32149" ht="26.25" customHeight="1"/>
    <row r="32150" ht="26.25" customHeight="1"/>
    <row r="32151" ht="26.25" customHeight="1"/>
    <row r="32152" ht="26.25" customHeight="1"/>
    <row r="32153" ht="26.25" customHeight="1"/>
    <row r="32154" ht="26.25" customHeight="1"/>
    <row r="32155" ht="26.25" customHeight="1"/>
    <row r="32156" ht="26.25" customHeight="1"/>
    <row r="32157" ht="26.25" customHeight="1"/>
    <row r="32158" ht="26.25" customHeight="1"/>
    <row r="32159" ht="26.25" customHeight="1"/>
    <row r="32160" ht="26.25" customHeight="1"/>
    <row r="32161" ht="26.25" customHeight="1"/>
    <row r="32162" ht="26.25" customHeight="1"/>
    <row r="32163" ht="26.25" customHeight="1"/>
    <row r="32164" ht="26.25" customHeight="1"/>
    <row r="32165" ht="26.25" customHeight="1"/>
    <row r="32166" ht="26.25" customHeight="1"/>
    <row r="32167" ht="26.25" customHeight="1"/>
    <row r="32168" ht="26.25" customHeight="1"/>
    <row r="32169" ht="26.25" customHeight="1"/>
    <row r="32170" ht="26.25" customHeight="1"/>
    <row r="32171" ht="26.25" customHeight="1"/>
    <row r="32172" ht="26.25" customHeight="1"/>
    <row r="32173" ht="26.25" customHeight="1"/>
    <row r="32174" ht="26.25" customHeight="1"/>
    <row r="32175" ht="26.25" customHeight="1"/>
    <row r="32176" ht="26.25" customHeight="1"/>
    <row r="32177" ht="26.25" customHeight="1"/>
    <row r="32178" ht="26.25" customHeight="1"/>
    <row r="32179" ht="26.25" customHeight="1"/>
    <row r="32180" ht="26.25" customHeight="1"/>
    <row r="32181" ht="26.25" customHeight="1"/>
    <row r="32182" ht="26.25" customHeight="1"/>
    <row r="32183" ht="26.25" customHeight="1"/>
    <row r="32184" ht="26.25" customHeight="1"/>
    <row r="32185" ht="26.25" customHeight="1"/>
    <row r="32186" ht="26.25" customHeight="1"/>
    <row r="32187" ht="26.25" customHeight="1"/>
    <row r="32188" ht="26.25" customHeight="1"/>
    <row r="32189" ht="26.25" customHeight="1"/>
    <row r="32190" ht="26.25" customHeight="1"/>
    <row r="32191" ht="26.25" customHeight="1"/>
    <row r="32192" ht="26.25" customHeight="1"/>
    <row r="32193" ht="26.25" customHeight="1"/>
    <row r="32194" ht="26.25" customHeight="1"/>
    <row r="32195" ht="26.25" customHeight="1"/>
    <row r="32196" ht="26.25" customHeight="1"/>
    <row r="32197" ht="26.25" customHeight="1"/>
    <row r="32198" ht="26.25" customHeight="1"/>
    <row r="32199" ht="26.25" customHeight="1"/>
    <row r="32200" ht="26.25" customHeight="1"/>
    <row r="32201" ht="26.25" customHeight="1"/>
    <row r="32202" ht="26.25" customHeight="1"/>
    <row r="32203" ht="26.25" customHeight="1"/>
    <row r="32204" ht="26.25" customHeight="1"/>
    <row r="32205" ht="26.25" customHeight="1"/>
    <row r="32206" ht="26.25" customHeight="1"/>
    <row r="32207" ht="26.25" customHeight="1"/>
    <row r="32208" ht="26.25" customHeight="1"/>
    <row r="32209" ht="26.25" customHeight="1"/>
    <row r="32210" ht="26.25" customHeight="1"/>
    <row r="32211" ht="26.25" customHeight="1"/>
    <row r="32212" ht="26.25" customHeight="1"/>
    <row r="32213" ht="26.25" customHeight="1"/>
    <row r="32214" ht="26.25" customHeight="1"/>
    <row r="32215" ht="26.25" customHeight="1"/>
    <row r="32216" ht="26.25" customHeight="1"/>
    <row r="32217" ht="26.25" customHeight="1"/>
    <row r="32218" ht="26.25" customHeight="1"/>
    <row r="32219" ht="26.25" customHeight="1"/>
    <row r="32220" ht="26.25" customHeight="1"/>
    <row r="32221" ht="26.25" customHeight="1"/>
    <row r="32222" ht="26.25" customHeight="1"/>
    <row r="32223" ht="26.25" customHeight="1"/>
    <row r="32224" ht="26.25" customHeight="1"/>
    <row r="32225" ht="26.25" customHeight="1"/>
    <row r="32226" ht="26.25" customHeight="1"/>
    <row r="32227" ht="26.25" customHeight="1"/>
    <row r="32228" ht="26.25" customHeight="1"/>
    <row r="32229" ht="26.25" customHeight="1"/>
    <row r="32230" ht="26.25" customHeight="1"/>
    <row r="32231" ht="26.25" customHeight="1"/>
    <row r="32232" ht="26.25" customHeight="1"/>
    <row r="32233" ht="26.25" customHeight="1"/>
    <row r="32234" ht="26.25" customHeight="1"/>
    <row r="32235" ht="26.25" customHeight="1"/>
    <row r="32236" ht="26.25" customHeight="1"/>
    <row r="32237" ht="26.25" customHeight="1"/>
    <row r="32238" ht="26.25" customHeight="1"/>
    <row r="32239" ht="26.25" customHeight="1"/>
    <row r="32240" ht="26.25" customHeight="1"/>
    <row r="32241" ht="26.25" customHeight="1"/>
    <row r="32242" ht="26.25" customHeight="1"/>
    <row r="32243" ht="26.25" customHeight="1"/>
    <row r="32244" ht="26.25" customHeight="1"/>
    <row r="32245" ht="26.25" customHeight="1"/>
    <row r="32246" ht="26.25" customHeight="1"/>
    <row r="32247" ht="26.25" customHeight="1"/>
    <row r="32248" ht="26.25" customHeight="1"/>
    <row r="32249" ht="26.25" customHeight="1"/>
    <row r="32250" ht="26.25" customHeight="1"/>
    <row r="32251" ht="26.25" customHeight="1"/>
    <row r="32252" ht="26.25" customHeight="1"/>
    <row r="32253" ht="26.25" customHeight="1"/>
    <row r="32254" ht="26.25" customHeight="1"/>
    <row r="32255" ht="26.25" customHeight="1"/>
    <row r="32256" ht="26.25" customHeight="1"/>
    <row r="32257" ht="26.25" customHeight="1"/>
    <row r="32258" ht="26.25" customHeight="1"/>
    <row r="32259" ht="26.25" customHeight="1"/>
    <row r="32260" ht="26.25" customHeight="1"/>
    <row r="32261" ht="26.25" customHeight="1"/>
    <row r="32262" ht="26.25" customHeight="1"/>
    <row r="32263" ht="26.25" customHeight="1"/>
    <row r="32264" ht="26.25" customHeight="1"/>
    <row r="32265" ht="26.25" customHeight="1"/>
    <row r="32266" ht="26.25" customHeight="1"/>
    <row r="32267" ht="26.25" customHeight="1"/>
    <row r="32268" ht="26.25" customHeight="1"/>
    <row r="32269" ht="26.25" customHeight="1"/>
    <row r="32270" ht="26.25" customHeight="1"/>
    <row r="32271" ht="26.25" customHeight="1"/>
    <row r="32272" ht="26.25" customHeight="1"/>
    <row r="32273" ht="26.25" customHeight="1"/>
    <row r="32274" ht="26.25" customHeight="1"/>
    <row r="32275" ht="26.25" customHeight="1"/>
    <row r="32276" ht="26.25" customHeight="1"/>
    <row r="32277" ht="26.25" customHeight="1"/>
    <row r="32278" ht="26.25" customHeight="1"/>
    <row r="32279" ht="26.25" customHeight="1"/>
    <row r="32280" ht="26.25" customHeight="1"/>
    <row r="32281" ht="26.25" customHeight="1"/>
    <row r="32282" ht="26.25" customHeight="1"/>
    <row r="32283" ht="26.25" customHeight="1"/>
    <row r="32284" ht="26.25" customHeight="1"/>
    <row r="32285" ht="26.25" customHeight="1"/>
    <row r="32286" ht="26.25" customHeight="1"/>
    <row r="32287" ht="26.25" customHeight="1"/>
    <row r="32288" ht="26.25" customHeight="1"/>
    <row r="32289" ht="26.25" customHeight="1"/>
    <row r="32290" ht="26.25" customHeight="1"/>
    <row r="32291" ht="26.25" customHeight="1"/>
    <row r="32292" ht="26.25" customHeight="1"/>
    <row r="32293" ht="26.25" customHeight="1"/>
    <row r="32294" ht="26.25" customHeight="1"/>
    <row r="32295" ht="26.25" customHeight="1"/>
    <row r="32296" ht="26.25" customHeight="1"/>
    <row r="32297" ht="26.25" customHeight="1"/>
    <row r="32298" ht="26.25" customHeight="1"/>
    <row r="32299" ht="26.25" customHeight="1"/>
    <row r="32300" ht="26.25" customHeight="1"/>
    <row r="32301" ht="26.25" customHeight="1"/>
    <row r="32302" ht="26.25" customHeight="1"/>
    <row r="32303" ht="26.25" customHeight="1"/>
    <row r="32304" ht="26.25" customHeight="1"/>
    <row r="32305" ht="26.25" customHeight="1"/>
    <row r="32306" ht="26.25" customHeight="1"/>
    <row r="32307" ht="26.25" customHeight="1"/>
    <row r="32308" ht="26.25" customHeight="1"/>
    <row r="32309" ht="26.25" customHeight="1"/>
    <row r="32310" ht="26.25" customHeight="1"/>
    <row r="32311" ht="26.25" customHeight="1"/>
    <row r="32312" ht="26.25" customHeight="1"/>
    <row r="32313" ht="26.25" customHeight="1"/>
    <row r="32314" ht="26.25" customHeight="1"/>
    <row r="32315" ht="26.25" customHeight="1"/>
    <row r="32316" ht="26.25" customHeight="1"/>
    <row r="32317" ht="26.25" customHeight="1"/>
    <row r="32318" ht="26.25" customHeight="1"/>
    <row r="32319" ht="26.25" customHeight="1"/>
    <row r="32320" ht="26.25" customHeight="1"/>
    <row r="32321" ht="26.25" customHeight="1"/>
    <row r="32322" ht="26.25" customHeight="1"/>
    <row r="32323" ht="26.25" customHeight="1"/>
    <row r="32324" ht="26.25" customHeight="1"/>
    <row r="32325" ht="26.25" customHeight="1"/>
    <row r="32326" ht="26.25" customHeight="1"/>
    <row r="32327" ht="26.25" customHeight="1"/>
    <row r="32328" ht="26.25" customHeight="1"/>
    <row r="32329" ht="26.25" customHeight="1"/>
    <row r="32330" ht="26.25" customHeight="1"/>
    <row r="32331" ht="26.25" customHeight="1"/>
    <row r="32332" ht="26.25" customHeight="1"/>
    <row r="32333" ht="26.25" customHeight="1"/>
    <row r="32334" ht="26.25" customHeight="1"/>
    <row r="32335" ht="26.25" customHeight="1"/>
    <row r="32336" ht="26.25" customHeight="1"/>
    <row r="32337" ht="26.25" customHeight="1"/>
    <row r="32338" ht="26.25" customHeight="1"/>
    <row r="32339" ht="26.25" customHeight="1"/>
    <row r="32340" ht="26.25" customHeight="1"/>
    <row r="32341" ht="26.25" customHeight="1"/>
    <row r="32342" ht="26.25" customHeight="1"/>
    <row r="32343" ht="26.25" customHeight="1"/>
    <row r="32344" ht="26.25" customHeight="1"/>
    <row r="32345" ht="26.25" customHeight="1"/>
    <row r="32346" ht="26.25" customHeight="1"/>
    <row r="32347" ht="26.25" customHeight="1"/>
    <row r="32348" ht="26.25" customHeight="1"/>
    <row r="32349" ht="26.25" customHeight="1"/>
    <row r="32350" ht="26.25" customHeight="1"/>
    <row r="32351" ht="26.25" customHeight="1"/>
    <row r="32352" ht="26.25" customHeight="1"/>
    <row r="32353" ht="26.25" customHeight="1"/>
    <row r="32354" ht="26.25" customHeight="1"/>
    <row r="32355" ht="26.25" customHeight="1"/>
    <row r="32356" ht="26.25" customHeight="1"/>
    <row r="32357" ht="26.25" customHeight="1"/>
    <row r="32358" ht="26.25" customHeight="1"/>
    <row r="32359" ht="26.25" customHeight="1"/>
    <row r="32360" ht="26.25" customHeight="1"/>
    <row r="32361" ht="26.25" customHeight="1"/>
    <row r="32362" ht="26.25" customHeight="1"/>
    <row r="32363" ht="26.25" customHeight="1"/>
    <row r="32364" ht="26.25" customHeight="1"/>
    <row r="32365" ht="26.25" customHeight="1"/>
    <row r="32366" ht="26.25" customHeight="1"/>
    <row r="32367" ht="26.25" customHeight="1"/>
    <row r="32368" ht="26.25" customHeight="1"/>
    <row r="32369" ht="26.25" customHeight="1"/>
    <row r="32370" ht="26.25" customHeight="1"/>
    <row r="32371" ht="26.25" customHeight="1"/>
    <row r="32372" ht="26.25" customHeight="1"/>
    <row r="32373" ht="26.25" customHeight="1"/>
    <row r="32374" ht="26.25" customHeight="1"/>
    <row r="32375" ht="26.25" customHeight="1"/>
    <row r="32376" ht="26.25" customHeight="1"/>
    <row r="32377" ht="26.25" customHeight="1"/>
    <row r="32378" ht="26.25" customHeight="1"/>
    <row r="32379" ht="26.25" customHeight="1"/>
    <row r="32380" ht="26.25" customHeight="1"/>
    <row r="32381" ht="26.25" customHeight="1"/>
    <row r="32382" ht="26.25" customHeight="1"/>
    <row r="32383" ht="26.25" customHeight="1"/>
    <row r="32384" ht="26.25" customHeight="1"/>
    <row r="32385" ht="26.25" customHeight="1"/>
    <row r="32386" ht="26.25" customHeight="1"/>
    <row r="32387" ht="26.25" customHeight="1"/>
    <row r="32388" ht="26.25" customHeight="1"/>
    <row r="32389" ht="26.25" customHeight="1"/>
    <row r="32390" ht="26.25" customHeight="1"/>
    <row r="32391" ht="26.25" customHeight="1"/>
    <row r="32392" ht="26.25" customHeight="1"/>
    <row r="32393" ht="26.25" customHeight="1"/>
    <row r="32394" ht="26.25" customHeight="1"/>
    <row r="32395" ht="26.25" customHeight="1"/>
    <row r="32396" ht="26.25" customHeight="1"/>
    <row r="32397" ht="26.25" customHeight="1"/>
    <row r="32398" ht="26.25" customHeight="1"/>
    <row r="32399" ht="26.25" customHeight="1"/>
    <row r="32400" ht="26.25" customHeight="1"/>
    <row r="32401" ht="26.25" customHeight="1"/>
    <row r="32402" ht="26.25" customHeight="1"/>
    <row r="32403" ht="26.25" customHeight="1"/>
    <row r="32404" ht="26.25" customHeight="1"/>
    <row r="32405" ht="26.25" customHeight="1"/>
    <row r="32406" ht="26.25" customHeight="1"/>
    <row r="32407" ht="26.25" customHeight="1"/>
    <row r="32408" ht="26.25" customHeight="1"/>
    <row r="32409" ht="26.25" customHeight="1"/>
    <row r="32410" ht="26.25" customHeight="1"/>
    <row r="32411" ht="26.25" customHeight="1"/>
    <row r="32412" ht="26.25" customHeight="1"/>
    <row r="32413" ht="26.25" customHeight="1"/>
    <row r="32414" ht="26.25" customHeight="1"/>
    <row r="32415" ht="26.25" customHeight="1"/>
    <row r="32416" ht="26.25" customHeight="1"/>
    <row r="32417" ht="26.25" customHeight="1"/>
    <row r="32418" ht="26.25" customHeight="1"/>
    <row r="32419" ht="26.25" customHeight="1"/>
    <row r="32420" ht="26.25" customHeight="1"/>
    <row r="32421" ht="26.25" customHeight="1"/>
    <row r="32422" ht="26.25" customHeight="1"/>
    <row r="32423" ht="26.25" customHeight="1"/>
    <row r="32424" ht="26.25" customHeight="1"/>
    <row r="32425" ht="26.25" customHeight="1"/>
    <row r="32426" ht="26.25" customHeight="1"/>
    <row r="32427" ht="26.25" customHeight="1"/>
    <row r="32428" ht="26.25" customHeight="1"/>
    <row r="32429" ht="26.25" customHeight="1"/>
    <row r="32430" ht="26.25" customHeight="1"/>
    <row r="32431" ht="26.25" customHeight="1"/>
    <row r="32432" ht="26.25" customHeight="1"/>
    <row r="32433" ht="26.25" customHeight="1"/>
    <row r="32434" ht="26.25" customHeight="1"/>
    <row r="32435" ht="26.25" customHeight="1"/>
    <row r="32436" ht="26.25" customHeight="1"/>
    <row r="32437" ht="26.25" customHeight="1"/>
    <row r="32438" ht="26.25" customHeight="1"/>
    <row r="32439" ht="26.25" customHeight="1"/>
    <row r="32440" ht="26.25" customHeight="1"/>
    <row r="32441" ht="26.25" customHeight="1"/>
    <row r="32442" ht="26.25" customHeight="1"/>
    <row r="32443" ht="26.25" customHeight="1"/>
    <row r="32444" ht="26.25" customHeight="1"/>
    <row r="32445" ht="26.25" customHeight="1"/>
    <row r="32446" ht="26.25" customHeight="1"/>
    <row r="32447" ht="26.25" customHeight="1"/>
    <row r="32448" ht="26.25" customHeight="1"/>
    <row r="32449" ht="26.25" customHeight="1"/>
    <row r="32450" ht="26.25" customHeight="1"/>
    <row r="32451" ht="26.25" customHeight="1"/>
    <row r="32452" ht="26.25" customHeight="1"/>
    <row r="32453" ht="26.25" customHeight="1"/>
    <row r="32454" ht="26.25" customHeight="1"/>
    <row r="32455" ht="26.25" customHeight="1"/>
    <row r="32456" ht="26.25" customHeight="1"/>
    <row r="32457" ht="26.25" customHeight="1"/>
    <row r="32458" ht="26.25" customHeight="1"/>
    <row r="32459" ht="26.25" customHeight="1"/>
    <row r="32460" ht="26.25" customHeight="1"/>
    <row r="32461" ht="26.25" customHeight="1"/>
    <row r="32462" ht="26.25" customHeight="1"/>
    <row r="32463" ht="26.25" customHeight="1"/>
    <row r="32464" ht="26.25" customHeight="1"/>
    <row r="32465" ht="26.25" customHeight="1"/>
    <row r="32466" ht="26.25" customHeight="1"/>
    <row r="32467" ht="26.25" customHeight="1"/>
    <row r="32468" ht="26.25" customHeight="1"/>
    <row r="32469" ht="26.25" customHeight="1"/>
    <row r="32470" ht="26.25" customHeight="1"/>
    <row r="32471" ht="26.25" customHeight="1"/>
    <row r="32472" ht="26.25" customHeight="1"/>
    <row r="32473" ht="26.25" customHeight="1"/>
    <row r="32474" ht="26.25" customHeight="1"/>
    <row r="32475" ht="26.25" customHeight="1"/>
    <row r="32476" ht="26.25" customHeight="1"/>
    <row r="32477" ht="26.25" customHeight="1"/>
    <row r="32478" ht="26.25" customHeight="1"/>
    <row r="32479" ht="26.25" customHeight="1"/>
    <row r="32480" ht="26.25" customHeight="1"/>
    <row r="32481" ht="26.25" customHeight="1"/>
    <row r="32482" ht="26.25" customHeight="1"/>
    <row r="32483" ht="26.25" customHeight="1"/>
    <row r="32484" ht="26.25" customHeight="1"/>
    <row r="32485" ht="26.25" customHeight="1"/>
    <row r="32486" ht="26.25" customHeight="1"/>
    <row r="32487" ht="26.25" customHeight="1"/>
    <row r="32488" ht="26.25" customHeight="1"/>
    <row r="32489" ht="26.25" customHeight="1"/>
    <row r="32490" ht="26.25" customHeight="1"/>
    <row r="32491" ht="26.25" customHeight="1"/>
    <row r="32492" ht="26.25" customHeight="1"/>
    <row r="32493" ht="26.25" customHeight="1"/>
    <row r="32494" ht="26.25" customHeight="1"/>
    <row r="32495" ht="26.25" customHeight="1"/>
    <row r="32496" ht="26.25" customHeight="1"/>
    <row r="32497" ht="26.25" customHeight="1"/>
    <row r="32498" ht="26.25" customHeight="1"/>
    <row r="32499" ht="26.25" customHeight="1"/>
    <row r="32500" ht="26.25" customHeight="1"/>
    <row r="32501" ht="26.25" customHeight="1"/>
    <row r="32502" ht="26.25" customHeight="1"/>
    <row r="32503" ht="26.25" customHeight="1"/>
    <row r="32504" ht="26.25" customHeight="1"/>
    <row r="32505" ht="26.25" customHeight="1"/>
    <row r="32506" ht="26.25" customHeight="1"/>
    <row r="32507" ht="26.25" customHeight="1"/>
    <row r="32508" ht="26.25" customHeight="1"/>
    <row r="32509" ht="26.25" customHeight="1"/>
    <row r="32510" ht="26.25" customHeight="1"/>
    <row r="32511" ht="26.25" customHeight="1"/>
    <row r="32512" ht="26.25" customHeight="1"/>
    <row r="32513" ht="26.25" customHeight="1"/>
    <row r="32514" ht="26.25" customHeight="1"/>
    <row r="32515" ht="26.25" customHeight="1"/>
    <row r="32516" ht="26.25" customHeight="1"/>
    <row r="32517" ht="26.25" customHeight="1"/>
    <row r="32518" ht="26.25" customHeight="1"/>
    <row r="32519" ht="26.25" customHeight="1"/>
    <row r="32520" ht="26.25" customHeight="1"/>
    <row r="32521" ht="26.25" customHeight="1"/>
    <row r="32522" ht="26.25" customHeight="1"/>
    <row r="32523" ht="26.25" customHeight="1"/>
    <row r="32524" ht="26.25" customHeight="1"/>
    <row r="32525" ht="26.25" customHeight="1"/>
    <row r="32526" ht="26.25" customHeight="1"/>
    <row r="32527" ht="26.25" customHeight="1"/>
    <row r="32528" ht="26.25" customHeight="1"/>
    <row r="32529" ht="26.25" customHeight="1"/>
    <row r="32530" ht="26.25" customHeight="1"/>
    <row r="32531" ht="26.25" customHeight="1"/>
    <row r="32532" ht="26.25" customHeight="1"/>
    <row r="32533" ht="26.25" customHeight="1"/>
    <row r="32534" ht="26.25" customHeight="1"/>
    <row r="32535" ht="26.25" customHeight="1"/>
    <row r="32536" ht="26.25" customHeight="1"/>
    <row r="32537" ht="26.25" customHeight="1"/>
    <row r="32538" ht="26.25" customHeight="1"/>
    <row r="32539" ht="26.25" customHeight="1"/>
    <row r="32540" ht="26.25" customHeight="1"/>
    <row r="32541" ht="26.25" customHeight="1"/>
    <row r="32542" ht="26.25" customHeight="1"/>
    <row r="32543" ht="26.25" customHeight="1"/>
    <row r="32544" ht="26.25" customHeight="1"/>
    <row r="32545" ht="26.25" customHeight="1"/>
    <row r="32546" ht="26.25" customHeight="1"/>
    <row r="32547" ht="26.25" customHeight="1"/>
    <row r="32548" ht="26.25" customHeight="1"/>
    <row r="32549" ht="26.25" customHeight="1"/>
    <row r="32550" ht="26.25" customHeight="1"/>
    <row r="32551" ht="26.25" customHeight="1"/>
    <row r="32552" ht="26.25" customHeight="1"/>
    <row r="32553" ht="26.25" customHeight="1"/>
    <row r="32554" ht="26.25" customHeight="1"/>
    <row r="32555" ht="26.25" customHeight="1"/>
    <row r="32556" ht="26.25" customHeight="1"/>
    <row r="32557" ht="26.25" customHeight="1"/>
    <row r="32558" ht="26.25" customHeight="1"/>
    <row r="32559" ht="26.25" customHeight="1"/>
    <row r="32560" ht="26.25" customHeight="1"/>
    <row r="32561" ht="26.25" customHeight="1"/>
    <row r="32562" ht="26.25" customHeight="1"/>
    <row r="32563" ht="26.25" customHeight="1"/>
    <row r="32564" ht="26.25" customHeight="1"/>
    <row r="32565" ht="26.25" customHeight="1"/>
    <row r="32566" ht="26.25" customHeight="1"/>
    <row r="32567" ht="26.25" customHeight="1"/>
    <row r="32568" ht="26.25" customHeight="1"/>
    <row r="32569" ht="26.25" customHeight="1"/>
    <row r="32570" ht="26.25" customHeight="1"/>
    <row r="32571" ht="26.25" customHeight="1"/>
    <row r="32572" ht="26.25" customHeight="1"/>
    <row r="32573" ht="26.25" customHeight="1"/>
    <row r="32574" ht="26.25" customHeight="1"/>
    <row r="32575" ht="26.25" customHeight="1"/>
    <row r="32576" ht="26.25" customHeight="1"/>
    <row r="32577" ht="26.25" customHeight="1"/>
    <row r="32578" ht="26.25" customHeight="1"/>
    <row r="32579" ht="26.25" customHeight="1"/>
    <row r="32580" ht="26.25" customHeight="1"/>
    <row r="32581" ht="26.25" customHeight="1"/>
    <row r="32582" ht="26.25" customHeight="1"/>
    <row r="32583" ht="26.25" customHeight="1"/>
    <row r="32584" ht="26.25" customHeight="1"/>
    <row r="32585" ht="26.25" customHeight="1"/>
    <row r="32586" ht="26.25" customHeight="1"/>
    <row r="32587" ht="26.25" customHeight="1"/>
    <row r="32588" ht="26.25" customHeight="1"/>
    <row r="32589" ht="26.25" customHeight="1"/>
    <row r="32590" ht="26.25" customHeight="1"/>
    <row r="32591" ht="26.25" customHeight="1"/>
    <row r="32592" ht="26.25" customHeight="1"/>
    <row r="32593" ht="26.25" customHeight="1"/>
    <row r="32594" ht="26.25" customHeight="1"/>
    <row r="32595" ht="26.25" customHeight="1"/>
    <row r="32596" ht="26.25" customHeight="1"/>
    <row r="32597" ht="26.25" customHeight="1"/>
    <row r="32598" ht="26.25" customHeight="1"/>
    <row r="32599" ht="26.25" customHeight="1"/>
    <row r="32600" ht="26.25" customHeight="1"/>
    <row r="32601" ht="26.25" customHeight="1"/>
    <row r="32602" ht="26.25" customHeight="1"/>
    <row r="32603" ht="26.25" customHeight="1"/>
    <row r="32604" ht="26.25" customHeight="1"/>
    <row r="32605" ht="26.25" customHeight="1"/>
    <row r="32606" ht="26.25" customHeight="1"/>
    <row r="32607" ht="26.25" customHeight="1"/>
    <row r="32608" ht="26.25" customHeight="1"/>
    <row r="32609" ht="26.25" customHeight="1"/>
    <row r="32610" ht="26.25" customHeight="1"/>
    <row r="32611" ht="26.25" customHeight="1"/>
    <row r="32612" ht="26.25" customHeight="1"/>
    <row r="32613" ht="26.25" customHeight="1"/>
    <row r="32614" ht="26.25" customHeight="1"/>
    <row r="32615" ht="26.25" customHeight="1"/>
    <row r="32616" ht="26.25" customHeight="1"/>
    <row r="32617" ht="26.25" customHeight="1"/>
    <row r="32618" ht="26.25" customHeight="1"/>
    <row r="32619" ht="26.25" customHeight="1"/>
    <row r="32620" ht="26.25" customHeight="1"/>
    <row r="32621" ht="26.25" customHeight="1"/>
    <row r="32622" ht="26.25" customHeight="1"/>
    <row r="32623" ht="26.25" customHeight="1"/>
    <row r="32624" ht="26.25" customHeight="1"/>
    <row r="32625" ht="26.25" customHeight="1"/>
    <row r="32626" ht="26.25" customHeight="1"/>
    <row r="32627" ht="26.25" customHeight="1"/>
    <row r="32628" ht="26.25" customHeight="1"/>
    <row r="32629" ht="26.25" customHeight="1"/>
    <row r="32630" ht="26.25" customHeight="1"/>
    <row r="32631" ht="26.25" customHeight="1"/>
    <row r="32632" ht="26.25" customHeight="1"/>
    <row r="32633" ht="26.25" customHeight="1"/>
    <row r="32634" ht="26.25" customHeight="1"/>
    <row r="32635" ht="26.25" customHeight="1"/>
    <row r="32636" ht="26.25" customHeight="1"/>
    <row r="32637" ht="26.25" customHeight="1"/>
    <row r="32638" ht="26.25" customHeight="1"/>
    <row r="32639" ht="26.25" customHeight="1"/>
    <row r="32640" ht="26.25" customHeight="1"/>
    <row r="32641" ht="26.25" customHeight="1"/>
    <row r="32642" ht="26.25" customHeight="1"/>
    <row r="32643" ht="26.25" customHeight="1"/>
    <row r="32644" ht="26.25" customHeight="1"/>
    <row r="32645" ht="26.25" customHeight="1"/>
    <row r="32646" ht="26.25" customHeight="1"/>
    <row r="32647" ht="26.25" customHeight="1"/>
    <row r="32648" ht="26.25" customHeight="1"/>
    <row r="32649" ht="26.25" customHeight="1"/>
    <row r="32650" ht="26.25" customHeight="1"/>
    <row r="32651" ht="26.25" customHeight="1"/>
    <row r="32652" ht="26.25" customHeight="1"/>
    <row r="32653" ht="26.25" customHeight="1"/>
    <row r="32654" ht="26.25" customHeight="1"/>
    <row r="32655" ht="26.25" customHeight="1"/>
    <row r="32656" ht="26.25" customHeight="1"/>
    <row r="32657" ht="26.25" customHeight="1"/>
    <row r="32658" ht="26.25" customHeight="1"/>
    <row r="32659" ht="26.25" customHeight="1"/>
    <row r="32660" ht="26.25" customHeight="1"/>
    <row r="32661" ht="26.25" customHeight="1"/>
    <row r="32662" ht="26.25" customHeight="1"/>
    <row r="32663" ht="26.25" customHeight="1"/>
    <row r="32664" ht="26.25" customHeight="1"/>
    <row r="32665" ht="26.25" customHeight="1"/>
    <row r="32666" ht="26.25" customHeight="1"/>
    <row r="32667" ht="26.25" customHeight="1"/>
    <row r="32668" ht="26.25" customHeight="1"/>
    <row r="32669" ht="26.25" customHeight="1"/>
    <row r="32670" ht="26.25" customHeight="1"/>
    <row r="32671" ht="26.25" customHeight="1"/>
    <row r="32672" ht="26.25" customHeight="1"/>
    <row r="32673" ht="26.25" customHeight="1"/>
    <row r="32674" ht="26.25" customHeight="1"/>
    <row r="32675" ht="26.25" customHeight="1"/>
    <row r="32676" ht="26.25" customHeight="1"/>
    <row r="32677" ht="26.25" customHeight="1"/>
    <row r="32678" ht="26.25" customHeight="1"/>
    <row r="32679" ht="26.25" customHeight="1"/>
    <row r="32680" ht="26.25" customHeight="1"/>
    <row r="32681" ht="26.25" customHeight="1"/>
    <row r="32682" ht="26.25" customHeight="1"/>
    <row r="32683" ht="26.25" customHeight="1"/>
    <row r="32684" ht="26.25" customHeight="1"/>
    <row r="32685" ht="26.25" customHeight="1"/>
    <row r="32686" ht="26.25" customHeight="1"/>
    <row r="32687" ht="26.25" customHeight="1"/>
    <row r="32688" ht="26.25" customHeight="1"/>
    <row r="32689" ht="26.25" customHeight="1"/>
    <row r="32690" ht="26.25" customHeight="1"/>
    <row r="32691" ht="26.25" customHeight="1"/>
    <row r="32692" ht="26.25" customHeight="1"/>
    <row r="32693" ht="26.25" customHeight="1"/>
    <row r="32694" ht="26.25" customHeight="1"/>
    <row r="32695" ht="26.25" customHeight="1"/>
    <row r="32696" ht="26.25" customHeight="1"/>
    <row r="32697" ht="26.25" customHeight="1"/>
    <row r="32698" ht="26.25" customHeight="1"/>
    <row r="32699" ht="26.25" customHeight="1"/>
    <row r="32700" ht="26.25" customHeight="1"/>
    <row r="32701" ht="26.25" customHeight="1"/>
    <row r="32702" ht="26.25" customHeight="1"/>
    <row r="32703" ht="26.25" customHeight="1"/>
    <row r="32704" ht="26.25" customHeight="1"/>
    <row r="32705" ht="26.25" customHeight="1"/>
    <row r="32706" ht="26.25" customHeight="1"/>
    <row r="32707" ht="26.25" customHeight="1"/>
    <row r="32708" ht="26.25" customHeight="1"/>
    <row r="32709" ht="26.25" customHeight="1"/>
    <row r="32710" ht="26.25" customHeight="1"/>
    <row r="32711" ht="26.25" customHeight="1"/>
    <row r="32712" ht="26.25" customHeight="1"/>
    <row r="32713" ht="26.25" customHeight="1"/>
    <row r="32714" ht="26.25" customHeight="1"/>
    <row r="32715" ht="26.25" customHeight="1"/>
    <row r="32716" ht="26.25" customHeight="1"/>
    <row r="32717" ht="26.25" customHeight="1"/>
    <row r="32718" ht="26.25" customHeight="1"/>
    <row r="32719" ht="26.25" customHeight="1"/>
    <row r="32720" ht="26.25" customHeight="1"/>
    <row r="32721" ht="26.25" customHeight="1"/>
    <row r="32722" ht="26.25" customHeight="1"/>
    <row r="32723" ht="26.25" customHeight="1"/>
    <row r="32724" ht="26.25" customHeight="1"/>
    <row r="32725" ht="26.25" customHeight="1"/>
    <row r="32726" ht="26.25" customHeight="1"/>
    <row r="32727" ht="26.25" customHeight="1"/>
    <row r="32728" ht="26.25" customHeight="1"/>
    <row r="32729" ht="26.25" customHeight="1"/>
    <row r="32730" ht="26.25" customHeight="1"/>
    <row r="32731" ht="26.25" customHeight="1"/>
    <row r="32732" ht="26.25" customHeight="1"/>
    <row r="32733" ht="26.25" customHeight="1"/>
    <row r="32734" ht="26.25" customHeight="1"/>
    <row r="32735" ht="26.25" customHeight="1"/>
    <row r="32736" ht="26.25" customHeight="1"/>
    <row r="32737" ht="26.25" customHeight="1"/>
    <row r="32738" ht="26.25" customHeight="1"/>
    <row r="32739" ht="26.25" customHeight="1"/>
    <row r="32740" ht="26.25" customHeight="1"/>
    <row r="32741" ht="26.25" customHeight="1"/>
    <row r="32742" ht="26.25" customHeight="1"/>
    <row r="32743" ht="26.25" customHeight="1"/>
    <row r="32744" ht="26.25" customHeight="1"/>
    <row r="32745" ht="26.25" customHeight="1"/>
    <row r="32746" ht="26.25" customHeight="1"/>
    <row r="32747" ht="26.25" customHeight="1"/>
    <row r="32748" ht="26.25" customHeight="1"/>
    <row r="32749" ht="26.25" customHeight="1"/>
    <row r="32750" ht="26.25" customHeight="1"/>
    <row r="32751" ht="26.25" customHeight="1"/>
    <row r="32752" ht="26.25" customHeight="1"/>
    <row r="32753" ht="26.25" customHeight="1"/>
    <row r="32754" ht="26.25" customHeight="1"/>
    <row r="32755" ht="26.25" customHeight="1"/>
    <row r="32756" ht="26.25" customHeight="1"/>
    <row r="32757" ht="26.25" customHeight="1"/>
    <row r="32758" ht="26.25" customHeight="1"/>
    <row r="32759" ht="26.25" customHeight="1"/>
    <row r="32760" ht="26.25" customHeight="1"/>
    <row r="32761" ht="26.25" customHeight="1"/>
    <row r="32762" ht="26.25" customHeight="1"/>
    <row r="32763" ht="26.25" customHeight="1"/>
    <row r="32764" ht="26.25" customHeight="1"/>
    <row r="32765" ht="26.25" customHeight="1"/>
    <row r="32766" ht="26.25" customHeight="1"/>
    <row r="32767" ht="26.25" customHeight="1"/>
    <row r="32768" ht="26.25" customHeight="1"/>
    <row r="32769" ht="26.25" customHeight="1"/>
    <row r="32770" ht="26.25" customHeight="1"/>
    <row r="32771" ht="26.25" customHeight="1"/>
    <row r="32772" ht="26.25" customHeight="1"/>
    <row r="32773" ht="26.25" customHeight="1"/>
    <row r="32774" ht="26.25" customHeight="1"/>
    <row r="32775" ht="26.25" customHeight="1"/>
    <row r="32776" ht="26.25" customHeight="1"/>
    <row r="32777" ht="26.25" customHeight="1"/>
    <row r="32778" ht="26.25" customHeight="1"/>
    <row r="32779" ht="26.25" customHeight="1"/>
    <row r="32780" ht="26.25" customHeight="1"/>
    <row r="32781" ht="26.25" customHeight="1"/>
    <row r="32782" ht="26.25" customHeight="1"/>
    <row r="32783" ht="26.25" customHeight="1"/>
    <row r="32784" ht="26.25" customHeight="1"/>
    <row r="32785" ht="26.25" customHeight="1"/>
    <row r="32786" ht="26.25" customHeight="1"/>
    <row r="32787" ht="26.25" customHeight="1"/>
    <row r="32788" ht="26.25" customHeight="1"/>
    <row r="32789" ht="26.25" customHeight="1"/>
    <row r="32790" ht="26.25" customHeight="1"/>
    <row r="32791" ht="26.25" customHeight="1"/>
    <row r="32792" ht="26.25" customHeight="1"/>
    <row r="32793" ht="26.25" customHeight="1"/>
    <row r="32794" ht="26.25" customHeight="1"/>
    <row r="32795" ht="26.25" customHeight="1"/>
    <row r="32796" ht="26.25" customHeight="1"/>
    <row r="32797" ht="26.25" customHeight="1"/>
    <row r="32798" ht="26.25" customHeight="1"/>
    <row r="32799" ht="26.25" customHeight="1"/>
    <row r="32800" ht="26.25" customHeight="1"/>
    <row r="32801" ht="26.25" customHeight="1"/>
    <row r="32802" ht="26.25" customHeight="1"/>
    <row r="32803" ht="26.25" customHeight="1"/>
    <row r="32804" ht="26.25" customHeight="1"/>
    <row r="32805" ht="26.25" customHeight="1"/>
    <row r="32806" ht="26.25" customHeight="1"/>
    <row r="32807" ht="26.25" customHeight="1"/>
    <row r="32808" ht="26.25" customHeight="1"/>
    <row r="32809" ht="26.25" customHeight="1"/>
    <row r="32810" ht="26.25" customHeight="1"/>
    <row r="32811" ht="26.25" customHeight="1"/>
    <row r="32812" ht="26.25" customHeight="1"/>
    <row r="32813" ht="26.25" customHeight="1"/>
    <row r="32814" ht="26.25" customHeight="1"/>
    <row r="32815" ht="26.25" customHeight="1"/>
    <row r="32816" ht="26.25" customHeight="1"/>
    <row r="32817" ht="26.25" customHeight="1"/>
    <row r="32818" ht="26.25" customHeight="1"/>
    <row r="32819" ht="26.25" customHeight="1"/>
    <row r="32820" ht="26.25" customHeight="1"/>
    <row r="32821" ht="26.25" customHeight="1"/>
    <row r="32822" ht="26.25" customHeight="1"/>
    <row r="32823" ht="26.25" customHeight="1"/>
    <row r="32824" ht="26.25" customHeight="1"/>
    <row r="32825" ht="26.25" customHeight="1"/>
    <row r="32826" ht="26.25" customHeight="1"/>
    <row r="32827" ht="26.25" customHeight="1"/>
    <row r="32828" ht="26.25" customHeight="1"/>
    <row r="32829" ht="26.25" customHeight="1"/>
    <row r="32830" ht="26.25" customHeight="1"/>
    <row r="32831" ht="26.25" customHeight="1"/>
    <row r="32832" ht="26.25" customHeight="1"/>
    <row r="32833" ht="26.25" customHeight="1"/>
    <row r="32834" ht="26.25" customHeight="1"/>
    <row r="32835" ht="26.25" customHeight="1"/>
    <row r="32836" ht="26.25" customHeight="1"/>
    <row r="32837" ht="26.25" customHeight="1"/>
    <row r="32838" ht="26.25" customHeight="1"/>
    <row r="32839" ht="26.25" customHeight="1"/>
    <row r="32840" ht="26.25" customHeight="1"/>
    <row r="32841" ht="26.25" customHeight="1"/>
    <row r="32842" ht="26.25" customHeight="1"/>
    <row r="32843" ht="26.25" customHeight="1"/>
    <row r="32844" ht="26.25" customHeight="1"/>
    <row r="32845" ht="26.25" customHeight="1"/>
    <row r="32846" ht="26.25" customHeight="1"/>
    <row r="32847" ht="26.25" customHeight="1"/>
    <row r="32848" ht="26.25" customHeight="1"/>
    <row r="32849" ht="26.25" customHeight="1"/>
    <row r="32850" ht="26.25" customHeight="1"/>
    <row r="32851" ht="26.25" customHeight="1"/>
    <row r="32852" ht="26.25" customHeight="1"/>
    <row r="32853" ht="26.25" customHeight="1"/>
    <row r="32854" ht="26.25" customHeight="1"/>
    <row r="32855" ht="26.25" customHeight="1"/>
    <row r="32856" ht="26.25" customHeight="1"/>
    <row r="32857" ht="26.25" customHeight="1"/>
    <row r="32858" ht="26.25" customHeight="1"/>
    <row r="32859" ht="26.25" customHeight="1"/>
    <row r="32860" ht="26.25" customHeight="1"/>
    <row r="32861" ht="26.25" customHeight="1"/>
    <row r="32862" ht="26.25" customHeight="1"/>
    <row r="32863" ht="26.25" customHeight="1"/>
    <row r="32864" ht="26.25" customHeight="1"/>
    <row r="32865" ht="26.25" customHeight="1"/>
    <row r="32866" ht="26.25" customHeight="1"/>
    <row r="32867" ht="26.25" customHeight="1"/>
    <row r="32868" ht="26.25" customHeight="1"/>
    <row r="32869" ht="26.25" customHeight="1"/>
    <row r="32870" ht="26.25" customHeight="1"/>
    <row r="32871" ht="26.25" customHeight="1"/>
    <row r="32872" ht="26.25" customHeight="1"/>
    <row r="32873" ht="26.25" customHeight="1"/>
    <row r="32874" ht="26.25" customHeight="1"/>
    <row r="32875" ht="26.25" customHeight="1"/>
    <row r="32876" ht="26.25" customHeight="1"/>
    <row r="32877" ht="26.25" customHeight="1"/>
    <row r="32878" ht="26.25" customHeight="1"/>
    <row r="32879" ht="26.25" customHeight="1"/>
    <row r="32880" ht="26.25" customHeight="1"/>
    <row r="32881" ht="26.25" customHeight="1"/>
    <row r="32882" ht="26.25" customHeight="1"/>
    <row r="32883" ht="26.25" customHeight="1"/>
    <row r="32884" ht="26.25" customHeight="1"/>
    <row r="32885" ht="26.25" customHeight="1"/>
    <row r="32886" ht="26.25" customHeight="1"/>
    <row r="32887" ht="26.25" customHeight="1"/>
    <row r="32888" ht="26.25" customHeight="1"/>
    <row r="32889" ht="26.25" customHeight="1"/>
    <row r="32890" ht="26.25" customHeight="1"/>
    <row r="32891" ht="26.25" customHeight="1"/>
    <row r="32892" ht="26.25" customHeight="1"/>
    <row r="32893" ht="26.25" customHeight="1"/>
    <row r="32894" ht="26.25" customHeight="1"/>
    <row r="32895" ht="26.25" customHeight="1"/>
    <row r="32896" ht="26.25" customHeight="1"/>
    <row r="32897" ht="26.25" customHeight="1"/>
    <row r="32898" ht="26.25" customHeight="1"/>
    <row r="32899" ht="26.25" customHeight="1"/>
    <row r="32900" ht="26.25" customHeight="1"/>
    <row r="32901" ht="26.25" customHeight="1"/>
    <row r="32902" ht="26.25" customHeight="1"/>
    <row r="32903" ht="26.25" customHeight="1"/>
    <row r="32904" ht="26.25" customHeight="1"/>
    <row r="32905" ht="26.25" customHeight="1"/>
    <row r="32906" ht="26.25" customHeight="1"/>
    <row r="32907" ht="26.25" customHeight="1"/>
    <row r="32908" ht="26.25" customHeight="1"/>
    <row r="32909" ht="26.25" customHeight="1"/>
    <row r="32910" ht="26.25" customHeight="1"/>
    <row r="32911" ht="26.25" customHeight="1"/>
    <row r="32912" ht="26.25" customHeight="1"/>
    <row r="32913" ht="26.25" customHeight="1"/>
    <row r="32914" ht="26.25" customHeight="1"/>
    <row r="32915" ht="26.25" customHeight="1"/>
    <row r="32916" ht="26.25" customHeight="1"/>
    <row r="32917" ht="26.25" customHeight="1"/>
    <row r="32918" ht="26.25" customHeight="1"/>
    <row r="32919" ht="26.25" customHeight="1"/>
    <row r="32920" ht="26.25" customHeight="1"/>
    <row r="32921" ht="26.25" customHeight="1"/>
    <row r="32922" ht="26.25" customHeight="1"/>
    <row r="32923" ht="26.25" customHeight="1"/>
    <row r="32924" ht="26.25" customHeight="1"/>
    <row r="32925" ht="26.25" customHeight="1"/>
    <row r="32926" ht="26.25" customHeight="1"/>
    <row r="32927" ht="26.25" customHeight="1"/>
    <row r="32928" ht="26.25" customHeight="1"/>
    <row r="32929" ht="26.25" customHeight="1"/>
    <row r="32930" ht="26.25" customHeight="1"/>
    <row r="32931" ht="26.25" customHeight="1"/>
    <row r="32932" ht="26.25" customHeight="1"/>
    <row r="32933" ht="26.25" customHeight="1"/>
    <row r="32934" ht="26.25" customHeight="1"/>
    <row r="32935" ht="26.25" customHeight="1"/>
    <row r="32936" ht="26.25" customHeight="1"/>
    <row r="32937" ht="26.25" customHeight="1"/>
    <row r="32938" ht="26.25" customHeight="1"/>
    <row r="32939" ht="26.25" customHeight="1"/>
    <row r="32940" ht="26.25" customHeight="1"/>
    <row r="32941" ht="26.25" customHeight="1"/>
    <row r="32942" ht="26.25" customHeight="1"/>
    <row r="32943" ht="26.25" customHeight="1"/>
    <row r="32944" ht="26.25" customHeight="1"/>
    <row r="32945" ht="26.25" customHeight="1"/>
    <row r="32946" ht="26.25" customHeight="1"/>
    <row r="32947" ht="26.25" customHeight="1"/>
    <row r="32948" ht="26.25" customHeight="1"/>
    <row r="32949" ht="26.25" customHeight="1"/>
    <row r="32950" ht="26.25" customHeight="1"/>
    <row r="32951" ht="26.25" customHeight="1"/>
    <row r="32952" ht="26.25" customHeight="1"/>
    <row r="32953" ht="26.25" customHeight="1"/>
    <row r="32954" ht="26.25" customHeight="1"/>
    <row r="32955" ht="26.25" customHeight="1"/>
    <row r="32956" ht="26.25" customHeight="1"/>
    <row r="32957" ht="26.25" customHeight="1"/>
    <row r="32958" ht="26.25" customHeight="1"/>
    <row r="32959" ht="26.25" customHeight="1"/>
    <row r="32960" ht="26.25" customHeight="1"/>
    <row r="32961" ht="26.25" customHeight="1"/>
    <row r="32962" ht="26.25" customHeight="1"/>
    <row r="32963" ht="26.25" customHeight="1"/>
    <row r="32964" ht="26.25" customHeight="1"/>
    <row r="32965" ht="26.25" customHeight="1"/>
    <row r="32966" ht="26.25" customHeight="1"/>
    <row r="32967" ht="26.25" customHeight="1"/>
    <row r="32968" ht="26.25" customHeight="1"/>
    <row r="32969" ht="26.25" customHeight="1"/>
    <row r="32970" ht="26.25" customHeight="1"/>
    <row r="32971" ht="26.25" customHeight="1"/>
    <row r="32972" ht="26.25" customHeight="1"/>
    <row r="32973" ht="26.25" customHeight="1"/>
    <row r="32974" ht="26.25" customHeight="1"/>
    <row r="32975" ht="26.25" customHeight="1"/>
    <row r="32976" ht="26.25" customHeight="1"/>
    <row r="32977" ht="26.25" customHeight="1"/>
    <row r="32978" ht="26.25" customHeight="1"/>
    <row r="32979" ht="26.25" customHeight="1"/>
    <row r="32980" ht="26.25" customHeight="1"/>
    <row r="32981" ht="26.25" customHeight="1"/>
    <row r="32982" ht="26.25" customHeight="1"/>
    <row r="32983" ht="26.25" customHeight="1"/>
    <row r="32984" ht="26.25" customHeight="1"/>
    <row r="32985" ht="26.25" customHeight="1"/>
    <row r="32986" ht="26.25" customHeight="1"/>
    <row r="32987" ht="26.25" customHeight="1"/>
    <row r="32988" ht="26.25" customHeight="1"/>
    <row r="32989" ht="26.25" customHeight="1"/>
    <row r="32990" ht="26.25" customHeight="1"/>
    <row r="32991" ht="26.25" customHeight="1"/>
    <row r="32992" ht="26.25" customHeight="1"/>
    <row r="32993" ht="26.25" customHeight="1"/>
    <row r="32994" ht="26.25" customHeight="1"/>
    <row r="32995" ht="26.25" customHeight="1"/>
    <row r="32996" ht="26.25" customHeight="1"/>
    <row r="32997" ht="26.25" customHeight="1"/>
    <row r="32998" ht="26.25" customHeight="1"/>
    <row r="32999" ht="26.25" customHeight="1"/>
    <row r="33000" ht="26.25" customHeight="1"/>
    <row r="33001" ht="26.25" customHeight="1"/>
    <row r="33002" ht="26.25" customHeight="1"/>
    <row r="33003" ht="26.25" customHeight="1"/>
    <row r="33004" ht="26.25" customHeight="1"/>
    <row r="33005" ht="26.25" customHeight="1"/>
    <row r="33006" ht="26.25" customHeight="1"/>
    <row r="33007" ht="26.25" customHeight="1"/>
    <row r="33008" ht="26.25" customHeight="1"/>
    <row r="33009" ht="26.25" customHeight="1"/>
    <row r="33010" ht="26.25" customHeight="1"/>
    <row r="33011" ht="26.25" customHeight="1"/>
    <row r="33012" ht="26.25" customHeight="1"/>
    <row r="33013" ht="26.25" customHeight="1"/>
    <row r="33014" ht="26.25" customHeight="1"/>
    <row r="33015" ht="26.25" customHeight="1"/>
    <row r="33016" ht="26.25" customHeight="1"/>
    <row r="33017" ht="26.25" customHeight="1"/>
    <row r="33018" ht="26.25" customHeight="1"/>
    <row r="33019" ht="26.25" customHeight="1"/>
    <row r="33020" ht="26.25" customHeight="1"/>
    <row r="33021" ht="26.25" customHeight="1"/>
    <row r="33022" ht="26.25" customHeight="1"/>
    <row r="33023" ht="26.25" customHeight="1"/>
    <row r="33024" ht="26.25" customHeight="1"/>
    <row r="33025" ht="26.25" customHeight="1"/>
    <row r="33026" ht="26.25" customHeight="1"/>
    <row r="33027" ht="26.25" customHeight="1"/>
    <row r="33028" ht="26.25" customHeight="1"/>
    <row r="33029" ht="26.25" customHeight="1"/>
    <row r="33030" ht="26.25" customHeight="1"/>
    <row r="33031" ht="26.25" customHeight="1"/>
    <row r="33032" ht="26.25" customHeight="1"/>
    <row r="33033" ht="26.25" customHeight="1"/>
    <row r="33034" ht="26.25" customHeight="1"/>
    <row r="33035" ht="26.25" customHeight="1"/>
    <row r="33036" ht="26.25" customHeight="1"/>
    <row r="33037" ht="26.25" customHeight="1"/>
    <row r="33038" ht="26.25" customHeight="1"/>
    <row r="33039" ht="26.25" customHeight="1"/>
    <row r="33040" ht="26.25" customHeight="1"/>
    <row r="33041" ht="26.25" customHeight="1"/>
    <row r="33042" ht="26.25" customHeight="1"/>
    <row r="33043" ht="26.25" customHeight="1"/>
    <row r="33044" ht="26.25" customHeight="1"/>
    <row r="33045" ht="26.25" customHeight="1"/>
    <row r="33046" ht="26.25" customHeight="1"/>
    <row r="33047" ht="26.25" customHeight="1"/>
    <row r="33048" ht="26.25" customHeight="1"/>
    <row r="33049" ht="26.25" customHeight="1"/>
    <row r="33050" ht="26.25" customHeight="1"/>
    <row r="33051" ht="26.25" customHeight="1"/>
    <row r="33052" ht="26.25" customHeight="1"/>
    <row r="33053" ht="26.25" customHeight="1"/>
    <row r="33054" ht="26.25" customHeight="1"/>
    <row r="33055" ht="26.25" customHeight="1"/>
    <row r="33056" ht="26.25" customHeight="1"/>
    <row r="33057" ht="26.25" customHeight="1"/>
    <row r="33058" ht="26.25" customHeight="1"/>
    <row r="33059" ht="26.25" customHeight="1"/>
    <row r="33060" ht="26.25" customHeight="1"/>
    <row r="33061" ht="26.25" customHeight="1"/>
    <row r="33062" ht="26.25" customHeight="1"/>
    <row r="33063" ht="26.25" customHeight="1"/>
    <row r="33064" ht="26.25" customHeight="1"/>
    <row r="33065" ht="26.25" customHeight="1"/>
    <row r="33066" ht="26.25" customHeight="1"/>
    <row r="33067" ht="26.25" customHeight="1"/>
    <row r="33068" ht="26.25" customHeight="1"/>
    <row r="33069" ht="26.25" customHeight="1"/>
    <row r="33070" ht="26.25" customHeight="1"/>
    <row r="33071" ht="26.25" customHeight="1"/>
    <row r="33072" ht="26.25" customHeight="1"/>
    <row r="33073" ht="26.25" customHeight="1"/>
    <row r="33074" ht="26.25" customHeight="1"/>
    <row r="33075" ht="26.25" customHeight="1"/>
    <row r="33076" ht="26.25" customHeight="1"/>
    <row r="33077" ht="26.25" customHeight="1"/>
    <row r="33078" ht="26.25" customHeight="1"/>
    <row r="33079" ht="26.25" customHeight="1"/>
    <row r="33080" ht="26.25" customHeight="1"/>
    <row r="33081" ht="26.25" customHeight="1"/>
    <row r="33082" ht="26.25" customHeight="1"/>
    <row r="33083" ht="26.25" customHeight="1"/>
    <row r="33084" ht="26.25" customHeight="1"/>
    <row r="33085" ht="26.25" customHeight="1"/>
    <row r="33086" ht="26.25" customHeight="1"/>
    <row r="33087" ht="26.25" customHeight="1"/>
    <row r="33088" ht="26.25" customHeight="1"/>
    <row r="33089" ht="26.25" customHeight="1"/>
    <row r="33090" ht="26.25" customHeight="1"/>
    <row r="33091" ht="26.25" customHeight="1"/>
    <row r="33092" ht="26.25" customHeight="1"/>
    <row r="33093" ht="26.25" customHeight="1"/>
    <row r="33094" ht="26.25" customHeight="1"/>
    <row r="33095" ht="26.25" customHeight="1"/>
    <row r="33096" ht="26.25" customHeight="1"/>
    <row r="33097" ht="26.25" customHeight="1"/>
    <row r="33098" ht="26.25" customHeight="1"/>
    <row r="33099" ht="26.25" customHeight="1"/>
    <row r="33100" ht="26.25" customHeight="1"/>
    <row r="33101" ht="26.25" customHeight="1"/>
    <row r="33102" ht="26.25" customHeight="1"/>
    <row r="33103" ht="26.25" customHeight="1"/>
    <row r="33104" ht="26.25" customHeight="1"/>
    <row r="33105" ht="26.25" customHeight="1"/>
    <row r="33106" ht="26.25" customHeight="1"/>
    <row r="33107" ht="26.25" customHeight="1"/>
    <row r="33108" ht="26.25" customHeight="1"/>
    <row r="33109" ht="26.25" customHeight="1"/>
    <row r="33110" ht="26.25" customHeight="1"/>
    <row r="33111" ht="26.25" customHeight="1"/>
    <row r="33112" ht="26.25" customHeight="1"/>
    <row r="33113" ht="26.25" customHeight="1"/>
    <row r="33114" ht="26.25" customHeight="1"/>
    <row r="33115" ht="26.25" customHeight="1"/>
    <row r="33116" ht="26.25" customHeight="1"/>
    <row r="33117" ht="26.25" customHeight="1"/>
    <row r="33118" ht="26.25" customHeight="1"/>
    <row r="33119" ht="26.25" customHeight="1"/>
    <row r="33120" ht="26.25" customHeight="1"/>
    <row r="33121" ht="26.25" customHeight="1"/>
    <row r="33122" ht="26.25" customHeight="1"/>
    <row r="33123" ht="26.25" customHeight="1"/>
    <row r="33124" ht="26.25" customHeight="1"/>
    <row r="33125" ht="26.25" customHeight="1"/>
    <row r="33126" ht="26.25" customHeight="1"/>
    <row r="33127" ht="26.25" customHeight="1"/>
    <row r="33128" ht="26.25" customHeight="1"/>
    <row r="33129" ht="26.25" customHeight="1"/>
    <row r="33130" ht="26.25" customHeight="1"/>
    <row r="33131" ht="26.25" customHeight="1"/>
    <row r="33132" ht="26.25" customHeight="1"/>
    <row r="33133" ht="26.25" customHeight="1"/>
    <row r="33134" ht="26.25" customHeight="1"/>
    <row r="33135" ht="26.25" customHeight="1"/>
    <row r="33136" ht="26.25" customHeight="1"/>
    <row r="33137" ht="26.25" customHeight="1"/>
    <row r="33138" ht="26.25" customHeight="1"/>
    <row r="33139" ht="26.25" customHeight="1"/>
    <row r="33140" ht="26.25" customHeight="1"/>
    <row r="33141" ht="26.25" customHeight="1"/>
    <row r="33142" ht="26.25" customHeight="1"/>
    <row r="33143" ht="26.25" customHeight="1"/>
    <row r="33144" ht="26.25" customHeight="1"/>
    <row r="33145" ht="26.25" customHeight="1"/>
    <row r="33146" ht="26.25" customHeight="1"/>
    <row r="33147" ht="26.25" customHeight="1"/>
    <row r="33148" ht="26.25" customHeight="1"/>
    <row r="33149" ht="26.25" customHeight="1"/>
    <row r="33150" ht="26.25" customHeight="1"/>
    <row r="33151" ht="26.25" customHeight="1"/>
    <row r="33152" ht="26.25" customHeight="1"/>
    <row r="33153" ht="26.25" customHeight="1"/>
    <row r="33154" ht="26.25" customHeight="1"/>
    <row r="33155" ht="26.25" customHeight="1"/>
    <row r="33156" ht="26.25" customHeight="1"/>
    <row r="33157" ht="26.25" customHeight="1"/>
    <row r="33158" ht="26.25" customHeight="1"/>
    <row r="33159" ht="26.25" customHeight="1"/>
    <row r="33160" ht="26.25" customHeight="1"/>
    <row r="33161" ht="26.25" customHeight="1"/>
    <row r="33162" ht="26.25" customHeight="1"/>
    <row r="33163" ht="26.25" customHeight="1"/>
    <row r="33164" ht="26.25" customHeight="1"/>
    <row r="33165" ht="26.25" customHeight="1"/>
    <row r="33166" ht="26.25" customHeight="1"/>
    <row r="33167" ht="26.25" customHeight="1"/>
    <row r="33168" ht="26.25" customHeight="1"/>
    <row r="33169" ht="26.25" customHeight="1"/>
    <row r="33170" ht="26.25" customHeight="1"/>
    <row r="33171" ht="26.25" customHeight="1"/>
    <row r="33172" ht="26.25" customHeight="1"/>
    <row r="33173" ht="26.25" customHeight="1"/>
    <row r="33174" ht="26.25" customHeight="1"/>
    <row r="33175" ht="26.25" customHeight="1"/>
    <row r="33176" ht="26.25" customHeight="1"/>
    <row r="33177" ht="26.25" customHeight="1"/>
    <row r="33178" ht="26.25" customHeight="1"/>
    <row r="33179" ht="26.25" customHeight="1"/>
    <row r="33180" ht="26.25" customHeight="1"/>
    <row r="33181" ht="26.25" customHeight="1"/>
    <row r="33182" ht="26.25" customHeight="1"/>
    <row r="33183" ht="26.25" customHeight="1"/>
    <row r="33184" ht="26.25" customHeight="1"/>
    <row r="33185" ht="26.25" customHeight="1"/>
    <row r="33186" ht="26.25" customHeight="1"/>
    <row r="33187" ht="26.25" customHeight="1"/>
    <row r="33188" ht="26.25" customHeight="1"/>
    <row r="33189" ht="26.25" customHeight="1"/>
    <row r="33190" ht="26.25" customHeight="1"/>
    <row r="33191" ht="26.25" customHeight="1"/>
    <row r="33192" ht="26.25" customHeight="1"/>
    <row r="33193" ht="26.25" customHeight="1"/>
    <row r="33194" ht="26.25" customHeight="1"/>
    <row r="33195" ht="26.25" customHeight="1"/>
    <row r="33196" ht="26.25" customHeight="1"/>
    <row r="33197" ht="26.25" customHeight="1"/>
    <row r="33198" ht="26.25" customHeight="1"/>
    <row r="33199" ht="26.25" customHeight="1"/>
    <row r="33200" ht="26.25" customHeight="1"/>
    <row r="33201" ht="26.25" customHeight="1"/>
    <row r="33202" ht="26.25" customHeight="1"/>
    <row r="33203" ht="26.25" customHeight="1"/>
    <row r="33204" ht="26.25" customHeight="1"/>
    <row r="33205" ht="26.25" customHeight="1"/>
    <row r="33206" ht="26.25" customHeight="1"/>
    <row r="33207" ht="26.25" customHeight="1"/>
    <row r="33208" ht="26.25" customHeight="1"/>
    <row r="33209" ht="26.25" customHeight="1"/>
    <row r="33210" ht="26.25" customHeight="1"/>
    <row r="33211" ht="26.25" customHeight="1"/>
    <row r="33212" ht="26.25" customHeight="1"/>
    <row r="33213" ht="26.25" customHeight="1"/>
    <row r="33214" ht="26.25" customHeight="1"/>
    <row r="33215" ht="26.25" customHeight="1"/>
    <row r="33216" ht="26.25" customHeight="1"/>
    <row r="33217" ht="26.25" customHeight="1"/>
    <row r="33218" ht="26.25" customHeight="1"/>
    <row r="33219" ht="26.25" customHeight="1"/>
    <row r="33220" ht="26.25" customHeight="1"/>
    <row r="33221" ht="26.25" customHeight="1"/>
    <row r="33222" ht="26.25" customHeight="1"/>
    <row r="33223" ht="26.25" customHeight="1"/>
    <row r="33224" ht="26.25" customHeight="1"/>
    <row r="33225" ht="26.25" customHeight="1"/>
    <row r="33226" ht="26.25" customHeight="1"/>
    <row r="33227" ht="26.25" customHeight="1"/>
    <row r="33228" ht="26.25" customHeight="1"/>
    <row r="33229" ht="26.25" customHeight="1"/>
    <row r="33230" ht="26.25" customHeight="1"/>
    <row r="33231" ht="26.25" customHeight="1"/>
    <row r="33232" ht="26.25" customHeight="1"/>
    <row r="33233" ht="26.25" customHeight="1"/>
    <row r="33234" ht="26.25" customHeight="1"/>
    <row r="33235" ht="26.25" customHeight="1"/>
    <row r="33236" ht="26.25" customHeight="1"/>
    <row r="33237" ht="26.25" customHeight="1"/>
    <row r="33238" ht="26.25" customHeight="1"/>
    <row r="33239" ht="26.25" customHeight="1"/>
    <row r="33240" ht="26.25" customHeight="1"/>
    <row r="33241" ht="26.25" customHeight="1"/>
    <row r="33242" ht="26.25" customHeight="1"/>
    <row r="33243" ht="26.25" customHeight="1"/>
    <row r="33244" ht="26.25" customHeight="1"/>
    <row r="33245" ht="26.25" customHeight="1"/>
    <row r="33246" ht="26.25" customHeight="1"/>
    <row r="33247" ht="26.25" customHeight="1"/>
    <row r="33248" ht="26.25" customHeight="1"/>
    <row r="33249" ht="26.25" customHeight="1"/>
    <row r="33250" ht="26.25" customHeight="1"/>
    <row r="33251" ht="26.25" customHeight="1"/>
    <row r="33252" ht="26.25" customHeight="1"/>
    <row r="33253" ht="26.25" customHeight="1"/>
    <row r="33254" ht="26.25" customHeight="1"/>
    <row r="33255" ht="26.25" customHeight="1"/>
    <row r="33256" ht="26.25" customHeight="1"/>
    <row r="33257" ht="26.25" customHeight="1"/>
    <row r="33258" ht="26.25" customHeight="1"/>
    <row r="33259" ht="26.25" customHeight="1"/>
    <row r="33260" ht="26.25" customHeight="1"/>
    <row r="33261" ht="26.25" customHeight="1"/>
    <row r="33262" ht="26.25" customHeight="1"/>
    <row r="33263" ht="26.25" customHeight="1"/>
    <row r="33264" ht="26.25" customHeight="1"/>
    <row r="33265" ht="26.25" customHeight="1"/>
    <row r="33266" ht="26.25" customHeight="1"/>
    <row r="33267" ht="26.25" customHeight="1"/>
    <row r="33268" ht="26.25" customHeight="1"/>
    <row r="33269" ht="26.25" customHeight="1"/>
    <row r="33270" ht="26.25" customHeight="1"/>
    <row r="33271" ht="26.25" customHeight="1"/>
    <row r="33272" ht="26.25" customHeight="1"/>
    <row r="33273" ht="26.25" customHeight="1"/>
    <row r="33274" ht="26.25" customHeight="1"/>
    <row r="33275" ht="26.25" customHeight="1"/>
    <row r="33276" ht="26.25" customHeight="1"/>
    <row r="33277" ht="26.25" customHeight="1"/>
    <row r="33278" ht="26.25" customHeight="1"/>
    <row r="33279" ht="26.25" customHeight="1"/>
    <row r="33280" ht="26.25" customHeight="1"/>
    <row r="33281" ht="26.25" customHeight="1"/>
    <row r="33282" ht="26.25" customHeight="1"/>
    <row r="33283" ht="26.25" customHeight="1"/>
    <row r="33284" ht="26.25" customHeight="1"/>
    <row r="33285" ht="26.25" customHeight="1"/>
    <row r="33286" ht="26.25" customHeight="1"/>
    <row r="33287" ht="26.25" customHeight="1"/>
    <row r="33288" ht="26.25" customHeight="1"/>
    <row r="33289" ht="26.25" customHeight="1"/>
    <row r="33290" ht="26.25" customHeight="1"/>
    <row r="33291" ht="26.25" customHeight="1"/>
    <row r="33292" ht="26.25" customHeight="1"/>
    <row r="33293" ht="26.25" customHeight="1"/>
    <row r="33294" ht="26.25" customHeight="1"/>
    <row r="33295" ht="26.25" customHeight="1"/>
    <row r="33296" ht="26.25" customHeight="1"/>
    <row r="33297" ht="26.25" customHeight="1"/>
    <row r="33298" ht="26.25" customHeight="1"/>
    <row r="33299" ht="26.25" customHeight="1"/>
    <row r="33300" ht="26.25" customHeight="1"/>
    <row r="33301" ht="26.25" customHeight="1"/>
    <row r="33302" ht="26.25" customHeight="1"/>
    <row r="33303" ht="26.25" customHeight="1"/>
    <row r="33304" ht="26.25" customHeight="1"/>
    <row r="33305" ht="26.25" customHeight="1"/>
    <row r="33306" ht="26.25" customHeight="1"/>
    <row r="33307" ht="26.25" customHeight="1"/>
    <row r="33308" ht="26.25" customHeight="1"/>
    <row r="33309" ht="26.25" customHeight="1"/>
    <row r="33310" ht="26.25" customHeight="1"/>
    <row r="33311" ht="26.25" customHeight="1"/>
    <row r="33312" ht="26.25" customHeight="1"/>
    <row r="33313" ht="26.25" customHeight="1"/>
    <row r="33314" ht="26.25" customHeight="1"/>
    <row r="33315" ht="26.25" customHeight="1"/>
    <row r="33316" ht="26.25" customHeight="1"/>
    <row r="33317" ht="26.25" customHeight="1"/>
    <row r="33318" ht="26.25" customHeight="1"/>
    <row r="33319" ht="26.25" customHeight="1"/>
    <row r="33320" ht="26.25" customHeight="1"/>
    <row r="33321" ht="26.25" customHeight="1"/>
    <row r="33322" ht="26.25" customHeight="1"/>
    <row r="33323" ht="26.25" customHeight="1"/>
    <row r="33324" ht="26.25" customHeight="1"/>
    <row r="33325" ht="26.25" customHeight="1"/>
    <row r="33326" ht="26.25" customHeight="1"/>
    <row r="33327" ht="26.25" customHeight="1"/>
    <row r="33328" ht="26.25" customHeight="1"/>
    <row r="33329" ht="26.25" customHeight="1"/>
    <row r="33330" ht="26.25" customHeight="1"/>
    <row r="33331" ht="26.25" customHeight="1"/>
    <row r="33332" ht="26.25" customHeight="1"/>
    <row r="33333" ht="26.25" customHeight="1"/>
    <row r="33334" ht="26.25" customHeight="1"/>
    <row r="33335" ht="26.25" customHeight="1"/>
    <row r="33336" ht="26.25" customHeight="1"/>
    <row r="33337" ht="26.25" customHeight="1"/>
    <row r="33338" ht="26.25" customHeight="1"/>
    <row r="33339" ht="26.25" customHeight="1"/>
    <row r="33340" ht="26.25" customHeight="1"/>
    <row r="33341" ht="26.25" customHeight="1"/>
    <row r="33342" ht="26.25" customHeight="1"/>
    <row r="33343" ht="26.25" customHeight="1"/>
    <row r="33344" ht="26.25" customHeight="1"/>
    <row r="33345" ht="26.25" customHeight="1"/>
    <row r="33346" ht="26.25" customHeight="1"/>
    <row r="33347" ht="26.25" customHeight="1"/>
    <row r="33348" ht="26.25" customHeight="1"/>
    <row r="33349" ht="26.25" customHeight="1"/>
    <row r="33350" ht="26.25" customHeight="1"/>
    <row r="33351" ht="26.25" customHeight="1"/>
    <row r="33352" ht="26.25" customHeight="1"/>
    <row r="33353" ht="26.25" customHeight="1"/>
    <row r="33354" ht="26.25" customHeight="1"/>
    <row r="33355" ht="26.25" customHeight="1"/>
    <row r="33356" ht="26.25" customHeight="1"/>
    <row r="33357" ht="26.25" customHeight="1"/>
    <row r="33358" ht="26.25" customHeight="1"/>
    <row r="33359" ht="26.25" customHeight="1"/>
    <row r="33360" ht="26.25" customHeight="1"/>
    <row r="33361" ht="26.25" customHeight="1"/>
    <row r="33362" ht="26.25" customHeight="1"/>
    <row r="33363" ht="26.25" customHeight="1"/>
    <row r="33364" ht="26.25" customHeight="1"/>
    <row r="33365" ht="26.25" customHeight="1"/>
    <row r="33366" ht="26.25" customHeight="1"/>
    <row r="33367" ht="26.25" customHeight="1"/>
    <row r="33368" ht="26.25" customHeight="1"/>
    <row r="33369" ht="26.25" customHeight="1"/>
    <row r="33370" ht="26.25" customHeight="1"/>
    <row r="33371" ht="26.25" customHeight="1"/>
    <row r="33372" ht="26.25" customHeight="1"/>
    <row r="33373" ht="26.25" customHeight="1"/>
    <row r="33374" ht="26.25" customHeight="1"/>
    <row r="33375" ht="26.25" customHeight="1"/>
    <row r="33376" ht="26.25" customHeight="1"/>
    <row r="33377" ht="26.25" customHeight="1"/>
    <row r="33378" ht="26.25" customHeight="1"/>
    <row r="33379" ht="26.25" customHeight="1"/>
    <row r="33380" ht="26.25" customHeight="1"/>
    <row r="33381" ht="26.25" customHeight="1"/>
    <row r="33382" ht="26.25" customHeight="1"/>
    <row r="33383" ht="26.25" customHeight="1"/>
    <row r="33384" ht="26.25" customHeight="1"/>
    <row r="33385" ht="26.25" customHeight="1"/>
    <row r="33386" ht="26.25" customHeight="1"/>
    <row r="33387" ht="26.25" customHeight="1"/>
    <row r="33388" ht="26.25" customHeight="1"/>
    <row r="33389" ht="26.25" customHeight="1"/>
    <row r="33390" ht="26.25" customHeight="1"/>
    <row r="33391" ht="26.25" customHeight="1"/>
    <row r="33392" ht="26.25" customHeight="1"/>
    <row r="33393" ht="26.25" customHeight="1"/>
    <row r="33394" ht="26.25" customHeight="1"/>
    <row r="33395" ht="26.25" customHeight="1"/>
    <row r="33396" ht="26.25" customHeight="1"/>
    <row r="33397" ht="26.25" customHeight="1"/>
    <row r="33398" ht="26.25" customHeight="1"/>
    <row r="33399" ht="26.25" customHeight="1"/>
    <row r="33400" ht="26.25" customHeight="1"/>
    <row r="33401" ht="26.25" customHeight="1"/>
    <row r="33402" ht="26.25" customHeight="1"/>
    <row r="33403" ht="26.25" customHeight="1"/>
    <row r="33404" ht="26.25" customHeight="1"/>
    <row r="33405" ht="26.25" customHeight="1"/>
    <row r="33406" ht="26.25" customHeight="1"/>
    <row r="33407" ht="26.25" customHeight="1"/>
    <row r="33408" ht="26.25" customHeight="1"/>
    <row r="33409" ht="26.25" customHeight="1"/>
    <row r="33410" ht="26.25" customHeight="1"/>
    <row r="33411" ht="26.25" customHeight="1"/>
    <row r="33412" ht="26.25" customHeight="1"/>
    <row r="33413" ht="26.25" customHeight="1"/>
    <row r="33414" ht="26.25" customHeight="1"/>
    <row r="33415" ht="26.25" customHeight="1"/>
    <row r="33416" ht="26.25" customHeight="1"/>
    <row r="33417" ht="26.25" customHeight="1"/>
    <row r="33418" ht="26.25" customHeight="1"/>
    <row r="33419" ht="26.25" customHeight="1"/>
    <row r="33420" ht="26.25" customHeight="1"/>
    <row r="33421" ht="26.25" customHeight="1"/>
    <row r="33422" ht="26.25" customHeight="1"/>
    <row r="33423" ht="26.25" customHeight="1"/>
    <row r="33424" ht="26.25" customHeight="1"/>
    <row r="33425" ht="26.25" customHeight="1"/>
    <row r="33426" ht="26.25" customHeight="1"/>
    <row r="33427" ht="26.25" customHeight="1"/>
    <row r="33428" ht="26.25" customHeight="1"/>
    <row r="33429" ht="26.25" customHeight="1"/>
    <row r="33430" ht="26.25" customHeight="1"/>
    <row r="33431" ht="26.25" customHeight="1"/>
    <row r="33432" ht="26.25" customHeight="1"/>
    <row r="33433" ht="26.25" customHeight="1"/>
    <row r="33434" ht="26.25" customHeight="1"/>
    <row r="33435" ht="26.25" customHeight="1"/>
    <row r="33436" ht="26.25" customHeight="1"/>
    <row r="33437" ht="26.25" customHeight="1"/>
    <row r="33438" ht="26.25" customHeight="1"/>
    <row r="33439" ht="26.25" customHeight="1"/>
    <row r="33440" ht="26.25" customHeight="1"/>
    <row r="33441" ht="26.25" customHeight="1"/>
    <row r="33442" ht="26.25" customHeight="1"/>
    <row r="33443" ht="26.25" customHeight="1"/>
    <row r="33444" ht="26.25" customHeight="1"/>
    <row r="33445" ht="26.25" customHeight="1"/>
    <row r="33446" ht="26.25" customHeight="1"/>
    <row r="33447" ht="26.25" customHeight="1"/>
    <row r="33448" ht="26.25" customHeight="1"/>
    <row r="33449" ht="26.25" customHeight="1"/>
    <row r="33450" ht="26.25" customHeight="1"/>
    <row r="33451" ht="26.25" customHeight="1"/>
    <row r="33452" ht="26.25" customHeight="1"/>
    <row r="33453" ht="26.25" customHeight="1"/>
    <row r="33454" ht="26.25" customHeight="1"/>
    <row r="33455" ht="26.25" customHeight="1"/>
    <row r="33456" ht="26.25" customHeight="1"/>
    <row r="33457" ht="26.25" customHeight="1"/>
    <row r="33458" ht="26.25" customHeight="1"/>
    <row r="33459" ht="26.25" customHeight="1"/>
    <row r="33460" ht="26.25" customHeight="1"/>
    <row r="33461" ht="26.25" customHeight="1"/>
    <row r="33462" ht="26.25" customHeight="1"/>
    <row r="33463" ht="26.25" customHeight="1"/>
    <row r="33464" ht="26.25" customHeight="1"/>
    <row r="33465" ht="26.25" customHeight="1"/>
    <row r="33466" ht="26.25" customHeight="1"/>
    <row r="33467" ht="26.25" customHeight="1"/>
    <row r="33468" ht="26.25" customHeight="1"/>
    <row r="33469" ht="26.25" customHeight="1"/>
    <row r="33470" ht="26.25" customHeight="1"/>
    <row r="33471" ht="26.25" customHeight="1"/>
    <row r="33472" ht="26.25" customHeight="1"/>
    <row r="33473" ht="26.25" customHeight="1"/>
    <row r="33474" ht="26.25" customHeight="1"/>
    <row r="33475" ht="26.25" customHeight="1"/>
    <row r="33476" ht="26.25" customHeight="1"/>
    <row r="33477" ht="26.25" customHeight="1"/>
    <row r="33478" ht="26.25" customHeight="1"/>
    <row r="33479" ht="26.25" customHeight="1"/>
    <row r="33480" ht="26.25" customHeight="1"/>
    <row r="33481" ht="26.25" customHeight="1"/>
    <row r="33482" ht="26.25" customHeight="1"/>
    <row r="33483" ht="26.25" customHeight="1"/>
    <row r="33484" ht="26.25" customHeight="1"/>
    <row r="33485" ht="26.25" customHeight="1"/>
    <row r="33486" ht="26.25" customHeight="1"/>
    <row r="33487" ht="26.25" customHeight="1"/>
    <row r="33488" ht="26.25" customHeight="1"/>
    <row r="33489" ht="26.25" customHeight="1"/>
    <row r="33490" ht="26.25" customHeight="1"/>
    <row r="33491" ht="26.25" customHeight="1"/>
    <row r="33492" ht="26.25" customHeight="1"/>
    <row r="33493" ht="26.25" customHeight="1"/>
    <row r="33494" ht="26.25" customHeight="1"/>
    <row r="33495" ht="26.25" customHeight="1"/>
    <row r="33496" ht="26.25" customHeight="1"/>
    <row r="33497" ht="26.25" customHeight="1"/>
    <row r="33498" ht="26.25" customHeight="1"/>
    <row r="33499" ht="26.25" customHeight="1"/>
    <row r="33500" ht="26.25" customHeight="1"/>
    <row r="33501" ht="26.25" customHeight="1"/>
    <row r="33502" ht="26.25" customHeight="1"/>
    <row r="33503" ht="26.25" customHeight="1"/>
    <row r="33504" ht="26.25" customHeight="1"/>
    <row r="33505" ht="26.25" customHeight="1"/>
    <row r="33506" ht="26.25" customHeight="1"/>
    <row r="33507" ht="26.25" customHeight="1"/>
    <row r="33508" ht="26.25" customHeight="1"/>
    <row r="33509" ht="26.25" customHeight="1"/>
    <row r="33510" ht="26.25" customHeight="1"/>
    <row r="33511" ht="26.25" customHeight="1"/>
    <row r="33512" ht="26.25" customHeight="1"/>
    <row r="33513" ht="26.25" customHeight="1"/>
    <row r="33514" ht="26.25" customHeight="1"/>
    <row r="33515" ht="26.25" customHeight="1"/>
    <row r="33516" ht="26.25" customHeight="1"/>
    <row r="33517" ht="26.25" customHeight="1"/>
    <row r="33518" ht="26.25" customHeight="1"/>
    <row r="33519" ht="26.25" customHeight="1"/>
    <row r="33520" ht="26.25" customHeight="1"/>
    <row r="33521" ht="26.25" customHeight="1"/>
    <row r="33522" ht="26.25" customHeight="1"/>
    <row r="33523" ht="26.25" customHeight="1"/>
    <row r="33524" ht="26.25" customHeight="1"/>
    <row r="33525" ht="26.25" customHeight="1"/>
    <row r="33526" ht="26.25" customHeight="1"/>
    <row r="33527" ht="26.25" customHeight="1"/>
    <row r="33528" ht="26.25" customHeight="1"/>
    <row r="33529" ht="26.25" customHeight="1"/>
    <row r="33530" ht="26.25" customHeight="1"/>
    <row r="33531" ht="26.25" customHeight="1"/>
    <row r="33532" ht="26.25" customHeight="1"/>
    <row r="33533" ht="26.25" customHeight="1"/>
    <row r="33534" ht="26.25" customHeight="1"/>
    <row r="33535" ht="26.25" customHeight="1"/>
    <row r="33536" ht="26.25" customHeight="1"/>
    <row r="33537" ht="26.25" customHeight="1"/>
    <row r="33538" ht="26.25" customHeight="1"/>
    <row r="33539" ht="26.25" customHeight="1"/>
    <row r="33540" ht="26.25" customHeight="1"/>
    <row r="33541" ht="26.25" customHeight="1"/>
    <row r="33542" ht="26.25" customHeight="1"/>
    <row r="33543" ht="26.25" customHeight="1"/>
    <row r="33544" ht="26.25" customHeight="1"/>
    <row r="33545" ht="26.25" customHeight="1"/>
    <row r="33546" ht="26.25" customHeight="1"/>
    <row r="33547" ht="26.25" customHeight="1"/>
    <row r="33548" ht="26.25" customHeight="1"/>
    <row r="33549" ht="26.25" customHeight="1"/>
    <row r="33550" ht="26.25" customHeight="1"/>
    <row r="33551" ht="26.25" customHeight="1"/>
    <row r="33552" ht="26.25" customHeight="1"/>
    <row r="33553" ht="26.25" customHeight="1"/>
    <row r="33554" ht="26.25" customHeight="1"/>
    <row r="33555" ht="26.25" customHeight="1"/>
    <row r="33556" ht="26.25" customHeight="1"/>
    <row r="33557" ht="26.25" customHeight="1"/>
    <row r="33558" ht="26.25" customHeight="1"/>
    <row r="33559" ht="26.25" customHeight="1"/>
    <row r="33560" ht="26.25" customHeight="1"/>
    <row r="33561" ht="26.25" customHeight="1"/>
    <row r="33562" ht="26.25" customHeight="1"/>
    <row r="33563" ht="26.25" customHeight="1"/>
    <row r="33564" ht="26.25" customHeight="1"/>
    <row r="33565" ht="26.25" customHeight="1"/>
    <row r="33566" ht="26.25" customHeight="1"/>
    <row r="33567" ht="26.25" customHeight="1"/>
    <row r="33568" ht="26.25" customHeight="1"/>
    <row r="33569" ht="26.25" customHeight="1"/>
    <row r="33570" ht="26.25" customHeight="1"/>
    <row r="33571" ht="26.25" customHeight="1"/>
    <row r="33572" ht="26.25" customHeight="1"/>
    <row r="33573" ht="26.25" customHeight="1"/>
    <row r="33574" ht="26.25" customHeight="1"/>
    <row r="33575" ht="26.25" customHeight="1"/>
    <row r="33576" ht="26.25" customHeight="1"/>
    <row r="33577" ht="26.25" customHeight="1"/>
    <row r="33578" ht="26.25" customHeight="1"/>
    <row r="33579" ht="26.25" customHeight="1"/>
    <row r="33580" ht="26.25" customHeight="1"/>
    <row r="33581" ht="26.25" customHeight="1"/>
    <row r="33582" ht="26.25" customHeight="1"/>
    <row r="33583" ht="26.25" customHeight="1"/>
    <row r="33584" ht="26.25" customHeight="1"/>
    <row r="33585" ht="26.25" customHeight="1"/>
    <row r="33586" ht="26.25" customHeight="1"/>
    <row r="33587" ht="26.25" customHeight="1"/>
    <row r="33588" ht="26.25" customHeight="1"/>
    <row r="33589" ht="26.25" customHeight="1"/>
    <row r="33590" ht="26.25" customHeight="1"/>
    <row r="33591" ht="26.25" customHeight="1"/>
    <row r="33592" ht="26.25" customHeight="1"/>
    <row r="33593" ht="26.25" customHeight="1"/>
    <row r="33594" ht="26.25" customHeight="1"/>
    <row r="33595" ht="26.25" customHeight="1"/>
    <row r="33596" ht="26.25" customHeight="1"/>
    <row r="33597" ht="26.25" customHeight="1"/>
    <row r="33598" ht="26.25" customHeight="1"/>
    <row r="33599" ht="26.25" customHeight="1"/>
    <row r="33600" ht="26.25" customHeight="1"/>
    <row r="33601" ht="26.25" customHeight="1"/>
    <row r="33602" ht="26.25" customHeight="1"/>
    <row r="33603" ht="26.25" customHeight="1"/>
    <row r="33604" ht="26.25" customHeight="1"/>
    <row r="33605" ht="26.25" customHeight="1"/>
    <row r="33606" ht="26.25" customHeight="1"/>
    <row r="33607" ht="26.25" customHeight="1"/>
    <row r="33608" ht="26.25" customHeight="1"/>
    <row r="33609" ht="26.25" customHeight="1"/>
    <row r="33610" ht="26.25" customHeight="1"/>
    <row r="33611" ht="26.25" customHeight="1"/>
    <row r="33612" ht="26.25" customHeight="1"/>
    <row r="33613" ht="26.25" customHeight="1"/>
    <row r="33614" ht="26.25" customHeight="1"/>
    <row r="33615" ht="26.25" customHeight="1"/>
    <row r="33616" ht="26.25" customHeight="1"/>
    <row r="33617" ht="26.25" customHeight="1"/>
    <row r="33618" ht="26.25" customHeight="1"/>
    <row r="33619" ht="26.25" customHeight="1"/>
    <row r="33620" ht="26.25" customHeight="1"/>
    <row r="33621" ht="26.25" customHeight="1"/>
    <row r="33622" ht="26.25" customHeight="1"/>
    <row r="33623" ht="26.25" customHeight="1"/>
    <row r="33624" ht="26.25" customHeight="1"/>
    <row r="33625" ht="26.25" customHeight="1"/>
    <row r="33626" ht="26.25" customHeight="1"/>
    <row r="33627" ht="26.25" customHeight="1"/>
    <row r="33628" ht="26.25" customHeight="1"/>
    <row r="33629" ht="26.25" customHeight="1"/>
    <row r="33630" ht="26.25" customHeight="1"/>
    <row r="33631" ht="26.25" customHeight="1"/>
    <row r="33632" ht="26.25" customHeight="1"/>
    <row r="33633" ht="26.25" customHeight="1"/>
    <row r="33634" ht="26.25" customHeight="1"/>
    <row r="33635" ht="26.25" customHeight="1"/>
    <row r="33636" ht="26.25" customHeight="1"/>
    <row r="33637" ht="26.25" customHeight="1"/>
    <row r="33638" ht="26.25" customHeight="1"/>
    <row r="33639" ht="26.25" customHeight="1"/>
    <row r="33640" ht="26.25" customHeight="1"/>
    <row r="33641" ht="26.25" customHeight="1"/>
    <row r="33642" ht="26.25" customHeight="1"/>
    <row r="33643" ht="26.25" customHeight="1"/>
    <row r="33644" ht="26.25" customHeight="1"/>
    <row r="33645" ht="26.25" customHeight="1"/>
    <row r="33646" ht="26.25" customHeight="1"/>
    <row r="33647" ht="26.25" customHeight="1"/>
    <row r="33648" ht="26.25" customHeight="1"/>
    <row r="33649" ht="26.25" customHeight="1"/>
    <row r="33650" ht="26.25" customHeight="1"/>
    <row r="33651" ht="26.25" customHeight="1"/>
    <row r="33652" ht="26.25" customHeight="1"/>
    <row r="33653" ht="26.25" customHeight="1"/>
    <row r="33654" ht="26.25" customHeight="1"/>
    <row r="33655" ht="26.25" customHeight="1"/>
    <row r="33656" ht="26.25" customHeight="1"/>
    <row r="33657" ht="26.25" customHeight="1"/>
    <row r="33658" ht="26.25" customHeight="1"/>
    <row r="33659" ht="26.25" customHeight="1"/>
    <row r="33660" ht="26.25" customHeight="1"/>
    <row r="33661" ht="26.25" customHeight="1"/>
    <row r="33662" ht="26.25" customHeight="1"/>
    <row r="33663" ht="26.25" customHeight="1"/>
    <row r="33664" ht="26.25" customHeight="1"/>
    <row r="33665" ht="26.25" customHeight="1"/>
    <row r="33666" ht="26.25" customHeight="1"/>
    <row r="33667" ht="26.25" customHeight="1"/>
    <row r="33668" ht="26.25" customHeight="1"/>
    <row r="33669" ht="26.25" customHeight="1"/>
    <row r="33670" ht="26.25" customHeight="1"/>
    <row r="33671" ht="26.25" customHeight="1"/>
    <row r="33672" ht="26.25" customHeight="1"/>
    <row r="33673" ht="26.25" customHeight="1"/>
    <row r="33674" ht="26.25" customHeight="1"/>
    <row r="33675" ht="26.25" customHeight="1"/>
    <row r="33676" ht="26.25" customHeight="1"/>
    <row r="33677" ht="26.25" customHeight="1"/>
    <row r="33678" ht="26.25" customHeight="1"/>
    <row r="33679" ht="26.25" customHeight="1"/>
    <row r="33680" ht="26.25" customHeight="1"/>
    <row r="33681" ht="26.25" customHeight="1"/>
    <row r="33682" ht="26.25" customHeight="1"/>
    <row r="33683" ht="26.25" customHeight="1"/>
    <row r="33684" ht="26.25" customHeight="1"/>
    <row r="33685" ht="26.25" customHeight="1"/>
    <row r="33686" ht="26.25" customHeight="1"/>
    <row r="33687" ht="26.25" customHeight="1"/>
    <row r="33688" ht="26.25" customHeight="1"/>
    <row r="33689" ht="26.25" customHeight="1"/>
    <row r="33690" ht="26.25" customHeight="1"/>
    <row r="33691" ht="26.25" customHeight="1"/>
    <row r="33692" ht="26.25" customHeight="1"/>
    <row r="33693" ht="26.25" customHeight="1"/>
    <row r="33694" ht="26.25" customHeight="1"/>
    <row r="33695" ht="26.25" customHeight="1"/>
    <row r="33696" ht="26.25" customHeight="1"/>
    <row r="33697" ht="26.25" customHeight="1"/>
    <row r="33698" ht="26.25" customHeight="1"/>
    <row r="33699" ht="26.25" customHeight="1"/>
    <row r="33700" ht="26.25" customHeight="1"/>
    <row r="33701" ht="26.25" customHeight="1"/>
    <row r="33702" ht="26.25" customHeight="1"/>
    <row r="33703" ht="26.25" customHeight="1"/>
    <row r="33704" ht="26.25" customHeight="1"/>
    <row r="33705" ht="26.25" customHeight="1"/>
    <row r="33706" ht="26.25" customHeight="1"/>
    <row r="33707" ht="26.25" customHeight="1"/>
    <row r="33708" ht="26.25" customHeight="1"/>
    <row r="33709" ht="26.25" customHeight="1"/>
    <row r="33710" ht="26.25" customHeight="1"/>
    <row r="33711" ht="26.25" customHeight="1"/>
    <row r="33712" ht="26.25" customHeight="1"/>
    <row r="33713" ht="26.25" customHeight="1"/>
    <row r="33714" ht="26.25" customHeight="1"/>
    <row r="33715" ht="26.25" customHeight="1"/>
    <row r="33716" ht="26.25" customHeight="1"/>
    <row r="33717" ht="26.25" customHeight="1"/>
    <row r="33718" ht="26.25" customHeight="1"/>
    <row r="33719" ht="26.25" customHeight="1"/>
    <row r="33720" ht="26.25" customHeight="1"/>
    <row r="33721" ht="26.25" customHeight="1"/>
    <row r="33722" ht="26.25" customHeight="1"/>
    <row r="33723" ht="26.25" customHeight="1"/>
    <row r="33724" ht="26.25" customHeight="1"/>
    <row r="33725" ht="26.25" customHeight="1"/>
    <row r="33726" ht="26.25" customHeight="1"/>
    <row r="33727" ht="26.25" customHeight="1"/>
    <row r="33728" ht="26.25" customHeight="1"/>
    <row r="33729" ht="26.25" customHeight="1"/>
    <row r="33730" ht="26.25" customHeight="1"/>
    <row r="33731" ht="26.25" customHeight="1"/>
    <row r="33732" ht="26.25" customHeight="1"/>
    <row r="33733" ht="26.25" customHeight="1"/>
    <row r="33734" ht="26.25" customHeight="1"/>
    <row r="33735" ht="26.25" customHeight="1"/>
    <row r="33736" ht="26.25" customHeight="1"/>
    <row r="33737" ht="26.25" customHeight="1"/>
    <row r="33738" ht="26.25" customHeight="1"/>
    <row r="33739" ht="26.25" customHeight="1"/>
    <row r="33740" ht="26.25" customHeight="1"/>
    <row r="33741" ht="26.25" customHeight="1"/>
    <row r="33742" ht="26.25" customHeight="1"/>
    <row r="33743" ht="26.25" customHeight="1"/>
    <row r="33744" ht="26.25" customHeight="1"/>
    <row r="33745" ht="26.25" customHeight="1"/>
    <row r="33746" ht="26.25" customHeight="1"/>
    <row r="33747" ht="26.25" customHeight="1"/>
    <row r="33748" ht="26.25" customHeight="1"/>
    <row r="33749" ht="26.25" customHeight="1"/>
    <row r="33750" ht="26.25" customHeight="1"/>
    <row r="33751" ht="26.25" customHeight="1"/>
    <row r="33752" ht="26.25" customHeight="1"/>
    <row r="33753" ht="26.25" customHeight="1"/>
    <row r="33754" ht="26.25" customHeight="1"/>
    <row r="33755" ht="26.25" customHeight="1"/>
    <row r="33756" ht="26.25" customHeight="1"/>
    <row r="33757" ht="26.25" customHeight="1"/>
    <row r="33758" ht="26.25" customHeight="1"/>
    <row r="33759" ht="26.25" customHeight="1"/>
    <row r="33760" ht="26.25" customHeight="1"/>
    <row r="33761" ht="26.25" customHeight="1"/>
    <row r="33762" ht="26.25" customHeight="1"/>
    <row r="33763" ht="26.25" customHeight="1"/>
    <row r="33764" ht="26.25" customHeight="1"/>
    <row r="33765" ht="26.25" customHeight="1"/>
    <row r="33766" ht="26.25" customHeight="1"/>
    <row r="33767" ht="26.25" customHeight="1"/>
    <row r="33768" ht="26.25" customHeight="1"/>
    <row r="33769" ht="26.25" customHeight="1"/>
    <row r="33770" ht="26.25" customHeight="1"/>
    <row r="33771" ht="26.25" customHeight="1"/>
    <row r="33772" ht="26.25" customHeight="1"/>
    <row r="33773" ht="26.25" customHeight="1"/>
    <row r="33774" ht="26.25" customHeight="1"/>
    <row r="33775" ht="26.25" customHeight="1"/>
    <row r="33776" ht="26.25" customHeight="1"/>
    <row r="33777" ht="26.25" customHeight="1"/>
    <row r="33778" ht="26.25" customHeight="1"/>
    <row r="33779" ht="26.25" customHeight="1"/>
    <row r="33780" ht="26.25" customHeight="1"/>
    <row r="33781" ht="26.25" customHeight="1"/>
    <row r="33782" ht="26.25" customHeight="1"/>
    <row r="33783" ht="26.25" customHeight="1"/>
    <row r="33784" ht="26.25" customHeight="1"/>
    <row r="33785" ht="26.25" customHeight="1"/>
    <row r="33786" ht="26.25" customHeight="1"/>
    <row r="33787" ht="26.25" customHeight="1"/>
    <row r="33788" ht="26.25" customHeight="1"/>
    <row r="33789" ht="26.25" customHeight="1"/>
    <row r="33790" ht="26.25" customHeight="1"/>
    <row r="33791" ht="26.25" customHeight="1"/>
    <row r="33792" ht="26.25" customHeight="1"/>
    <row r="33793" ht="26.25" customHeight="1"/>
    <row r="33794" ht="26.25" customHeight="1"/>
    <row r="33795" ht="26.25" customHeight="1"/>
    <row r="33796" ht="26.25" customHeight="1"/>
    <row r="33797" ht="26.25" customHeight="1"/>
    <row r="33798" ht="26.25" customHeight="1"/>
    <row r="33799" ht="26.25" customHeight="1"/>
    <row r="33800" ht="26.25" customHeight="1"/>
    <row r="33801" ht="26.25" customHeight="1"/>
    <row r="33802" ht="26.25" customHeight="1"/>
    <row r="33803" ht="26.25" customHeight="1"/>
    <row r="33804" ht="26.25" customHeight="1"/>
    <row r="33805" ht="26.25" customHeight="1"/>
    <row r="33806" ht="26.25" customHeight="1"/>
    <row r="33807" ht="26.25" customHeight="1"/>
    <row r="33808" ht="26.25" customHeight="1"/>
    <row r="33809" ht="26.25" customHeight="1"/>
    <row r="33810" ht="26.25" customHeight="1"/>
    <row r="33811" ht="26.25" customHeight="1"/>
    <row r="33812" ht="26.25" customHeight="1"/>
    <row r="33813" ht="26.25" customHeight="1"/>
    <row r="33814" ht="26.25" customHeight="1"/>
    <row r="33815" ht="26.25" customHeight="1"/>
    <row r="33816" ht="26.25" customHeight="1"/>
    <row r="33817" ht="26.25" customHeight="1"/>
    <row r="33818" ht="26.25" customHeight="1"/>
    <row r="33819" ht="26.25" customHeight="1"/>
    <row r="33820" ht="26.25" customHeight="1"/>
    <row r="33821" ht="26.25" customHeight="1"/>
    <row r="33822" ht="26.25" customHeight="1"/>
    <row r="33823" ht="26.25" customHeight="1"/>
    <row r="33824" ht="26.25" customHeight="1"/>
    <row r="33825" ht="26.25" customHeight="1"/>
    <row r="33826" ht="26.25" customHeight="1"/>
    <row r="33827" ht="26.25" customHeight="1"/>
    <row r="33828" ht="26.25" customHeight="1"/>
    <row r="33829" ht="26.25" customHeight="1"/>
    <row r="33830" ht="26.25" customHeight="1"/>
    <row r="33831" ht="26.25" customHeight="1"/>
    <row r="33832" ht="26.25" customHeight="1"/>
    <row r="33833" ht="26.25" customHeight="1"/>
    <row r="33834" ht="26.25" customHeight="1"/>
    <row r="33835" ht="26.25" customHeight="1"/>
    <row r="33836" ht="26.25" customHeight="1"/>
    <row r="33837" ht="26.25" customHeight="1"/>
    <row r="33838" ht="26.25" customHeight="1"/>
    <row r="33839" ht="26.25" customHeight="1"/>
    <row r="33840" ht="26.25" customHeight="1"/>
    <row r="33841" ht="26.25" customHeight="1"/>
    <row r="33842" ht="26.25" customHeight="1"/>
    <row r="33843" ht="26.25" customHeight="1"/>
    <row r="33844" ht="26.25" customHeight="1"/>
    <row r="33845" ht="26.25" customHeight="1"/>
    <row r="33846" ht="26.25" customHeight="1"/>
    <row r="33847" ht="26.25" customHeight="1"/>
    <row r="33848" ht="26.25" customHeight="1"/>
    <row r="33849" ht="26.25" customHeight="1"/>
    <row r="33850" ht="26.25" customHeight="1"/>
    <row r="33851" ht="26.25" customHeight="1"/>
    <row r="33852" ht="26.25" customHeight="1"/>
    <row r="33853" ht="26.25" customHeight="1"/>
    <row r="33854" ht="26.25" customHeight="1"/>
    <row r="33855" ht="26.25" customHeight="1"/>
    <row r="33856" ht="26.25" customHeight="1"/>
    <row r="33857" ht="26.25" customHeight="1"/>
    <row r="33858" ht="26.25" customHeight="1"/>
    <row r="33859" ht="26.25" customHeight="1"/>
    <row r="33860" ht="26.25" customHeight="1"/>
    <row r="33861" ht="26.25" customHeight="1"/>
    <row r="33862" ht="26.25" customHeight="1"/>
    <row r="33863" ht="26.25" customHeight="1"/>
    <row r="33864" ht="26.25" customHeight="1"/>
    <row r="33865" ht="26.25" customHeight="1"/>
    <row r="33866" ht="26.25" customHeight="1"/>
    <row r="33867" ht="26.25" customHeight="1"/>
    <row r="33868" ht="26.25" customHeight="1"/>
    <row r="33869" ht="26.25" customHeight="1"/>
    <row r="33870" ht="26.25" customHeight="1"/>
    <row r="33871" ht="26.25" customHeight="1"/>
    <row r="33872" ht="26.25" customHeight="1"/>
    <row r="33873" ht="26.25" customHeight="1"/>
    <row r="33874" ht="26.25" customHeight="1"/>
    <row r="33875" ht="26.25" customHeight="1"/>
    <row r="33876" ht="26.25" customHeight="1"/>
    <row r="33877" ht="26.25" customHeight="1"/>
    <row r="33878" ht="26.25" customHeight="1"/>
    <row r="33879" ht="26.25" customHeight="1"/>
    <row r="33880" ht="26.25" customHeight="1"/>
    <row r="33881" ht="26.25" customHeight="1"/>
    <row r="33882" ht="26.25" customHeight="1"/>
    <row r="33883" ht="26.25" customHeight="1"/>
    <row r="33884" ht="26.25" customHeight="1"/>
    <row r="33885" ht="26.25" customHeight="1"/>
    <row r="33886" ht="26.25" customHeight="1"/>
    <row r="33887" ht="26.25" customHeight="1"/>
    <row r="33888" ht="26.25" customHeight="1"/>
    <row r="33889" ht="26.25" customHeight="1"/>
    <row r="33890" ht="26.25" customHeight="1"/>
    <row r="33891" ht="26.25" customHeight="1"/>
    <row r="33892" ht="26.25" customHeight="1"/>
    <row r="33893" ht="26.25" customHeight="1"/>
    <row r="33894" ht="26.25" customHeight="1"/>
    <row r="33895" ht="26.25" customHeight="1"/>
    <row r="33896" ht="26.25" customHeight="1"/>
    <row r="33897" ht="26.25" customHeight="1"/>
    <row r="33898" ht="26.25" customHeight="1"/>
    <row r="33899" ht="26.25" customHeight="1"/>
    <row r="33900" ht="26.25" customHeight="1"/>
    <row r="33901" ht="26.25" customHeight="1"/>
    <row r="33902" ht="26.25" customHeight="1"/>
    <row r="33903" ht="26.25" customHeight="1"/>
    <row r="33904" ht="26.25" customHeight="1"/>
    <row r="33905" ht="26.25" customHeight="1"/>
    <row r="33906" ht="26.25" customHeight="1"/>
    <row r="33907" ht="26.25" customHeight="1"/>
    <row r="33908" ht="26.25" customHeight="1"/>
    <row r="33909" ht="26.25" customHeight="1"/>
    <row r="33910" ht="26.25" customHeight="1"/>
    <row r="33911" ht="26.25" customHeight="1"/>
    <row r="33912" ht="26.25" customHeight="1"/>
    <row r="33913" ht="26.25" customHeight="1"/>
    <row r="33914" ht="26.25" customHeight="1"/>
    <row r="33915" ht="26.25" customHeight="1"/>
    <row r="33916" ht="26.25" customHeight="1"/>
    <row r="33917" ht="26.25" customHeight="1"/>
    <row r="33918" ht="26.25" customHeight="1"/>
    <row r="33919" ht="26.25" customHeight="1"/>
    <row r="33920" ht="26.25" customHeight="1"/>
    <row r="33921" ht="26.25" customHeight="1"/>
    <row r="33922" ht="26.25" customHeight="1"/>
    <row r="33923" ht="26.25" customHeight="1"/>
    <row r="33924" ht="26.25" customHeight="1"/>
    <row r="33925" ht="26.25" customHeight="1"/>
    <row r="33926" ht="26.25" customHeight="1"/>
    <row r="33927" ht="26.25" customHeight="1"/>
    <row r="33928" ht="26.25" customHeight="1"/>
    <row r="33929" ht="26.25" customHeight="1"/>
    <row r="33930" ht="26.25" customHeight="1"/>
    <row r="33931" ht="26.25" customHeight="1"/>
    <row r="33932" ht="26.25" customHeight="1"/>
    <row r="33933" ht="26.25" customHeight="1"/>
    <row r="33934" ht="26.25" customHeight="1"/>
    <row r="33935" ht="26.25" customHeight="1"/>
    <row r="33936" ht="26.25" customHeight="1"/>
    <row r="33937" ht="26.25" customHeight="1"/>
    <row r="33938" ht="26.25" customHeight="1"/>
    <row r="33939" ht="26.25" customHeight="1"/>
    <row r="33940" ht="26.25" customHeight="1"/>
    <row r="33941" ht="26.25" customHeight="1"/>
    <row r="33942" ht="26.25" customHeight="1"/>
    <row r="33943" ht="26.25" customHeight="1"/>
    <row r="33944" ht="26.25" customHeight="1"/>
    <row r="33945" ht="26.25" customHeight="1"/>
    <row r="33946" ht="26.25" customHeight="1"/>
    <row r="33947" ht="26.25" customHeight="1"/>
    <row r="33948" ht="26.25" customHeight="1"/>
    <row r="33949" ht="26.25" customHeight="1"/>
    <row r="33950" ht="26.25" customHeight="1"/>
    <row r="33951" ht="26.25" customHeight="1"/>
    <row r="33952" ht="26.25" customHeight="1"/>
    <row r="33953" ht="26.25" customHeight="1"/>
    <row r="33954" ht="26.25" customHeight="1"/>
    <row r="33955" ht="26.25" customHeight="1"/>
    <row r="33956" ht="26.25" customHeight="1"/>
    <row r="33957" ht="26.25" customHeight="1"/>
    <row r="33958" ht="26.25" customHeight="1"/>
    <row r="33959" ht="26.25" customHeight="1"/>
    <row r="33960" ht="26.25" customHeight="1"/>
    <row r="33961" ht="26.25" customHeight="1"/>
    <row r="33962" ht="26.25" customHeight="1"/>
    <row r="33963" ht="26.25" customHeight="1"/>
    <row r="33964" ht="26.25" customHeight="1"/>
    <row r="33965" ht="26.25" customHeight="1"/>
    <row r="33966" ht="26.25" customHeight="1"/>
    <row r="33967" ht="26.25" customHeight="1"/>
    <row r="33968" ht="26.25" customHeight="1"/>
    <row r="33969" ht="26.25" customHeight="1"/>
    <row r="33970" ht="26.25" customHeight="1"/>
    <row r="33971" ht="26.25" customHeight="1"/>
    <row r="33972" ht="26.25" customHeight="1"/>
    <row r="33973" ht="26.25" customHeight="1"/>
    <row r="33974" ht="26.25" customHeight="1"/>
    <row r="33975" ht="26.25" customHeight="1"/>
    <row r="33976" ht="26.25" customHeight="1"/>
    <row r="33977" ht="26.25" customHeight="1"/>
    <row r="33978" ht="26.25" customHeight="1"/>
    <row r="33979" ht="26.25" customHeight="1"/>
    <row r="33980" ht="26.25" customHeight="1"/>
    <row r="33981" ht="26.25" customHeight="1"/>
    <row r="33982" ht="26.25" customHeight="1"/>
    <row r="33983" ht="26.25" customHeight="1"/>
    <row r="33984" ht="26.25" customHeight="1"/>
    <row r="33985" ht="26.25" customHeight="1"/>
    <row r="33986" ht="26.25" customHeight="1"/>
    <row r="33987" ht="26.25" customHeight="1"/>
    <row r="33988" ht="26.25" customHeight="1"/>
    <row r="33989" ht="26.25" customHeight="1"/>
    <row r="33990" ht="26.25" customHeight="1"/>
    <row r="33991" ht="26.25" customHeight="1"/>
    <row r="33992" ht="26.25" customHeight="1"/>
    <row r="33993" ht="26.25" customHeight="1"/>
    <row r="33994" ht="26.25" customHeight="1"/>
    <row r="33995" ht="26.25" customHeight="1"/>
    <row r="33996" ht="26.25" customHeight="1"/>
    <row r="33997" ht="26.25" customHeight="1"/>
    <row r="33998" ht="26.25" customHeight="1"/>
    <row r="33999" ht="26.25" customHeight="1"/>
    <row r="34000" ht="26.25" customHeight="1"/>
    <row r="34001" ht="26.25" customHeight="1"/>
    <row r="34002" ht="26.25" customHeight="1"/>
    <row r="34003" ht="26.25" customHeight="1"/>
    <row r="34004" ht="26.25" customHeight="1"/>
    <row r="34005" ht="26.25" customHeight="1"/>
    <row r="34006" ht="26.25" customHeight="1"/>
    <row r="34007" ht="26.25" customHeight="1"/>
    <row r="34008" ht="26.25" customHeight="1"/>
    <row r="34009" ht="26.25" customHeight="1"/>
    <row r="34010" ht="26.25" customHeight="1"/>
    <row r="34011" ht="26.25" customHeight="1"/>
    <row r="34012" ht="26.25" customHeight="1"/>
    <row r="34013" ht="26.25" customHeight="1"/>
    <row r="34014" ht="26.25" customHeight="1"/>
    <row r="34015" ht="26.25" customHeight="1"/>
    <row r="34016" ht="26.25" customHeight="1"/>
    <row r="34017" ht="26.25" customHeight="1"/>
    <row r="34018" ht="26.25" customHeight="1"/>
    <row r="34019" ht="26.25" customHeight="1"/>
    <row r="34020" ht="26.25" customHeight="1"/>
    <row r="34021" ht="26.25" customHeight="1"/>
    <row r="34022" ht="26.25" customHeight="1"/>
    <row r="34023" ht="26.25" customHeight="1"/>
    <row r="34024" ht="26.25" customHeight="1"/>
    <row r="34025" ht="26.25" customHeight="1"/>
    <row r="34026" ht="26.25" customHeight="1"/>
    <row r="34027" ht="26.25" customHeight="1"/>
    <row r="34028" ht="26.25" customHeight="1"/>
    <row r="34029" ht="26.25" customHeight="1"/>
    <row r="34030" ht="26.25" customHeight="1"/>
    <row r="34031" ht="26.25" customHeight="1"/>
    <row r="34032" ht="26.25" customHeight="1"/>
    <row r="34033" ht="26.25" customHeight="1"/>
    <row r="34034" ht="26.25" customHeight="1"/>
    <row r="34035" ht="26.25" customHeight="1"/>
    <row r="34036" ht="26.25" customHeight="1"/>
    <row r="34037" ht="26.25" customHeight="1"/>
    <row r="34038" ht="26.25" customHeight="1"/>
    <row r="34039" ht="26.25" customHeight="1"/>
    <row r="34040" ht="26.25" customHeight="1"/>
    <row r="34041" ht="26.25" customHeight="1"/>
    <row r="34042" ht="26.25" customHeight="1"/>
    <row r="34043" ht="26.25" customHeight="1"/>
    <row r="34044" ht="26.25" customHeight="1"/>
    <row r="34045" ht="26.25" customHeight="1"/>
    <row r="34046" ht="26.25" customHeight="1"/>
    <row r="34047" ht="26.25" customHeight="1"/>
    <row r="34048" ht="26.25" customHeight="1"/>
    <row r="34049" ht="26.25" customHeight="1"/>
    <row r="34050" ht="26.25" customHeight="1"/>
    <row r="34051" ht="26.25" customHeight="1"/>
    <row r="34052" ht="26.25" customHeight="1"/>
    <row r="34053" ht="26.25" customHeight="1"/>
    <row r="34054" ht="26.25" customHeight="1"/>
    <row r="34055" ht="26.25" customHeight="1"/>
    <row r="34056" ht="26.25" customHeight="1"/>
    <row r="34057" ht="26.25" customHeight="1"/>
    <row r="34058" ht="26.25" customHeight="1"/>
    <row r="34059" ht="26.25" customHeight="1"/>
    <row r="34060" ht="26.25" customHeight="1"/>
    <row r="34061" ht="26.25" customHeight="1"/>
    <row r="34062" ht="26.25" customHeight="1"/>
    <row r="34063" ht="26.25" customHeight="1"/>
    <row r="34064" ht="26.25" customHeight="1"/>
    <row r="34065" ht="26.25" customHeight="1"/>
    <row r="34066" ht="26.25" customHeight="1"/>
    <row r="34067" ht="26.25" customHeight="1"/>
    <row r="34068" ht="26.25" customHeight="1"/>
    <row r="34069" ht="26.25" customHeight="1"/>
    <row r="34070" ht="26.25" customHeight="1"/>
    <row r="34071" ht="26.25" customHeight="1"/>
    <row r="34072" ht="26.25" customHeight="1"/>
    <row r="34073" ht="26.25" customHeight="1"/>
    <row r="34074" ht="26.25" customHeight="1"/>
    <row r="34075" ht="26.25" customHeight="1"/>
    <row r="34076" ht="26.25" customHeight="1"/>
    <row r="34077" ht="26.25" customHeight="1"/>
    <row r="34078" ht="26.25" customHeight="1"/>
    <row r="34079" ht="26.25" customHeight="1"/>
    <row r="34080" ht="26.25" customHeight="1"/>
    <row r="34081" ht="26.25" customHeight="1"/>
    <row r="34082" ht="26.25" customHeight="1"/>
    <row r="34083" ht="26.25" customHeight="1"/>
    <row r="34084" ht="26.25" customHeight="1"/>
    <row r="34085" ht="26.25" customHeight="1"/>
    <row r="34086" ht="26.25" customHeight="1"/>
    <row r="34087" ht="26.25" customHeight="1"/>
    <row r="34088" ht="26.25" customHeight="1"/>
    <row r="34089" ht="26.25" customHeight="1"/>
    <row r="34090" ht="26.25" customHeight="1"/>
    <row r="34091" ht="26.25" customHeight="1"/>
    <row r="34092" ht="26.25" customHeight="1"/>
    <row r="34093" ht="26.25" customHeight="1"/>
    <row r="34094" ht="26.25" customHeight="1"/>
    <row r="34095" ht="26.25" customHeight="1"/>
    <row r="34096" ht="26.25" customHeight="1"/>
    <row r="34097" ht="26.25" customHeight="1"/>
    <row r="34098" ht="26.25" customHeight="1"/>
    <row r="34099" ht="26.25" customHeight="1"/>
    <row r="34100" ht="26.25" customHeight="1"/>
    <row r="34101" ht="26.25" customHeight="1"/>
    <row r="34102" ht="26.25" customHeight="1"/>
    <row r="34103" ht="26.25" customHeight="1"/>
    <row r="34104" ht="26.25" customHeight="1"/>
    <row r="34105" ht="26.25" customHeight="1"/>
    <row r="34106" ht="26.25" customHeight="1"/>
    <row r="34107" ht="26.25" customHeight="1"/>
    <row r="34108" ht="26.25" customHeight="1"/>
    <row r="34109" ht="26.25" customHeight="1"/>
    <row r="34110" ht="26.25" customHeight="1"/>
    <row r="34111" ht="26.25" customHeight="1"/>
    <row r="34112" ht="26.25" customHeight="1"/>
    <row r="34113" ht="26.25" customHeight="1"/>
    <row r="34114" ht="26.25" customHeight="1"/>
    <row r="34115" ht="26.25" customHeight="1"/>
    <row r="34116" ht="26.25" customHeight="1"/>
    <row r="34117" ht="26.25" customHeight="1"/>
    <row r="34118" ht="26.25" customHeight="1"/>
    <row r="34119" ht="26.25" customHeight="1"/>
    <row r="34120" ht="26.25" customHeight="1"/>
    <row r="34121" ht="26.25" customHeight="1"/>
    <row r="34122" ht="26.25" customHeight="1"/>
    <row r="34123" ht="26.25" customHeight="1"/>
    <row r="34124" ht="26.25" customHeight="1"/>
    <row r="34125" ht="26.25" customHeight="1"/>
    <row r="34126" ht="26.25" customHeight="1"/>
    <row r="34127" ht="26.25" customHeight="1"/>
    <row r="34128" ht="26.25" customHeight="1"/>
    <row r="34129" ht="26.25" customHeight="1"/>
    <row r="34130" ht="26.25" customHeight="1"/>
    <row r="34131" ht="26.25" customHeight="1"/>
    <row r="34132" ht="26.25" customHeight="1"/>
    <row r="34133" ht="26.25" customHeight="1"/>
    <row r="34134" ht="26.25" customHeight="1"/>
    <row r="34135" ht="26.25" customHeight="1"/>
    <row r="34136" ht="26.25" customHeight="1"/>
    <row r="34137" ht="26.25" customHeight="1"/>
    <row r="34138" ht="26.25" customHeight="1"/>
    <row r="34139" ht="26.25" customHeight="1"/>
    <row r="34140" ht="26.25" customHeight="1"/>
    <row r="34141" ht="26.25" customHeight="1"/>
    <row r="34142" ht="26.25" customHeight="1"/>
    <row r="34143" ht="26.25" customHeight="1"/>
    <row r="34144" ht="26.25" customHeight="1"/>
    <row r="34145" ht="26.25" customHeight="1"/>
    <row r="34146" ht="26.25" customHeight="1"/>
    <row r="34147" ht="26.25" customHeight="1"/>
    <row r="34148" ht="26.25" customHeight="1"/>
    <row r="34149" ht="26.25" customHeight="1"/>
    <row r="34150" ht="26.25" customHeight="1"/>
    <row r="34151" ht="26.25" customHeight="1"/>
    <row r="34152" ht="26.25" customHeight="1"/>
    <row r="34153" ht="26.25" customHeight="1"/>
    <row r="34154" ht="26.25" customHeight="1"/>
    <row r="34155" ht="26.25" customHeight="1"/>
    <row r="34156" ht="26.25" customHeight="1"/>
    <row r="34157" ht="26.25" customHeight="1"/>
    <row r="34158" ht="26.25" customHeight="1"/>
    <row r="34159" ht="26.25" customHeight="1"/>
    <row r="34160" ht="26.25" customHeight="1"/>
    <row r="34161" ht="26.25" customHeight="1"/>
    <row r="34162" ht="26.25" customHeight="1"/>
    <row r="34163" ht="26.25" customHeight="1"/>
    <row r="34164" ht="26.25" customHeight="1"/>
    <row r="34165" ht="26.25" customHeight="1"/>
    <row r="34166" ht="26.25" customHeight="1"/>
    <row r="34167" ht="26.25" customHeight="1"/>
    <row r="34168" ht="26.25" customHeight="1"/>
    <row r="34169" ht="26.25" customHeight="1"/>
    <row r="34170" ht="26.25" customHeight="1"/>
    <row r="34171" ht="26.25" customHeight="1"/>
    <row r="34172" ht="26.25" customHeight="1"/>
    <row r="34173" ht="26.25" customHeight="1"/>
    <row r="34174" ht="26.25" customHeight="1"/>
    <row r="34175" ht="26.25" customHeight="1"/>
    <row r="34176" ht="26.25" customHeight="1"/>
    <row r="34177" ht="26.25" customHeight="1"/>
    <row r="34178" ht="26.25" customHeight="1"/>
    <row r="34179" ht="26.25" customHeight="1"/>
    <row r="34180" ht="26.25" customHeight="1"/>
    <row r="34181" ht="26.25" customHeight="1"/>
    <row r="34182" ht="26.25" customHeight="1"/>
    <row r="34183" ht="26.25" customHeight="1"/>
    <row r="34184" ht="26.25" customHeight="1"/>
    <row r="34185" ht="26.25" customHeight="1"/>
    <row r="34186" ht="26.25" customHeight="1"/>
    <row r="34187" ht="26.25" customHeight="1"/>
    <row r="34188" ht="26.25" customHeight="1"/>
    <row r="34189" ht="26.25" customHeight="1"/>
    <row r="34190" ht="26.25" customHeight="1"/>
    <row r="34191" ht="26.25" customHeight="1"/>
    <row r="34192" ht="26.25" customHeight="1"/>
    <row r="34193" ht="26.25" customHeight="1"/>
    <row r="34194" ht="26.25" customHeight="1"/>
    <row r="34195" ht="26.25" customHeight="1"/>
    <row r="34196" ht="26.25" customHeight="1"/>
    <row r="34197" ht="26.25" customHeight="1"/>
    <row r="34198" ht="26.25" customHeight="1"/>
    <row r="34199" ht="26.25" customHeight="1"/>
    <row r="34200" ht="26.25" customHeight="1"/>
    <row r="34201" ht="26.25" customHeight="1"/>
    <row r="34202" ht="26.25" customHeight="1"/>
    <row r="34203" ht="26.25" customHeight="1"/>
    <row r="34204" ht="26.25" customHeight="1"/>
    <row r="34205" ht="26.25" customHeight="1"/>
    <row r="34206" ht="26.25" customHeight="1"/>
    <row r="34207" ht="26.25" customHeight="1"/>
    <row r="34208" ht="26.25" customHeight="1"/>
    <row r="34209" ht="26.25" customHeight="1"/>
    <row r="34210" ht="26.25" customHeight="1"/>
    <row r="34211" ht="26.25" customHeight="1"/>
    <row r="34212" ht="26.25" customHeight="1"/>
    <row r="34213" ht="26.25" customHeight="1"/>
    <row r="34214" ht="26.25" customHeight="1"/>
    <row r="34215" ht="26.25" customHeight="1"/>
    <row r="34216" ht="26.25" customHeight="1"/>
    <row r="34217" ht="26.25" customHeight="1"/>
    <row r="34218" ht="26.25" customHeight="1"/>
    <row r="34219" ht="26.25" customHeight="1"/>
    <row r="34220" ht="26.25" customHeight="1"/>
    <row r="34221" ht="26.25" customHeight="1"/>
    <row r="34222" ht="26.25" customHeight="1"/>
    <row r="34223" ht="26.25" customHeight="1"/>
    <row r="34224" ht="26.25" customHeight="1"/>
    <row r="34225" ht="26.25" customHeight="1"/>
    <row r="34226" ht="26.25" customHeight="1"/>
    <row r="34227" ht="26.25" customHeight="1"/>
    <row r="34228" ht="26.25" customHeight="1"/>
    <row r="34229" ht="26.25" customHeight="1"/>
    <row r="34230" ht="26.25" customHeight="1"/>
    <row r="34231" ht="26.25" customHeight="1"/>
    <row r="34232" ht="26.25" customHeight="1"/>
    <row r="34233" ht="26.25" customHeight="1"/>
    <row r="34234" ht="26.25" customHeight="1"/>
    <row r="34235" ht="26.25" customHeight="1"/>
    <row r="34236" ht="26.25" customHeight="1"/>
    <row r="34237" ht="26.25" customHeight="1"/>
    <row r="34238" ht="26.25" customHeight="1"/>
    <row r="34239" ht="26.25" customHeight="1"/>
    <row r="34240" ht="26.25" customHeight="1"/>
    <row r="34241" ht="26.25" customHeight="1"/>
    <row r="34242" ht="26.25" customHeight="1"/>
    <row r="34243" ht="26.25" customHeight="1"/>
    <row r="34244" ht="26.25" customHeight="1"/>
    <row r="34245" ht="26.25" customHeight="1"/>
    <row r="34246" ht="26.25" customHeight="1"/>
    <row r="34247" ht="26.25" customHeight="1"/>
    <row r="34248" ht="26.25" customHeight="1"/>
    <row r="34249" ht="26.25" customHeight="1"/>
    <row r="34250" ht="26.25" customHeight="1"/>
    <row r="34251" ht="26.25" customHeight="1"/>
    <row r="34252" ht="26.25" customHeight="1"/>
    <row r="34253" ht="26.25" customHeight="1"/>
    <row r="34254" ht="26.25" customHeight="1"/>
    <row r="34255" ht="26.25" customHeight="1"/>
    <row r="34256" ht="26.25" customHeight="1"/>
    <row r="34257" ht="26.25" customHeight="1"/>
    <row r="34258" ht="26.25" customHeight="1"/>
    <row r="34259" ht="26.25" customHeight="1"/>
    <row r="34260" ht="26.25" customHeight="1"/>
    <row r="34261" ht="26.25" customHeight="1"/>
    <row r="34262" ht="26.25" customHeight="1"/>
    <row r="34263" ht="26.25" customHeight="1"/>
    <row r="34264" ht="26.25" customHeight="1"/>
    <row r="34265" ht="26.25" customHeight="1"/>
    <row r="34266" ht="26.25" customHeight="1"/>
    <row r="34267" ht="26.25" customHeight="1"/>
    <row r="34268" ht="26.25" customHeight="1"/>
    <row r="34269" ht="26.25" customHeight="1"/>
    <row r="34270" ht="26.25" customHeight="1"/>
    <row r="34271" ht="26.25" customHeight="1"/>
    <row r="34272" ht="26.25" customHeight="1"/>
    <row r="34273" ht="26.25" customHeight="1"/>
    <row r="34274" ht="26.25" customHeight="1"/>
    <row r="34275" ht="26.25" customHeight="1"/>
    <row r="34276" ht="26.25" customHeight="1"/>
    <row r="34277" ht="26.25" customHeight="1"/>
    <row r="34278" ht="26.25" customHeight="1"/>
    <row r="34279" ht="26.25" customHeight="1"/>
    <row r="34280" ht="26.25" customHeight="1"/>
    <row r="34281" ht="26.25" customHeight="1"/>
    <row r="34282" ht="26.25" customHeight="1"/>
    <row r="34283" ht="26.25" customHeight="1"/>
    <row r="34284" ht="26.25" customHeight="1"/>
    <row r="34285" ht="26.25" customHeight="1"/>
    <row r="34286" ht="26.25" customHeight="1"/>
    <row r="34287" ht="26.25" customHeight="1"/>
    <row r="34288" ht="26.25" customHeight="1"/>
    <row r="34289" ht="26.25" customHeight="1"/>
    <row r="34290" ht="26.25" customHeight="1"/>
    <row r="34291" ht="26.25" customHeight="1"/>
    <row r="34292" ht="26.25" customHeight="1"/>
    <row r="34293" ht="26.25" customHeight="1"/>
    <row r="34294" ht="26.25" customHeight="1"/>
    <row r="34295" ht="26.25" customHeight="1"/>
    <row r="34296" ht="26.25" customHeight="1"/>
    <row r="34297" ht="26.25" customHeight="1"/>
    <row r="34298" ht="26.25" customHeight="1"/>
    <row r="34299" ht="26.25" customHeight="1"/>
    <row r="34300" ht="26.25" customHeight="1"/>
    <row r="34301" ht="26.25" customHeight="1"/>
    <row r="34302" ht="26.25" customHeight="1"/>
    <row r="34303" ht="26.25" customHeight="1"/>
    <row r="34304" ht="26.25" customHeight="1"/>
    <row r="34305" ht="26.25" customHeight="1"/>
    <row r="34306" ht="26.25" customHeight="1"/>
    <row r="34307" ht="26.25" customHeight="1"/>
    <row r="34308" ht="26.25" customHeight="1"/>
    <row r="34309" ht="26.25" customHeight="1"/>
    <row r="34310" ht="26.25" customHeight="1"/>
    <row r="34311" ht="26.25" customHeight="1"/>
    <row r="34312" ht="26.25" customHeight="1"/>
    <row r="34313" ht="26.25" customHeight="1"/>
    <row r="34314" ht="26.25" customHeight="1"/>
    <row r="34315" ht="26.25" customHeight="1"/>
    <row r="34316" ht="26.25" customHeight="1"/>
    <row r="34317" ht="26.25" customHeight="1"/>
    <row r="34318" ht="26.25" customHeight="1"/>
    <row r="34319" ht="26.25" customHeight="1"/>
    <row r="34320" ht="26.25" customHeight="1"/>
    <row r="34321" ht="26.25" customHeight="1"/>
    <row r="34322" ht="26.25" customHeight="1"/>
    <row r="34323" ht="26.25" customHeight="1"/>
    <row r="34324" ht="26.25" customHeight="1"/>
    <row r="34325" ht="26.25" customHeight="1"/>
    <row r="34326" ht="26.25" customHeight="1"/>
    <row r="34327" ht="26.25" customHeight="1"/>
    <row r="34328" ht="26.25" customHeight="1"/>
    <row r="34329" ht="26.25" customHeight="1"/>
    <row r="34330" ht="26.25" customHeight="1"/>
    <row r="34331" ht="26.25" customHeight="1"/>
    <row r="34332" ht="26.25" customHeight="1"/>
    <row r="34333" ht="26.25" customHeight="1"/>
    <row r="34334" ht="26.25" customHeight="1"/>
    <row r="34335" ht="26.25" customHeight="1"/>
    <row r="34336" ht="26.25" customHeight="1"/>
    <row r="34337" ht="26.25" customHeight="1"/>
    <row r="34338" ht="26.25" customHeight="1"/>
    <row r="34339" ht="26.25" customHeight="1"/>
    <row r="34340" ht="26.25" customHeight="1"/>
    <row r="34341" ht="26.25" customHeight="1"/>
    <row r="34342" ht="26.25" customHeight="1"/>
    <row r="34343" ht="26.25" customHeight="1"/>
    <row r="34344" ht="26.25" customHeight="1"/>
    <row r="34345" ht="26.25" customHeight="1"/>
    <row r="34346" ht="26.25" customHeight="1"/>
    <row r="34347" ht="26.25" customHeight="1"/>
    <row r="34348" ht="26.25" customHeight="1"/>
    <row r="34349" ht="26.25" customHeight="1"/>
    <row r="34350" ht="26.25" customHeight="1"/>
    <row r="34351" ht="26.25" customHeight="1"/>
    <row r="34352" ht="26.25" customHeight="1"/>
    <row r="34353" ht="26.25" customHeight="1"/>
    <row r="34354" ht="26.25" customHeight="1"/>
    <row r="34355" ht="26.25" customHeight="1"/>
    <row r="34356" ht="26.25" customHeight="1"/>
    <row r="34357" ht="26.25" customHeight="1"/>
    <row r="34358" ht="26.25" customHeight="1"/>
    <row r="34359" ht="26.25" customHeight="1"/>
    <row r="34360" ht="26.25" customHeight="1"/>
    <row r="34361" ht="26.25" customHeight="1"/>
    <row r="34362" ht="26.25" customHeight="1"/>
    <row r="34363" ht="26.25" customHeight="1"/>
    <row r="34364" ht="26.25" customHeight="1"/>
    <row r="34365" ht="26.25" customHeight="1"/>
    <row r="34366" ht="26.25" customHeight="1"/>
    <row r="34367" ht="26.25" customHeight="1"/>
    <row r="34368" ht="26.25" customHeight="1"/>
    <row r="34369" ht="26.25" customHeight="1"/>
    <row r="34370" ht="26.25" customHeight="1"/>
    <row r="34371" ht="26.25" customHeight="1"/>
    <row r="34372" ht="26.25" customHeight="1"/>
    <row r="34373" ht="26.25" customHeight="1"/>
    <row r="34374" ht="26.25" customHeight="1"/>
    <row r="34375" ht="26.25" customHeight="1"/>
    <row r="34376" ht="26.25" customHeight="1"/>
    <row r="34377" ht="26.25" customHeight="1"/>
    <row r="34378" ht="26.25" customHeight="1"/>
    <row r="34379" ht="26.25" customHeight="1"/>
    <row r="34380" ht="26.25" customHeight="1"/>
    <row r="34381" ht="26.25" customHeight="1"/>
    <row r="34382" ht="26.25" customHeight="1"/>
    <row r="34383" ht="26.25" customHeight="1"/>
    <row r="34384" ht="26.25" customHeight="1"/>
    <row r="34385" ht="26.25" customHeight="1"/>
    <row r="34386" ht="26.25" customHeight="1"/>
    <row r="34387" ht="26.25" customHeight="1"/>
    <row r="34388" ht="26.25" customHeight="1"/>
    <row r="34389" ht="26.25" customHeight="1"/>
    <row r="34390" ht="26.25" customHeight="1"/>
    <row r="34391" ht="26.25" customHeight="1"/>
    <row r="34392" ht="26.25" customHeight="1"/>
    <row r="34393" ht="26.25" customHeight="1"/>
    <row r="34394" ht="26.25" customHeight="1"/>
    <row r="34395" ht="26.25" customHeight="1"/>
    <row r="34396" ht="26.25" customHeight="1"/>
    <row r="34397" ht="26.25" customHeight="1"/>
    <row r="34398" ht="26.25" customHeight="1"/>
    <row r="34399" ht="26.25" customHeight="1"/>
    <row r="34400" ht="26.25" customHeight="1"/>
    <row r="34401" ht="26.25" customHeight="1"/>
    <row r="34402" ht="26.25" customHeight="1"/>
    <row r="34403" ht="26.25" customHeight="1"/>
    <row r="34404" ht="26.25" customHeight="1"/>
    <row r="34405" ht="26.25" customHeight="1"/>
    <row r="34406" ht="26.25" customHeight="1"/>
    <row r="34407" ht="26.25" customHeight="1"/>
    <row r="34408" ht="26.25" customHeight="1"/>
    <row r="34409" ht="26.25" customHeight="1"/>
    <row r="34410" ht="26.25" customHeight="1"/>
    <row r="34411" ht="26.25" customHeight="1"/>
    <row r="34412" ht="26.25" customHeight="1"/>
    <row r="34413" ht="26.25" customHeight="1"/>
    <row r="34414" ht="26.25" customHeight="1"/>
    <row r="34415" ht="26.25" customHeight="1"/>
    <row r="34416" ht="26.25" customHeight="1"/>
    <row r="34417" ht="26.25" customHeight="1"/>
    <row r="34418" ht="26.25" customHeight="1"/>
    <row r="34419" ht="26.25" customHeight="1"/>
    <row r="34420" ht="26.25" customHeight="1"/>
    <row r="34421" ht="26.25" customHeight="1"/>
    <row r="34422" ht="26.25" customHeight="1"/>
    <row r="34423" ht="26.25" customHeight="1"/>
    <row r="34424" ht="26.25" customHeight="1"/>
    <row r="34425" ht="26.25" customHeight="1"/>
    <row r="34426" ht="26.25" customHeight="1"/>
    <row r="34427" ht="26.25" customHeight="1"/>
    <row r="34428" ht="26.25" customHeight="1"/>
    <row r="34429" ht="26.25" customHeight="1"/>
    <row r="34430" ht="26.25" customHeight="1"/>
    <row r="34431" ht="26.25" customHeight="1"/>
    <row r="34432" ht="26.25" customHeight="1"/>
    <row r="34433" ht="26.25" customHeight="1"/>
    <row r="34434" ht="26.25" customHeight="1"/>
    <row r="34435" ht="26.25" customHeight="1"/>
    <row r="34436" ht="26.25" customHeight="1"/>
    <row r="34437" ht="26.25" customHeight="1"/>
    <row r="34438" ht="26.25" customHeight="1"/>
    <row r="34439" ht="26.25" customHeight="1"/>
    <row r="34440" ht="26.25" customHeight="1"/>
    <row r="34441" ht="26.25" customHeight="1"/>
    <row r="34442" ht="26.25" customHeight="1"/>
    <row r="34443" ht="26.25" customHeight="1"/>
    <row r="34444" ht="26.25" customHeight="1"/>
    <row r="34445" ht="26.25" customHeight="1"/>
    <row r="34446" ht="26.25" customHeight="1"/>
    <row r="34447" ht="26.25" customHeight="1"/>
    <row r="34448" ht="26.25" customHeight="1"/>
    <row r="34449" ht="26.25" customHeight="1"/>
    <row r="34450" ht="26.25" customHeight="1"/>
    <row r="34451" ht="26.25" customHeight="1"/>
    <row r="34452" ht="26.25" customHeight="1"/>
    <row r="34453" ht="26.25" customHeight="1"/>
    <row r="34454" ht="26.25" customHeight="1"/>
    <row r="34455" ht="26.25" customHeight="1"/>
    <row r="34456" ht="26.25" customHeight="1"/>
    <row r="34457" ht="26.25" customHeight="1"/>
    <row r="34458" ht="26.25" customHeight="1"/>
    <row r="34459" ht="26.25" customHeight="1"/>
    <row r="34460" ht="26.25" customHeight="1"/>
    <row r="34461" ht="26.25" customHeight="1"/>
    <row r="34462" ht="26.25" customHeight="1"/>
    <row r="34463" ht="26.25" customHeight="1"/>
    <row r="34464" ht="26.25" customHeight="1"/>
    <row r="34465" ht="26.25" customHeight="1"/>
    <row r="34466" ht="26.25" customHeight="1"/>
    <row r="34467" ht="26.25" customHeight="1"/>
    <row r="34468" ht="26.25" customHeight="1"/>
    <row r="34469" ht="26.25" customHeight="1"/>
    <row r="34470" ht="26.25" customHeight="1"/>
    <row r="34471" ht="26.25" customHeight="1"/>
    <row r="34472" ht="26.25" customHeight="1"/>
    <row r="34473" ht="26.25" customHeight="1"/>
    <row r="34474" ht="26.25" customHeight="1"/>
    <row r="34475" ht="26.25" customHeight="1"/>
    <row r="34476" ht="26.25" customHeight="1"/>
    <row r="34477" ht="26.25" customHeight="1"/>
    <row r="34478" ht="26.25" customHeight="1"/>
    <row r="34479" ht="26.25" customHeight="1"/>
    <row r="34480" ht="26.25" customHeight="1"/>
    <row r="34481" ht="26.25" customHeight="1"/>
    <row r="34482" ht="26.25" customHeight="1"/>
    <row r="34483" ht="26.25" customHeight="1"/>
    <row r="34484" ht="26.25" customHeight="1"/>
    <row r="34485" ht="26.25" customHeight="1"/>
    <row r="34486" ht="26.25" customHeight="1"/>
    <row r="34487" ht="26.25" customHeight="1"/>
    <row r="34488" ht="26.25" customHeight="1"/>
    <row r="34489" ht="26.25" customHeight="1"/>
    <row r="34490" ht="26.25" customHeight="1"/>
    <row r="34491" ht="26.25" customHeight="1"/>
    <row r="34492" ht="26.25" customHeight="1"/>
    <row r="34493" ht="26.25" customHeight="1"/>
    <row r="34494" ht="26.25" customHeight="1"/>
    <row r="34495" ht="26.25" customHeight="1"/>
    <row r="34496" ht="26.25" customHeight="1"/>
    <row r="34497" ht="26.25" customHeight="1"/>
    <row r="34498" ht="26.25" customHeight="1"/>
    <row r="34499" ht="26.25" customHeight="1"/>
    <row r="34500" ht="26.25" customHeight="1"/>
    <row r="34501" ht="26.25" customHeight="1"/>
    <row r="34502" ht="26.25" customHeight="1"/>
    <row r="34503" ht="26.25" customHeight="1"/>
    <row r="34504" ht="26.25" customHeight="1"/>
    <row r="34505" ht="26.25" customHeight="1"/>
    <row r="34506" ht="26.25" customHeight="1"/>
    <row r="34507" ht="26.25" customHeight="1"/>
    <row r="34508" ht="26.25" customHeight="1"/>
    <row r="34509" ht="26.25" customHeight="1"/>
    <row r="34510" ht="26.25" customHeight="1"/>
    <row r="34511" ht="26.25" customHeight="1"/>
    <row r="34512" ht="26.25" customHeight="1"/>
    <row r="34513" ht="26.25" customHeight="1"/>
    <row r="34514" ht="26.25" customHeight="1"/>
    <row r="34515" ht="26.25" customHeight="1"/>
    <row r="34516" ht="26.25" customHeight="1"/>
    <row r="34517" ht="26.25" customHeight="1"/>
    <row r="34518" ht="26.25" customHeight="1"/>
    <row r="34519" ht="26.25" customHeight="1"/>
    <row r="34520" ht="26.25" customHeight="1"/>
    <row r="34521" ht="26.25" customHeight="1"/>
    <row r="34522" ht="26.25" customHeight="1"/>
    <row r="34523" ht="26.25" customHeight="1"/>
    <row r="34524" ht="26.25" customHeight="1"/>
    <row r="34525" ht="26.25" customHeight="1"/>
    <row r="34526" ht="26.25" customHeight="1"/>
    <row r="34527" ht="26.25" customHeight="1"/>
    <row r="34528" ht="26.25" customHeight="1"/>
    <row r="34529" ht="26.25" customHeight="1"/>
    <row r="34530" ht="26.25" customHeight="1"/>
    <row r="34531" ht="26.25" customHeight="1"/>
    <row r="34532" ht="26.25" customHeight="1"/>
    <row r="34533" ht="26.25" customHeight="1"/>
    <row r="34534" ht="26.25" customHeight="1"/>
    <row r="34535" ht="26.25" customHeight="1"/>
    <row r="34536" ht="26.25" customHeight="1"/>
    <row r="34537" ht="26.25" customHeight="1"/>
    <row r="34538" ht="26.25" customHeight="1"/>
    <row r="34539" ht="26.25" customHeight="1"/>
    <row r="34540" ht="26.25" customHeight="1"/>
    <row r="34541" ht="26.25" customHeight="1"/>
    <row r="34542" ht="26.25" customHeight="1"/>
    <row r="34543" ht="26.25" customHeight="1"/>
    <row r="34544" ht="26.25" customHeight="1"/>
    <row r="34545" ht="26.25" customHeight="1"/>
    <row r="34546" ht="26.25" customHeight="1"/>
    <row r="34547" ht="26.25" customHeight="1"/>
    <row r="34548" ht="26.25" customHeight="1"/>
    <row r="34549" ht="26.25" customHeight="1"/>
    <row r="34550" ht="26.25" customHeight="1"/>
    <row r="34551" ht="26.25" customHeight="1"/>
    <row r="34552" ht="26.25" customHeight="1"/>
    <row r="34553" ht="26.25" customHeight="1"/>
    <row r="34554" ht="26.25" customHeight="1"/>
    <row r="34555" ht="26.25" customHeight="1"/>
    <row r="34556" ht="26.25" customHeight="1"/>
    <row r="34557" ht="26.25" customHeight="1"/>
    <row r="34558" ht="26.25" customHeight="1"/>
    <row r="34559" ht="26.25" customHeight="1"/>
    <row r="34560" ht="26.25" customHeight="1"/>
    <row r="34561" ht="26.25" customHeight="1"/>
    <row r="34562" ht="26.25" customHeight="1"/>
    <row r="34563" ht="26.25" customHeight="1"/>
    <row r="34564" ht="26.25" customHeight="1"/>
    <row r="34565" ht="26.25" customHeight="1"/>
    <row r="34566" ht="26.25" customHeight="1"/>
    <row r="34567" ht="26.25" customHeight="1"/>
    <row r="34568" ht="26.25" customHeight="1"/>
    <row r="34569" ht="26.25" customHeight="1"/>
    <row r="34570" ht="26.25" customHeight="1"/>
    <row r="34571" ht="26.25" customHeight="1"/>
    <row r="34572" ht="26.25" customHeight="1"/>
    <row r="34573" ht="26.25" customHeight="1"/>
    <row r="34574" ht="26.25" customHeight="1"/>
    <row r="34575" ht="26.25" customHeight="1"/>
    <row r="34576" ht="26.25" customHeight="1"/>
    <row r="34577" ht="26.25" customHeight="1"/>
    <row r="34578" ht="26.25" customHeight="1"/>
    <row r="34579" ht="26.25" customHeight="1"/>
    <row r="34580" ht="26.25" customHeight="1"/>
    <row r="34581" ht="26.25" customHeight="1"/>
    <row r="34582" ht="26.25" customHeight="1"/>
    <row r="34583" ht="26.25" customHeight="1"/>
    <row r="34584" ht="26.25" customHeight="1"/>
    <row r="34585" ht="26.25" customHeight="1"/>
    <row r="34586" ht="26.25" customHeight="1"/>
    <row r="34587" ht="26.25" customHeight="1"/>
    <row r="34588" ht="26.25" customHeight="1"/>
    <row r="34589" ht="26.25" customHeight="1"/>
    <row r="34590" ht="26.25" customHeight="1"/>
    <row r="34591" ht="26.25" customHeight="1"/>
    <row r="34592" ht="26.25" customHeight="1"/>
    <row r="34593" ht="26.25" customHeight="1"/>
    <row r="34594" ht="26.25" customHeight="1"/>
    <row r="34595" ht="26.25" customHeight="1"/>
    <row r="34596" ht="26.25" customHeight="1"/>
    <row r="34597" ht="26.25" customHeight="1"/>
    <row r="34598" ht="26.25" customHeight="1"/>
    <row r="34599" ht="26.25" customHeight="1"/>
    <row r="34600" ht="26.25" customHeight="1"/>
    <row r="34601" ht="26.25" customHeight="1"/>
    <row r="34602" ht="26.25" customHeight="1"/>
    <row r="34603" ht="26.25" customHeight="1"/>
    <row r="34604" ht="26.25" customHeight="1"/>
    <row r="34605" ht="26.25" customHeight="1"/>
    <row r="34606" ht="26.25" customHeight="1"/>
    <row r="34607" ht="26.25" customHeight="1"/>
    <row r="34608" ht="26.25" customHeight="1"/>
    <row r="34609" ht="26.25" customHeight="1"/>
    <row r="34610" ht="26.25" customHeight="1"/>
    <row r="34611" ht="26.25" customHeight="1"/>
    <row r="34612" ht="26.25" customHeight="1"/>
    <row r="34613" ht="26.25" customHeight="1"/>
    <row r="34614" ht="26.25" customHeight="1"/>
    <row r="34615" ht="26.25" customHeight="1"/>
    <row r="34616" ht="26.25" customHeight="1"/>
    <row r="34617" ht="26.25" customHeight="1"/>
    <row r="34618" ht="26.25" customHeight="1"/>
    <row r="34619" ht="26.25" customHeight="1"/>
    <row r="34620" ht="26.25" customHeight="1"/>
    <row r="34621" ht="26.25" customHeight="1"/>
    <row r="34622" ht="26.25" customHeight="1"/>
    <row r="34623" ht="26.25" customHeight="1"/>
    <row r="34624" ht="26.25" customHeight="1"/>
    <row r="34625" ht="26.25" customHeight="1"/>
    <row r="34626" ht="26.25" customHeight="1"/>
    <row r="34627" ht="26.25" customHeight="1"/>
    <row r="34628" ht="26.25" customHeight="1"/>
    <row r="34629" ht="26.25" customHeight="1"/>
    <row r="34630" ht="26.25" customHeight="1"/>
    <row r="34631" ht="26.25" customHeight="1"/>
    <row r="34632" ht="26.25" customHeight="1"/>
    <row r="34633" ht="26.25" customHeight="1"/>
    <row r="34634" ht="26.25" customHeight="1"/>
    <row r="34635" ht="26.25" customHeight="1"/>
    <row r="34636" ht="26.25" customHeight="1"/>
    <row r="34637" ht="26.25" customHeight="1"/>
    <row r="34638" ht="26.25" customHeight="1"/>
    <row r="34639" ht="26.25" customHeight="1"/>
    <row r="34640" ht="26.25" customHeight="1"/>
    <row r="34641" ht="26.25" customHeight="1"/>
    <row r="34642" ht="26.25" customHeight="1"/>
    <row r="34643" ht="26.25" customHeight="1"/>
    <row r="34644" ht="26.25" customHeight="1"/>
    <row r="34645" ht="26.25" customHeight="1"/>
    <row r="34646" ht="26.25" customHeight="1"/>
    <row r="34647" ht="26.25" customHeight="1"/>
    <row r="34648" ht="26.25" customHeight="1"/>
    <row r="34649" ht="26.25" customHeight="1"/>
    <row r="34650" ht="26.25" customHeight="1"/>
    <row r="34651" ht="26.25" customHeight="1"/>
    <row r="34652" ht="26.25" customHeight="1"/>
    <row r="34653" ht="26.25" customHeight="1"/>
    <row r="34654" ht="26.25" customHeight="1"/>
    <row r="34655" ht="26.25" customHeight="1"/>
    <row r="34656" ht="26.25" customHeight="1"/>
    <row r="34657" ht="26.25" customHeight="1"/>
    <row r="34658" ht="26.25" customHeight="1"/>
    <row r="34659" ht="26.25" customHeight="1"/>
    <row r="34660" ht="26.25" customHeight="1"/>
    <row r="34661" ht="26.25" customHeight="1"/>
    <row r="34662" ht="26.25" customHeight="1"/>
    <row r="34663" ht="26.25" customHeight="1"/>
    <row r="34664" ht="26.25" customHeight="1"/>
    <row r="34665" ht="26.25" customHeight="1"/>
    <row r="34666" ht="26.25" customHeight="1"/>
    <row r="34667" ht="26.25" customHeight="1"/>
    <row r="34668" ht="26.25" customHeight="1"/>
    <row r="34669" ht="26.25" customHeight="1"/>
    <row r="34670" ht="26.25" customHeight="1"/>
    <row r="34671" ht="26.25" customHeight="1"/>
    <row r="34672" ht="26.25" customHeight="1"/>
    <row r="34673" ht="26.25" customHeight="1"/>
    <row r="34674" ht="26.25" customHeight="1"/>
    <row r="34675" ht="26.25" customHeight="1"/>
    <row r="34676" ht="26.25" customHeight="1"/>
    <row r="34677" ht="26.25" customHeight="1"/>
    <row r="34678" ht="26.25" customHeight="1"/>
    <row r="34679" ht="26.25" customHeight="1"/>
    <row r="34680" ht="26.25" customHeight="1"/>
    <row r="34681" ht="26.25" customHeight="1"/>
    <row r="34682" ht="26.25" customHeight="1"/>
    <row r="34683" ht="26.25" customHeight="1"/>
    <row r="34684" ht="26.25" customHeight="1"/>
    <row r="34685" ht="26.25" customHeight="1"/>
    <row r="34686" ht="26.25" customHeight="1"/>
    <row r="34687" ht="26.25" customHeight="1"/>
    <row r="34688" ht="26.25" customHeight="1"/>
    <row r="34689" ht="26.25" customHeight="1"/>
    <row r="34690" ht="26.25" customHeight="1"/>
    <row r="34691" ht="26.25" customHeight="1"/>
    <row r="34692" ht="26.25" customHeight="1"/>
    <row r="34693" ht="26.25" customHeight="1"/>
    <row r="34694" ht="26.25" customHeight="1"/>
    <row r="34695" ht="26.25" customHeight="1"/>
    <row r="34696" ht="26.25" customHeight="1"/>
    <row r="34697" ht="26.25" customHeight="1"/>
    <row r="34698" ht="26.25" customHeight="1"/>
    <row r="34699" ht="26.25" customHeight="1"/>
    <row r="34700" ht="26.25" customHeight="1"/>
    <row r="34701" ht="26.25" customHeight="1"/>
    <row r="34702" ht="26.25" customHeight="1"/>
    <row r="34703" ht="26.25" customHeight="1"/>
    <row r="34704" ht="26.25" customHeight="1"/>
    <row r="34705" ht="26.25" customHeight="1"/>
    <row r="34706" ht="26.25" customHeight="1"/>
    <row r="34707" ht="26.25" customHeight="1"/>
    <row r="34708" ht="26.25" customHeight="1"/>
    <row r="34709" ht="26.25" customHeight="1"/>
    <row r="34710" ht="26.25" customHeight="1"/>
    <row r="34711" ht="26.25" customHeight="1"/>
    <row r="34712" ht="26.25" customHeight="1"/>
    <row r="34713" ht="26.25" customHeight="1"/>
    <row r="34714" ht="26.25" customHeight="1"/>
    <row r="34715" ht="26.25" customHeight="1"/>
    <row r="34716" ht="26.25" customHeight="1"/>
    <row r="34717" ht="26.25" customHeight="1"/>
    <row r="34718" ht="26.25" customHeight="1"/>
    <row r="34719" ht="26.25" customHeight="1"/>
    <row r="34720" ht="26.25" customHeight="1"/>
    <row r="34721" ht="26.25" customHeight="1"/>
    <row r="34722" ht="26.25" customHeight="1"/>
    <row r="34723" ht="26.25" customHeight="1"/>
    <row r="34724" ht="26.25" customHeight="1"/>
    <row r="34725" ht="26.25" customHeight="1"/>
    <row r="34726" ht="26.25" customHeight="1"/>
    <row r="34727" ht="26.25" customHeight="1"/>
    <row r="34728" ht="26.25" customHeight="1"/>
    <row r="34729" ht="26.25" customHeight="1"/>
    <row r="34730" ht="26.25" customHeight="1"/>
    <row r="34731" ht="26.25" customHeight="1"/>
    <row r="34732" ht="26.25" customHeight="1"/>
    <row r="34733" ht="26.25" customHeight="1"/>
    <row r="34734" ht="26.25" customHeight="1"/>
    <row r="34735" ht="26.25" customHeight="1"/>
    <row r="34736" ht="26.25" customHeight="1"/>
    <row r="34737" ht="26.25" customHeight="1"/>
    <row r="34738" ht="26.25" customHeight="1"/>
    <row r="34739" ht="26.25" customHeight="1"/>
    <row r="34740" ht="26.25" customHeight="1"/>
    <row r="34741" ht="26.25" customHeight="1"/>
    <row r="34742" ht="26.25" customHeight="1"/>
    <row r="34743" ht="26.25" customHeight="1"/>
    <row r="34744" ht="26.25" customHeight="1"/>
    <row r="34745" ht="26.25" customHeight="1"/>
    <row r="34746" ht="26.25" customHeight="1"/>
    <row r="34747" ht="26.25" customHeight="1"/>
    <row r="34748" ht="26.25" customHeight="1"/>
    <row r="34749" ht="26.25" customHeight="1"/>
    <row r="34750" ht="26.25" customHeight="1"/>
    <row r="34751" ht="26.25" customHeight="1"/>
    <row r="34752" ht="26.25" customHeight="1"/>
    <row r="34753" ht="26.25" customHeight="1"/>
    <row r="34754" ht="26.25" customHeight="1"/>
    <row r="34755" ht="26.25" customHeight="1"/>
    <row r="34756" ht="26.25" customHeight="1"/>
    <row r="34757" ht="26.25" customHeight="1"/>
    <row r="34758" ht="26.25" customHeight="1"/>
    <row r="34759" ht="26.25" customHeight="1"/>
    <row r="34760" ht="26.25" customHeight="1"/>
    <row r="34761" ht="26.25" customHeight="1"/>
    <row r="34762" ht="26.25" customHeight="1"/>
    <row r="34763" ht="26.25" customHeight="1"/>
    <row r="34764" ht="26.25" customHeight="1"/>
    <row r="34765" ht="26.25" customHeight="1"/>
    <row r="34766" ht="26.25" customHeight="1"/>
    <row r="34767" ht="26.25" customHeight="1"/>
    <row r="34768" ht="26.25" customHeight="1"/>
    <row r="34769" ht="26.25" customHeight="1"/>
    <row r="34770" ht="26.25" customHeight="1"/>
    <row r="34771" ht="26.25" customHeight="1"/>
    <row r="34772" ht="26.25" customHeight="1"/>
    <row r="34773" ht="26.25" customHeight="1"/>
    <row r="34774" ht="26.25" customHeight="1"/>
    <row r="34775" ht="26.25" customHeight="1"/>
    <row r="34776" ht="26.25" customHeight="1"/>
    <row r="34777" ht="26.25" customHeight="1"/>
    <row r="34778" ht="26.25" customHeight="1"/>
    <row r="34779" ht="26.25" customHeight="1"/>
    <row r="34780" ht="26.25" customHeight="1"/>
    <row r="34781" ht="26.25" customHeight="1"/>
    <row r="34782" ht="26.25" customHeight="1"/>
    <row r="34783" ht="26.25" customHeight="1"/>
    <row r="34784" ht="26.25" customHeight="1"/>
    <row r="34785" ht="26.25" customHeight="1"/>
    <row r="34786" ht="26.25" customHeight="1"/>
    <row r="34787" ht="26.25" customHeight="1"/>
    <row r="34788" ht="26.25" customHeight="1"/>
    <row r="34789" ht="26.25" customHeight="1"/>
    <row r="34790" ht="26.25" customHeight="1"/>
    <row r="34791" ht="26.25" customHeight="1"/>
    <row r="34792" ht="26.25" customHeight="1"/>
    <row r="34793" ht="26.25" customHeight="1"/>
    <row r="34794" ht="26.25" customHeight="1"/>
    <row r="34795" ht="26.25" customHeight="1"/>
    <row r="34796" ht="26.25" customHeight="1"/>
    <row r="34797" ht="26.25" customHeight="1"/>
    <row r="34798" ht="26.25" customHeight="1"/>
    <row r="34799" ht="26.25" customHeight="1"/>
    <row r="34800" ht="26.25" customHeight="1"/>
    <row r="34801" ht="26.25" customHeight="1"/>
    <row r="34802" ht="26.25" customHeight="1"/>
    <row r="34803" ht="26.25" customHeight="1"/>
    <row r="34804" ht="26.25" customHeight="1"/>
    <row r="34805" ht="26.25" customHeight="1"/>
    <row r="34806" ht="26.25" customHeight="1"/>
    <row r="34807" ht="26.25" customHeight="1"/>
    <row r="34808" ht="26.25" customHeight="1"/>
    <row r="34809" ht="26.25" customHeight="1"/>
    <row r="34810" ht="26.25" customHeight="1"/>
    <row r="34811" ht="26.25" customHeight="1"/>
    <row r="34812" ht="26.25" customHeight="1"/>
    <row r="34813" ht="26.25" customHeight="1"/>
    <row r="34814" ht="26.25" customHeight="1"/>
    <row r="34815" ht="26.25" customHeight="1"/>
    <row r="34816" ht="26.25" customHeight="1"/>
    <row r="34817" ht="26.25" customHeight="1"/>
    <row r="34818" ht="26.25" customHeight="1"/>
    <row r="34819" ht="26.25" customHeight="1"/>
    <row r="34820" ht="26.25" customHeight="1"/>
    <row r="34821" ht="26.25" customHeight="1"/>
    <row r="34822" ht="26.25" customHeight="1"/>
    <row r="34823" ht="26.25" customHeight="1"/>
    <row r="34824" ht="26.25" customHeight="1"/>
    <row r="34825" ht="26.25" customHeight="1"/>
    <row r="34826" ht="26.25" customHeight="1"/>
    <row r="34827" ht="26.25" customHeight="1"/>
    <row r="34828" ht="26.25" customHeight="1"/>
    <row r="34829" ht="26.25" customHeight="1"/>
    <row r="34830" ht="26.25" customHeight="1"/>
    <row r="34831" ht="26.25" customHeight="1"/>
    <row r="34832" ht="26.25" customHeight="1"/>
    <row r="34833" ht="26.25" customHeight="1"/>
    <row r="34834" ht="26.25" customHeight="1"/>
    <row r="34835" ht="26.25" customHeight="1"/>
    <row r="34836" ht="26.25" customHeight="1"/>
    <row r="34837" ht="26.25" customHeight="1"/>
    <row r="34838" ht="26.25" customHeight="1"/>
    <row r="34839" ht="26.25" customHeight="1"/>
    <row r="34840" ht="26.25" customHeight="1"/>
    <row r="34841" ht="26.25" customHeight="1"/>
    <row r="34842" ht="26.25" customHeight="1"/>
    <row r="34843" ht="26.25" customHeight="1"/>
    <row r="34844" ht="26.25" customHeight="1"/>
    <row r="34845" ht="26.25" customHeight="1"/>
    <row r="34846" ht="26.25" customHeight="1"/>
    <row r="34847" ht="26.25" customHeight="1"/>
    <row r="34848" ht="26.25" customHeight="1"/>
    <row r="34849" ht="26.25" customHeight="1"/>
    <row r="34850" ht="26.25" customHeight="1"/>
    <row r="34851" ht="26.25" customHeight="1"/>
    <row r="34852" ht="26.25" customHeight="1"/>
    <row r="34853" ht="26.25" customHeight="1"/>
    <row r="34854" ht="26.25" customHeight="1"/>
    <row r="34855" ht="26.25" customHeight="1"/>
    <row r="34856" ht="26.25" customHeight="1"/>
    <row r="34857" ht="26.25" customHeight="1"/>
    <row r="34858" ht="26.25" customHeight="1"/>
    <row r="34859" ht="26.25" customHeight="1"/>
    <row r="34860" ht="26.25" customHeight="1"/>
    <row r="34861" ht="26.25" customHeight="1"/>
    <row r="34862" ht="26.25" customHeight="1"/>
    <row r="34863" ht="26.25" customHeight="1"/>
    <row r="34864" ht="26.25" customHeight="1"/>
    <row r="34865" ht="26.25" customHeight="1"/>
    <row r="34866" ht="26.25" customHeight="1"/>
    <row r="34867" ht="26.25" customHeight="1"/>
    <row r="34868" ht="26.25" customHeight="1"/>
    <row r="34869" ht="26.25" customHeight="1"/>
    <row r="34870" ht="26.25" customHeight="1"/>
    <row r="34871" ht="26.25" customHeight="1"/>
    <row r="34872" ht="26.25" customHeight="1"/>
    <row r="34873" ht="26.25" customHeight="1"/>
    <row r="34874" ht="26.25" customHeight="1"/>
    <row r="34875" ht="26.25" customHeight="1"/>
    <row r="34876" ht="26.25" customHeight="1"/>
    <row r="34877" ht="26.25" customHeight="1"/>
    <row r="34878" ht="26.25" customHeight="1"/>
    <row r="34879" ht="26.25" customHeight="1"/>
    <row r="34880" ht="26.25" customHeight="1"/>
    <row r="34881" ht="26.25" customHeight="1"/>
    <row r="34882" ht="26.25" customHeight="1"/>
    <row r="34883" ht="26.25" customHeight="1"/>
    <row r="34884" ht="26.25" customHeight="1"/>
    <row r="34885" ht="26.25" customHeight="1"/>
    <row r="34886" ht="26.25" customHeight="1"/>
    <row r="34887" ht="26.25" customHeight="1"/>
    <row r="34888" ht="26.25" customHeight="1"/>
    <row r="34889" ht="26.25" customHeight="1"/>
    <row r="34890" ht="26.25" customHeight="1"/>
    <row r="34891" ht="26.25" customHeight="1"/>
    <row r="34892" ht="26.25" customHeight="1"/>
    <row r="34893" ht="26.25" customHeight="1"/>
    <row r="34894" ht="26.25" customHeight="1"/>
    <row r="34895" ht="26.25" customHeight="1"/>
    <row r="34896" ht="26.25" customHeight="1"/>
    <row r="34897" ht="26.25" customHeight="1"/>
    <row r="34898" ht="26.25" customHeight="1"/>
    <row r="34899" ht="26.25" customHeight="1"/>
    <row r="34900" ht="26.25" customHeight="1"/>
    <row r="34901" ht="26.25" customHeight="1"/>
    <row r="34902" ht="26.25" customHeight="1"/>
    <row r="34903" ht="26.25" customHeight="1"/>
    <row r="34904" ht="26.25" customHeight="1"/>
    <row r="34905" ht="26.25" customHeight="1"/>
    <row r="34906" ht="26.25" customHeight="1"/>
    <row r="34907" ht="26.25" customHeight="1"/>
    <row r="34908" ht="26.25" customHeight="1"/>
    <row r="34909" ht="26.25" customHeight="1"/>
    <row r="34910" ht="26.25" customHeight="1"/>
    <row r="34911" ht="26.25" customHeight="1"/>
    <row r="34912" ht="26.25" customHeight="1"/>
    <row r="34913" ht="26.25" customHeight="1"/>
    <row r="34914" ht="26.25" customHeight="1"/>
    <row r="34915" ht="26.25" customHeight="1"/>
    <row r="34916" ht="26.25" customHeight="1"/>
    <row r="34917" ht="26.25" customHeight="1"/>
    <row r="34918" ht="26.25" customHeight="1"/>
    <row r="34919" ht="26.25" customHeight="1"/>
    <row r="34920" ht="26.25" customHeight="1"/>
    <row r="34921" ht="26.25" customHeight="1"/>
    <row r="34922" ht="26.25" customHeight="1"/>
    <row r="34923" ht="26.25" customHeight="1"/>
    <row r="34924" ht="26.25" customHeight="1"/>
    <row r="34925" ht="26.25" customHeight="1"/>
    <row r="34926" ht="26.25" customHeight="1"/>
    <row r="34927" ht="26.25" customHeight="1"/>
    <row r="34928" ht="26.25" customHeight="1"/>
    <row r="34929" ht="26.25" customHeight="1"/>
    <row r="34930" ht="26.25" customHeight="1"/>
    <row r="34931" ht="26.25" customHeight="1"/>
    <row r="34932" ht="26.25" customHeight="1"/>
    <row r="34933" ht="26.25" customHeight="1"/>
    <row r="34934" ht="26.25" customHeight="1"/>
    <row r="34935" ht="26.25" customHeight="1"/>
    <row r="34936" ht="26.25" customHeight="1"/>
    <row r="34937" ht="26.25" customHeight="1"/>
    <row r="34938" ht="26.25" customHeight="1"/>
    <row r="34939" ht="26.25" customHeight="1"/>
    <row r="34940" ht="26.25" customHeight="1"/>
    <row r="34941" ht="26.25" customHeight="1"/>
    <row r="34942" ht="26.25" customHeight="1"/>
    <row r="34943" ht="26.25" customHeight="1"/>
    <row r="34944" ht="26.25" customHeight="1"/>
    <row r="34945" ht="26.25" customHeight="1"/>
    <row r="34946" ht="26.25" customHeight="1"/>
    <row r="34947" ht="26.25" customHeight="1"/>
    <row r="34948" ht="26.25" customHeight="1"/>
    <row r="34949" ht="26.25" customHeight="1"/>
    <row r="34950" ht="26.25" customHeight="1"/>
    <row r="34951" ht="26.25" customHeight="1"/>
    <row r="34952" ht="26.25" customHeight="1"/>
    <row r="34953" ht="26.25" customHeight="1"/>
    <row r="34954" ht="26.25" customHeight="1"/>
    <row r="34955" ht="26.25" customHeight="1"/>
    <row r="34956" ht="26.25" customHeight="1"/>
    <row r="34957" ht="26.25" customHeight="1"/>
    <row r="34958" ht="26.25" customHeight="1"/>
    <row r="34959" ht="26.25" customHeight="1"/>
    <row r="34960" ht="26.25" customHeight="1"/>
    <row r="34961" ht="26.25" customHeight="1"/>
    <row r="34962" ht="26.25" customHeight="1"/>
    <row r="34963" ht="26.25" customHeight="1"/>
    <row r="34964" ht="26.25" customHeight="1"/>
    <row r="34965" ht="26.25" customHeight="1"/>
    <row r="34966" ht="26.25" customHeight="1"/>
    <row r="34967" ht="26.25" customHeight="1"/>
    <row r="34968" ht="26.25" customHeight="1"/>
    <row r="34969" ht="26.25" customHeight="1"/>
    <row r="34970" ht="26.25" customHeight="1"/>
    <row r="34971" ht="26.25" customHeight="1"/>
    <row r="34972" ht="26.25" customHeight="1"/>
    <row r="34973" ht="26.25" customHeight="1"/>
    <row r="34974" ht="26.25" customHeight="1"/>
    <row r="34975" ht="26.25" customHeight="1"/>
    <row r="34976" ht="26.25" customHeight="1"/>
    <row r="34977" ht="26.25" customHeight="1"/>
    <row r="34978" ht="26.25" customHeight="1"/>
    <row r="34979" ht="26.25" customHeight="1"/>
    <row r="34980" ht="26.25" customHeight="1"/>
    <row r="34981" ht="26.25" customHeight="1"/>
    <row r="34982" ht="26.25" customHeight="1"/>
    <row r="34983" ht="26.25" customHeight="1"/>
    <row r="34984" ht="26.25" customHeight="1"/>
    <row r="34985" ht="26.25" customHeight="1"/>
    <row r="34986" ht="26.25" customHeight="1"/>
    <row r="34987" ht="26.25" customHeight="1"/>
    <row r="34988" ht="26.25" customHeight="1"/>
    <row r="34989" ht="26.25" customHeight="1"/>
    <row r="34990" ht="26.25" customHeight="1"/>
    <row r="34991" ht="26.25" customHeight="1"/>
    <row r="34992" ht="26.25" customHeight="1"/>
    <row r="34993" ht="26.25" customHeight="1"/>
    <row r="34994" ht="26.25" customHeight="1"/>
    <row r="34995" ht="26.25" customHeight="1"/>
    <row r="34996" ht="26.25" customHeight="1"/>
    <row r="34997" ht="26.25" customHeight="1"/>
    <row r="34998" ht="26.25" customHeight="1"/>
    <row r="34999" ht="26.25" customHeight="1"/>
    <row r="35000" ht="26.25" customHeight="1"/>
    <row r="35001" ht="26.25" customHeight="1"/>
    <row r="35002" ht="26.25" customHeight="1"/>
    <row r="35003" ht="26.25" customHeight="1"/>
    <row r="35004" ht="26.25" customHeight="1"/>
    <row r="35005" ht="26.25" customHeight="1"/>
    <row r="35006" ht="26.25" customHeight="1"/>
    <row r="35007" ht="26.25" customHeight="1"/>
    <row r="35008" ht="26.25" customHeight="1"/>
    <row r="35009" ht="26.25" customHeight="1"/>
    <row r="35010" ht="26.25" customHeight="1"/>
    <row r="35011" ht="26.25" customHeight="1"/>
    <row r="35012" ht="26.25" customHeight="1"/>
    <row r="35013" ht="26.25" customHeight="1"/>
    <row r="35014" ht="26.25" customHeight="1"/>
    <row r="35015" ht="26.25" customHeight="1"/>
    <row r="35016" ht="26.25" customHeight="1"/>
    <row r="35017" ht="26.25" customHeight="1"/>
    <row r="35018" ht="26.25" customHeight="1"/>
    <row r="35019" ht="26.25" customHeight="1"/>
    <row r="35020" ht="26.25" customHeight="1"/>
    <row r="35021" ht="26.25" customHeight="1"/>
    <row r="35022" ht="26.25" customHeight="1"/>
    <row r="35023" ht="26.25" customHeight="1"/>
    <row r="35024" ht="26.25" customHeight="1"/>
    <row r="35025" ht="26.25" customHeight="1"/>
    <row r="35026" ht="26.25" customHeight="1"/>
    <row r="35027" ht="26.25" customHeight="1"/>
    <row r="35028" ht="26.25" customHeight="1"/>
    <row r="35029" ht="26.25" customHeight="1"/>
    <row r="35030" ht="26.25" customHeight="1"/>
    <row r="35031" ht="26.25" customHeight="1"/>
    <row r="35032" ht="26.25" customHeight="1"/>
    <row r="35033" ht="26.25" customHeight="1"/>
    <row r="35034" ht="26.25" customHeight="1"/>
    <row r="35035" ht="26.25" customHeight="1"/>
    <row r="35036" ht="26.25" customHeight="1"/>
    <row r="35037" ht="26.25" customHeight="1"/>
    <row r="35038" ht="26.25" customHeight="1"/>
    <row r="35039" ht="26.25" customHeight="1"/>
    <row r="35040" ht="26.25" customHeight="1"/>
    <row r="35041" ht="26.25" customHeight="1"/>
    <row r="35042" ht="26.25" customHeight="1"/>
    <row r="35043" ht="26.25" customHeight="1"/>
    <row r="35044" ht="26.25" customHeight="1"/>
    <row r="35045" ht="26.25" customHeight="1"/>
    <row r="35046" ht="26.25" customHeight="1"/>
    <row r="35047" ht="26.25" customHeight="1"/>
    <row r="35048" ht="26.25" customHeight="1"/>
    <row r="35049" ht="26.25" customHeight="1"/>
    <row r="35050" ht="26.25" customHeight="1"/>
    <row r="35051" ht="26.25" customHeight="1"/>
    <row r="35052" ht="26.25" customHeight="1"/>
    <row r="35053" ht="26.25" customHeight="1"/>
    <row r="35054" ht="26.25" customHeight="1"/>
    <row r="35055" ht="26.25" customHeight="1"/>
    <row r="35056" ht="26.25" customHeight="1"/>
    <row r="35057" ht="26.25" customHeight="1"/>
    <row r="35058" ht="26.25" customHeight="1"/>
    <row r="35059" ht="26.25" customHeight="1"/>
    <row r="35060" ht="26.25" customHeight="1"/>
    <row r="35061" ht="26.25" customHeight="1"/>
    <row r="35062" ht="26.25" customHeight="1"/>
    <row r="35063" ht="26.25" customHeight="1"/>
    <row r="35064" ht="26.25" customHeight="1"/>
    <row r="35065" ht="26.25" customHeight="1"/>
    <row r="35066" ht="26.25" customHeight="1"/>
    <row r="35067" ht="26.25" customHeight="1"/>
    <row r="35068" ht="26.25" customHeight="1"/>
    <row r="35069" ht="26.25" customHeight="1"/>
    <row r="35070" ht="26.25" customHeight="1"/>
    <row r="35071" ht="26.25" customHeight="1"/>
    <row r="35072" ht="26.25" customHeight="1"/>
    <row r="35073" ht="26.25" customHeight="1"/>
    <row r="35074" ht="26.25" customHeight="1"/>
    <row r="35075" ht="26.25" customHeight="1"/>
    <row r="35076" ht="26.25" customHeight="1"/>
    <row r="35077" ht="26.25" customHeight="1"/>
    <row r="35078" ht="26.25" customHeight="1"/>
    <row r="35079" ht="26.25" customHeight="1"/>
    <row r="35080" ht="26.25" customHeight="1"/>
    <row r="35081" ht="26.25" customHeight="1"/>
    <row r="35082" ht="26.25" customHeight="1"/>
    <row r="35083" ht="26.25" customHeight="1"/>
    <row r="35084" ht="26.25" customHeight="1"/>
    <row r="35085" ht="26.25" customHeight="1"/>
    <row r="35086" ht="26.25" customHeight="1"/>
    <row r="35087" ht="26.25" customHeight="1"/>
    <row r="35088" ht="26.25" customHeight="1"/>
    <row r="35089" ht="26.25" customHeight="1"/>
    <row r="35090" ht="26.25" customHeight="1"/>
    <row r="35091" ht="26.25" customHeight="1"/>
    <row r="35092" ht="26.25" customHeight="1"/>
    <row r="35093" ht="26.25" customHeight="1"/>
    <row r="35094" ht="26.25" customHeight="1"/>
    <row r="35095" ht="26.25" customHeight="1"/>
    <row r="35096" ht="26.25" customHeight="1"/>
    <row r="35097" ht="26.25" customHeight="1"/>
    <row r="35098" ht="26.25" customHeight="1"/>
    <row r="35099" ht="26.25" customHeight="1"/>
    <row r="35100" ht="26.25" customHeight="1"/>
    <row r="35101" ht="26.25" customHeight="1"/>
    <row r="35102" ht="26.25" customHeight="1"/>
    <row r="35103" ht="26.25" customHeight="1"/>
    <row r="35104" ht="26.25" customHeight="1"/>
    <row r="35105" ht="26.25" customHeight="1"/>
    <row r="35106" ht="26.25" customHeight="1"/>
    <row r="35107" ht="26.25" customHeight="1"/>
    <row r="35108" ht="26.25" customHeight="1"/>
    <row r="35109" ht="26.25" customHeight="1"/>
    <row r="35110" ht="26.25" customHeight="1"/>
    <row r="35111" ht="26.25" customHeight="1"/>
    <row r="35112" ht="26.25" customHeight="1"/>
    <row r="35113" ht="26.25" customHeight="1"/>
    <row r="35114" ht="26.25" customHeight="1"/>
    <row r="35115" ht="26.25" customHeight="1"/>
    <row r="35116" ht="26.25" customHeight="1"/>
    <row r="35117" ht="26.25" customHeight="1"/>
    <row r="35118" ht="26.25" customHeight="1"/>
    <row r="35119" ht="26.25" customHeight="1"/>
    <row r="35120" ht="26.25" customHeight="1"/>
    <row r="35121" ht="26.25" customHeight="1"/>
    <row r="35122" ht="26.25" customHeight="1"/>
    <row r="35123" ht="26.25" customHeight="1"/>
    <row r="35124" ht="26.25" customHeight="1"/>
    <row r="35125" ht="26.25" customHeight="1"/>
    <row r="35126" ht="26.25" customHeight="1"/>
    <row r="35127" ht="26.25" customHeight="1"/>
    <row r="35128" ht="26.25" customHeight="1"/>
    <row r="35129" ht="26.25" customHeight="1"/>
    <row r="35130" ht="26.25" customHeight="1"/>
    <row r="35131" ht="26.25" customHeight="1"/>
    <row r="35132" ht="26.25" customHeight="1"/>
    <row r="35133" ht="26.25" customHeight="1"/>
    <row r="35134" ht="26.25" customHeight="1"/>
    <row r="35135" ht="26.25" customHeight="1"/>
    <row r="35136" ht="26.25" customHeight="1"/>
    <row r="35137" ht="26.25" customHeight="1"/>
    <row r="35138" ht="26.25" customHeight="1"/>
    <row r="35139" ht="26.25" customHeight="1"/>
    <row r="35140" ht="26.25" customHeight="1"/>
    <row r="35141" ht="26.25" customHeight="1"/>
    <row r="35142" ht="26.25" customHeight="1"/>
    <row r="35143" ht="26.25" customHeight="1"/>
    <row r="35144" ht="26.25" customHeight="1"/>
    <row r="35145" ht="26.25" customHeight="1"/>
    <row r="35146" ht="26.25" customHeight="1"/>
    <row r="35147" ht="26.25" customHeight="1"/>
    <row r="35148" ht="26.25" customHeight="1"/>
    <row r="35149" ht="26.25" customHeight="1"/>
    <row r="35150" ht="26.25" customHeight="1"/>
    <row r="35151" ht="26.25" customHeight="1"/>
    <row r="35152" ht="26.25" customHeight="1"/>
    <row r="35153" ht="26.25" customHeight="1"/>
    <row r="35154" ht="26.25" customHeight="1"/>
    <row r="35155" ht="26.25" customHeight="1"/>
    <row r="35156" ht="26.25" customHeight="1"/>
    <row r="35157" ht="26.25" customHeight="1"/>
    <row r="35158" ht="26.25" customHeight="1"/>
    <row r="35159" ht="26.25" customHeight="1"/>
    <row r="35160" ht="26.25" customHeight="1"/>
    <row r="35161" ht="26.25" customHeight="1"/>
    <row r="35162" ht="26.25" customHeight="1"/>
    <row r="35163" ht="26.25" customHeight="1"/>
    <row r="35164" ht="26.25" customHeight="1"/>
    <row r="35165" ht="26.25" customHeight="1"/>
    <row r="35166" ht="26.25" customHeight="1"/>
    <row r="35167" ht="26.25" customHeight="1"/>
    <row r="35168" ht="26.25" customHeight="1"/>
    <row r="35169" ht="26.25" customHeight="1"/>
    <row r="35170" ht="26.25" customHeight="1"/>
    <row r="35171" ht="26.25" customHeight="1"/>
    <row r="35172" ht="26.25" customHeight="1"/>
    <row r="35173" ht="26.25" customHeight="1"/>
    <row r="35174" ht="26.25" customHeight="1"/>
    <row r="35175" ht="26.25" customHeight="1"/>
    <row r="35176" ht="26.25" customHeight="1"/>
    <row r="35177" ht="26.25" customHeight="1"/>
    <row r="35178" ht="26.25" customHeight="1"/>
    <row r="35179" ht="26.25" customHeight="1"/>
    <row r="35180" ht="26.25" customHeight="1"/>
    <row r="35181" ht="26.25" customHeight="1"/>
    <row r="35182" ht="26.25" customHeight="1"/>
    <row r="35183" ht="26.25" customHeight="1"/>
    <row r="35184" ht="26.25" customHeight="1"/>
    <row r="35185" ht="26.25" customHeight="1"/>
    <row r="35186" ht="26.25" customHeight="1"/>
    <row r="35187" ht="26.25" customHeight="1"/>
    <row r="35188" ht="26.25" customHeight="1"/>
    <row r="35189" ht="26.25" customHeight="1"/>
    <row r="35190" ht="26.25" customHeight="1"/>
    <row r="35191" ht="26.25" customHeight="1"/>
    <row r="35192" ht="26.25" customHeight="1"/>
    <row r="35193" ht="26.25" customHeight="1"/>
    <row r="35194" ht="26.25" customHeight="1"/>
    <row r="35195" ht="26.25" customHeight="1"/>
    <row r="35196" ht="26.25" customHeight="1"/>
    <row r="35197" ht="26.25" customHeight="1"/>
    <row r="35198" ht="26.25" customHeight="1"/>
    <row r="35199" ht="26.25" customHeight="1"/>
    <row r="35200" ht="26.25" customHeight="1"/>
    <row r="35201" ht="26.25" customHeight="1"/>
    <row r="35202" ht="26.25" customHeight="1"/>
    <row r="35203" ht="26.25" customHeight="1"/>
    <row r="35204" ht="26.25" customHeight="1"/>
    <row r="35205" ht="26.25" customHeight="1"/>
    <row r="35206" ht="26.25" customHeight="1"/>
    <row r="35207" ht="26.25" customHeight="1"/>
    <row r="35208" ht="26.25" customHeight="1"/>
    <row r="35209" ht="26.25" customHeight="1"/>
    <row r="35210" ht="26.25" customHeight="1"/>
    <row r="35211" ht="26.25" customHeight="1"/>
    <row r="35212" ht="26.25" customHeight="1"/>
    <row r="35213" ht="26.25" customHeight="1"/>
    <row r="35214" ht="26.25" customHeight="1"/>
    <row r="35215" ht="26.25" customHeight="1"/>
    <row r="35216" ht="26.25" customHeight="1"/>
    <row r="35217" ht="26.25" customHeight="1"/>
    <row r="35218" ht="26.25" customHeight="1"/>
    <row r="35219" ht="26.25" customHeight="1"/>
    <row r="35220" ht="26.25" customHeight="1"/>
    <row r="35221" ht="26.25" customHeight="1"/>
    <row r="35222" ht="26.25" customHeight="1"/>
    <row r="35223" ht="26.25" customHeight="1"/>
    <row r="35224" ht="26.25" customHeight="1"/>
    <row r="35225" ht="26.25" customHeight="1"/>
    <row r="35226" ht="26.25" customHeight="1"/>
    <row r="35227" ht="26.25" customHeight="1"/>
    <row r="35228" ht="26.25" customHeight="1"/>
    <row r="35229" ht="26.25" customHeight="1"/>
    <row r="35230" ht="26.25" customHeight="1"/>
    <row r="35231" ht="26.25" customHeight="1"/>
    <row r="35232" ht="26.25" customHeight="1"/>
    <row r="35233" ht="26.25" customHeight="1"/>
    <row r="35234" ht="26.25" customHeight="1"/>
    <row r="35235" ht="26.25" customHeight="1"/>
    <row r="35236" ht="26.25" customHeight="1"/>
    <row r="35237" ht="26.25" customHeight="1"/>
    <row r="35238" ht="26.25" customHeight="1"/>
    <row r="35239" ht="26.25" customHeight="1"/>
    <row r="35240" ht="26.25" customHeight="1"/>
    <row r="35241" ht="26.25" customHeight="1"/>
    <row r="35242" ht="26.25" customHeight="1"/>
    <row r="35243" ht="26.25" customHeight="1"/>
    <row r="35244" ht="26.25" customHeight="1"/>
    <row r="35245" ht="26.25" customHeight="1"/>
    <row r="35246" ht="26.25" customHeight="1"/>
    <row r="35247" ht="26.25" customHeight="1"/>
    <row r="35248" ht="26.25" customHeight="1"/>
    <row r="35249" ht="26.25" customHeight="1"/>
    <row r="35250" ht="26.25" customHeight="1"/>
    <row r="35251" ht="26.25" customHeight="1"/>
    <row r="35252" ht="26.25" customHeight="1"/>
    <row r="35253" ht="26.25" customHeight="1"/>
    <row r="35254" ht="26.25" customHeight="1"/>
    <row r="35255" ht="26.25" customHeight="1"/>
    <row r="35256" ht="26.25" customHeight="1"/>
    <row r="35257" ht="26.25" customHeight="1"/>
    <row r="35258" ht="26.25" customHeight="1"/>
    <row r="35259" ht="26.25" customHeight="1"/>
    <row r="35260" ht="26.25" customHeight="1"/>
    <row r="35261" ht="26.25" customHeight="1"/>
    <row r="35262" ht="26.25" customHeight="1"/>
    <row r="35263" ht="26.25" customHeight="1"/>
    <row r="35264" ht="26.25" customHeight="1"/>
    <row r="35265" ht="26.25" customHeight="1"/>
    <row r="35266" ht="26.25" customHeight="1"/>
    <row r="35267" ht="26.25" customHeight="1"/>
    <row r="35268" ht="26.25" customHeight="1"/>
    <row r="35269" ht="26.25" customHeight="1"/>
    <row r="35270" ht="26.25" customHeight="1"/>
    <row r="35271" ht="26.25" customHeight="1"/>
    <row r="35272" ht="26.25" customHeight="1"/>
    <row r="35273" ht="26.25" customHeight="1"/>
    <row r="35274" ht="26.25" customHeight="1"/>
    <row r="35275" ht="26.25" customHeight="1"/>
    <row r="35276" ht="26.25" customHeight="1"/>
    <row r="35277" ht="26.25" customHeight="1"/>
    <row r="35278" ht="26.25" customHeight="1"/>
    <row r="35279" ht="26.25" customHeight="1"/>
    <row r="35280" ht="26.25" customHeight="1"/>
    <row r="35281" ht="26.25" customHeight="1"/>
    <row r="35282" ht="26.25" customHeight="1"/>
    <row r="35283" ht="26.25" customHeight="1"/>
    <row r="35284" ht="26.25" customHeight="1"/>
    <row r="35285" ht="26.25" customHeight="1"/>
    <row r="35286" ht="26.25" customHeight="1"/>
    <row r="35287" ht="26.25" customHeight="1"/>
    <row r="35288" ht="26.25" customHeight="1"/>
    <row r="35289" ht="26.25" customHeight="1"/>
    <row r="35290" ht="26.25" customHeight="1"/>
    <row r="35291" ht="26.25" customHeight="1"/>
    <row r="35292" ht="26.25" customHeight="1"/>
    <row r="35293" ht="26.25" customHeight="1"/>
    <row r="35294" ht="26.25" customHeight="1"/>
    <row r="35295" ht="26.25" customHeight="1"/>
    <row r="35296" ht="26.25" customHeight="1"/>
    <row r="35297" ht="26.25" customHeight="1"/>
    <row r="35298" ht="26.25" customHeight="1"/>
    <row r="35299" ht="26.25" customHeight="1"/>
    <row r="35300" ht="26.25" customHeight="1"/>
    <row r="35301" ht="26.25" customHeight="1"/>
    <row r="35302" ht="26.25" customHeight="1"/>
    <row r="35303" ht="26.25" customHeight="1"/>
    <row r="35304" ht="26.25" customHeight="1"/>
    <row r="35305" ht="26.25" customHeight="1"/>
    <row r="35306" ht="26.25" customHeight="1"/>
    <row r="35307" ht="26.25" customHeight="1"/>
    <row r="35308" ht="26.25" customHeight="1"/>
    <row r="35309" ht="26.25" customHeight="1"/>
    <row r="35310" ht="26.25" customHeight="1"/>
    <row r="35311" ht="26.25" customHeight="1"/>
    <row r="35312" ht="26.25" customHeight="1"/>
    <row r="35313" ht="26.25" customHeight="1"/>
    <row r="35314" ht="26.25" customHeight="1"/>
    <row r="35315" ht="26.25" customHeight="1"/>
    <row r="35316" ht="26.25" customHeight="1"/>
    <row r="35317" ht="26.25" customHeight="1"/>
    <row r="35318" ht="26.25" customHeight="1"/>
    <row r="35319" ht="26.25" customHeight="1"/>
    <row r="35320" ht="26.25" customHeight="1"/>
    <row r="35321" ht="26.25" customHeight="1"/>
    <row r="35322" ht="26.25" customHeight="1"/>
    <row r="35323" ht="26.25" customHeight="1"/>
    <row r="35324" ht="26.25" customHeight="1"/>
    <row r="35325" ht="26.25" customHeight="1"/>
    <row r="35326" ht="26.25" customHeight="1"/>
    <row r="35327" ht="26.25" customHeight="1"/>
    <row r="35328" ht="26.25" customHeight="1"/>
    <row r="35329" ht="26.25" customHeight="1"/>
    <row r="35330" ht="26.25" customHeight="1"/>
    <row r="35331" ht="26.25" customHeight="1"/>
    <row r="35332" ht="26.25" customHeight="1"/>
    <row r="35333" ht="26.25" customHeight="1"/>
    <row r="35334" ht="26.25" customHeight="1"/>
    <row r="35335" ht="26.25" customHeight="1"/>
    <row r="35336" ht="26.25" customHeight="1"/>
    <row r="35337" ht="26.25" customHeight="1"/>
    <row r="35338" ht="26.25" customHeight="1"/>
    <row r="35339" ht="26.25" customHeight="1"/>
    <row r="35340" ht="26.25" customHeight="1"/>
    <row r="35341" ht="26.25" customHeight="1"/>
    <row r="35342" ht="26.25" customHeight="1"/>
    <row r="35343" ht="26.25" customHeight="1"/>
    <row r="35344" ht="26.25" customHeight="1"/>
    <row r="35345" ht="26.25" customHeight="1"/>
    <row r="35346" ht="26.25" customHeight="1"/>
    <row r="35347" ht="26.25" customHeight="1"/>
    <row r="35348" ht="26.25" customHeight="1"/>
    <row r="35349" ht="26.25" customHeight="1"/>
    <row r="35350" ht="26.25" customHeight="1"/>
    <row r="35351" ht="26.25" customHeight="1"/>
    <row r="35352" ht="26.25" customHeight="1"/>
    <row r="35353" ht="26.25" customHeight="1"/>
    <row r="35354" ht="26.25" customHeight="1"/>
    <row r="35355" ht="26.25" customHeight="1"/>
    <row r="35356" ht="26.25" customHeight="1"/>
    <row r="35357" ht="26.25" customHeight="1"/>
    <row r="35358" ht="26.25" customHeight="1"/>
    <row r="35359" ht="26.25" customHeight="1"/>
    <row r="35360" ht="26.25" customHeight="1"/>
    <row r="35361" ht="26.25" customHeight="1"/>
    <row r="35362" ht="26.25" customHeight="1"/>
    <row r="35363" ht="26.25" customHeight="1"/>
    <row r="35364" ht="26.25" customHeight="1"/>
    <row r="35365" ht="26.25" customHeight="1"/>
    <row r="35366" ht="26.25" customHeight="1"/>
    <row r="35367" ht="26.25" customHeight="1"/>
    <row r="35368" ht="26.25" customHeight="1"/>
    <row r="35369" ht="26.25" customHeight="1"/>
    <row r="35370" ht="26.25" customHeight="1"/>
    <row r="35371" ht="26.25" customHeight="1"/>
    <row r="35372" ht="26.25" customHeight="1"/>
    <row r="35373" ht="26.25" customHeight="1"/>
    <row r="35374" ht="26.25" customHeight="1"/>
    <row r="35375" ht="26.25" customHeight="1"/>
    <row r="35376" ht="26.25" customHeight="1"/>
    <row r="35377" ht="26.25" customHeight="1"/>
    <row r="35378" ht="26.25" customHeight="1"/>
    <row r="35379" ht="26.25" customHeight="1"/>
    <row r="35380" ht="26.25" customHeight="1"/>
    <row r="35381" ht="26.25" customHeight="1"/>
    <row r="35382" ht="26.25" customHeight="1"/>
    <row r="35383" ht="26.25" customHeight="1"/>
    <row r="35384" ht="26.25" customHeight="1"/>
    <row r="35385" ht="26.25" customHeight="1"/>
    <row r="35386" ht="26.25" customHeight="1"/>
    <row r="35387" ht="26.25" customHeight="1"/>
    <row r="35388" ht="26.25" customHeight="1"/>
    <row r="35389" ht="26.25" customHeight="1"/>
    <row r="35390" ht="26.25" customHeight="1"/>
    <row r="35391" ht="26.25" customHeight="1"/>
    <row r="35392" ht="26.25" customHeight="1"/>
    <row r="35393" ht="26.25" customHeight="1"/>
    <row r="35394" ht="26.25" customHeight="1"/>
    <row r="35395" ht="26.25" customHeight="1"/>
    <row r="35396" ht="26.25" customHeight="1"/>
    <row r="35397" ht="26.25" customHeight="1"/>
    <row r="35398" ht="26.25" customHeight="1"/>
    <row r="35399" ht="26.25" customHeight="1"/>
    <row r="35400" ht="26.25" customHeight="1"/>
    <row r="35401" ht="26.25" customHeight="1"/>
    <row r="35402" ht="26.25" customHeight="1"/>
    <row r="35403" ht="26.25" customHeight="1"/>
    <row r="35404" ht="26.25" customHeight="1"/>
    <row r="35405" ht="26.25" customHeight="1"/>
    <row r="35406" ht="26.25" customHeight="1"/>
    <row r="35407" ht="26.25" customHeight="1"/>
    <row r="35408" ht="26.25" customHeight="1"/>
    <row r="35409" ht="26.25" customHeight="1"/>
    <row r="35410" ht="26.25" customHeight="1"/>
    <row r="35411" ht="26.25" customHeight="1"/>
    <row r="35412" ht="26.25" customHeight="1"/>
    <row r="35413" ht="26.25" customHeight="1"/>
    <row r="35414" ht="26.25" customHeight="1"/>
    <row r="35415" ht="26.25" customHeight="1"/>
    <row r="35416" ht="26.25" customHeight="1"/>
    <row r="35417" ht="26.25" customHeight="1"/>
    <row r="35418" ht="26.25" customHeight="1"/>
    <row r="35419" ht="26.25" customHeight="1"/>
    <row r="35420" ht="26.25" customHeight="1"/>
    <row r="35421" ht="26.25" customHeight="1"/>
    <row r="35422" ht="26.25" customHeight="1"/>
    <row r="35423" ht="26.25" customHeight="1"/>
    <row r="35424" ht="26.25" customHeight="1"/>
    <row r="35425" ht="26.25" customHeight="1"/>
    <row r="35426" ht="26.25" customHeight="1"/>
    <row r="35427" ht="26.25" customHeight="1"/>
    <row r="35428" ht="26.25" customHeight="1"/>
    <row r="35429" ht="26.25" customHeight="1"/>
    <row r="35430" ht="26.25" customHeight="1"/>
    <row r="35431" ht="26.25" customHeight="1"/>
    <row r="35432" ht="26.25" customHeight="1"/>
    <row r="35433" ht="26.25" customHeight="1"/>
    <row r="35434" ht="26.25" customHeight="1"/>
    <row r="35435" ht="26.25" customHeight="1"/>
    <row r="35436" ht="26.25" customHeight="1"/>
    <row r="35437" ht="26.25" customHeight="1"/>
    <row r="35438" ht="26.25" customHeight="1"/>
    <row r="35439" ht="26.25" customHeight="1"/>
    <row r="35440" ht="26.25" customHeight="1"/>
    <row r="35441" ht="26.25" customHeight="1"/>
    <row r="35442" ht="26.25" customHeight="1"/>
    <row r="35443" ht="26.25" customHeight="1"/>
    <row r="35444" ht="26.25" customHeight="1"/>
    <row r="35445" ht="26.25" customHeight="1"/>
    <row r="35446" ht="26.25" customHeight="1"/>
    <row r="35447" ht="26.25" customHeight="1"/>
    <row r="35448" ht="26.25" customHeight="1"/>
    <row r="35449" ht="26.25" customHeight="1"/>
    <row r="35450" ht="26.25" customHeight="1"/>
    <row r="35451" ht="26.25" customHeight="1"/>
    <row r="35452" ht="26.25" customHeight="1"/>
    <row r="35453" ht="26.25" customHeight="1"/>
    <row r="35454" ht="26.25" customHeight="1"/>
    <row r="35455" ht="26.25" customHeight="1"/>
    <row r="35456" ht="26.25" customHeight="1"/>
    <row r="35457" ht="26.25" customHeight="1"/>
    <row r="35458" ht="26.25" customHeight="1"/>
    <row r="35459" ht="26.25" customHeight="1"/>
    <row r="35460" ht="26.25" customHeight="1"/>
    <row r="35461" ht="26.25" customHeight="1"/>
    <row r="35462" ht="26.25" customHeight="1"/>
    <row r="35463" ht="26.25" customHeight="1"/>
    <row r="35464" ht="26.25" customHeight="1"/>
    <row r="35465" ht="26.25" customHeight="1"/>
    <row r="35466" ht="26.25" customHeight="1"/>
    <row r="35467" ht="26.25" customHeight="1"/>
    <row r="35468" ht="26.25" customHeight="1"/>
    <row r="35469" ht="26.25" customHeight="1"/>
    <row r="35470" ht="26.25" customHeight="1"/>
    <row r="35471" ht="26.25" customHeight="1"/>
    <row r="35472" ht="26.25" customHeight="1"/>
    <row r="35473" ht="26.25" customHeight="1"/>
    <row r="35474" ht="26.25" customHeight="1"/>
    <row r="35475" ht="26.25" customHeight="1"/>
    <row r="35476" ht="26.25" customHeight="1"/>
    <row r="35477" ht="26.25" customHeight="1"/>
    <row r="35478" ht="26.25" customHeight="1"/>
    <row r="35479" ht="26.25" customHeight="1"/>
    <row r="35480" ht="26.25" customHeight="1"/>
    <row r="35481" ht="26.25" customHeight="1"/>
    <row r="35482" ht="26.25" customHeight="1"/>
    <row r="35483" ht="26.25" customHeight="1"/>
    <row r="35484" ht="26.25" customHeight="1"/>
    <row r="35485" ht="26.25" customHeight="1"/>
    <row r="35486" ht="26.25" customHeight="1"/>
    <row r="35487" ht="26.25" customHeight="1"/>
    <row r="35488" ht="26.25" customHeight="1"/>
    <row r="35489" ht="26.25" customHeight="1"/>
    <row r="35490" ht="26.25" customHeight="1"/>
    <row r="35491" ht="26.25" customHeight="1"/>
    <row r="35492" ht="26.25" customHeight="1"/>
    <row r="35493" ht="26.25" customHeight="1"/>
    <row r="35494" ht="26.25" customHeight="1"/>
    <row r="35495" ht="26.25" customHeight="1"/>
    <row r="35496" ht="26.25" customHeight="1"/>
    <row r="35497" ht="26.25" customHeight="1"/>
    <row r="35498" ht="26.25" customHeight="1"/>
    <row r="35499" ht="26.25" customHeight="1"/>
    <row r="35500" ht="26.25" customHeight="1"/>
    <row r="35501" ht="26.25" customHeight="1"/>
    <row r="35502" ht="26.25" customHeight="1"/>
    <row r="35503" ht="26.25" customHeight="1"/>
    <row r="35504" ht="26.25" customHeight="1"/>
    <row r="35505" ht="26.25" customHeight="1"/>
    <row r="35506" ht="26.25" customHeight="1"/>
    <row r="35507" ht="26.25" customHeight="1"/>
    <row r="35508" ht="26.25" customHeight="1"/>
    <row r="35509" ht="26.25" customHeight="1"/>
    <row r="35510" ht="26.25" customHeight="1"/>
    <row r="35511" ht="26.25" customHeight="1"/>
    <row r="35512" ht="26.25" customHeight="1"/>
    <row r="35513" ht="26.25" customHeight="1"/>
    <row r="35514" ht="26.25" customHeight="1"/>
    <row r="35515" ht="26.25" customHeight="1"/>
    <row r="35516" ht="26.25" customHeight="1"/>
    <row r="35517" ht="26.25" customHeight="1"/>
    <row r="35518" ht="26.25" customHeight="1"/>
    <row r="35519" ht="26.25" customHeight="1"/>
    <row r="35520" ht="26.25" customHeight="1"/>
    <row r="35521" ht="26.25" customHeight="1"/>
    <row r="35522" ht="26.25" customHeight="1"/>
    <row r="35523" ht="26.25" customHeight="1"/>
    <row r="35524" ht="26.25" customHeight="1"/>
    <row r="35525" ht="26.25" customHeight="1"/>
    <row r="35526" ht="26.25" customHeight="1"/>
    <row r="35527" ht="26.25" customHeight="1"/>
    <row r="35528" ht="26.25" customHeight="1"/>
    <row r="35529" ht="26.25" customHeight="1"/>
    <row r="35530" ht="26.25" customHeight="1"/>
    <row r="35531" ht="26.25" customHeight="1"/>
    <row r="35532" ht="26.25" customHeight="1"/>
    <row r="35533" ht="26.25" customHeight="1"/>
    <row r="35534" ht="26.25" customHeight="1"/>
    <row r="35535" ht="26.25" customHeight="1"/>
    <row r="35536" ht="26.25" customHeight="1"/>
    <row r="35537" ht="26.25" customHeight="1"/>
    <row r="35538" ht="26.25" customHeight="1"/>
    <row r="35539" ht="26.25" customHeight="1"/>
    <row r="35540" ht="26.25" customHeight="1"/>
    <row r="35541" ht="26.25" customHeight="1"/>
    <row r="35542" ht="26.25" customHeight="1"/>
    <row r="35543" ht="26.25" customHeight="1"/>
    <row r="35544" ht="26.25" customHeight="1"/>
    <row r="35545" ht="26.25" customHeight="1"/>
    <row r="35546" ht="26.25" customHeight="1"/>
    <row r="35547" ht="26.25" customHeight="1"/>
    <row r="35548" ht="26.25" customHeight="1"/>
    <row r="35549" ht="26.25" customHeight="1"/>
    <row r="35550" ht="26.25" customHeight="1"/>
    <row r="35551" ht="26.25" customHeight="1"/>
    <row r="35552" ht="26.25" customHeight="1"/>
    <row r="35553" ht="26.25" customHeight="1"/>
    <row r="35554" ht="26.25" customHeight="1"/>
    <row r="35555" ht="26.25" customHeight="1"/>
    <row r="35556" ht="26.25" customHeight="1"/>
    <row r="35557" ht="26.25" customHeight="1"/>
    <row r="35558" ht="26.25" customHeight="1"/>
    <row r="35559" ht="26.25" customHeight="1"/>
    <row r="35560" ht="26.25" customHeight="1"/>
    <row r="35561" ht="26.25" customHeight="1"/>
    <row r="35562" ht="26.25" customHeight="1"/>
    <row r="35563" ht="26.25" customHeight="1"/>
    <row r="35564" ht="26.25" customHeight="1"/>
    <row r="35565" ht="26.25" customHeight="1"/>
    <row r="35566" ht="26.25" customHeight="1"/>
    <row r="35567" ht="26.25" customHeight="1"/>
    <row r="35568" ht="26.25" customHeight="1"/>
    <row r="35569" ht="26.25" customHeight="1"/>
    <row r="35570" ht="26.25" customHeight="1"/>
    <row r="35571" ht="26.25" customHeight="1"/>
    <row r="35572" ht="26.25" customHeight="1"/>
    <row r="35573" ht="26.25" customHeight="1"/>
    <row r="35574" ht="26.25" customHeight="1"/>
    <row r="35575" ht="26.25" customHeight="1"/>
    <row r="35576" ht="26.25" customHeight="1"/>
    <row r="35577" ht="26.25" customHeight="1"/>
    <row r="35578" ht="26.25" customHeight="1"/>
    <row r="35579" ht="26.25" customHeight="1"/>
    <row r="35580" ht="26.25" customHeight="1"/>
    <row r="35581" ht="26.25" customHeight="1"/>
    <row r="35582" ht="26.25" customHeight="1"/>
    <row r="35583" ht="26.25" customHeight="1"/>
    <row r="35584" ht="26.25" customHeight="1"/>
    <row r="35585" ht="26.25" customHeight="1"/>
    <row r="35586" ht="26.25" customHeight="1"/>
    <row r="35587" ht="26.25" customHeight="1"/>
    <row r="35588" ht="26.25" customHeight="1"/>
    <row r="35589" ht="26.25" customHeight="1"/>
    <row r="35590" ht="26.25" customHeight="1"/>
    <row r="35591" ht="26.25" customHeight="1"/>
    <row r="35592" ht="26.25" customHeight="1"/>
    <row r="35593" ht="26.25" customHeight="1"/>
    <row r="35594" ht="26.25" customHeight="1"/>
    <row r="35595" ht="26.25" customHeight="1"/>
    <row r="35596" ht="26.25" customHeight="1"/>
    <row r="35597" ht="26.25" customHeight="1"/>
    <row r="35598" ht="26.25" customHeight="1"/>
    <row r="35599" ht="26.25" customHeight="1"/>
    <row r="35600" ht="26.25" customHeight="1"/>
    <row r="35601" ht="26.25" customHeight="1"/>
    <row r="35602" ht="26.25" customHeight="1"/>
    <row r="35603" ht="26.25" customHeight="1"/>
    <row r="35604" ht="26.25" customHeight="1"/>
    <row r="35605" ht="26.25" customHeight="1"/>
    <row r="35606" ht="26.25" customHeight="1"/>
    <row r="35607" ht="26.25" customHeight="1"/>
    <row r="35608" ht="26.25" customHeight="1"/>
    <row r="35609" ht="26.25" customHeight="1"/>
    <row r="35610" ht="26.25" customHeight="1"/>
    <row r="35611" ht="26.25" customHeight="1"/>
    <row r="35612" ht="26.25" customHeight="1"/>
    <row r="35613" ht="26.25" customHeight="1"/>
    <row r="35614" ht="26.25" customHeight="1"/>
    <row r="35615" ht="26.25" customHeight="1"/>
    <row r="35616" ht="26.25" customHeight="1"/>
    <row r="35617" ht="26.25" customHeight="1"/>
    <row r="35618" ht="26.25" customHeight="1"/>
    <row r="35619" ht="26.25" customHeight="1"/>
    <row r="35620" ht="26.25" customHeight="1"/>
    <row r="35621" ht="26.25" customHeight="1"/>
    <row r="35622" ht="26.25" customHeight="1"/>
    <row r="35623" ht="26.25" customHeight="1"/>
    <row r="35624" ht="26.25" customHeight="1"/>
    <row r="35625" ht="26.25" customHeight="1"/>
    <row r="35626" ht="26.25" customHeight="1"/>
    <row r="35627" ht="26.25" customHeight="1"/>
    <row r="35628" ht="26.25" customHeight="1"/>
    <row r="35629" ht="26.25" customHeight="1"/>
    <row r="35630" ht="26.25" customHeight="1"/>
    <row r="35631" ht="26.25" customHeight="1"/>
    <row r="35632" ht="26.25" customHeight="1"/>
    <row r="35633" ht="26.25" customHeight="1"/>
    <row r="35634" ht="26.25" customHeight="1"/>
    <row r="35635" ht="26.25" customHeight="1"/>
    <row r="35636" ht="26.25" customHeight="1"/>
    <row r="35637" ht="26.25" customHeight="1"/>
    <row r="35638" ht="26.25" customHeight="1"/>
    <row r="35639" ht="26.25" customHeight="1"/>
    <row r="35640" ht="26.25" customHeight="1"/>
    <row r="35641" ht="26.25" customHeight="1"/>
    <row r="35642" ht="26.25" customHeight="1"/>
    <row r="35643" ht="26.25" customHeight="1"/>
    <row r="35644" ht="26.25" customHeight="1"/>
    <row r="35645" ht="26.25" customHeight="1"/>
    <row r="35646" ht="26.25" customHeight="1"/>
    <row r="35647" ht="26.25" customHeight="1"/>
    <row r="35648" ht="26.25" customHeight="1"/>
    <row r="35649" ht="26.25" customHeight="1"/>
    <row r="35650" ht="26.25" customHeight="1"/>
    <row r="35651" ht="26.25" customHeight="1"/>
    <row r="35652" ht="26.25" customHeight="1"/>
    <row r="35653" ht="26.25" customHeight="1"/>
    <row r="35654" ht="26.25" customHeight="1"/>
    <row r="35655" ht="26.25" customHeight="1"/>
    <row r="35656" ht="26.25" customHeight="1"/>
    <row r="35657" ht="26.25" customHeight="1"/>
    <row r="35658" ht="26.25" customHeight="1"/>
    <row r="35659" ht="26.25" customHeight="1"/>
    <row r="35660" ht="26.25" customHeight="1"/>
    <row r="35661" ht="26.25" customHeight="1"/>
    <row r="35662" ht="26.25" customHeight="1"/>
    <row r="35663" ht="26.25" customHeight="1"/>
    <row r="35664" ht="26.25" customHeight="1"/>
    <row r="35665" ht="26.25" customHeight="1"/>
    <row r="35666" ht="26.25" customHeight="1"/>
    <row r="35667" ht="26.25" customHeight="1"/>
    <row r="35668" ht="26.25" customHeight="1"/>
    <row r="35669" ht="26.25" customHeight="1"/>
    <row r="35670" ht="26.25" customHeight="1"/>
    <row r="35671" ht="26.25" customHeight="1"/>
    <row r="35672" ht="26.25" customHeight="1"/>
    <row r="35673" ht="26.25" customHeight="1"/>
    <row r="35674" ht="26.25" customHeight="1"/>
    <row r="35675" ht="26.25" customHeight="1"/>
    <row r="35676" ht="26.25" customHeight="1"/>
    <row r="35677" ht="26.25" customHeight="1"/>
    <row r="35678" ht="26.25" customHeight="1"/>
    <row r="35679" ht="26.25" customHeight="1"/>
    <row r="35680" ht="26.25" customHeight="1"/>
    <row r="35681" ht="26.25" customHeight="1"/>
    <row r="35682" ht="26.25" customHeight="1"/>
    <row r="35683" ht="26.25" customHeight="1"/>
    <row r="35684" ht="26.25" customHeight="1"/>
    <row r="35685" ht="26.25" customHeight="1"/>
    <row r="35686" ht="26.25" customHeight="1"/>
    <row r="35687" ht="26.25" customHeight="1"/>
    <row r="35688" ht="26.25" customHeight="1"/>
    <row r="35689" ht="26.25" customHeight="1"/>
    <row r="35690" ht="26.25" customHeight="1"/>
    <row r="35691" ht="26.25" customHeight="1"/>
    <row r="35692" ht="26.25" customHeight="1"/>
    <row r="35693" ht="26.25" customHeight="1"/>
    <row r="35694" ht="26.25" customHeight="1"/>
    <row r="35695" ht="26.25" customHeight="1"/>
    <row r="35696" ht="26.25" customHeight="1"/>
    <row r="35697" ht="26.25" customHeight="1"/>
    <row r="35698" ht="26.25" customHeight="1"/>
    <row r="35699" ht="26.25" customHeight="1"/>
    <row r="35700" ht="26.25" customHeight="1"/>
    <row r="35701" ht="26.25" customHeight="1"/>
    <row r="35702" ht="26.25" customHeight="1"/>
    <row r="35703" ht="26.25" customHeight="1"/>
    <row r="35704" ht="26.25" customHeight="1"/>
    <row r="35705" ht="26.25" customHeight="1"/>
    <row r="35706" ht="26.25" customHeight="1"/>
    <row r="35707" ht="26.25" customHeight="1"/>
    <row r="35708" ht="26.25" customHeight="1"/>
    <row r="35709" ht="26.25" customHeight="1"/>
    <row r="35710" ht="26.25" customHeight="1"/>
    <row r="35711" ht="26.25" customHeight="1"/>
    <row r="35712" ht="26.25" customHeight="1"/>
    <row r="35713" ht="26.25" customHeight="1"/>
    <row r="35714" ht="26.25" customHeight="1"/>
    <row r="35715" ht="26.25" customHeight="1"/>
    <row r="35716" ht="26.25" customHeight="1"/>
    <row r="35717" ht="26.25" customHeight="1"/>
    <row r="35718" ht="26.25" customHeight="1"/>
    <row r="35719" ht="26.25" customHeight="1"/>
    <row r="35720" ht="26.25" customHeight="1"/>
    <row r="35721" ht="26.25" customHeight="1"/>
    <row r="35722" ht="26.25" customHeight="1"/>
    <row r="35723" ht="26.25" customHeight="1"/>
    <row r="35724" ht="26.25" customHeight="1"/>
    <row r="35725" ht="26.25" customHeight="1"/>
    <row r="35726" ht="26.25" customHeight="1"/>
    <row r="35727" ht="26.25" customHeight="1"/>
    <row r="35728" ht="26.25" customHeight="1"/>
    <row r="35729" ht="26.25" customHeight="1"/>
    <row r="35730" ht="26.25" customHeight="1"/>
    <row r="35731" ht="26.25" customHeight="1"/>
    <row r="35732" ht="26.25" customHeight="1"/>
    <row r="35733" ht="26.25" customHeight="1"/>
    <row r="35734" ht="26.25" customHeight="1"/>
    <row r="35735" ht="26.25" customHeight="1"/>
    <row r="35736" ht="26.25" customHeight="1"/>
    <row r="35737" ht="26.25" customHeight="1"/>
    <row r="35738" ht="26.25" customHeight="1"/>
    <row r="35739" ht="26.25" customHeight="1"/>
    <row r="35740" ht="26.25" customHeight="1"/>
    <row r="35741" ht="26.25" customHeight="1"/>
    <row r="35742" ht="26.25" customHeight="1"/>
    <row r="35743" ht="26.25" customHeight="1"/>
    <row r="35744" ht="26.25" customHeight="1"/>
    <row r="35745" ht="26.25" customHeight="1"/>
    <row r="35746" ht="26.25" customHeight="1"/>
    <row r="35747" ht="26.25" customHeight="1"/>
    <row r="35748" ht="26.25" customHeight="1"/>
    <row r="35749" ht="26.25" customHeight="1"/>
    <row r="35750" ht="26.25" customHeight="1"/>
    <row r="35751" ht="26.25" customHeight="1"/>
    <row r="35752" ht="26.25" customHeight="1"/>
    <row r="35753" ht="26.25" customHeight="1"/>
    <row r="35754" ht="26.25" customHeight="1"/>
    <row r="35755" ht="26.25" customHeight="1"/>
    <row r="35756" ht="26.25" customHeight="1"/>
    <row r="35757" ht="26.25" customHeight="1"/>
    <row r="35758" ht="26.25" customHeight="1"/>
    <row r="35759" ht="26.25" customHeight="1"/>
    <row r="35760" ht="26.25" customHeight="1"/>
    <row r="35761" ht="26.25" customHeight="1"/>
    <row r="35762" ht="26.25" customHeight="1"/>
    <row r="35763" ht="26.25" customHeight="1"/>
    <row r="35764" ht="26.25" customHeight="1"/>
    <row r="35765" ht="26.25" customHeight="1"/>
    <row r="35766" ht="26.25" customHeight="1"/>
    <row r="35767" ht="26.25" customHeight="1"/>
    <row r="35768" ht="26.25" customHeight="1"/>
    <row r="35769" ht="26.25" customHeight="1"/>
    <row r="35770" ht="26.25" customHeight="1"/>
    <row r="35771" ht="26.25" customHeight="1"/>
    <row r="35772" ht="26.25" customHeight="1"/>
    <row r="35773" ht="26.25" customHeight="1"/>
    <row r="35774" ht="26.25" customHeight="1"/>
    <row r="35775" ht="26.25" customHeight="1"/>
    <row r="35776" ht="26.25" customHeight="1"/>
    <row r="35777" ht="26.25" customHeight="1"/>
    <row r="35778" ht="26.25" customHeight="1"/>
    <row r="35779" ht="26.25" customHeight="1"/>
    <row r="35780" ht="26.25" customHeight="1"/>
    <row r="35781" ht="26.25" customHeight="1"/>
    <row r="35782" ht="26.25" customHeight="1"/>
    <row r="35783" ht="26.25" customHeight="1"/>
    <row r="35784" ht="26.25" customHeight="1"/>
    <row r="35785" ht="26.25" customHeight="1"/>
    <row r="35786" ht="26.25" customHeight="1"/>
    <row r="35787" ht="26.25" customHeight="1"/>
    <row r="35788" ht="26.25" customHeight="1"/>
    <row r="35789" ht="26.25" customHeight="1"/>
    <row r="35790" ht="26.25" customHeight="1"/>
    <row r="35791" ht="26.25" customHeight="1"/>
    <row r="35792" ht="26.25" customHeight="1"/>
    <row r="35793" ht="26.25" customHeight="1"/>
    <row r="35794" ht="26.25" customHeight="1"/>
    <row r="35795" ht="26.25" customHeight="1"/>
    <row r="35796" ht="26.25" customHeight="1"/>
    <row r="35797" ht="26.25" customHeight="1"/>
    <row r="35798" ht="26.25" customHeight="1"/>
    <row r="35799" ht="26.25" customHeight="1"/>
    <row r="35800" ht="26.25" customHeight="1"/>
    <row r="35801" ht="26.25" customHeight="1"/>
    <row r="35802" ht="26.25" customHeight="1"/>
    <row r="35803" ht="26.25" customHeight="1"/>
    <row r="35804" ht="26.25" customHeight="1"/>
    <row r="35805" ht="26.25" customHeight="1"/>
    <row r="35806" ht="26.25" customHeight="1"/>
    <row r="35807" ht="26.25" customHeight="1"/>
    <row r="35808" ht="26.25" customHeight="1"/>
    <row r="35809" ht="26.25" customHeight="1"/>
    <row r="35810" ht="26.25" customHeight="1"/>
    <row r="35811" ht="26.25" customHeight="1"/>
    <row r="35812" ht="26.25" customHeight="1"/>
    <row r="35813" ht="26.25" customHeight="1"/>
    <row r="35814" ht="26.25" customHeight="1"/>
    <row r="35815" ht="26.25" customHeight="1"/>
    <row r="35816" ht="26.25" customHeight="1"/>
    <row r="35817" ht="26.25" customHeight="1"/>
    <row r="35818" ht="26.25" customHeight="1"/>
    <row r="35819" ht="26.25" customHeight="1"/>
    <row r="35820" ht="26.25" customHeight="1"/>
    <row r="35821" ht="26.25" customHeight="1"/>
    <row r="35822" ht="26.25" customHeight="1"/>
    <row r="35823" ht="26.25" customHeight="1"/>
    <row r="35824" ht="26.25" customHeight="1"/>
    <row r="35825" ht="26.25" customHeight="1"/>
    <row r="35826" ht="26.25" customHeight="1"/>
    <row r="35827" ht="26.25" customHeight="1"/>
    <row r="35828" ht="26.25" customHeight="1"/>
    <row r="35829" ht="26.25" customHeight="1"/>
    <row r="35830" ht="26.25" customHeight="1"/>
    <row r="35831" ht="26.25" customHeight="1"/>
    <row r="35832" ht="26.25" customHeight="1"/>
    <row r="35833" ht="26.25" customHeight="1"/>
    <row r="35834" ht="26.25" customHeight="1"/>
    <row r="35835" ht="26.25" customHeight="1"/>
    <row r="35836" ht="26.25" customHeight="1"/>
    <row r="35837" ht="26.25" customHeight="1"/>
    <row r="35838" ht="26.25" customHeight="1"/>
    <row r="35839" ht="26.25" customHeight="1"/>
    <row r="35840" ht="26.25" customHeight="1"/>
    <row r="35841" ht="26.25" customHeight="1"/>
    <row r="35842" ht="26.25" customHeight="1"/>
    <row r="35843" ht="26.25" customHeight="1"/>
    <row r="35844" ht="26.25" customHeight="1"/>
    <row r="35845" ht="26.25" customHeight="1"/>
    <row r="35846" ht="26.25" customHeight="1"/>
    <row r="35847" ht="26.25" customHeight="1"/>
    <row r="35848" ht="26.25" customHeight="1"/>
    <row r="35849" ht="26.25" customHeight="1"/>
    <row r="35850" ht="26.25" customHeight="1"/>
    <row r="35851" ht="26.25" customHeight="1"/>
    <row r="35852" ht="26.25" customHeight="1"/>
    <row r="35853" ht="26.25" customHeight="1"/>
    <row r="35854" ht="26.25" customHeight="1"/>
    <row r="35855" ht="26.25" customHeight="1"/>
    <row r="35856" ht="26.25" customHeight="1"/>
    <row r="35857" ht="26.25" customHeight="1"/>
    <row r="35858" ht="26.25" customHeight="1"/>
    <row r="35859" ht="26.25" customHeight="1"/>
    <row r="35860" ht="26.25" customHeight="1"/>
    <row r="35861" ht="26.25" customHeight="1"/>
    <row r="35862" ht="26.25" customHeight="1"/>
    <row r="35863" ht="26.25" customHeight="1"/>
    <row r="35864" ht="26.25" customHeight="1"/>
    <row r="35865" ht="26.25" customHeight="1"/>
    <row r="35866" ht="26.25" customHeight="1"/>
    <row r="35867" ht="26.25" customHeight="1"/>
    <row r="35868" ht="26.25" customHeight="1"/>
    <row r="35869" ht="26.25" customHeight="1"/>
    <row r="35870" ht="26.25" customHeight="1"/>
    <row r="35871" ht="26.25" customHeight="1"/>
    <row r="35872" ht="26.25" customHeight="1"/>
    <row r="35873" ht="26.25" customHeight="1"/>
    <row r="35874" ht="26.25" customHeight="1"/>
    <row r="35875" ht="26.25" customHeight="1"/>
    <row r="35876" ht="26.25" customHeight="1"/>
    <row r="35877" ht="26.25" customHeight="1"/>
    <row r="35878" ht="26.25" customHeight="1"/>
    <row r="35879" ht="26.25" customHeight="1"/>
    <row r="35880" ht="26.25" customHeight="1"/>
    <row r="35881" ht="26.25" customHeight="1"/>
    <row r="35882" ht="26.25" customHeight="1"/>
    <row r="35883" ht="26.25" customHeight="1"/>
    <row r="35884" ht="26.25" customHeight="1"/>
    <row r="35885" ht="26.25" customHeight="1"/>
    <row r="35886" ht="26.25" customHeight="1"/>
    <row r="35887" ht="26.25" customHeight="1"/>
    <row r="35888" ht="26.25" customHeight="1"/>
    <row r="35889" ht="26.25" customHeight="1"/>
    <row r="35890" ht="26.25" customHeight="1"/>
    <row r="35891" ht="26.25" customHeight="1"/>
    <row r="35892" ht="26.25" customHeight="1"/>
    <row r="35893" ht="26.25" customHeight="1"/>
    <row r="35894" ht="26.25" customHeight="1"/>
    <row r="35895" ht="26.25" customHeight="1"/>
    <row r="35896" ht="26.25" customHeight="1"/>
    <row r="35897" ht="26.25" customHeight="1"/>
    <row r="35898" ht="26.25" customHeight="1"/>
    <row r="35899" ht="26.25" customHeight="1"/>
    <row r="35900" ht="26.25" customHeight="1"/>
    <row r="35901" ht="26.25" customHeight="1"/>
    <row r="35902" ht="26.25" customHeight="1"/>
    <row r="35903" ht="26.25" customHeight="1"/>
    <row r="35904" ht="26.25" customHeight="1"/>
    <row r="35905" ht="26.25" customHeight="1"/>
    <row r="35906" ht="26.25" customHeight="1"/>
    <row r="35907" ht="26.25" customHeight="1"/>
    <row r="35908" ht="26.25" customHeight="1"/>
    <row r="35909" ht="26.25" customHeight="1"/>
    <row r="35910" ht="26.25" customHeight="1"/>
    <row r="35911" ht="26.25" customHeight="1"/>
    <row r="35912" ht="26.25" customHeight="1"/>
    <row r="35913" ht="26.25" customHeight="1"/>
    <row r="35914" ht="26.25" customHeight="1"/>
    <row r="35915" ht="26.25" customHeight="1"/>
    <row r="35916" ht="26.25" customHeight="1"/>
    <row r="35917" ht="26.25" customHeight="1"/>
    <row r="35918" ht="26.25" customHeight="1"/>
    <row r="35919" ht="26.25" customHeight="1"/>
    <row r="35920" ht="26.25" customHeight="1"/>
    <row r="35921" ht="26.25" customHeight="1"/>
    <row r="35922" ht="26.25" customHeight="1"/>
    <row r="35923" ht="26.25" customHeight="1"/>
    <row r="35924" ht="26.25" customHeight="1"/>
    <row r="35925" ht="26.25" customHeight="1"/>
    <row r="35926" ht="26.25" customHeight="1"/>
    <row r="35927" ht="26.25" customHeight="1"/>
    <row r="35928" ht="26.25" customHeight="1"/>
    <row r="35929" ht="26.25" customHeight="1"/>
    <row r="35930" ht="26.25" customHeight="1"/>
    <row r="35931" ht="26.25" customHeight="1"/>
    <row r="35932" ht="26.25" customHeight="1"/>
    <row r="35933" ht="26.25" customHeight="1"/>
    <row r="35934" ht="26.25" customHeight="1"/>
    <row r="35935" ht="26.25" customHeight="1"/>
    <row r="35936" ht="26.25" customHeight="1"/>
    <row r="35937" ht="26.25" customHeight="1"/>
    <row r="35938" ht="26.25" customHeight="1"/>
    <row r="35939" ht="26.25" customHeight="1"/>
    <row r="35940" ht="26.25" customHeight="1"/>
    <row r="35941" ht="26.25" customHeight="1"/>
    <row r="35942" ht="26.25" customHeight="1"/>
    <row r="35943" ht="26.25" customHeight="1"/>
    <row r="35944" ht="26.25" customHeight="1"/>
    <row r="35945" ht="26.25" customHeight="1"/>
    <row r="35946" ht="26.25" customHeight="1"/>
    <row r="35947" ht="26.25" customHeight="1"/>
    <row r="35948" ht="26.25" customHeight="1"/>
    <row r="35949" ht="26.25" customHeight="1"/>
    <row r="35950" ht="26.25" customHeight="1"/>
    <row r="35951" ht="26.25" customHeight="1"/>
    <row r="35952" ht="26.25" customHeight="1"/>
    <row r="35953" ht="26.25" customHeight="1"/>
    <row r="35954" ht="26.25" customHeight="1"/>
    <row r="35955" ht="26.25" customHeight="1"/>
    <row r="35956" ht="26.25" customHeight="1"/>
    <row r="35957" ht="26.25" customHeight="1"/>
    <row r="35958" ht="26.25" customHeight="1"/>
    <row r="35959" ht="26.25" customHeight="1"/>
    <row r="35960" ht="26.25" customHeight="1"/>
    <row r="35961" ht="26.25" customHeight="1"/>
    <row r="35962" ht="26.25" customHeight="1"/>
    <row r="35963" ht="26.25" customHeight="1"/>
    <row r="35964" ht="26.25" customHeight="1"/>
    <row r="35965" ht="26.25" customHeight="1"/>
    <row r="35966" ht="26.25" customHeight="1"/>
    <row r="35967" ht="26.25" customHeight="1"/>
    <row r="35968" ht="26.25" customHeight="1"/>
    <row r="35969" ht="26.25" customHeight="1"/>
    <row r="35970" ht="26.25" customHeight="1"/>
    <row r="35971" ht="26.25" customHeight="1"/>
    <row r="35972" ht="26.25" customHeight="1"/>
    <row r="35973" ht="26.25" customHeight="1"/>
    <row r="35974" ht="26.25" customHeight="1"/>
    <row r="35975" ht="26.25" customHeight="1"/>
    <row r="35976" ht="26.25" customHeight="1"/>
    <row r="35977" ht="26.25" customHeight="1"/>
    <row r="35978" ht="26.25" customHeight="1"/>
    <row r="35979" ht="26.25" customHeight="1"/>
    <row r="35980" ht="26.25" customHeight="1"/>
    <row r="35981" ht="26.25" customHeight="1"/>
    <row r="35982" ht="26.25" customHeight="1"/>
    <row r="35983" ht="26.25" customHeight="1"/>
    <row r="35984" ht="26.25" customHeight="1"/>
    <row r="35985" ht="26.25" customHeight="1"/>
    <row r="35986" ht="26.25" customHeight="1"/>
    <row r="35987" ht="26.25" customHeight="1"/>
    <row r="35988" ht="26.25" customHeight="1"/>
    <row r="35989" ht="26.25" customHeight="1"/>
    <row r="35990" ht="26.25" customHeight="1"/>
    <row r="35991" ht="26.25" customHeight="1"/>
    <row r="35992" ht="26.25" customHeight="1"/>
    <row r="35993" ht="26.25" customHeight="1"/>
    <row r="35994" ht="26.25" customHeight="1"/>
    <row r="35995" ht="26.25" customHeight="1"/>
    <row r="35996" ht="26.25" customHeight="1"/>
    <row r="35997" ht="26.25" customHeight="1"/>
    <row r="35998" ht="26.25" customHeight="1"/>
    <row r="35999" ht="26.25" customHeight="1"/>
    <row r="36000" ht="26.25" customHeight="1"/>
    <row r="36001" ht="26.25" customHeight="1"/>
    <row r="36002" ht="26.25" customHeight="1"/>
    <row r="36003" ht="26.25" customHeight="1"/>
    <row r="36004" ht="26.25" customHeight="1"/>
    <row r="36005" ht="26.25" customHeight="1"/>
    <row r="36006" ht="26.25" customHeight="1"/>
    <row r="36007" ht="26.25" customHeight="1"/>
    <row r="36008" ht="26.25" customHeight="1"/>
    <row r="36009" ht="26.25" customHeight="1"/>
    <row r="36010" ht="26.25" customHeight="1"/>
    <row r="36011" ht="26.25" customHeight="1"/>
    <row r="36012" ht="26.25" customHeight="1"/>
    <row r="36013" ht="26.25" customHeight="1"/>
    <row r="36014" ht="26.25" customHeight="1"/>
    <row r="36015" ht="26.25" customHeight="1"/>
    <row r="36016" ht="26.25" customHeight="1"/>
    <row r="36017" ht="26.25" customHeight="1"/>
    <row r="36018" ht="26.25" customHeight="1"/>
    <row r="36019" ht="26.25" customHeight="1"/>
    <row r="36020" ht="26.25" customHeight="1"/>
    <row r="36021" ht="26.25" customHeight="1"/>
    <row r="36022" ht="26.25" customHeight="1"/>
    <row r="36023" ht="26.25" customHeight="1"/>
    <row r="36024" ht="26.25" customHeight="1"/>
    <row r="36025" ht="26.25" customHeight="1"/>
    <row r="36026" ht="26.25" customHeight="1"/>
    <row r="36027" ht="26.25" customHeight="1"/>
    <row r="36028" ht="26.25" customHeight="1"/>
    <row r="36029" ht="26.25" customHeight="1"/>
    <row r="36030" ht="26.25" customHeight="1"/>
    <row r="36031" ht="26.25" customHeight="1"/>
    <row r="36032" ht="26.25" customHeight="1"/>
    <row r="36033" ht="26.25" customHeight="1"/>
    <row r="36034" ht="26.25" customHeight="1"/>
    <row r="36035" ht="26.25" customHeight="1"/>
    <row r="36036" ht="26.25" customHeight="1"/>
    <row r="36037" ht="26.25" customHeight="1"/>
    <row r="36038" ht="26.25" customHeight="1"/>
    <row r="36039" ht="26.25" customHeight="1"/>
    <row r="36040" ht="26.25" customHeight="1"/>
    <row r="36041" ht="26.25" customHeight="1"/>
    <row r="36042" ht="26.25" customHeight="1"/>
    <row r="36043" ht="26.25" customHeight="1"/>
    <row r="36044" ht="26.25" customHeight="1"/>
    <row r="36045" ht="26.25" customHeight="1"/>
    <row r="36046" ht="26.25" customHeight="1"/>
    <row r="36047" ht="26.25" customHeight="1"/>
    <row r="36048" ht="26.25" customHeight="1"/>
    <row r="36049" ht="26.25" customHeight="1"/>
    <row r="36050" ht="26.25" customHeight="1"/>
    <row r="36051" ht="26.25" customHeight="1"/>
    <row r="36052" ht="26.25" customHeight="1"/>
    <row r="36053" ht="26.25" customHeight="1"/>
    <row r="36054" ht="26.25" customHeight="1"/>
    <row r="36055" ht="26.25" customHeight="1"/>
    <row r="36056" ht="26.25" customHeight="1"/>
    <row r="36057" ht="26.25" customHeight="1"/>
    <row r="36058" ht="26.25" customHeight="1"/>
    <row r="36059" ht="26.25" customHeight="1"/>
    <row r="36060" ht="26.25" customHeight="1"/>
    <row r="36061" ht="26.25" customHeight="1"/>
    <row r="36062" ht="26.25" customHeight="1"/>
    <row r="36063" ht="26.25" customHeight="1"/>
    <row r="36064" ht="26.25" customHeight="1"/>
    <row r="36065" ht="26.25" customHeight="1"/>
    <row r="36066" ht="26.25" customHeight="1"/>
    <row r="36067" ht="26.25" customHeight="1"/>
    <row r="36068" ht="26.25" customHeight="1"/>
    <row r="36069" ht="26.25" customHeight="1"/>
    <row r="36070" ht="26.25" customHeight="1"/>
    <row r="36071" ht="26.25" customHeight="1"/>
    <row r="36072" ht="26.25" customHeight="1"/>
    <row r="36073" ht="26.25" customHeight="1"/>
    <row r="36074" ht="26.25" customHeight="1"/>
    <row r="36075" ht="26.25" customHeight="1"/>
    <row r="36076" ht="26.25" customHeight="1"/>
    <row r="36077" ht="26.25" customHeight="1"/>
    <row r="36078" ht="26.25" customHeight="1"/>
    <row r="36079" ht="26.25" customHeight="1"/>
    <row r="36080" ht="26.25" customHeight="1"/>
    <row r="36081" ht="26.25" customHeight="1"/>
    <row r="36082" ht="26.25" customHeight="1"/>
    <row r="36083" ht="26.25" customHeight="1"/>
    <row r="36084" ht="26.25" customHeight="1"/>
    <row r="36085" ht="26.25" customHeight="1"/>
    <row r="36086" ht="26.25" customHeight="1"/>
    <row r="36087" ht="26.25" customHeight="1"/>
    <row r="36088" ht="26.25" customHeight="1"/>
    <row r="36089" ht="26.25" customHeight="1"/>
    <row r="36090" ht="26.25" customHeight="1"/>
    <row r="36091" ht="26.25" customHeight="1"/>
    <row r="36092" ht="26.25" customHeight="1"/>
    <row r="36093" ht="26.25" customHeight="1"/>
    <row r="36094" ht="26.25" customHeight="1"/>
    <row r="36095" ht="26.25" customHeight="1"/>
    <row r="36096" ht="26.25" customHeight="1"/>
    <row r="36097" ht="26.25" customHeight="1"/>
    <row r="36098" ht="26.25" customHeight="1"/>
    <row r="36099" ht="26.25" customHeight="1"/>
    <row r="36100" ht="26.25" customHeight="1"/>
    <row r="36101" ht="26.25" customHeight="1"/>
    <row r="36102" ht="26.25" customHeight="1"/>
    <row r="36103" ht="26.25" customHeight="1"/>
    <row r="36104" ht="26.25" customHeight="1"/>
    <row r="36105" ht="26.25" customHeight="1"/>
    <row r="36106" ht="26.25" customHeight="1"/>
    <row r="36107" ht="26.25" customHeight="1"/>
    <row r="36108" ht="26.25" customHeight="1"/>
    <row r="36109" ht="26.25" customHeight="1"/>
    <row r="36110" ht="26.25" customHeight="1"/>
    <row r="36111" ht="26.25" customHeight="1"/>
    <row r="36112" ht="26.25" customHeight="1"/>
    <row r="36113" ht="26.25" customHeight="1"/>
    <row r="36114" ht="26.25" customHeight="1"/>
    <row r="36115" ht="26.25" customHeight="1"/>
    <row r="36116" ht="26.25" customHeight="1"/>
    <row r="36117" ht="26.25" customHeight="1"/>
    <row r="36118" ht="26.25" customHeight="1"/>
    <row r="36119" ht="26.25" customHeight="1"/>
    <row r="36120" ht="26.25" customHeight="1"/>
    <row r="36121" ht="26.25" customHeight="1"/>
    <row r="36122" ht="26.25" customHeight="1"/>
    <row r="36123" ht="26.25" customHeight="1"/>
    <row r="36124" ht="26.25" customHeight="1"/>
    <row r="36125" ht="26.25" customHeight="1"/>
    <row r="36126" ht="26.25" customHeight="1"/>
    <row r="36127" ht="26.25" customHeight="1"/>
    <row r="36128" ht="26.25" customHeight="1"/>
    <row r="36129" ht="26.25" customHeight="1"/>
    <row r="36130" ht="26.25" customHeight="1"/>
    <row r="36131" ht="26.25" customHeight="1"/>
    <row r="36132" ht="26.25" customHeight="1"/>
    <row r="36133" ht="26.25" customHeight="1"/>
    <row r="36134" ht="26.25" customHeight="1"/>
    <row r="36135" ht="26.25" customHeight="1"/>
    <row r="36136" ht="26.25" customHeight="1"/>
    <row r="36137" ht="26.25" customHeight="1"/>
    <row r="36138" ht="26.25" customHeight="1"/>
    <row r="36139" ht="26.25" customHeight="1"/>
    <row r="36140" ht="26.25" customHeight="1"/>
    <row r="36141" ht="26.25" customHeight="1"/>
    <row r="36142" ht="26.25" customHeight="1"/>
    <row r="36143" ht="26.25" customHeight="1"/>
    <row r="36144" ht="26.25" customHeight="1"/>
    <row r="36145" ht="26.25" customHeight="1"/>
    <row r="36146" ht="26.25" customHeight="1"/>
    <row r="36147" ht="26.25" customHeight="1"/>
    <row r="36148" ht="26.25" customHeight="1"/>
    <row r="36149" ht="26.25" customHeight="1"/>
    <row r="36150" ht="26.25" customHeight="1"/>
    <row r="36151" ht="26.25" customHeight="1"/>
    <row r="36152" ht="26.25" customHeight="1"/>
    <row r="36153" ht="26.25" customHeight="1"/>
    <row r="36154" ht="26.25" customHeight="1"/>
    <row r="36155" ht="26.25" customHeight="1"/>
    <row r="36156" ht="26.25" customHeight="1"/>
    <row r="36157" ht="26.25" customHeight="1"/>
    <row r="36158" ht="26.25" customHeight="1"/>
    <row r="36159" ht="26.25" customHeight="1"/>
    <row r="36160" ht="26.25" customHeight="1"/>
    <row r="36161" ht="26.25" customHeight="1"/>
    <row r="36162" ht="26.25" customHeight="1"/>
    <row r="36163" ht="26.25" customHeight="1"/>
    <row r="36164" ht="26.25" customHeight="1"/>
    <row r="36165" ht="26.25" customHeight="1"/>
    <row r="36166" ht="26.25" customHeight="1"/>
    <row r="36167" ht="26.25" customHeight="1"/>
    <row r="36168" ht="26.25" customHeight="1"/>
    <row r="36169" ht="26.25" customHeight="1"/>
    <row r="36170" ht="26.25" customHeight="1"/>
    <row r="36171" ht="26.25" customHeight="1"/>
    <row r="36172" ht="26.25" customHeight="1"/>
    <row r="36173" ht="26.25" customHeight="1"/>
    <row r="36174" ht="26.25" customHeight="1"/>
    <row r="36175" ht="26.25" customHeight="1"/>
    <row r="36176" ht="26.25" customHeight="1"/>
    <row r="36177" ht="26.25" customHeight="1"/>
    <row r="36178" ht="26.25" customHeight="1"/>
    <row r="36179" ht="26.25" customHeight="1"/>
    <row r="36180" ht="26.25" customHeight="1"/>
    <row r="36181" ht="26.25" customHeight="1"/>
    <row r="36182" ht="26.25" customHeight="1"/>
    <row r="36183" ht="26.25" customHeight="1"/>
    <row r="36184" ht="26.25" customHeight="1"/>
    <row r="36185" ht="26.25" customHeight="1"/>
    <row r="36186" ht="26.25" customHeight="1"/>
    <row r="36187" ht="26.25" customHeight="1"/>
    <row r="36188" ht="26.25" customHeight="1"/>
    <row r="36189" ht="26.25" customHeight="1"/>
    <row r="36190" ht="26.25" customHeight="1"/>
    <row r="36191" ht="26.25" customHeight="1"/>
    <row r="36192" ht="26.25" customHeight="1"/>
    <row r="36193" ht="26.25" customHeight="1"/>
    <row r="36194" ht="26.25" customHeight="1"/>
    <row r="36195" ht="26.25" customHeight="1"/>
    <row r="36196" ht="26.25" customHeight="1"/>
    <row r="36197" ht="26.25" customHeight="1"/>
    <row r="36198" ht="26.25" customHeight="1"/>
    <row r="36199" ht="26.25" customHeight="1"/>
    <row r="36200" ht="26.25" customHeight="1"/>
    <row r="36201" ht="26.25" customHeight="1"/>
    <row r="36202" ht="26.25" customHeight="1"/>
    <row r="36203" ht="26.25" customHeight="1"/>
    <row r="36204" ht="26.25" customHeight="1"/>
    <row r="36205" ht="26.25" customHeight="1"/>
    <row r="36206" ht="26.25" customHeight="1"/>
    <row r="36207" ht="26.25" customHeight="1"/>
    <row r="36208" ht="26.25" customHeight="1"/>
    <row r="36209" ht="26.25" customHeight="1"/>
    <row r="36210" ht="26.25" customHeight="1"/>
    <row r="36211" ht="26.25" customHeight="1"/>
    <row r="36212" ht="26.25" customHeight="1"/>
    <row r="36213" ht="26.25" customHeight="1"/>
    <row r="36214" ht="26.25" customHeight="1"/>
    <row r="36215" ht="26.25" customHeight="1"/>
    <row r="36216" ht="26.25" customHeight="1"/>
    <row r="36217" ht="26.25" customHeight="1"/>
    <row r="36218" ht="26.25" customHeight="1"/>
    <row r="36219" ht="26.25" customHeight="1"/>
    <row r="36220" ht="26.25" customHeight="1"/>
    <row r="36221" ht="26.25" customHeight="1"/>
    <row r="36222" ht="26.25" customHeight="1"/>
    <row r="36223" ht="26.25" customHeight="1"/>
    <row r="36224" ht="26.25" customHeight="1"/>
    <row r="36225" ht="26.25" customHeight="1"/>
    <row r="36226" ht="26.25" customHeight="1"/>
    <row r="36227" ht="26.25" customHeight="1"/>
    <row r="36228" ht="26.25" customHeight="1"/>
    <row r="36229" ht="26.25" customHeight="1"/>
    <row r="36230" ht="26.25" customHeight="1"/>
    <row r="36231" ht="26.25" customHeight="1"/>
    <row r="36232" ht="26.25" customHeight="1"/>
    <row r="36233" ht="26.25" customHeight="1"/>
    <row r="36234" ht="26.25" customHeight="1"/>
    <row r="36235" ht="26.25" customHeight="1"/>
    <row r="36236" ht="26.25" customHeight="1"/>
    <row r="36237" ht="26.25" customHeight="1"/>
    <row r="36238" ht="26.25" customHeight="1"/>
    <row r="36239" ht="26.25" customHeight="1"/>
    <row r="36240" ht="26.25" customHeight="1"/>
    <row r="36241" ht="26.25" customHeight="1"/>
    <row r="36242" ht="26.25" customHeight="1"/>
    <row r="36243" ht="26.25" customHeight="1"/>
    <row r="36244" ht="26.25" customHeight="1"/>
    <row r="36245" ht="26.25" customHeight="1"/>
    <row r="36246" ht="26.25" customHeight="1"/>
    <row r="36247" ht="26.25" customHeight="1"/>
    <row r="36248" ht="26.25" customHeight="1"/>
    <row r="36249" ht="26.25" customHeight="1"/>
    <row r="36250" ht="26.25" customHeight="1"/>
    <row r="36251" ht="26.25" customHeight="1"/>
    <row r="36252" ht="26.25" customHeight="1"/>
    <row r="36253" ht="26.25" customHeight="1"/>
    <row r="36254" ht="26.25" customHeight="1"/>
    <row r="36255" ht="26.25" customHeight="1"/>
    <row r="36256" ht="26.25" customHeight="1"/>
    <row r="36257" ht="26.25" customHeight="1"/>
    <row r="36258" ht="26.25" customHeight="1"/>
    <row r="36259" ht="26.25" customHeight="1"/>
    <row r="36260" ht="26.25" customHeight="1"/>
    <row r="36261" ht="26.25" customHeight="1"/>
    <row r="36262" ht="26.25" customHeight="1"/>
    <row r="36263" ht="26.25" customHeight="1"/>
    <row r="36264" ht="26.25" customHeight="1"/>
    <row r="36265" ht="26.25" customHeight="1"/>
    <row r="36266" ht="26.25" customHeight="1"/>
    <row r="36267" ht="26.25" customHeight="1"/>
    <row r="36268" ht="26.25" customHeight="1"/>
    <row r="36269" ht="26.25" customHeight="1"/>
    <row r="36270" ht="26.25" customHeight="1"/>
    <row r="36271" ht="26.25" customHeight="1"/>
    <row r="36272" ht="26.25" customHeight="1"/>
    <row r="36273" ht="26.25" customHeight="1"/>
    <row r="36274" ht="26.25" customHeight="1"/>
    <row r="36275" ht="26.25" customHeight="1"/>
    <row r="36276" ht="26.25" customHeight="1"/>
    <row r="36277" ht="26.25" customHeight="1"/>
    <row r="36278" ht="26.25" customHeight="1"/>
    <row r="36279" ht="26.25" customHeight="1"/>
    <row r="36280" ht="26.25" customHeight="1"/>
    <row r="36281" ht="26.25" customHeight="1"/>
    <row r="36282" ht="26.25" customHeight="1"/>
    <row r="36283" ht="26.25" customHeight="1"/>
    <row r="36284" ht="26.25" customHeight="1"/>
    <row r="36285" ht="26.25" customHeight="1"/>
    <row r="36286" ht="26.25" customHeight="1"/>
    <row r="36287" ht="26.25" customHeight="1"/>
    <row r="36288" ht="26.25" customHeight="1"/>
    <row r="36289" ht="26.25" customHeight="1"/>
    <row r="36290" ht="26.25" customHeight="1"/>
    <row r="36291" ht="26.25" customHeight="1"/>
    <row r="36292" ht="26.25" customHeight="1"/>
    <row r="36293" ht="26.25" customHeight="1"/>
    <row r="36294" ht="26.25" customHeight="1"/>
    <row r="36295" ht="26.25" customHeight="1"/>
    <row r="36296" ht="26.25" customHeight="1"/>
    <row r="36297" ht="26.25" customHeight="1"/>
    <row r="36298" ht="26.25" customHeight="1"/>
    <row r="36299" ht="26.25" customHeight="1"/>
    <row r="36300" ht="26.25" customHeight="1"/>
    <row r="36301" ht="26.25" customHeight="1"/>
    <row r="36302" ht="26.25" customHeight="1"/>
    <row r="36303" ht="26.25" customHeight="1"/>
    <row r="36304" ht="26.25" customHeight="1"/>
    <row r="36305" ht="26.25" customHeight="1"/>
    <row r="36306" ht="26.25" customHeight="1"/>
    <row r="36307" ht="26.25" customHeight="1"/>
    <row r="36308" ht="26.25" customHeight="1"/>
    <row r="36309" ht="26.25" customHeight="1"/>
    <row r="36310" ht="26.25" customHeight="1"/>
    <row r="36311" ht="26.25" customHeight="1"/>
    <row r="36312" ht="26.25" customHeight="1"/>
    <row r="36313" ht="26.25" customHeight="1"/>
    <row r="36314" ht="26.25" customHeight="1"/>
    <row r="36315" ht="26.25" customHeight="1"/>
    <row r="36316" ht="26.25" customHeight="1"/>
    <row r="36317" ht="26.25" customHeight="1"/>
    <row r="36318" ht="26.25" customHeight="1"/>
    <row r="36319" ht="26.25" customHeight="1"/>
    <row r="36320" ht="26.25" customHeight="1"/>
    <row r="36321" ht="26.25" customHeight="1"/>
    <row r="36322" ht="26.25" customHeight="1"/>
    <row r="36323" ht="26.25" customHeight="1"/>
    <row r="36324" ht="26.25" customHeight="1"/>
    <row r="36325" ht="26.25" customHeight="1"/>
    <row r="36326" ht="26.25" customHeight="1"/>
    <row r="36327" ht="26.25" customHeight="1"/>
    <row r="36328" ht="26.25" customHeight="1"/>
    <row r="36329" ht="26.25" customHeight="1"/>
    <row r="36330" ht="26.25" customHeight="1"/>
    <row r="36331" ht="26.25" customHeight="1"/>
    <row r="36332" ht="26.25" customHeight="1"/>
    <row r="36333" ht="26.25" customHeight="1"/>
    <row r="36334" ht="26.25" customHeight="1"/>
    <row r="36335" ht="26.25" customHeight="1"/>
    <row r="36336" ht="26.25" customHeight="1"/>
    <row r="36337" ht="26.25" customHeight="1"/>
    <row r="36338" ht="26.25" customHeight="1"/>
    <row r="36339" ht="26.25" customHeight="1"/>
    <row r="36340" ht="26.25" customHeight="1"/>
    <row r="36341" ht="26.25" customHeight="1"/>
    <row r="36342" ht="26.25" customHeight="1"/>
    <row r="36343" ht="26.25" customHeight="1"/>
    <row r="36344" ht="26.25" customHeight="1"/>
    <row r="36345" ht="26.25" customHeight="1"/>
    <row r="36346" ht="26.25" customHeight="1"/>
    <row r="36347" ht="26.25" customHeight="1"/>
    <row r="36348" ht="26.25" customHeight="1"/>
    <row r="36349" ht="26.25" customHeight="1"/>
    <row r="36350" ht="26.25" customHeight="1"/>
    <row r="36351" ht="26.25" customHeight="1"/>
    <row r="36352" ht="26.25" customHeight="1"/>
    <row r="36353" ht="26.25" customHeight="1"/>
    <row r="36354" ht="26.25" customHeight="1"/>
    <row r="36355" ht="26.25" customHeight="1"/>
    <row r="36356" ht="26.25" customHeight="1"/>
    <row r="36357" ht="26.25" customHeight="1"/>
    <row r="36358" ht="26.25" customHeight="1"/>
    <row r="36359" ht="26.25" customHeight="1"/>
    <row r="36360" ht="26.25" customHeight="1"/>
    <row r="36361" ht="26.25" customHeight="1"/>
    <row r="36362" ht="26.25" customHeight="1"/>
    <row r="36363" ht="26.25" customHeight="1"/>
    <row r="36364" ht="26.25" customHeight="1"/>
    <row r="36365" ht="26.25" customHeight="1"/>
    <row r="36366" ht="26.25" customHeight="1"/>
    <row r="36367" ht="26.25" customHeight="1"/>
    <row r="36368" ht="26.25" customHeight="1"/>
    <row r="36369" ht="26.25" customHeight="1"/>
    <row r="36370" ht="26.25" customHeight="1"/>
    <row r="36371" ht="26.25" customHeight="1"/>
    <row r="36372" ht="26.25" customHeight="1"/>
    <row r="36373" ht="26.25" customHeight="1"/>
    <row r="36374" ht="26.25" customHeight="1"/>
    <row r="36375" ht="26.25" customHeight="1"/>
    <row r="36376" ht="26.25" customHeight="1"/>
    <row r="36377" ht="26.25" customHeight="1"/>
    <row r="36378" ht="26.25" customHeight="1"/>
    <row r="36379" ht="26.25" customHeight="1"/>
    <row r="36380" ht="26.25" customHeight="1"/>
    <row r="36381" ht="26.25" customHeight="1"/>
    <row r="36382" ht="26.25" customHeight="1"/>
    <row r="36383" ht="26.25" customHeight="1"/>
    <row r="36384" ht="26.25" customHeight="1"/>
    <row r="36385" ht="26.25" customHeight="1"/>
    <row r="36386" ht="26.25" customHeight="1"/>
    <row r="36387" ht="26.25" customHeight="1"/>
    <row r="36388" ht="26.25" customHeight="1"/>
    <row r="36389" ht="26.25" customHeight="1"/>
    <row r="36390" ht="26.25" customHeight="1"/>
    <row r="36391" ht="26.25" customHeight="1"/>
    <row r="36392" ht="26.25" customHeight="1"/>
    <row r="36393" ht="26.25" customHeight="1"/>
    <row r="36394" ht="26.25" customHeight="1"/>
    <row r="36395" ht="26.25" customHeight="1"/>
    <row r="36396" ht="26.25" customHeight="1"/>
    <row r="36397" ht="26.25" customHeight="1"/>
    <row r="36398" ht="26.25" customHeight="1"/>
    <row r="36399" ht="26.25" customHeight="1"/>
    <row r="36400" ht="26.25" customHeight="1"/>
    <row r="36401" ht="26.25" customHeight="1"/>
    <row r="36402" ht="26.25" customHeight="1"/>
    <row r="36403" ht="26.25" customHeight="1"/>
    <row r="36404" ht="26.25" customHeight="1"/>
    <row r="36405" ht="26.25" customHeight="1"/>
    <row r="36406" ht="26.25" customHeight="1"/>
    <row r="36407" ht="26.25" customHeight="1"/>
    <row r="36408" ht="26.25" customHeight="1"/>
    <row r="36409" ht="26.25" customHeight="1"/>
    <row r="36410" ht="26.25" customHeight="1"/>
    <row r="36411" ht="26.25" customHeight="1"/>
    <row r="36412" ht="26.25" customHeight="1"/>
    <row r="36413" ht="26.25" customHeight="1"/>
    <row r="36414" ht="26.25" customHeight="1"/>
    <row r="36415" ht="26.25" customHeight="1"/>
    <row r="36416" ht="26.25" customHeight="1"/>
    <row r="36417" ht="26.25" customHeight="1"/>
    <row r="36418" ht="26.25" customHeight="1"/>
    <row r="36419" ht="26.25" customHeight="1"/>
    <row r="36420" ht="26.25" customHeight="1"/>
    <row r="36421" ht="26.25" customHeight="1"/>
    <row r="36422" ht="26.25" customHeight="1"/>
    <row r="36423" ht="26.25" customHeight="1"/>
    <row r="36424" ht="26.25" customHeight="1"/>
    <row r="36425" ht="26.25" customHeight="1"/>
    <row r="36426" ht="26.25" customHeight="1"/>
    <row r="36427" ht="26.25" customHeight="1"/>
    <row r="36428" ht="26.25" customHeight="1"/>
    <row r="36429" ht="26.25" customHeight="1"/>
    <row r="36430" ht="26.25" customHeight="1"/>
    <row r="36431" ht="26.25" customHeight="1"/>
    <row r="36432" ht="26.25" customHeight="1"/>
    <row r="36433" ht="26.25" customHeight="1"/>
    <row r="36434" ht="26.25" customHeight="1"/>
    <row r="36435" ht="26.25" customHeight="1"/>
    <row r="36436" ht="26.25" customHeight="1"/>
    <row r="36437" ht="26.25" customHeight="1"/>
    <row r="36438" ht="26.25" customHeight="1"/>
    <row r="36439" ht="26.25" customHeight="1"/>
    <row r="36440" ht="26.25" customHeight="1"/>
    <row r="36441" ht="26.25" customHeight="1"/>
    <row r="36442" ht="26.25" customHeight="1"/>
    <row r="36443" ht="26.25" customHeight="1"/>
    <row r="36444" ht="26.25" customHeight="1"/>
    <row r="36445" ht="26.25" customHeight="1"/>
    <row r="36446" ht="26.25" customHeight="1"/>
    <row r="36447" ht="26.25" customHeight="1"/>
    <row r="36448" ht="26.25" customHeight="1"/>
    <row r="36449" ht="26.25" customHeight="1"/>
    <row r="36450" ht="26.25" customHeight="1"/>
    <row r="36451" ht="26.25" customHeight="1"/>
    <row r="36452" ht="26.25" customHeight="1"/>
    <row r="36453" ht="26.25" customHeight="1"/>
    <row r="36454" ht="26.25" customHeight="1"/>
    <row r="36455" ht="26.25" customHeight="1"/>
    <row r="36456" ht="26.25" customHeight="1"/>
    <row r="36457" ht="26.25" customHeight="1"/>
    <row r="36458" ht="26.25" customHeight="1"/>
    <row r="36459" ht="26.25" customHeight="1"/>
    <row r="36460" ht="26.25" customHeight="1"/>
    <row r="36461" ht="26.25" customHeight="1"/>
    <row r="36462" ht="26.25" customHeight="1"/>
    <row r="36463" ht="26.25" customHeight="1"/>
    <row r="36464" ht="26.25" customHeight="1"/>
    <row r="36465" ht="26.25" customHeight="1"/>
    <row r="36466" ht="26.25" customHeight="1"/>
    <row r="36467" ht="26.25" customHeight="1"/>
    <row r="36468" ht="26.25" customHeight="1"/>
    <row r="36469" ht="26.25" customHeight="1"/>
    <row r="36470" ht="26.25" customHeight="1"/>
    <row r="36471" ht="26.25" customHeight="1"/>
    <row r="36472" ht="26.25" customHeight="1"/>
    <row r="36473" ht="26.25" customHeight="1"/>
    <row r="36474" ht="26.25" customHeight="1"/>
    <row r="36475" ht="26.25" customHeight="1"/>
    <row r="36476" ht="26.25" customHeight="1"/>
    <row r="36477" ht="26.25" customHeight="1"/>
    <row r="36478" ht="26.25" customHeight="1"/>
    <row r="36479" ht="26.25" customHeight="1"/>
    <row r="36480" ht="26.25" customHeight="1"/>
    <row r="36481" ht="26.25" customHeight="1"/>
    <row r="36482" ht="26.25" customHeight="1"/>
    <row r="36483" ht="26.25" customHeight="1"/>
    <row r="36484" ht="26.25" customHeight="1"/>
    <row r="36485" ht="26.25" customHeight="1"/>
    <row r="36486" ht="26.25" customHeight="1"/>
    <row r="36487" ht="26.25" customHeight="1"/>
    <row r="36488" ht="26.25" customHeight="1"/>
    <row r="36489" ht="26.25" customHeight="1"/>
    <row r="36490" ht="26.25" customHeight="1"/>
    <row r="36491" ht="26.25" customHeight="1"/>
    <row r="36492" ht="26.25" customHeight="1"/>
    <row r="36493" ht="26.25" customHeight="1"/>
    <row r="36494" ht="26.25" customHeight="1"/>
    <row r="36495" ht="26.25" customHeight="1"/>
    <row r="36496" ht="26.25" customHeight="1"/>
    <row r="36497" ht="26.25" customHeight="1"/>
    <row r="36498" ht="26.25" customHeight="1"/>
    <row r="36499" ht="26.25" customHeight="1"/>
    <row r="36500" ht="26.25" customHeight="1"/>
    <row r="36501" ht="26.25" customHeight="1"/>
    <row r="36502" ht="26.25" customHeight="1"/>
    <row r="36503" ht="26.25" customHeight="1"/>
    <row r="36504" ht="26.25" customHeight="1"/>
    <row r="36505" ht="26.25" customHeight="1"/>
    <row r="36506" ht="26.25" customHeight="1"/>
    <row r="36507" ht="26.25" customHeight="1"/>
    <row r="36508" ht="26.25" customHeight="1"/>
    <row r="36509" ht="26.25" customHeight="1"/>
    <row r="36510" ht="26.25" customHeight="1"/>
    <row r="36511" ht="26.25" customHeight="1"/>
    <row r="36512" ht="26.25" customHeight="1"/>
    <row r="36513" ht="26.25" customHeight="1"/>
    <row r="36514" ht="26.25" customHeight="1"/>
    <row r="36515" ht="26.25" customHeight="1"/>
    <row r="36516" ht="26.25" customHeight="1"/>
    <row r="36517" ht="26.25" customHeight="1"/>
    <row r="36518" ht="26.25" customHeight="1"/>
    <row r="36519" ht="26.25" customHeight="1"/>
    <row r="36520" ht="26.25" customHeight="1"/>
    <row r="36521" ht="26.25" customHeight="1"/>
    <row r="36522" ht="26.25" customHeight="1"/>
    <row r="36523" ht="26.25" customHeight="1"/>
    <row r="36524" ht="26.25" customHeight="1"/>
    <row r="36525" ht="26.25" customHeight="1"/>
    <row r="36526" ht="26.25" customHeight="1"/>
    <row r="36527" ht="26.25" customHeight="1"/>
    <row r="36528" ht="26.25" customHeight="1"/>
    <row r="36529" ht="26.25" customHeight="1"/>
    <row r="36530" ht="26.25" customHeight="1"/>
    <row r="36531" ht="26.25" customHeight="1"/>
    <row r="36532" ht="26.25" customHeight="1"/>
    <row r="36533" ht="26.25" customHeight="1"/>
    <row r="36534" ht="26.25" customHeight="1"/>
    <row r="36535" ht="26.25" customHeight="1"/>
    <row r="36536" ht="26.25" customHeight="1"/>
    <row r="36537" ht="26.25" customHeight="1"/>
    <row r="36538" ht="26.25" customHeight="1"/>
    <row r="36539" ht="26.25" customHeight="1"/>
    <row r="36540" ht="26.25" customHeight="1"/>
    <row r="36541" ht="26.25" customHeight="1"/>
    <row r="36542" ht="26.25" customHeight="1"/>
    <row r="36543" ht="26.25" customHeight="1"/>
    <row r="36544" ht="26.25" customHeight="1"/>
    <row r="36545" ht="26.25" customHeight="1"/>
    <row r="36546" ht="26.25" customHeight="1"/>
    <row r="36547" ht="26.25" customHeight="1"/>
    <row r="36548" ht="26.25" customHeight="1"/>
    <row r="36549" ht="26.25" customHeight="1"/>
    <row r="36550" ht="26.25" customHeight="1"/>
    <row r="36551" ht="26.25" customHeight="1"/>
    <row r="36552" ht="26.25" customHeight="1"/>
    <row r="36553" ht="26.25" customHeight="1"/>
    <row r="36554" ht="26.25" customHeight="1"/>
    <row r="36555" ht="26.25" customHeight="1"/>
    <row r="36556" ht="26.25" customHeight="1"/>
    <row r="36557" ht="26.25" customHeight="1"/>
    <row r="36558" ht="26.25" customHeight="1"/>
    <row r="36559" ht="26.25" customHeight="1"/>
    <row r="36560" ht="26.25" customHeight="1"/>
    <row r="36561" ht="26.25" customHeight="1"/>
    <row r="36562" ht="26.25" customHeight="1"/>
    <row r="36563" ht="26.25" customHeight="1"/>
    <row r="36564" ht="26.25" customHeight="1"/>
    <row r="36565" ht="26.25" customHeight="1"/>
    <row r="36566" ht="26.25" customHeight="1"/>
    <row r="36567" ht="26.25" customHeight="1"/>
    <row r="36568" ht="26.25" customHeight="1"/>
    <row r="36569" ht="26.25" customHeight="1"/>
    <row r="36570" ht="26.25" customHeight="1"/>
    <row r="36571" ht="26.25" customHeight="1"/>
    <row r="36572" ht="26.25" customHeight="1"/>
    <row r="36573" ht="26.25" customHeight="1"/>
    <row r="36574" ht="26.25" customHeight="1"/>
    <row r="36575" ht="26.25" customHeight="1"/>
    <row r="36576" ht="26.25" customHeight="1"/>
    <row r="36577" ht="26.25" customHeight="1"/>
    <row r="36578" ht="26.25" customHeight="1"/>
    <row r="36579" ht="26.25" customHeight="1"/>
    <row r="36580" ht="26.25" customHeight="1"/>
    <row r="36581" ht="26.25" customHeight="1"/>
    <row r="36582" ht="26.25" customHeight="1"/>
    <row r="36583" ht="26.25" customHeight="1"/>
    <row r="36584" ht="26.25" customHeight="1"/>
    <row r="36585" ht="26.25" customHeight="1"/>
    <row r="36586" ht="26.25" customHeight="1"/>
    <row r="36587" ht="26.25" customHeight="1"/>
    <row r="36588" ht="26.25" customHeight="1"/>
    <row r="36589" ht="26.25" customHeight="1"/>
    <row r="36590" ht="26.25" customHeight="1"/>
    <row r="36591" ht="26.25" customHeight="1"/>
    <row r="36592" ht="26.25" customHeight="1"/>
    <row r="36593" ht="26.25" customHeight="1"/>
    <row r="36594" ht="26.25" customHeight="1"/>
    <row r="36595" ht="26.25" customHeight="1"/>
    <row r="36596" ht="26.25" customHeight="1"/>
    <row r="36597" ht="26.25" customHeight="1"/>
    <row r="36598" ht="26.25" customHeight="1"/>
    <row r="36599" ht="26.25" customHeight="1"/>
    <row r="36600" ht="26.25" customHeight="1"/>
    <row r="36601" ht="26.25" customHeight="1"/>
    <row r="36602" ht="26.25" customHeight="1"/>
    <row r="36603" ht="26.25" customHeight="1"/>
    <row r="36604" ht="26.25" customHeight="1"/>
    <row r="36605" ht="26.25" customHeight="1"/>
    <row r="36606" ht="26.25" customHeight="1"/>
    <row r="36607" ht="26.25" customHeight="1"/>
    <row r="36608" ht="26.25" customHeight="1"/>
    <row r="36609" ht="26.25" customHeight="1"/>
    <row r="36610" ht="26.25" customHeight="1"/>
    <row r="36611" ht="26.25" customHeight="1"/>
    <row r="36612" ht="26.25" customHeight="1"/>
    <row r="36613" ht="26.25" customHeight="1"/>
    <row r="36614" ht="26.25" customHeight="1"/>
    <row r="36615" ht="26.25" customHeight="1"/>
    <row r="36616" ht="26.25" customHeight="1"/>
    <row r="36617" ht="26.25" customHeight="1"/>
    <row r="36618" ht="26.25" customHeight="1"/>
    <row r="36619" ht="26.25" customHeight="1"/>
    <row r="36620" ht="26.25" customHeight="1"/>
    <row r="36621" ht="26.25" customHeight="1"/>
    <row r="36622" ht="26.25" customHeight="1"/>
    <row r="36623" ht="26.25" customHeight="1"/>
    <row r="36624" ht="26.25" customHeight="1"/>
    <row r="36625" ht="26.25" customHeight="1"/>
    <row r="36626" ht="26.25" customHeight="1"/>
    <row r="36627" ht="26.25" customHeight="1"/>
    <row r="36628" ht="26.25" customHeight="1"/>
    <row r="36629" ht="26.25" customHeight="1"/>
    <row r="36630" ht="26.25" customHeight="1"/>
    <row r="36631" ht="26.25" customHeight="1"/>
    <row r="36632" ht="26.25" customHeight="1"/>
    <row r="36633" ht="26.25" customHeight="1"/>
    <row r="36634" ht="26.25" customHeight="1"/>
    <row r="36635" ht="26.25" customHeight="1"/>
    <row r="36636" ht="26.25" customHeight="1"/>
    <row r="36637" ht="26.25" customHeight="1"/>
    <row r="36638" ht="26.25" customHeight="1"/>
    <row r="36639" ht="26.25" customHeight="1"/>
    <row r="36640" ht="26.25" customHeight="1"/>
    <row r="36641" ht="26.25" customHeight="1"/>
    <row r="36642" ht="26.25" customHeight="1"/>
    <row r="36643" ht="26.25" customHeight="1"/>
    <row r="36644" ht="26.25" customHeight="1"/>
    <row r="36645" ht="26.25" customHeight="1"/>
    <row r="36646" ht="26.25" customHeight="1"/>
    <row r="36647" ht="26.25" customHeight="1"/>
    <row r="36648" ht="26.25" customHeight="1"/>
    <row r="36649" ht="26.25" customHeight="1"/>
    <row r="36650" ht="26.25" customHeight="1"/>
    <row r="36651" ht="26.25" customHeight="1"/>
    <row r="36652" ht="26.25" customHeight="1"/>
    <row r="36653" ht="26.25" customHeight="1"/>
    <row r="36654" ht="26.25" customHeight="1"/>
    <row r="36655" ht="26.25" customHeight="1"/>
    <row r="36656" ht="26.25" customHeight="1"/>
    <row r="36657" ht="26.25" customHeight="1"/>
    <row r="36658" ht="26.25" customHeight="1"/>
    <row r="36659" ht="26.25" customHeight="1"/>
    <row r="36660" ht="26.25" customHeight="1"/>
    <row r="36661" ht="26.25" customHeight="1"/>
    <row r="36662" ht="26.25" customHeight="1"/>
    <row r="36663" ht="26.25" customHeight="1"/>
    <row r="36664" ht="26.25" customHeight="1"/>
    <row r="36665" ht="26.25" customHeight="1"/>
    <row r="36666" ht="26.25" customHeight="1"/>
    <row r="36667" ht="26.25" customHeight="1"/>
    <row r="36668" ht="26.25" customHeight="1"/>
    <row r="36669" ht="26.25" customHeight="1"/>
    <row r="36670" ht="26.25" customHeight="1"/>
    <row r="36671" ht="26.25" customHeight="1"/>
    <row r="36672" ht="26.25" customHeight="1"/>
    <row r="36673" ht="26.25" customHeight="1"/>
    <row r="36674" ht="26.25" customHeight="1"/>
    <row r="36675" ht="26.25" customHeight="1"/>
    <row r="36676" ht="26.25" customHeight="1"/>
    <row r="36677" ht="26.25" customHeight="1"/>
    <row r="36678" ht="26.25" customHeight="1"/>
    <row r="36679" ht="26.25" customHeight="1"/>
    <row r="36680" ht="26.25" customHeight="1"/>
    <row r="36681" ht="26.25" customHeight="1"/>
    <row r="36682" ht="26.25" customHeight="1"/>
    <row r="36683" ht="26.25" customHeight="1"/>
    <row r="36684" ht="26.25" customHeight="1"/>
    <row r="36685" ht="26.25" customHeight="1"/>
    <row r="36686" ht="26.25" customHeight="1"/>
    <row r="36687" ht="26.25" customHeight="1"/>
    <row r="36688" ht="26.25" customHeight="1"/>
    <row r="36689" ht="26.25" customHeight="1"/>
    <row r="36690" ht="26.25" customHeight="1"/>
    <row r="36691" ht="26.25" customHeight="1"/>
    <row r="36692" ht="26.25" customHeight="1"/>
    <row r="36693" ht="26.25" customHeight="1"/>
    <row r="36694" ht="26.25" customHeight="1"/>
    <row r="36695" ht="26.25" customHeight="1"/>
    <row r="36696" ht="26.25" customHeight="1"/>
    <row r="36697" ht="26.25" customHeight="1"/>
    <row r="36698" ht="26.25" customHeight="1"/>
    <row r="36699" ht="26.25" customHeight="1"/>
    <row r="36700" ht="26.25" customHeight="1"/>
    <row r="36701" ht="26.25" customHeight="1"/>
    <row r="36702" ht="26.25" customHeight="1"/>
    <row r="36703" ht="26.25" customHeight="1"/>
    <row r="36704" ht="26.25" customHeight="1"/>
    <row r="36705" ht="26.25" customHeight="1"/>
    <row r="36706" ht="26.25" customHeight="1"/>
    <row r="36707" ht="26.25" customHeight="1"/>
    <row r="36708" ht="26.25" customHeight="1"/>
    <row r="36709" ht="26.25" customHeight="1"/>
    <row r="36710" ht="26.25" customHeight="1"/>
    <row r="36711" ht="26.25" customHeight="1"/>
    <row r="36712" ht="26.25" customHeight="1"/>
    <row r="36713" ht="26.25" customHeight="1"/>
    <row r="36714" ht="26.25" customHeight="1"/>
    <row r="36715" ht="26.25" customHeight="1"/>
    <row r="36716" ht="26.25" customHeight="1"/>
    <row r="36717" ht="26.25" customHeight="1"/>
    <row r="36718" ht="26.25" customHeight="1"/>
    <row r="36719" ht="26.25" customHeight="1"/>
    <row r="36720" ht="26.25" customHeight="1"/>
    <row r="36721" ht="26.25" customHeight="1"/>
    <row r="36722" ht="26.25" customHeight="1"/>
    <row r="36723" ht="26.25" customHeight="1"/>
    <row r="36724" ht="26.25" customHeight="1"/>
    <row r="36725" ht="26.25" customHeight="1"/>
    <row r="36726" ht="26.25" customHeight="1"/>
    <row r="36727" ht="26.25" customHeight="1"/>
    <row r="36728" ht="26.25" customHeight="1"/>
    <row r="36729" ht="26.25" customHeight="1"/>
    <row r="36730" ht="26.25" customHeight="1"/>
    <row r="36731" ht="26.25" customHeight="1"/>
    <row r="36732" ht="26.25" customHeight="1"/>
    <row r="36733" ht="26.25" customHeight="1"/>
    <row r="36734" ht="26.25" customHeight="1"/>
    <row r="36735" ht="26.25" customHeight="1"/>
    <row r="36736" ht="26.25" customHeight="1"/>
    <row r="36737" ht="26.25" customHeight="1"/>
    <row r="36738" ht="26.25" customHeight="1"/>
    <row r="36739" ht="26.25" customHeight="1"/>
    <row r="36740" ht="26.25" customHeight="1"/>
    <row r="36741" ht="26.25" customHeight="1"/>
    <row r="36742" ht="26.25" customHeight="1"/>
    <row r="36743" ht="26.25" customHeight="1"/>
    <row r="36744" ht="26.25" customHeight="1"/>
    <row r="36745" ht="26.25" customHeight="1"/>
    <row r="36746" ht="26.25" customHeight="1"/>
    <row r="36747" ht="26.25" customHeight="1"/>
    <row r="36748" ht="26.25" customHeight="1"/>
    <row r="36749" ht="26.25" customHeight="1"/>
    <row r="36750" ht="26.25" customHeight="1"/>
    <row r="36751" ht="26.25" customHeight="1"/>
    <row r="36752" ht="26.25" customHeight="1"/>
    <row r="36753" ht="26.25" customHeight="1"/>
    <row r="36754" ht="26.25" customHeight="1"/>
    <row r="36755" ht="26.25" customHeight="1"/>
    <row r="36756" ht="26.25" customHeight="1"/>
    <row r="36757" ht="26.25" customHeight="1"/>
    <row r="36758" ht="26.25" customHeight="1"/>
    <row r="36759" ht="26.25" customHeight="1"/>
    <row r="36760" ht="26.25" customHeight="1"/>
    <row r="36761" ht="26.25" customHeight="1"/>
    <row r="36762" ht="26.25" customHeight="1"/>
    <row r="36763" ht="26.25" customHeight="1"/>
    <row r="36764" ht="26.25" customHeight="1"/>
    <row r="36765" ht="26.25" customHeight="1"/>
    <row r="36766" ht="26.25" customHeight="1"/>
    <row r="36767" ht="26.25" customHeight="1"/>
    <row r="36768" ht="26.25" customHeight="1"/>
    <row r="36769" ht="26.25" customHeight="1"/>
    <row r="36770" ht="26.25" customHeight="1"/>
    <row r="36771" ht="26.25" customHeight="1"/>
    <row r="36772" ht="26.25" customHeight="1"/>
    <row r="36773" ht="26.25" customHeight="1"/>
    <row r="36774" ht="26.25" customHeight="1"/>
    <row r="36775" ht="26.25" customHeight="1"/>
    <row r="36776" ht="26.25" customHeight="1"/>
    <row r="36777" ht="26.25" customHeight="1"/>
    <row r="36778" ht="26.25" customHeight="1"/>
    <row r="36779" ht="26.25" customHeight="1"/>
    <row r="36780" ht="26.25" customHeight="1"/>
    <row r="36781" ht="26.25" customHeight="1"/>
    <row r="36782" ht="26.25" customHeight="1"/>
    <row r="36783" ht="26.25" customHeight="1"/>
    <row r="36784" ht="26.25" customHeight="1"/>
    <row r="36785" ht="26.25" customHeight="1"/>
    <row r="36786" ht="26.25" customHeight="1"/>
    <row r="36787" ht="26.25" customHeight="1"/>
    <row r="36788" ht="26.25" customHeight="1"/>
    <row r="36789" ht="26.25" customHeight="1"/>
    <row r="36790" ht="26.25" customHeight="1"/>
    <row r="36791" ht="26.25" customHeight="1"/>
    <row r="36792" ht="26.25" customHeight="1"/>
    <row r="36793" ht="26.25" customHeight="1"/>
    <row r="36794" ht="26.25" customHeight="1"/>
    <row r="36795" ht="26.25" customHeight="1"/>
    <row r="36796" ht="26.25" customHeight="1"/>
    <row r="36797" ht="26.25" customHeight="1"/>
    <row r="36798" ht="26.25" customHeight="1"/>
    <row r="36799" ht="26.25" customHeight="1"/>
    <row r="36800" ht="26.25" customHeight="1"/>
    <row r="36801" ht="26.25" customHeight="1"/>
    <row r="36802" ht="26.25" customHeight="1"/>
    <row r="36803" ht="26.25" customHeight="1"/>
    <row r="36804" ht="26.25" customHeight="1"/>
    <row r="36805" ht="26.25" customHeight="1"/>
    <row r="36806" ht="26.25" customHeight="1"/>
    <row r="36807" ht="26.25" customHeight="1"/>
    <row r="36808" ht="26.25" customHeight="1"/>
    <row r="36809" ht="26.25" customHeight="1"/>
    <row r="36810" ht="26.25" customHeight="1"/>
    <row r="36811" ht="26.25" customHeight="1"/>
    <row r="36812" ht="26.25" customHeight="1"/>
    <row r="36813" ht="26.25" customHeight="1"/>
    <row r="36814" ht="26.25" customHeight="1"/>
    <row r="36815" ht="26.25" customHeight="1"/>
    <row r="36816" ht="26.25" customHeight="1"/>
    <row r="36817" ht="26.25" customHeight="1"/>
    <row r="36818" ht="26.25" customHeight="1"/>
    <row r="36819" ht="26.25" customHeight="1"/>
    <row r="36820" ht="26.25" customHeight="1"/>
    <row r="36821" ht="26.25" customHeight="1"/>
    <row r="36822" ht="26.25" customHeight="1"/>
    <row r="36823" ht="26.25" customHeight="1"/>
    <row r="36824" ht="26.25" customHeight="1"/>
    <row r="36825" ht="26.25" customHeight="1"/>
    <row r="36826" ht="26.25" customHeight="1"/>
    <row r="36827" ht="26.25" customHeight="1"/>
    <row r="36828" ht="26.25" customHeight="1"/>
    <row r="36829" ht="26.25" customHeight="1"/>
    <row r="36830" ht="26.25" customHeight="1"/>
    <row r="36831" ht="26.25" customHeight="1"/>
    <row r="36832" ht="26.25" customHeight="1"/>
    <row r="36833" ht="26.25" customHeight="1"/>
    <row r="36834" ht="26.25" customHeight="1"/>
    <row r="36835" ht="26.25" customHeight="1"/>
    <row r="36836" ht="26.25" customHeight="1"/>
    <row r="36837" ht="26.25" customHeight="1"/>
    <row r="36838" ht="26.25" customHeight="1"/>
    <row r="36839" ht="26.25" customHeight="1"/>
    <row r="36840" ht="26.25" customHeight="1"/>
    <row r="36841" ht="26.25" customHeight="1"/>
    <row r="36842" ht="26.25" customHeight="1"/>
    <row r="36843" ht="26.25" customHeight="1"/>
    <row r="36844" ht="26.25" customHeight="1"/>
    <row r="36845" ht="26.25" customHeight="1"/>
    <row r="36846" ht="26.25" customHeight="1"/>
    <row r="36847" ht="26.25" customHeight="1"/>
    <row r="36848" ht="26.25" customHeight="1"/>
    <row r="36849" ht="26.25" customHeight="1"/>
    <row r="36850" ht="26.25" customHeight="1"/>
    <row r="36851" ht="26.25" customHeight="1"/>
    <row r="36852" ht="26.25" customHeight="1"/>
    <row r="36853" ht="26.25" customHeight="1"/>
    <row r="36854" ht="26.25" customHeight="1"/>
    <row r="36855" ht="26.25" customHeight="1"/>
    <row r="36856" ht="26.25" customHeight="1"/>
    <row r="36857" ht="26.25" customHeight="1"/>
    <row r="36858" ht="26.25" customHeight="1"/>
    <row r="36859" ht="26.25" customHeight="1"/>
    <row r="36860" ht="26.25" customHeight="1"/>
    <row r="36861" ht="26.25" customHeight="1"/>
    <row r="36862" ht="26.25" customHeight="1"/>
    <row r="36863" ht="26.25" customHeight="1"/>
    <row r="36864" ht="26.25" customHeight="1"/>
    <row r="36865" ht="26.25" customHeight="1"/>
    <row r="36866" ht="26.25" customHeight="1"/>
    <row r="36867" ht="26.25" customHeight="1"/>
    <row r="36868" ht="26.25" customHeight="1"/>
    <row r="36869" ht="26.25" customHeight="1"/>
    <row r="36870" ht="26.25" customHeight="1"/>
    <row r="36871" ht="26.25" customHeight="1"/>
    <row r="36872" ht="26.25" customHeight="1"/>
    <row r="36873" ht="26.25" customHeight="1"/>
    <row r="36874" ht="26.25" customHeight="1"/>
    <row r="36875" ht="26.25" customHeight="1"/>
    <row r="36876" ht="26.25" customHeight="1"/>
    <row r="36877" ht="26.25" customHeight="1"/>
    <row r="36878" ht="26.25" customHeight="1"/>
    <row r="36879" ht="26.25" customHeight="1"/>
    <row r="36880" ht="26.25" customHeight="1"/>
    <row r="36881" ht="26.25" customHeight="1"/>
    <row r="36882" ht="26.25" customHeight="1"/>
    <row r="36883" ht="26.25" customHeight="1"/>
    <row r="36884" ht="26.25" customHeight="1"/>
    <row r="36885" ht="26.25" customHeight="1"/>
    <row r="36886" ht="26.25" customHeight="1"/>
    <row r="36887" ht="26.25" customHeight="1"/>
    <row r="36888" ht="26.25" customHeight="1"/>
    <row r="36889" ht="26.25" customHeight="1"/>
    <row r="36890" ht="26.25" customHeight="1"/>
    <row r="36891" ht="26.25" customHeight="1"/>
    <row r="36892" ht="26.25" customHeight="1"/>
    <row r="36893" ht="26.25" customHeight="1"/>
    <row r="36894" ht="26.25" customHeight="1"/>
    <row r="36895" ht="26.25" customHeight="1"/>
    <row r="36896" ht="26.25" customHeight="1"/>
    <row r="36897" ht="26.25" customHeight="1"/>
    <row r="36898" ht="26.25" customHeight="1"/>
    <row r="36899" ht="26.25" customHeight="1"/>
    <row r="36900" ht="26.25" customHeight="1"/>
    <row r="36901" ht="26.25" customHeight="1"/>
    <row r="36902" ht="26.25" customHeight="1"/>
    <row r="36903" ht="26.25" customHeight="1"/>
    <row r="36904" ht="26.25" customHeight="1"/>
    <row r="36905" ht="26.25" customHeight="1"/>
    <row r="36906" ht="26.25" customHeight="1"/>
    <row r="36907" ht="26.25" customHeight="1"/>
    <row r="36908" ht="26.25" customHeight="1"/>
    <row r="36909" ht="26.25" customHeight="1"/>
    <row r="36910" ht="26.25" customHeight="1"/>
    <row r="36911" ht="26.25" customHeight="1"/>
    <row r="36912" ht="26.25" customHeight="1"/>
    <row r="36913" ht="26.25" customHeight="1"/>
    <row r="36914" ht="26.25" customHeight="1"/>
    <row r="36915" ht="26.25" customHeight="1"/>
    <row r="36916" ht="26.25" customHeight="1"/>
    <row r="36917" ht="26.25" customHeight="1"/>
    <row r="36918" ht="26.25" customHeight="1"/>
    <row r="36919" ht="26.25" customHeight="1"/>
    <row r="36920" ht="26.25" customHeight="1"/>
    <row r="36921" ht="26.25" customHeight="1"/>
    <row r="36922" ht="26.25" customHeight="1"/>
    <row r="36923" ht="26.25" customHeight="1"/>
    <row r="36924" ht="26.25" customHeight="1"/>
    <row r="36925" ht="26.25" customHeight="1"/>
    <row r="36926" ht="26.25" customHeight="1"/>
    <row r="36927" ht="26.25" customHeight="1"/>
    <row r="36928" ht="26.25" customHeight="1"/>
    <row r="36929" ht="26.25" customHeight="1"/>
    <row r="36930" ht="26.25" customHeight="1"/>
    <row r="36931" ht="26.25" customHeight="1"/>
    <row r="36932" ht="26.25" customHeight="1"/>
    <row r="36933" ht="26.25" customHeight="1"/>
    <row r="36934" ht="26.25" customHeight="1"/>
    <row r="36935" ht="26.25" customHeight="1"/>
    <row r="36936" ht="26.25" customHeight="1"/>
    <row r="36937" ht="26.25" customHeight="1"/>
    <row r="36938" ht="26.25" customHeight="1"/>
    <row r="36939" ht="26.25" customHeight="1"/>
    <row r="36940" ht="26.25" customHeight="1"/>
    <row r="36941" ht="26.25" customHeight="1"/>
    <row r="36942" ht="26.25" customHeight="1"/>
    <row r="36943" ht="26.25" customHeight="1"/>
    <row r="36944" ht="26.25" customHeight="1"/>
    <row r="36945" ht="26.25" customHeight="1"/>
    <row r="36946" ht="26.25" customHeight="1"/>
    <row r="36947" ht="26.25" customHeight="1"/>
    <row r="36948" ht="26.25" customHeight="1"/>
    <row r="36949" ht="26.25" customHeight="1"/>
    <row r="36950" ht="26.25" customHeight="1"/>
    <row r="36951" ht="26.25" customHeight="1"/>
    <row r="36952" ht="26.25" customHeight="1"/>
    <row r="36953" ht="26.25" customHeight="1"/>
    <row r="36954" ht="26.25" customHeight="1"/>
    <row r="36955" ht="26.25" customHeight="1"/>
    <row r="36956" ht="26.25" customHeight="1"/>
    <row r="36957" ht="26.25" customHeight="1"/>
    <row r="36958" ht="26.25" customHeight="1"/>
    <row r="36959" ht="26.25" customHeight="1"/>
    <row r="36960" ht="26.25" customHeight="1"/>
    <row r="36961" ht="26.25" customHeight="1"/>
    <row r="36962" ht="26.25" customHeight="1"/>
    <row r="36963" ht="26.25" customHeight="1"/>
    <row r="36964" ht="26.25" customHeight="1"/>
    <row r="36965" ht="26.25" customHeight="1"/>
    <row r="36966" ht="26.25" customHeight="1"/>
    <row r="36967" ht="26.25" customHeight="1"/>
    <row r="36968" ht="26.25" customHeight="1"/>
    <row r="36969" ht="26.25" customHeight="1"/>
    <row r="36970" ht="26.25" customHeight="1"/>
    <row r="36971" ht="26.25" customHeight="1"/>
    <row r="36972" ht="26.25" customHeight="1"/>
    <row r="36973" ht="26.25" customHeight="1"/>
    <row r="36974" ht="26.25" customHeight="1"/>
    <row r="36975" ht="26.25" customHeight="1"/>
    <row r="36976" ht="26.25" customHeight="1"/>
    <row r="36977" ht="26.25" customHeight="1"/>
    <row r="36978" ht="26.25" customHeight="1"/>
    <row r="36979" ht="26.25" customHeight="1"/>
    <row r="36980" ht="26.25" customHeight="1"/>
    <row r="36981" ht="26.25" customHeight="1"/>
    <row r="36982" ht="26.25" customHeight="1"/>
    <row r="36983" ht="26.25" customHeight="1"/>
    <row r="36984" ht="26.25" customHeight="1"/>
    <row r="36985" ht="26.25" customHeight="1"/>
    <row r="36986" ht="26.25" customHeight="1"/>
    <row r="36987" ht="26.25" customHeight="1"/>
    <row r="36988" ht="26.25" customHeight="1"/>
    <row r="36989" ht="26.25" customHeight="1"/>
    <row r="36990" ht="26.25" customHeight="1"/>
    <row r="36991" ht="26.25" customHeight="1"/>
    <row r="36992" ht="26.25" customHeight="1"/>
    <row r="36993" ht="26.25" customHeight="1"/>
    <row r="36994" ht="26.25" customHeight="1"/>
    <row r="36995" ht="26.25" customHeight="1"/>
    <row r="36996" ht="26.25" customHeight="1"/>
    <row r="36997" ht="26.25" customHeight="1"/>
    <row r="36998" ht="26.25" customHeight="1"/>
    <row r="36999" ht="26.25" customHeight="1"/>
    <row r="37000" ht="26.25" customHeight="1"/>
    <row r="37001" ht="26.25" customHeight="1"/>
    <row r="37002" ht="26.25" customHeight="1"/>
    <row r="37003" ht="26.25" customHeight="1"/>
    <row r="37004" ht="26.25" customHeight="1"/>
    <row r="37005" ht="26.25" customHeight="1"/>
    <row r="37006" ht="26.25" customHeight="1"/>
    <row r="37007" ht="26.25" customHeight="1"/>
    <row r="37008" ht="26.25" customHeight="1"/>
    <row r="37009" ht="26.25" customHeight="1"/>
    <row r="37010" ht="26.25" customHeight="1"/>
    <row r="37011" ht="26.25" customHeight="1"/>
    <row r="37012" ht="26.25" customHeight="1"/>
    <row r="37013" ht="26.25" customHeight="1"/>
    <row r="37014" ht="26.25" customHeight="1"/>
    <row r="37015" ht="26.25" customHeight="1"/>
    <row r="37016" ht="26.25" customHeight="1"/>
    <row r="37017" ht="26.25" customHeight="1"/>
    <row r="37018" ht="26.25" customHeight="1"/>
    <row r="37019" ht="26.25" customHeight="1"/>
    <row r="37020" ht="26.25" customHeight="1"/>
    <row r="37021" ht="26.25" customHeight="1"/>
    <row r="37022" ht="26.25" customHeight="1"/>
    <row r="37023" ht="26.25" customHeight="1"/>
    <row r="37024" ht="26.25" customHeight="1"/>
    <row r="37025" ht="26.25" customHeight="1"/>
    <row r="37026" ht="26.25" customHeight="1"/>
    <row r="37027" ht="26.25" customHeight="1"/>
    <row r="37028" ht="26.25" customHeight="1"/>
    <row r="37029" ht="26.25" customHeight="1"/>
    <row r="37030" ht="26.25" customHeight="1"/>
    <row r="37031" ht="26.25" customHeight="1"/>
    <row r="37032" ht="26.25" customHeight="1"/>
    <row r="37033" ht="26.25" customHeight="1"/>
    <row r="37034" ht="26.25" customHeight="1"/>
    <row r="37035" ht="26.25" customHeight="1"/>
    <row r="37036" ht="26.25" customHeight="1"/>
    <row r="37037" ht="26.25" customHeight="1"/>
    <row r="37038" ht="26.25" customHeight="1"/>
    <row r="37039" ht="26.25" customHeight="1"/>
    <row r="37040" ht="26.25" customHeight="1"/>
    <row r="37041" ht="26.25" customHeight="1"/>
    <row r="37042" ht="26.25" customHeight="1"/>
    <row r="37043" ht="26.25" customHeight="1"/>
    <row r="37044" ht="26.25" customHeight="1"/>
    <row r="37045" ht="26.25" customHeight="1"/>
    <row r="37046" ht="26.25" customHeight="1"/>
    <row r="37047" ht="26.25" customHeight="1"/>
    <row r="37048" ht="26.25" customHeight="1"/>
    <row r="37049" ht="26.25" customHeight="1"/>
    <row r="37050" ht="26.25" customHeight="1"/>
    <row r="37051" ht="26.25" customHeight="1"/>
    <row r="37052" ht="26.25" customHeight="1"/>
    <row r="37053" ht="26.25" customHeight="1"/>
    <row r="37054" ht="26.25" customHeight="1"/>
    <row r="37055" ht="26.25" customHeight="1"/>
    <row r="37056" ht="26.25" customHeight="1"/>
    <row r="37057" ht="26.25" customHeight="1"/>
    <row r="37058" ht="26.25" customHeight="1"/>
    <row r="37059" ht="26.25" customHeight="1"/>
    <row r="37060" ht="26.25" customHeight="1"/>
    <row r="37061" ht="26.25" customHeight="1"/>
    <row r="37062" ht="26.25" customHeight="1"/>
    <row r="37063" ht="26.25" customHeight="1"/>
    <row r="37064" ht="26.25" customHeight="1"/>
    <row r="37065" ht="26.25" customHeight="1"/>
    <row r="37066" ht="26.25" customHeight="1"/>
    <row r="37067" ht="26.25" customHeight="1"/>
    <row r="37068" ht="26.25" customHeight="1"/>
    <row r="37069" ht="26.25" customHeight="1"/>
    <row r="37070" ht="26.25" customHeight="1"/>
    <row r="37071" ht="26.25" customHeight="1"/>
    <row r="37072" ht="26.25" customHeight="1"/>
    <row r="37073" ht="26.25" customHeight="1"/>
    <row r="37074" ht="26.25" customHeight="1"/>
    <row r="37075" ht="26.25" customHeight="1"/>
    <row r="37076" ht="26.25" customHeight="1"/>
    <row r="37077" ht="26.25" customHeight="1"/>
    <row r="37078" ht="26.25" customHeight="1"/>
    <row r="37079" ht="26.25" customHeight="1"/>
    <row r="37080" ht="26.25" customHeight="1"/>
    <row r="37081" ht="26.25" customHeight="1"/>
    <row r="37082" ht="26.25" customHeight="1"/>
    <row r="37083" ht="26.25" customHeight="1"/>
    <row r="37084" ht="26.25" customHeight="1"/>
    <row r="37085" ht="26.25" customHeight="1"/>
    <row r="37086" ht="26.25" customHeight="1"/>
    <row r="37087" ht="26.25" customHeight="1"/>
    <row r="37088" ht="26.25" customHeight="1"/>
    <row r="37089" ht="26.25" customHeight="1"/>
    <row r="37090" ht="26.25" customHeight="1"/>
    <row r="37091" ht="26.25" customHeight="1"/>
    <row r="37092" ht="26.25" customHeight="1"/>
    <row r="37093" ht="26.25" customHeight="1"/>
    <row r="37094" ht="26.25" customHeight="1"/>
    <row r="37095" ht="26.25" customHeight="1"/>
    <row r="37096" ht="26.25" customHeight="1"/>
    <row r="37097" ht="26.25" customHeight="1"/>
    <row r="37098" ht="26.25" customHeight="1"/>
    <row r="37099" ht="26.25" customHeight="1"/>
    <row r="37100" ht="26.25" customHeight="1"/>
    <row r="37101" ht="26.25" customHeight="1"/>
    <row r="37102" ht="26.25" customHeight="1"/>
    <row r="37103" ht="26.25" customHeight="1"/>
    <row r="37104" ht="26.25" customHeight="1"/>
    <row r="37105" ht="26.25" customHeight="1"/>
    <row r="37106" ht="26.25" customHeight="1"/>
    <row r="37107" ht="26.25" customHeight="1"/>
    <row r="37108" ht="26.25" customHeight="1"/>
    <row r="37109" ht="26.25" customHeight="1"/>
    <row r="37110" ht="26.25" customHeight="1"/>
    <row r="37111" ht="26.25" customHeight="1"/>
    <row r="37112" ht="26.25" customHeight="1"/>
    <row r="37113" ht="26.25" customHeight="1"/>
    <row r="37114" ht="26.25" customHeight="1"/>
    <row r="37115" ht="26.25" customHeight="1"/>
    <row r="37116" ht="26.25" customHeight="1"/>
    <row r="37117" ht="26.25" customHeight="1"/>
    <row r="37118" ht="26.25" customHeight="1"/>
    <row r="37119" ht="26.25" customHeight="1"/>
    <row r="37120" ht="26.25" customHeight="1"/>
    <row r="37121" ht="26.25" customHeight="1"/>
    <row r="37122" ht="26.25" customHeight="1"/>
    <row r="37123" ht="26.25" customHeight="1"/>
    <row r="37124" ht="26.25" customHeight="1"/>
    <row r="37125" ht="26.25" customHeight="1"/>
    <row r="37126" ht="26.25" customHeight="1"/>
    <row r="37127" ht="26.25" customHeight="1"/>
    <row r="37128" ht="26.25" customHeight="1"/>
    <row r="37129" ht="26.25" customHeight="1"/>
    <row r="37130" ht="26.25" customHeight="1"/>
    <row r="37131" ht="26.25" customHeight="1"/>
    <row r="37132" ht="26.25" customHeight="1"/>
    <row r="37133" ht="26.25" customHeight="1"/>
    <row r="37134" ht="26.25" customHeight="1"/>
    <row r="37135" ht="26.25" customHeight="1"/>
    <row r="37136" ht="26.25" customHeight="1"/>
    <row r="37137" ht="26.25" customHeight="1"/>
    <row r="37138" ht="26.25" customHeight="1"/>
    <row r="37139" ht="26.25" customHeight="1"/>
    <row r="37140" ht="26.25" customHeight="1"/>
    <row r="37141" ht="26.25" customHeight="1"/>
    <row r="37142" ht="26.25" customHeight="1"/>
    <row r="37143" ht="26.25" customHeight="1"/>
    <row r="37144" ht="26.25" customHeight="1"/>
    <row r="37145" ht="26.25" customHeight="1"/>
    <row r="37146" ht="26.25" customHeight="1"/>
    <row r="37147" ht="26.25" customHeight="1"/>
    <row r="37148" ht="26.25" customHeight="1"/>
    <row r="37149" ht="26.25" customHeight="1"/>
    <row r="37150" ht="26.25" customHeight="1"/>
    <row r="37151" ht="26.25" customHeight="1"/>
    <row r="37152" ht="26.25" customHeight="1"/>
    <row r="37153" ht="26.25" customHeight="1"/>
    <row r="37154" ht="26.25" customHeight="1"/>
    <row r="37155" ht="26.25" customHeight="1"/>
    <row r="37156" ht="26.25" customHeight="1"/>
    <row r="37157" ht="26.25" customHeight="1"/>
    <row r="37158" ht="26.25" customHeight="1"/>
    <row r="37159" ht="26.25" customHeight="1"/>
    <row r="37160" ht="26.25" customHeight="1"/>
    <row r="37161" ht="26.25" customHeight="1"/>
    <row r="37162" ht="26.25" customHeight="1"/>
    <row r="37163" ht="26.25" customHeight="1"/>
    <row r="37164" ht="26.25" customHeight="1"/>
    <row r="37165" ht="26.25" customHeight="1"/>
    <row r="37166" ht="26.25" customHeight="1"/>
    <row r="37167" ht="26.25" customHeight="1"/>
    <row r="37168" ht="26.25" customHeight="1"/>
    <row r="37169" ht="26.25" customHeight="1"/>
    <row r="37170" ht="26.25" customHeight="1"/>
    <row r="37171" ht="26.25" customHeight="1"/>
    <row r="37172" ht="26.25" customHeight="1"/>
    <row r="37173" ht="26.25" customHeight="1"/>
    <row r="37174" ht="26.25" customHeight="1"/>
    <row r="37175" ht="26.25" customHeight="1"/>
    <row r="37176" ht="26.25" customHeight="1"/>
    <row r="37177" ht="26.25" customHeight="1"/>
    <row r="37178" ht="26.25" customHeight="1"/>
    <row r="37179" ht="26.25" customHeight="1"/>
    <row r="37180" ht="26.25" customHeight="1"/>
    <row r="37181" ht="26.25" customHeight="1"/>
    <row r="37182" ht="26.25" customHeight="1"/>
    <row r="37183" ht="26.25" customHeight="1"/>
    <row r="37184" ht="26.25" customHeight="1"/>
    <row r="37185" ht="26.25" customHeight="1"/>
    <row r="37186" ht="26.25" customHeight="1"/>
    <row r="37187" ht="26.25" customHeight="1"/>
    <row r="37188" ht="26.25" customHeight="1"/>
    <row r="37189" ht="26.25" customHeight="1"/>
    <row r="37190" ht="26.25" customHeight="1"/>
    <row r="37191" ht="26.25" customHeight="1"/>
    <row r="37192" ht="26.25" customHeight="1"/>
    <row r="37193" ht="26.25" customHeight="1"/>
    <row r="37194" ht="26.25" customHeight="1"/>
    <row r="37195" ht="26.25" customHeight="1"/>
    <row r="37196" ht="26.25" customHeight="1"/>
    <row r="37197" ht="26.25" customHeight="1"/>
    <row r="37198" ht="26.25" customHeight="1"/>
    <row r="37199" ht="26.25" customHeight="1"/>
    <row r="37200" ht="26.25" customHeight="1"/>
    <row r="37201" ht="26.25" customHeight="1"/>
    <row r="37202" ht="26.25" customHeight="1"/>
    <row r="37203" ht="26.25" customHeight="1"/>
    <row r="37204" ht="26.25" customHeight="1"/>
    <row r="37205" ht="26.25" customHeight="1"/>
    <row r="37206" ht="26.25" customHeight="1"/>
    <row r="37207" ht="26.25" customHeight="1"/>
    <row r="37208" ht="26.25" customHeight="1"/>
    <row r="37209" ht="26.25" customHeight="1"/>
    <row r="37210" ht="26.25" customHeight="1"/>
    <row r="37211" ht="26.25" customHeight="1"/>
    <row r="37212" ht="26.25" customHeight="1"/>
    <row r="37213" ht="26.25" customHeight="1"/>
    <row r="37214" ht="26.25" customHeight="1"/>
    <row r="37215" ht="26.25" customHeight="1"/>
    <row r="37216" ht="26.25" customHeight="1"/>
    <row r="37217" ht="26.25" customHeight="1"/>
    <row r="37218" ht="26.25" customHeight="1"/>
    <row r="37219" ht="26.25" customHeight="1"/>
    <row r="37220" ht="26.25" customHeight="1"/>
    <row r="37221" ht="26.25" customHeight="1"/>
    <row r="37222" ht="26.25" customHeight="1"/>
    <row r="37223" ht="26.25" customHeight="1"/>
    <row r="37224" ht="26.25" customHeight="1"/>
    <row r="37225" ht="26.25" customHeight="1"/>
    <row r="37226" ht="26.25" customHeight="1"/>
    <row r="37227" ht="26.25" customHeight="1"/>
    <row r="37228" ht="26.25" customHeight="1"/>
    <row r="37229" ht="26.25" customHeight="1"/>
    <row r="37230" ht="26.25" customHeight="1"/>
    <row r="37231" ht="26.25" customHeight="1"/>
    <row r="37232" ht="26.25" customHeight="1"/>
    <row r="37233" ht="26.25" customHeight="1"/>
    <row r="37234" ht="26.25" customHeight="1"/>
    <row r="37235" ht="26.25" customHeight="1"/>
    <row r="37236" ht="26.25" customHeight="1"/>
    <row r="37237" ht="26.25" customHeight="1"/>
    <row r="37238" ht="26.25" customHeight="1"/>
    <row r="37239" ht="26.25" customHeight="1"/>
    <row r="37240" ht="26.25" customHeight="1"/>
    <row r="37241" ht="26.25" customHeight="1"/>
    <row r="37242" ht="26.25" customHeight="1"/>
    <row r="37243" ht="26.25" customHeight="1"/>
    <row r="37244" ht="26.25" customHeight="1"/>
    <row r="37245" ht="26.25" customHeight="1"/>
    <row r="37246" ht="26.25" customHeight="1"/>
    <row r="37247" ht="26.25" customHeight="1"/>
    <row r="37248" ht="26.25" customHeight="1"/>
    <row r="37249" ht="26.25" customHeight="1"/>
    <row r="37250" ht="26.25" customHeight="1"/>
    <row r="37251" ht="26.25" customHeight="1"/>
    <row r="37252" ht="26.25" customHeight="1"/>
    <row r="37253" ht="26.25" customHeight="1"/>
    <row r="37254" ht="26.25" customHeight="1"/>
    <row r="37255" ht="26.25" customHeight="1"/>
    <row r="37256" ht="26.25" customHeight="1"/>
    <row r="37257" ht="26.25" customHeight="1"/>
    <row r="37258" ht="26.25" customHeight="1"/>
    <row r="37259" ht="26.25" customHeight="1"/>
    <row r="37260" ht="26.25" customHeight="1"/>
    <row r="37261" ht="26.25" customHeight="1"/>
    <row r="37262" ht="26.25" customHeight="1"/>
    <row r="37263" ht="26.25" customHeight="1"/>
    <row r="37264" ht="26.25" customHeight="1"/>
    <row r="37265" ht="26.25" customHeight="1"/>
    <row r="37266" ht="26.25" customHeight="1"/>
    <row r="37267" ht="26.25" customHeight="1"/>
    <row r="37268" ht="26.25" customHeight="1"/>
    <row r="37269" ht="26.25" customHeight="1"/>
    <row r="37270" ht="26.25" customHeight="1"/>
    <row r="37271" ht="26.25" customHeight="1"/>
    <row r="37272" ht="26.25" customHeight="1"/>
    <row r="37273" ht="26.25" customHeight="1"/>
    <row r="37274" ht="26.25" customHeight="1"/>
    <row r="37275" ht="26.25" customHeight="1"/>
    <row r="37276" ht="26.25" customHeight="1"/>
    <row r="37277" ht="26.25" customHeight="1"/>
    <row r="37278" ht="26.25" customHeight="1"/>
    <row r="37279" ht="26.25" customHeight="1"/>
    <row r="37280" ht="26.25" customHeight="1"/>
    <row r="37281" ht="26.25" customHeight="1"/>
    <row r="37282" ht="26.25" customHeight="1"/>
    <row r="37283" ht="26.25" customHeight="1"/>
    <row r="37284" ht="26.25" customHeight="1"/>
    <row r="37285" ht="26.25" customHeight="1"/>
    <row r="37286" ht="26.25" customHeight="1"/>
    <row r="37287" ht="26.25" customHeight="1"/>
    <row r="37288" ht="26.25" customHeight="1"/>
    <row r="37289" ht="26.25" customHeight="1"/>
    <row r="37290" ht="26.25" customHeight="1"/>
    <row r="37291" ht="26.25" customHeight="1"/>
    <row r="37292" ht="26.25" customHeight="1"/>
    <row r="37293" ht="26.25" customHeight="1"/>
    <row r="37294" ht="26.25" customHeight="1"/>
    <row r="37295" ht="26.25" customHeight="1"/>
    <row r="37296" ht="26.25" customHeight="1"/>
    <row r="37297" ht="26.25" customHeight="1"/>
    <row r="37298" ht="26.25" customHeight="1"/>
    <row r="37299" ht="26.25" customHeight="1"/>
    <row r="37300" ht="26.25" customHeight="1"/>
    <row r="37301" ht="26.25" customHeight="1"/>
    <row r="37302" ht="26.25" customHeight="1"/>
    <row r="37303" ht="26.25" customHeight="1"/>
    <row r="37304" ht="26.25" customHeight="1"/>
    <row r="37305" ht="26.25" customHeight="1"/>
    <row r="37306" ht="26.25" customHeight="1"/>
    <row r="37307" ht="26.25" customHeight="1"/>
    <row r="37308" ht="26.25" customHeight="1"/>
    <row r="37309" ht="26.25" customHeight="1"/>
    <row r="37310" ht="26.25" customHeight="1"/>
    <row r="37311" ht="26.25" customHeight="1"/>
    <row r="37312" ht="26.25" customHeight="1"/>
    <row r="37313" ht="26.25" customHeight="1"/>
    <row r="37314" ht="26.25" customHeight="1"/>
    <row r="37315" ht="26.25" customHeight="1"/>
    <row r="37316" ht="26.25" customHeight="1"/>
    <row r="37317" ht="26.25" customHeight="1"/>
    <row r="37318" ht="26.25" customHeight="1"/>
    <row r="37319" ht="26.25" customHeight="1"/>
    <row r="37320" ht="26.25" customHeight="1"/>
    <row r="37321" ht="26.25" customHeight="1"/>
    <row r="37322" ht="26.25" customHeight="1"/>
    <row r="37323" ht="26.25" customHeight="1"/>
    <row r="37324" ht="26.25" customHeight="1"/>
    <row r="37325" ht="26.25" customHeight="1"/>
    <row r="37326" ht="26.25" customHeight="1"/>
    <row r="37327" ht="26.25" customHeight="1"/>
    <row r="37328" ht="26.25" customHeight="1"/>
    <row r="37329" ht="26.25" customHeight="1"/>
    <row r="37330" ht="26.25" customHeight="1"/>
    <row r="37331" ht="26.25" customHeight="1"/>
    <row r="37332" ht="26.25" customHeight="1"/>
    <row r="37333" ht="26.25" customHeight="1"/>
    <row r="37334" ht="26.25" customHeight="1"/>
    <row r="37335" ht="26.25" customHeight="1"/>
    <row r="37336" ht="26.25" customHeight="1"/>
    <row r="37337" ht="26.25" customHeight="1"/>
    <row r="37338" ht="26.25" customHeight="1"/>
    <row r="37339" ht="26.25" customHeight="1"/>
    <row r="37340" ht="26.25" customHeight="1"/>
    <row r="37341" ht="26.25" customHeight="1"/>
    <row r="37342" ht="26.25" customHeight="1"/>
    <row r="37343" ht="26.25" customHeight="1"/>
    <row r="37344" ht="26.25" customHeight="1"/>
    <row r="37345" ht="26.25" customHeight="1"/>
    <row r="37346" ht="26.25" customHeight="1"/>
    <row r="37347" ht="26.25" customHeight="1"/>
    <row r="37348" ht="26.25" customHeight="1"/>
    <row r="37349" ht="26.25" customHeight="1"/>
    <row r="37350" ht="26.25" customHeight="1"/>
    <row r="37351" ht="26.25" customHeight="1"/>
    <row r="37352" ht="26.25" customHeight="1"/>
    <row r="37353" ht="26.25" customHeight="1"/>
    <row r="37354" ht="26.25" customHeight="1"/>
    <row r="37355" ht="26.25" customHeight="1"/>
    <row r="37356" ht="26.25" customHeight="1"/>
    <row r="37357" ht="26.25" customHeight="1"/>
    <row r="37358" ht="26.25" customHeight="1"/>
    <row r="37359" ht="26.25" customHeight="1"/>
    <row r="37360" ht="26.25" customHeight="1"/>
    <row r="37361" ht="26.25" customHeight="1"/>
    <row r="37362" ht="26.25" customHeight="1"/>
    <row r="37363" ht="26.25" customHeight="1"/>
    <row r="37364" ht="26.25" customHeight="1"/>
    <row r="37365" ht="26.25" customHeight="1"/>
    <row r="37366" ht="26.25" customHeight="1"/>
    <row r="37367" ht="26.25" customHeight="1"/>
    <row r="37368" ht="26.25" customHeight="1"/>
    <row r="37369" ht="26.25" customHeight="1"/>
    <row r="37370" ht="26.25" customHeight="1"/>
    <row r="37371" ht="26.25" customHeight="1"/>
    <row r="37372" ht="26.25" customHeight="1"/>
    <row r="37373" ht="26.25" customHeight="1"/>
    <row r="37374" ht="26.25" customHeight="1"/>
    <row r="37375" ht="26.25" customHeight="1"/>
    <row r="37376" ht="26.25" customHeight="1"/>
    <row r="37377" ht="26.25" customHeight="1"/>
    <row r="37378" ht="26.25" customHeight="1"/>
    <row r="37379" ht="26.25" customHeight="1"/>
    <row r="37380" ht="26.25" customHeight="1"/>
    <row r="37381" ht="26.25" customHeight="1"/>
    <row r="37382" ht="26.25" customHeight="1"/>
    <row r="37383" ht="26.25" customHeight="1"/>
    <row r="37384" ht="26.25" customHeight="1"/>
    <row r="37385" ht="26.25" customHeight="1"/>
    <row r="37386" ht="26.25" customHeight="1"/>
    <row r="37387" ht="26.25" customHeight="1"/>
    <row r="37388" ht="26.25" customHeight="1"/>
    <row r="37389" ht="26.25" customHeight="1"/>
    <row r="37390" ht="26.25" customHeight="1"/>
    <row r="37391" ht="26.25" customHeight="1"/>
    <row r="37392" ht="26.25" customHeight="1"/>
    <row r="37393" ht="26.25" customHeight="1"/>
    <row r="37394" ht="26.25" customHeight="1"/>
    <row r="37395" ht="26.25" customHeight="1"/>
    <row r="37396" ht="26.25" customHeight="1"/>
    <row r="37397" ht="26.25" customHeight="1"/>
    <row r="37398" ht="26.25" customHeight="1"/>
    <row r="37399" ht="26.25" customHeight="1"/>
    <row r="37400" ht="26.25" customHeight="1"/>
    <row r="37401" ht="26.25" customHeight="1"/>
    <row r="37402" ht="26.25" customHeight="1"/>
    <row r="37403" ht="26.25" customHeight="1"/>
    <row r="37404" ht="26.25" customHeight="1"/>
    <row r="37405" ht="26.25" customHeight="1"/>
    <row r="37406" ht="26.25" customHeight="1"/>
    <row r="37407" ht="26.25" customHeight="1"/>
    <row r="37408" ht="26.25" customHeight="1"/>
    <row r="37409" ht="26.25" customHeight="1"/>
    <row r="37410" ht="26.25" customHeight="1"/>
    <row r="37411" ht="26.25" customHeight="1"/>
    <row r="37412" ht="26.25" customHeight="1"/>
    <row r="37413" ht="26.25" customHeight="1"/>
    <row r="37414" ht="26.25" customHeight="1"/>
    <row r="37415" ht="26.25" customHeight="1"/>
    <row r="37416" ht="26.25" customHeight="1"/>
    <row r="37417" ht="26.25" customHeight="1"/>
    <row r="37418" ht="26.25" customHeight="1"/>
    <row r="37419" ht="26.25" customHeight="1"/>
    <row r="37420" ht="26.25" customHeight="1"/>
    <row r="37421" ht="26.25" customHeight="1"/>
    <row r="37422" ht="26.25" customHeight="1"/>
    <row r="37423" ht="26.25" customHeight="1"/>
    <row r="37424" ht="26.25" customHeight="1"/>
    <row r="37425" ht="26.25" customHeight="1"/>
    <row r="37426" ht="26.25" customHeight="1"/>
    <row r="37427" ht="26.25" customHeight="1"/>
    <row r="37428" ht="26.25" customHeight="1"/>
    <row r="37429" ht="26.25" customHeight="1"/>
    <row r="37430" ht="26.25" customHeight="1"/>
    <row r="37431" ht="26.25" customHeight="1"/>
    <row r="37432" ht="26.25" customHeight="1"/>
    <row r="37433" ht="26.25" customHeight="1"/>
    <row r="37434" ht="26.25" customHeight="1"/>
    <row r="37435" ht="26.25" customHeight="1"/>
    <row r="37436" ht="26.25" customHeight="1"/>
    <row r="37437" ht="26.25" customHeight="1"/>
    <row r="37438" ht="26.25" customHeight="1"/>
    <row r="37439" ht="26.25" customHeight="1"/>
    <row r="37440" ht="26.25" customHeight="1"/>
    <row r="37441" ht="26.25" customHeight="1"/>
    <row r="37442" ht="26.25" customHeight="1"/>
    <row r="37443" ht="26.25" customHeight="1"/>
    <row r="37444" ht="26.25" customHeight="1"/>
    <row r="37445" ht="26.25" customHeight="1"/>
    <row r="37446" ht="26.25" customHeight="1"/>
    <row r="37447" ht="26.25" customHeight="1"/>
    <row r="37448" ht="26.25" customHeight="1"/>
    <row r="37449" ht="26.25" customHeight="1"/>
    <row r="37450" ht="26.25" customHeight="1"/>
    <row r="37451" ht="26.25" customHeight="1"/>
    <row r="37452" ht="26.25" customHeight="1"/>
    <row r="37453" ht="26.25" customHeight="1"/>
    <row r="37454" ht="26.25" customHeight="1"/>
    <row r="37455" ht="26.25" customHeight="1"/>
    <row r="37456" ht="26.25" customHeight="1"/>
    <row r="37457" ht="26.25" customHeight="1"/>
    <row r="37458" ht="26.25" customHeight="1"/>
    <row r="37459" ht="26.25" customHeight="1"/>
    <row r="37460" ht="26.25" customHeight="1"/>
    <row r="37461" ht="26.25" customHeight="1"/>
    <row r="37462" ht="26.25" customHeight="1"/>
    <row r="37463" ht="26.25" customHeight="1"/>
    <row r="37464" ht="26.25" customHeight="1"/>
    <row r="37465" ht="26.25" customHeight="1"/>
    <row r="37466" ht="26.25" customHeight="1"/>
    <row r="37467" ht="26.25" customHeight="1"/>
    <row r="37468" ht="26.25" customHeight="1"/>
    <row r="37469" ht="26.25" customHeight="1"/>
    <row r="37470" ht="26.25" customHeight="1"/>
    <row r="37471" ht="26.25" customHeight="1"/>
    <row r="37472" ht="26.25" customHeight="1"/>
    <row r="37473" ht="26.25" customHeight="1"/>
    <row r="37474" ht="26.25" customHeight="1"/>
    <row r="37475" ht="26.25" customHeight="1"/>
    <row r="37476" ht="26.25" customHeight="1"/>
    <row r="37477" ht="26.25" customHeight="1"/>
    <row r="37478" ht="26.25" customHeight="1"/>
    <row r="37479" ht="26.25" customHeight="1"/>
    <row r="37480" ht="26.25" customHeight="1"/>
    <row r="37481" ht="26.25" customHeight="1"/>
    <row r="37482" ht="26.25" customHeight="1"/>
    <row r="37483" ht="26.25" customHeight="1"/>
    <row r="37484" ht="26.25" customHeight="1"/>
    <row r="37485" ht="26.25" customHeight="1"/>
    <row r="37486" ht="26.25" customHeight="1"/>
    <row r="37487" ht="26.25" customHeight="1"/>
    <row r="37488" ht="26.25" customHeight="1"/>
    <row r="37489" ht="26.25" customHeight="1"/>
    <row r="37490" ht="26.25" customHeight="1"/>
    <row r="37491" ht="26.25" customHeight="1"/>
    <row r="37492" ht="26.25" customHeight="1"/>
    <row r="37493" ht="26.25" customHeight="1"/>
    <row r="37494" ht="26.25" customHeight="1"/>
    <row r="37495" ht="26.25" customHeight="1"/>
    <row r="37496" ht="26.25" customHeight="1"/>
    <row r="37497" ht="26.25" customHeight="1"/>
    <row r="37498" ht="26.25" customHeight="1"/>
    <row r="37499" ht="26.25" customHeight="1"/>
    <row r="37500" ht="26.25" customHeight="1"/>
    <row r="37501" ht="26.25" customHeight="1"/>
    <row r="37502" ht="26.25" customHeight="1"/>
    <row r="37503" ht="26.25" customHeight="1"/>
    <row r="37504" ht="26.25" customHeight="1"/>
    <row r="37505" ht="26.25" customHeight="1"/>
    <row r="37506" ht="26.25" customHeight="1"/>
    <row r="37507" ht="26.25" customHeight="1"/>
    <row r="37508" ht="26.25" customHeight="1"/>
    <row r="37509" ht="26.25" customHeight="1"/>
    <row r="37510" ht="26.25" customHeight="1"/>
    <row r="37511" ht="26.25" customHeight="1"/>
    <row r="37512" ht="26.25" customHeight="1"/>
    <row r="37513" ht="26.25" customHeight="1"/>
    <row r="37514" ht="26.25" customHeight="1"/>
    <row r="37515" ht="26.25" customHeight="1"/>
    <row r="37516" ht="26.25" customHeight="1"/>
    <row r="37517" ht="26.25" customHeight="1"/>
    <row r="37518" ht="26.25" customHeight="1"/>
    <row r="37519" ht="26.25" customHeight="1"/>
    <row r="37520" ht="26.25" customHeight="1"/>
    <row r="37521" ht="26.25" customHeight="1"/>
    <row r="37522" ht="26.25" customHeight="1"/>
    <row r="37523" ht="26.25" customHeight="1"/>
    <row r="37524" ht="26.25" customHeight="1"/>
    <row r="37525" ht="26.25" customHeight="1"/>
    <row r="37526" ht="26.25" customHeight="1"/>
    <row r="37527" ht="26.25" customHeight="1"/>
    <row r="37528" ht="26.25" customHeight="1"/>
    <row r="37529" ht="26.25" customHeight="1"/>
    <row r="37530" ht="26.25" customHeight="1"/>
    <row r="37531" ht="26.25" customHeight="1"/>
    <row r="37532" ht="26.25" customHeight="1"/>
    <row r="37533" ht="26.25" customHeight="1"/>
    <row r="37534" ht="26.25" customHeight="1"/>
    <row r="37535" ht="26.25" customHeight="1"/>
    <row r="37536" ht="26.25" customHeight="1"/>
    <row r="37537" ht="26.25" customHeight="1"/>
    <row r="37538" ht="26.25" customHeight="1"/>
    <row r="37539" ht="26.25" customHeight="1"/>
    <row r="37540" ht="26.25" customHeight="1"/>
    <row r="37541" ht="26.25" customHeight="1"/>
    <row r="37542" ht="26.25" customHeight="1"/>
    <row r="37543" ht="26.25" customHeight="1"/>
    <row r="37544" ht="26.25" customHeight="1"/>
    <row r="37545" ht="26.25" customHeight="1"/>
    <row r="37546" ht="26.25" customHeight="1"/>
    <row r="37547" ht="26.25" customHeight="1"/>
    <row r="37548" ht="26.25" customHeight="1"/>
    <row r="37549" ht="26.25" customHeight="1"/>
    <row r="37550" ht="26.25" customHeight="1"/>
    <row r="37551" ht="26.25" customHeight="1"/>
    <row r="37552" ht="26.25" customHeight="1"/>
    <row r="37553" ht="26.25" customHeight="1"/>
    <row r="37554" ht="26.25" customHeight="1"/>
    <row r="37555" ht="26.25" customHeight="1"/>
    <row r="37556" ht="26.25" customHeight="1"/>
    <row r="37557" ht="26.25" customHeight="1"/>
    <row r="37558" ht="26.25" customHeight="1"/>
    <row r="37559" ht="26.25" customHeight="1"/>
    <row r="37560" ht="26.25" customHeight="1"/>
    <row r="37561" ht="26.25" customHeight="1"/>
    <row r="37562" ht="26.25" customHeight="1"/>
    <row r="37563" ht="26.25" customHeight="1"/>
    <row r="37564" ht="26.25" customHeight="1"/>
    <row r="37565" ht="26.25" customHeight="1"/>
    <row r="37566" ht="26.25" customHeight="1"/>
    <row r="37567" ht="26.25" customHeight="1"/>
    <row r="37568" ht="26.25" customHeight="1"/>
    <row r="37569" ht="26.25" customHeight="1"/>
    <row r="37570" ht="26.25" customHeight="1"/>
    <row r="37571" ht="26.25" customHeight="1"/>
    <row r="37572" ht="26.25" customHeight="1"/>
    <row r="37573" ht="26.25" customHeight="1"/>
    <row r="37574" ht="26.25" customHeight="1"/>
    <row r="37575" ht="26.25" customHeight="1"/>
    <row r="37576" ht="26.25" customHeight="1"/>
    <row r="37577" ht="26.25" customHeight="1"/>
    <row r="37578" ht="26.25" customHeight="1"/>
    <row r="37579" ht="26.25" customHeight="1"/>
    <row r="37580" ht="26.25" customHeight="1"/>
    <row r="37581" ht="26.25" customHeight="1"/>
    <row r="37582" ht="26.25" customHeight="1"/>
    <row r="37583" ht="26.25" customHeight="1"/>
    <row r="37584" ht="26.25" customHeight="1"/>
    <row r="37585" ht="26.25" customHeight="1"/>
    <row r="37586" ht="26.25" customHeight="1"/>
    <row r="37587" ht="26.25" customHeight="1"/>
    <row r="37588" ht="26.25" customHeight="1"/>
    <row r="37589" ht="26.25" customHeight="1"/>
    <row r="37590" ht="26.25" customHeight="1"/>
    <row r="37591" ht="26.25" customHeight="1"/>
    <row r="37592" ht="26.25" customHeight="1"/>
    <row r="37593" ht="26.25" customHeight="1"/>
    <row r="37594" ht="26.25" customHeight="1"/>
    <row r="37595" ht="26.25" customHeight="1"/>
    <row r="37596" ht="26.25" customHeight="1"/>
    <row r="37597" ht="26.25" customHeight="1"/>
    <row r="37598" ht="26.25" customHeight="1"/>
    <row r="37599" ht="26.25" customHeight="1"/>
    <row r="37600" ht="26.25" customHeight="1"/>
    <row r="37601" ht="26.25" customHeight="1"/>
    <row r="37602" ht="26.25" customHeight="1"/>
    <row r="37603" ht="26.25" customHeight="1"/>
    <row r="37604" ht="26.25" customHeight="1"/>
    <row r="37605" ht="26.25" customHeight="1"/>
    <row r="37606" ht="26.25" customHeight="1"/>
    <row r="37607" ht="26.25" customHeight="1"/>
    <row r="37608" ht="26.25" customHeight="1"/>
    <row r="37609" ht="26.25" customHeight="1"/>
    <row r="37610" ht="26.25" customHeight="1"/>
    <row r="37611" ht="26.25" customHeight="1"/>
    <row r="37612" ht="26.25" customHeight="1"/>
    <row r="37613" ht="26.25" customHeight="1"/>
    <row r="37614" ht="26.25" customHeight="1"/>
    <row r="37615" ht="26.25" customHeight="1"/>
    <row r="37616" ht="26.25" customHeight="1"/>
    <row r="37617" ht="26.25" customHeight="1"/>
    <row r="37618" ht="26.25" customHeight="1"/>
    <row r="37619" ht="26.25" customHeight="1"/>
    <row r="37620" ht="26.25" customHeight="1"/>
    <row r="37621" ht="26.25" customHeight="1"/>
    <row r="37622" ht="26.25" customHeight="1"/>
    <row r="37623" ht="26.25" customHeight="1"/>
    <row r="37624" ht="26.25" customHeight="1"/>
    <row r="37625" ht="26.25" customHeight="1"/>
    <row r="37626" ht="26.25" customHeight="1"/>
    <row r="37627" ht="26.25" customHeight="1"/>
    <row r="37628" ht="26.25" customHeight="1"/>
    <row r="37629" ht="26.25" customHeight="1"/>
    <row r="37630" ht="26.25" customHeight="1"/>
    <row r="37631" ht="26.25" customHeight="1"/>
    <row r="37632" ht="26.25" customHeight="1"/>
    <row r="37633" ht="26.25" customHeight="1"/>
    <row r="37634" ht="26.25" customHeight="1"/>
    <row r="37635" ht="26.25" customHeight="1"/>
    <row r="37636" ht="26.25" customHeight="1"/>
    <row r="37637" ht="26.25" customHeight="1"/>
    <row r="37638" ht="26.25" customHeight="1"/>
    <row r="37639" ht="26.25" customHeight="1"/>
    <row r="37640" ht="26.25" customHeight="1"/>
    <row r="37641" ht="26.25" customHeight="1"/>
    <row r="37642" ht="26.25" customHeight="1"/>
    <row r="37643" ht="26.25" customHeight="1"/>
    <row r="37644" ht="26.25" customHeight="1"/>
    <row r="37645" ht="26.25" customHeight="1"/>
    <row r="37646" ht="26.25" customHeight="1"/>
    <row r="37647" ht="26.25" customHeight="1"/>
    <row r="37648" ht="26.25" customHeight="1"/>
    <row r="37649" ht="26.25" customHeight="1"/>
    <row r="37650" ht="26.25" customHeight="1"/>
    <row r="37651" ht="26.25" customHeight="1"/>
    <row r="37652" ht="26.25" customHeight="1"/>
    <row r="37653" ht="26.25" customHeight="1"/>
    <row r="37654" ht="26.25" customHeight="1"/>
    <row r="37655" ht="26.25" customHeight="1"/>
    <row r="37656" ht="26.25" customHeight="1"/>
    <row r="37657" ht="26.25" customHeight="1"/>
    <row r="37658" ht="26.25" customHeight="1"/>
    <row r="37659" ht="26.25" customHeight="1"/>
    <row r="37660" ht="26.25" customHeight="1"/>
    <row r="37661" ht="26.25" customHeight="1"/>
    <row r="37662" ht="26.25" customHeight="1"/>
    <row r="37663" ht="26.25" customHeight="1"/>
    <row r="37664" ht="26.25" customHeight="1"/>
    <row r="37665" ht="26.25" customHeight="1"/>
    <row r="37666" ht="26.25" customHeight="1"/>
    <row r="37667" ht="26.25" customHeight="1"/>
    <row r="37668" ht="26.25" customHeight="1"/>
    <row r="37669" ht="26.25" customHeight="1"/>
    <row r="37670" ht="26.25" customHeight="1"/>
    <row r="37671" ht="26.25" customHeight="1"/>
    <row r="37672" ht="26.25" customHeight="1"/>
    <row r="37673" ht="26.25" customHeight="1"/>
    <row r="37674" ht="26.25" customHeight="1"/>
    <row r="37675" ht="26.25" customHeight="1"/>
    <row r="37676" ht="26.25" customHeight="1"/>
    <row r="37677" ht="26.25" customHeight="1"/>
    <row r="37678" ht="26.25" customHeight="1"/>
    <row r="37679" ht="26.25" customHeight="1"/>
    <row r="37680" ht="26.25" customHeight="1"/>
    <row r="37681" ht="26.25" customHeight="1"/>
    <row r="37682" ht="26.25" customHeight="1"/>
    <row r="37683" ht="26.25" customHeight="1"/>
    <row r="37684" ht="26.25" customHeight="1"/>
    <row r="37685" ht="26.25" customHeight="1"/>
    <row r="37686" ht="26.25" customHeight="1"/>
    <row r="37687" ht="26.25" customHeight="1"/>
    <row r="37688" ht="26.25" customHeight="1"/>
    <row r="37689" ht="26.25" customHeight="1"/>
    <row r="37690" ht="26.25" customHeight="1"/>
    <row r="37691" ht="26.25" customHeight="1"/>
    <row r="37692" ht="26.25" customHeight="1"/>
    <row r="37693" ht="26.25" customHeight="1"/>
    <row r="37694" ht="26.25" customHeight="1"/>
    <row r="37695" ht="26.25" customHeight="1"/>
    <row r="37696" ht="26.25" customHeight="1"/>
    <row r="37697" ht="26.25" customHeight="1"/>
    <row r="37698" ht="26.25" customHeight="1"/>
    <row r="37699" ht="26.25" customHeight="1"/>
    <row r="37700" ht="26.25" customHeight="1"/>
    <row r="37701" ht="26.25" customHeight="1"/>
    <row r="37702" ht="26.25" customHeight="1"/>
    <row r="37703" ht="26.25" customHeight="1"/>
    <row r="37704" ht="26.25" customHeight="1"/>
    <row r="37705" ht="26.25" customHeight="1"/>
    <row r="37706" ht="26.25" customHeight="1"/>
    <row r="37707" ht="26.25" customHeight="1"/>
    <row r="37708" ht="26.25" customHeight="1"/>
    <row r="37709" ht="26.25" customHeight="1"/>
    <row r="37710" ht="26.25" customHeight="1"/>
    <row r="37711" ht="26.25" customHeight="1"/>
    <row r="37712" ht="26.25" customHeight="1"/>
    <row r="37713" ht="26.25" customHeight="1"/>
    <row r="37714" ht="26.25" customHeight="1"/>
    <row r="37715" ht="26.25" customHeight="1"/>
    <row r="37716" ht="26.25" customHeight="1"/>
    <row r="37717" ht="26.25" customHeight="1"/>
    <row r="37718" ht="26.25" customHeight="1"/>
    <row r="37719" ht="26.25" customHeight="1"/>
    <row r="37720" ht="26.25" customHeight="1"/>
    <row r="37721" ht="26.25" customHeight="1"/>
    <row r="37722" ht="26.25" customHeight="1"/>
    <row r="37723" ht="26.25" customHeight="1"/>
    <row r="37724" ht="26.25" customHeight="1"/>
    <row r="37725" ht="26.25" customHeight="1"/>
    <row r="37726" ht="26.25" customHeight="1"/>
    <row r="37727" ht="26.25" customHeight="1"/>
    <row r="37728" ht="26.25" customHeight="1"/>
    <row r="37729" ht="26.25" customHeight="1"/>
    <row r="37730" ht="26.25" customHeight="1"/>
    <row r="37731" ht="26.25" customHeight="1"/>
    <row r="37732" ht="26.25" customHeight="1"/>
    <row r="37733" ht="26.25" customHeight="1"/>
    <row r="37734" ht="26.25" customHeight="1"/>
    <row r="37735" ht="26.25" customHeight="1"/>
    <row r="37736" ht="26.25" customHeight="1"/>
    <row r="37737" ht="26.25" customHeight="1"/>
    <row r="37738" ht="26.25" customHeight="1"/>
    <row r="37739" ht="26.25" customHeight="1"/>
    <row r="37740" ht="26.25" customHeight="1"/>
    <row r="37741" ht="26.25" customHeight="1"/>
    <row r="37742" ht="26.25" customHeight="1"/>
    <row r="37743" ht="26.25" customHeight="1"/>
    <row r="37744" ht="26.25" customHeight="1"/>
    <row r="37745" ht="26.25" customHeight="1"/>
    <row r="37746" ht="26.25" customHeight="1"/>
    <row r="37747" ht="26.25" customHeight="1"/>
    <row r="37748" ht="26.25" customHeight="1"/>
    <row r="37749" ht="26.25" customHeight="1"/>
    <row r="37750" ht="26.25" customHeight="1"/>
    <row r="37751" ht="26.25" customHeight="1"/>
    <row r="37752" ht="26.25" customHeight="1"/>
    <row r="37753" ht="26.25" customHeight="1"/>
    <row r="37754" ht="26.25" customHeight="1"/>
    <row r="37755" ht="26.25" customHeight="1"/>
    <row r="37756" ht="26.25" customHeight="1"/>
    <row r="37757" ht="26.25" customHeight="1"/>
    <row r="37758" ht="26.25" customHeight="1"/>
    <row r="37759" ht="26.25" customHeight="1"/>
    <row r="37760" ht="26.25" customHeight="1"/>
    <row r="37761" ht="26.25" customHeight="1"/>
    <row r="37762" ht="26.25" customHeight="1"/>
    <row r="37763" ht="26.25" customHeight="1"/>
    <row r="37764" ht="26.25" customHeight="1"/>
    <row r="37765" ht="26.25" customHeight="1"/>
    <row r="37766" ht="26.25" customHeight="1"/>
    <row r="37767" ht="26.25" customHeight="1"/>
    <row r="37768" ht="26.25" customHeight="1"/>
    <row r="37769" ht="26.25" customHeight="1"/>
    <row r="37770" ht="26.25" customHeight="1"/>
    <row r="37771" ht="26.25" customHeight="1"/>
    <row r="37772" ht="26.25" customHeight="1"/>
    <row r="37773" ht="26.25" customHeight="1"/>
    <row r="37774" ht="26.25" customHeight="1"/>
    <row r="37775" ht="26.25" customHeight="1"/>
    <row r="37776" ht="26.25" customHeight="1"/>
    <row r="37777" ht="26.25" customHeight="1"/>
    <row r="37778" ht="26.25" customHeight="1"/>
    <row r="37779" ht="26.25" customHeight="1"/>
    <row r="37780" ht="26.25" customHeight="1"/>
    <row r="37781" ht="26.25" customHeight="1"/>
    <row r="37782" ht="26.25" customHeight="1"/>
    <row r="37783" ht="26.25" customHeight="1"/>
    <row r="37784" ht="26.25" customHeight="1"/>
    <row r="37785" ht="26.25" customHeight="1"/>
    <row r="37786" ht="26.25" customHeight="1"/>
    <row r="37787" ht="26.25" customHeight="1"/>
    <row r="37788" ht="26.25" customHeight="1"/>
    <row r="37789" ht="26.25" customHeight="1"/>
    <row r="37790" ht="26.25" customHeight="1"/>
    <row r="37791" ht="26.25" customHeight="1"/>
    <row r="37792" ht="26.25" customHeight="1"/>
    <row r="37793" ht="26.25" customHeight="1"/>
    <row r="37794" ht="26.25" customHeight="1"/>
    <row r="37795" ht="26.25" customHeight="1"/>
    <row r="37796" ht="26.25" customHeight="1"/>
    <row r="37797" ht="26.25" customHeight="1"/>
    <row r="37798" ht="26.25" customHeight="1"/>
    <row r="37799" ht="26.25" customHeight="1"/>
    <row r="37800" ht="26.25" customHeight="1"/>
    <row r="37801" ht="26.25" customHeight="1"/>
    <row r="37802" ht="26.25" customHeight="1"/>
    <row r="37803" ht="26.25" customHeight="1"/>
    <row r="37804" ht="26.25" customHeight="1"/>
    <row r="37805" ht="26.25" customHeight="1"/>
    <row r="37806" ht="26.25" customHeight="1"/>
    <row r="37807" ht="26.25" customHeight="1"/>
    <row r="37808" ht="26.25" customHeight="1"/>
    <row r="37809" ht="26.25" customHeight="1"/>
    <row r="37810" ht="26.25" customHeight="1"/>
    <row r="37811" ht="26.25" customHeight="1"/>
    <row r="37812" ht="26.25" customHeight="1"/>
    <row r="37813" ht="26.25" customHeight="1"/>
    <row r="37814" ht="26.25" customHeight="1"/>
    <row r="37815" ht="26.25" customHeight="1"/>
    <row r="37816" ht="26.25" customHeight="1"/>
    <row r="37817" ht="26.25" customHeight="1"/>
    <row r="37818" ht="26.25" customHeight="1"/>
    <row r="37819" ht="26.25" customHeight="1"/>
    <row r="37820" ht="26.25" customHeight="1"/>
    <row r="37821" ht="26.25" customHeight="1"/>
    <row r="37822" ht="26.25" customHeight="1"/>
    <row r="37823" ht="26.25" customHeight="1"/>
    <row r="37824" ht="26.25" customHeight="1"/>
    <row r="37825" ht="26.25" customHeight="1"/>
    <row r="37826" ht="26.25" customHeight="1"/>
    <row r="37827" ht="26.25" customHeight="1"/>
    <row r="37828" ht="26.25" customHeight="1"/>
    <row r="37829" ht="26.25" customHeight="1"/>
    <row r="37830" ht="26.25" customHeight="1"/>
    <row r="37831" ht="26.25" customHeight="1"/>
    <row r="37832" ht="26.25" customHeight="1"/>
    <row r="37833" ht="26.25" customHeight="1"/>
    <row r="37834" ht="26.25" customHeight="1"/>
    <row r="37835" ht="26.25" customHeight="1"/>
    <row r="37836" ht="26.25" customHeight="1"/>
    <row r="37837" ht="26.25" customHeight="1"/>
    <row r="37838" ht="26.25" customHeight="1"/>
    <row r="37839" ht="26.25" customHeight="1"/>
    <row r="37840" ht="26.25" customHeight="1"/>
    <row r="37841" ht="26.25" customHeight="1"/>
    <row r="37842" ht="26.25" customHeight="1"/>
    <row r="37843" ht="26.25" customHeight="1"/>
    <row r="37844" ht="26.25" customHeight="1"/>
    <row r="37845" ht="26.25" customHeight="1"/>
    <row r="37846" ht="26.25" customHeight="1"/>
    <row r="37847" ht="26.25" customHeight="1"/>
    <row r="37848" ht="26.25" customHeight="1"/>
    <row r="37849" ht="26.25" customHeight="1"/>
    <row r="37850" ht="26.25" customHeight="1"/>
    <row r="37851" ht="26.25" customHeight="1"/>
    <row r="37852" ht="26.25" customHeight="1"/>
    <row r="37853" ht="26.25" customHeight="1"/>
    <row r="37854" ht="26.25" customHeight="1"/>
    <row r="37855" ht="26.25" customHeight="1"/>
    <row r="37856" ht="26.25" customHeight="1"/>
    <row r="37857" ht="26.25" customHeight="1"/>
    <row r="37858" ht="26.25" customHeight="1"/>
    <row r="37859" ht="26.25" customHeight="1"/>
    <row r="37860" ht="26.25" customHeight="1"/>
    <row r="37861" ht="26.25" customHeight="1"/>
    <row r="37862" ht="26.25" customHeight="1"/>
    <row r="37863" ht="26.25" customHeight="1"/>
    <row r="37864" ht="26.25" customHeight="1"/>
    <row r="37865" ht="26.25" customHeight="1"/>
    <row r="37866" ht="26.25" customHeight="1"/>
    <row r="37867" ht="26.25" customHeight="1"/>
    <row r="37868" ht="26.25" customHeight="1"/>
    <row r="37869" ht="26.25" customHeight="1"/>
    <row r="37870" ht="26.25" customHeight="1"/>
    <row r="37871" ht="26.25" customHeight="1"/>
    <row r="37872" ht="26.25" customHeight="1"/>
    <row r="37873" ht="26.25" customHeight="1"/>
    <row r="37874" ht="26.25" customHeight="1"/>
    <row r="37875" ht="26.25" customHeight="1"/>
    <row r="37876" ht="26.25" customHeight="1"/>
    <row r="37877" ht="26.25" customHeight="1"/>
    <row r="37878" ht="26.25" customHeight="1"/>
    <row r="37879" ht="26.25" customHeight="1"/>
    <row r="37880" ht="26.25" customHeight="1"/>
    <row r="37881" ht="26.25" customHeight="1"/>
    <row r="37882" ht="26.25" customHeight="1"/>
    <row r="37883" ht="26.25" customHeight="1"/>
    <row r="37884" ht="26.25" customHeight="1"/>
    <row r="37885" ht="26.25" customHeight="1"/>
    <row r="37886" ht="26.25" customHeight="1"/>
    <row r="37887" ht="26.25" customHeight="1"/>
    <row r="37888" ht="26.25" customHeight="1"/>
    <row r="37889" ht="26.25" customHeight="1"/>
    <row r="37890" ht="26.25" customHeight="1"/>
    <row r="37891" ht="26.25" customHeight="1"/>
    <row r="37892" ht="26.25" customHeight="1"/>
    <row r="37893" ht="26.25" customHeight="1"/>
    <row r="37894" ht="26.25" customHeight="1"/>
    <row r="37895" ht="26.25" customHeight="1"/>
    <row r="37896" ht="26.25" customHeight="1"/>
    <row r="37897" ht="26.25" customHeight="1"/>
    <row r="37898" ht="26.25" customHeight="1"/>
    <row r="37899" ht="26.25" customHeight="1"/>
    <row r="37900" ht="26.25" customHeight="1"/>
    <row r="37901" ht="26.25" customHeight="1"/>
    <row r="37902" ht="26.25" customHeight="1"/>
    <row r="37903" ht="26.25" customHeight="1"/>
    <row r="37904" ht="26.25" customHeight="1"/>
    <row r="37905" ht="26.25" customHeight="1"/>
    <row r="37906" ht="26.25" customHeight="1"/>
    <row r="37907" ht="26.25" customHeight="1"/>
    <row r="37908" ht="26.25" customHeight="1"/>
    <row r="37909" ht="26.25" customHeight="1"/>
    <row r="37910" ht="26.25" customHeight="1"/>
    <row r="37911" ht="26.25" customHeight="1"/>
    <row r="37912" ht="26.25" customHeight="1"/>
    <row r="37913" ht="26.25" customHeight="1"/>
    <row r="37914" ht="26.25" customHeight="1"/>
    <row r="37915" ht="26.25" customHeight="1"/>
    <row r="37916" ht="26.25" customHeight="1"/>
    <row r="37917" ht="26.25" customHeight="1"/>
    <row r="37918" ht="26.25" customHeight="1"/>
    <row r="37919" ht="26.25" customHeight="1"/>
    <row r="37920" ht="26.25" customHeight="1"/>
    <row r="37921" ht="26.25" customHeight="1"/>
    <row r="37922" ht="26.25" customHeight="1"/>
    <row r="37923" ht="26.25" customHeight="1"/>
    <row r="37924" ht="26.25" customHeight="1"/>
    <row r="37925" ht="26.25" customHeight="1"/>
    <row r="37926" ht="26.25" customHeight="1"/>
    <row r="37927" ht="26.25" customHeight="1"/>
    <row r="37928" ht="26.25" customHeight="1"/>
    <row r="37929" ht="26.25" customHeight="1"/>
    <row r="37930" ht="26.25" customHeight="1"/>
    <row r="37931" ht="26.25" customHeight="1"/>
    <row r="37932" ht="26.25" customHeight="1"/>
    <row r="37933" ht="26.25" customHeight="1"/>
    <row r="37934" ht="26.25" customHeight="1"/>
    <row r="37935" ht="26.25" customHeight="1"/>
    <row r="37936" ht="26.25" customHeight="1"/>
    <row r="37937" ht="26.25" customHeight="1"/>
    <row r="37938" ht="26.25" customHeight="1"/>
    <row r="37939" ht="26.25" customHeight="1"/>
    <row r="37940" ht="26.25" customHeight="1"/>
    <row r="37941" ht="26.25" customHeight="1"/>
    <row r="37942" ht="26.25" customHeight="1"/>
    <row r="37943" ht="26.25" customHeight="1"/>
    <row r="37944" ht="26.25" customHeight="1"/>
    <row r="37945" ht="26.25" customHeight="1"/>
    <row r="37946" ht="26.25" customHeight="1"/>
    <row r="37947" ht="26.25" customHeight="1"/>
    <row r="37948" ht="26.25" customHeight="1"/>
    <row r="37949" ht="26.25" customHeight="1"/>
    <row r="37950" ht="26.25" customHeight="1"/>
    <row r="37951" ht="26.25" customHeight="1"/>
    <row r="37952" ht="26.25" customHeight="1"/>
    <row r="37953" ht="26.25" customHeight="1"/>
    <row r="37954" ht="26.25" customHeight="1"/>
    <row r="37955" ht="26.25" customHeight="1"/>
    <row r="37956" ht="26.25" customHeight="1"/>
    <row r="37957" ht="26.25" customHeight="1"/>
    <row r="37958" ht="26.25" customHeight="1"/>
    <row r="37959" ht="26.25" customHeight="1"/>
    <row r="37960" ht="26.25" customHeight="1"/>
    <row r="37961" ht="26.25" customHeight="1"/>
    <row r="37962" ht="26.25" customHeight="1"/>
    <row r="37963" ht="26.25" customHeight="1"/>
    <row r="37964" ht="26.25" customHeight="1"/>
    <row r="37965" ht="26.25" customHeight="1"/>
    <row r="37966" ht="26.25" customHeight="1"/>
    <row r="37967" ht="26.25" customHeight="1"/>
    <row r="37968" ht="26.25" customHeight="1"/>
    <row r="37969" ht="26.25" customHeight="1"/>
    <row r="37970" ht="26.25" customHeight="1"/>
    <row r="37971" ht="26.25" customHeight="1"/>
    <row r="37972" ht="26.25" customHeight="1"/>
    <row r="37973" ht="26.25" customHeight="1"/>
    <row r="37974" ht="26.25" customHeight="1"/>
    <row r="37975" ht="26.25" customHeight="1"/>
    <row r="37976" ht="26.25" customHeight="1"/>
    <row r="37977" ht="26.25" customHeight="1"/>
    <row r="37978" ht="26.25" customHeight="1"/>
    <row r="37979" ht="26.25" customHeight="1"/>
    <row r="37980" ht="26.25" customHeight="1"/>
    <row r="37981" ht="26.25" customHeight="1"/>
    <row r="37982" ht="26.25" customHeight="1"/>
    <row r="37983" ht="26.25" customHeight="1"/>
    <row r="37984" ht="26.25" customHeight="1"/>
    <row r="37985" ht="26.25" customHeight="1"/>
    <row r="37986" ht="26.25" customHeight="1"/>
    <row r="37987" ht="26.25" customHeight="1"/>
    <row r="37988" ht="26.25" customHeight="1"/>
    <row r="37989" ht="26.25" customHeight="1"/>
    <row r="37990" ht="26.25" customHeight="1"/>
    <row r="37991" ht="26.25" customHeight="1"/>
    <row r="37992" ht="26.25" customHeight="1"/>
    <row r="37993" ht="26.25" customHeight="1"/>
    <row r="37994" ht="26.25" customHeight="1"/>
    <row r="37995" ht="26.25" customHeight="1"/>
    <row r="37996" ht="26.25" customHeight="1"/>
    <row r="37997" ht="26.25" customHeight="1"/>
    <row r="37998" ht="26.25" customHeight="1"/>
    <row r="37999" ht="26.25" customHeight="1"/>
    <row r="38000" ht="26.25" customHeight="1"/>
    <row r="38001" ht="26.25" customHeight="1"/>
    <row r="38002" ht="26.25" customHeight="1"/>
    <row r="38003" ht="26.25" customHeight="1"/>
    <row r="38004" ht="26.25" customHeight="1"/>
    <row r="38005" ht="26.25" customHeight="1"/>
    <row r="38006" ht="26.25" customHeight="1"/>
    <row r="38007" ht="26.25" customHeight="1"/>
    <row r="38008" ht="26.25" customHeight="1"/>
    <row r="38009" ht="26.25" customHeight="1"/>
    <row r="38010" ht="26.25" customHeight="1"/>
    <row r="38011" ht="26.25" customHeight="1"/>
    <row r="38012" ht="26.25" customHeight="1"/>
    <row r="38013" ht="26.25" customHeight="1"/>
    <row r="38014" ht="26.25" customHeight="1"/>
    <row r="38015" ht="26.25" customHeight="1"/>
    <row r="38016" ht="26.25" customHeight="1"/>
    <row r="38017" ht="26.25" customHeight="1"/>
    <row r="38018" ht="26.25" customHeight="1"/>
    <row r="38019" ht="26.25" customHeight="1"/>
    <row r="38020" ht="26.25" customHeight="1"/>
    <row r="38021" ht="26.25" customHeight="1"/>
    <row r="38022" ht="26.25" customHeight="1"/>
    <row r="38023" ht="26.25" customHeight="1"/>
    <row r="38024" ht="26.25" customHeight="1"/>
    <row r="38025" ht="26.25" customHeight="1"/>
    <row r="38026" ht="26.25" customHeight="1"/>
    <row r="38027" ht="26.25" customHeight="1"/>
    <row r="38028" ht="26.25" customHeight="1"/>
    <row r="38029" ht="26.25" customHeight="1"/>
    <row r="38030" ht="26.25" customHeight="1"/>
    <row r="38031" ht="26.25" customHeight="1"/>
    <row r="38032" ht="26.25" customHeight="1"/>
    <row r="38033" ht="26.25" customHeight="1"/>
    <row r="38034" ht="26.25" customHeight="1"/>
    <row r="38035" ht="26.25" customHeight="1"/>
    <row r="38036" ht="26.25" customHeight="1"/>
    <row r="38037" ht="26.25" customHeight="1"/>
    <row r="38038" ht="26.25" customHeight="1"/>
    <row r="38039" ht="26.25" customHeight="1"/>
    <row r="38040" ht="26.25" customHeight="1"/>
    <row r="38041" ht="26.25" customHeight="1"/>
    <row r="38042" ht="26.25" customHeight="1"/>
    <row r="38043" ht="26.25" customHeight="1"/>
    <row r="38044" ht="26.25" customHeight="1"/>
    <row r="38045" ht="26.25" customHeight="1"/>
    <row r="38046" ht="26.25" customHeight="1"/>
    <row r="38047" ht="26.25" customHeight="1"/>
    <row r="38048" ht="26.25" customHeight="1"/>
    <row r="38049" ht="26.25" customHeight="1"/>
    <row r="38050" ht="26.25" customHeight="1"/>
    <row r="38051" ht="26.25" customHeight="1"/>
    <row r="38052" ht="26.25" customHeight="1"/>
    <row r="38053" ht="26.25" customHeight="1"/>
    <row r="38054" ht="26.25" customHeight="1"/>
    <row r="38055" ht="26.25" customHeight="1"/>
    <row r="38056" ht="26.25" customHeight="1"/>
    <row r="38057" ht="26.25" customHeight="1"/>
    <row r="38058" ht="26.25" customHeight="1"/>
    <row r="38059" ht="26.25" customHeight="1"/>
    <row r="38060" ht="26.25" customHeight="1"/>
    <row r="38061" ht="26.25" customHeight="1"/>
    <row r="38062" ht="26.25" customHeight="1"/>
    <row r="38063" ht="26.25" customHeight="1"/>
    <row r="38064" ht="26.25" customHeight="1"/>
    <row r="38065" ht="26.25" customHeight="1"/>
    <row r="38066" ht="26.25" customHeight="1"/>
    <row r="38067" ht="26.25" customHeight="1"/>
    <row r="38068" ht="26.25" customHeight="1"/>
    <row r="38069" ht="26.25" customHeight="1"/>
    <row r="38070" ht="26.25" customHeight="1"/>
    <row r="38071" ht="26.25" customHeight="1"/>
    <row r="38072" ht="26.25" customHeight="1"/>
    <row r="38073" ht="26.25" customHeight="1"/>
    <row r="38074" ht="26.25" customHeight="1"/>
    <row r="38075" ht="26.25" customHeight="1"/>
    <row r="38076" ht="26.25" customHeight="1"/>
    <row r="38077" ht="26.25" customHeight="1"/>
    <row r="38078" ht="26.25" customHeight="1"/>
    <row r="38079" ht="26.25" customHeight="1"/>
    <row r="38080" ht="26.25" customHeight="1"/>
    <row r="38081" ht="26.25" customHeight="1"/>
    <row r="38082" ht="26.25" customHeight="1"/>
    <row r="38083" ht="26.25" customHeight="1"/>
    <row r="38084" ht="26.25" customHeight="1"/>
    <row r="38085" ht="26.25" customHeight="1"/>
    <row r="38086" ht="26.25" customHeight="1"/>
    <row r="38087" ht="26.25" customHeight="1"/>
    <row r="38088" ht="26.25" customHeight="1"/>
    <row r="38089" ht="26.25" customHeight="1"/>
    <row r="38090" ht="26.25" customHeight="1"/>
    <row r="38091" ht="26.25" customHeight="1"/>
    <row r="38092" ht="26.25" customHeight="1"/>
    <row r="38093" ht="26.25" customHeight="1"/>
    <row r="38094" ht="26.25" customHeight="1"/>
    <row r="38095" ht="26.25" customHeight="1"/>
    <row r="38096" ht="26.25" customHeight="1"/>
    <row r="38097" ht="26.25" customHeight="1"/>
    <row r="38098" ht="26.25" customHeight="1"/>
    <row r="38099" ht="26.25" customHeight="1"/>
    <row r="38100" ht="26.25" customHeight="1"/>
    <row r="38101" ht="26.25" customHeight="1"/>
    <row r="38102" ht="26.25" customHeight="1"/>
    <row r="38103" ht="26.25" customHeight="1"/>
    <row r="38104" ht="26.25" customHeight="1"/>
    <row r="38105" ht="26.25" customHeight="1"/>
    <row r="38106" ht="26.25" customHeight="1"/>
    <row r="38107" ht="26.25" customHeight="1"/>
    <row r="38108" ht="26.25" customHeight="1"/>
    <row r="38109" ht="26.25" customHeight="1"/>
    <row r="38110" ht="26.25" customHeight="1"/>
    <row r="38111" ht="26.25" customHeight="1"/>
    <row r="38112" ht="26.25" customHeight="1"/>
    <row r="38113" ht="26.25" customHeight="1"/>
    <row r="38114" ht="26.25" customHeight="1"/>
    <row r="38115" ht="26.25" customHeight="1"/>
    <row r="38116" ht="26.25" customHeight="1"/>
    <row r="38117" ht="26.25" customHeight="1"/>
    <row r="38118" ht="26.25" customHeight="1"/>
    <row r="38119" ht="26.25" customHeight="1"/>
    <row r="38120" ht="26.25" customHeight="1"/>
    <row r="38121" ht="26.25" customHeight="1"/>
    <row r="38122" ht="26.25" customHeight="1"/>
    <row r="38123" ht="26.25" customHeight="1"/>
    <row r="38124" ht="26.25" customHeight="1"/>
    <row r="38125" ht="26.25" customHeight="1"/>
    <row r="38126" ht="26.25" customHeight="1"/>
    <row r="38127" ht="26.25" customHeight="1"/>
    <row r="38128" ht="26.25" customHeight="1"/>
    <row r="38129" ht="26.25" customHeight="1"/>
    <row r="38130" ht="26.25" customHeight="1"/>
    <row r="38131" ht="26.25" customHeight="1"/>
    <row r="38132" ht="26.25" customHeight="1"/>
    <row r="38133" ht="26.25" customHeight="1"/>
    <row r="38134" ht="26.25" customHeight="1"/>
    <row r="38135" ht="26.25" customHeight="1"/>
    <row r="38136" ht="26.25" customHeight="1"/>
    <row r="38137" ht="26.25" customHeight="1"/>
    <row r="38138" ht="26.25" customHeight="1"/>
    <row r="38139" ht="26.25" customHeight="1"/>
    <row r="38140" ht="26.25" customHeight="1"/>
    <row r="38141" ht="26.25" customHeight="1"/>
    <row r="38142" ht="26.25" customHeight="1"/>
    <row r="38143" ht="26.25" customHeight="1"/>
    <row r="38144" ht="26.25" customHeight="1"/>
    <row r="38145" ht="26.25" customHeight="1"/>
    <row r="38146" ht="26.25" customHeight="1"/>
    <row r="38147" ht="26.25" customHeight="1"/>
    <row r="38148" ht="26.25" customHeight="1"/>
    <row r="38149" ht="26.25" customHeight="1"/>
    <row r="38150" ht="26.25" customHeight="1"/>
    <row r="38151" ht="26.25" customHeight="1"/>
    <row r="38152" ht="26.25" customHeight="1"/>
    <row r="38153" ht="26.25" customHeight="1"/>
    <row r="38154" ht="26.25" customHeight="1"/>
    <row r="38155" ht="26.25" customHeight="1"/>
    <row r="38156" ht="26.25" customHeight="1"/>
    <row r="38157" ht="26.25" customHeight="1"/>
    <row r="38158" ht="26.25" customHeight="1"/>
    <row r="38159" ht="26.25" customHeight="1"/>
    <row r="38160" ht="26.25" customHeight="1"/>
    <row r="38161" ht="26.25" customHeight="1"/>
    <row r="38162" ht="26.25" customHeight="1"/>
    <row r="38163" ht="26.25" customHeight="1"/>
    <row r="38164" ht="26.25" customHeight="1"/>
    <row r="38165" ht="26.25" customHeight="1"/>
    <row r="38166" ht="26.25" customHeight="1"/>
    <row r="38167" ht="26.25" customHeight="1"/>
    <row r="38168" ht="26.25" customHeight="1"/>
    <row r="38169" ht="26.25" customHeight="1"/>
    <row r="38170" ht="26.25" customHeight="1"/>
    <row r="38171" ht="26.25" customHeight="1"/>
    <row r="38172" ht="26.25" customHeight="1"/>
    <row r="38173" ht="26.25" customHeight="1"/>
    <row r="38174" ht="26.25" customHeight="1"/>
    <row r="38175" ht="26.25" customHeight="1"/>
    <row r="38176" ht="26.25" customHeight="1"/>
    <row r="38177" ht="26.25" customHeight="1"/>
    <row r="38178" ht="26.25" customHeight="1"/>
    <row r="38179" ht="26.25" customHeight="1"/>
    <row r="38180" ht="26.25" customHeight="1"/>
    <row r="38181" ht="26.25" customHeight="1"/>
    <row r="38182" ht="26.25" customHeight="1"/>
    <row r="38183" ht="26.25" customHeight="1"/>
    <row r="38184" ht="26.25" customHeight="1"/>
    <row r="38185" ht="26.25" customHeight="1"/>
    <row r="38186" ht="26.25" customHeight="1"/>
    <row r="38187" ht="26.25" customHeight="1"/>
    <row r="38188" ht="26.25" customHeight="1"/>
    <row r="38189" ht="26.25" customHeight="1"/>
    <row r="38190" ht="26.25" customHeight="1"/>
    <row r="38191" ht="26.25" customHeight="1"/>
    <row r="38192" ht="26.25" customHeight="1"/>
    <row r="38193" ht="26.25" customHeight="1"/>
    <row r="38194" ht="26.25" customHeight="1"/>
    <row r="38195" ht="26.25" customHeight="1"/>
    <row r="38196" ht="26.25" customHeight="1"/>
    <row r="38197" ht="26.25" customHeight="1"/>
    <row r="38198" ht="26.25" customHeight="1"/>
    <row r="38199" ht="26.25" customHeight="1"/>
    <row r="38200" ht="26.25" customHeight="1"/>
    <row r="38201" ht="26.25" customHeight="1"/>
    <row r="38202" ht="26.25" customHeight="1"/>
    <row r="38203" ht="26.25" customHeight="1"/>
    <row r="38204" ht="26.25" customHeight="1"/>
    <row r="38205" ht="26.25" customHeight="1"/>
    <row r="38206" ht="26.25" customHeight="1"/>
    <row r="38207" ht="26.25" customHeight="1"/>
    <row r="38208" ht="26.25" customHeight="1"/>
    <row r="38209" ht="26.25" customHeight="1"/>
    <row r="38210" ht="26.25" customHeight="1"/>
    <row r="38211" ht="26.25" customHeight="1"/>
    <row r="38212" ht="26.25" customHeight="1"/>
    <row r="38213" ht="26.25" customHeight="1"/>
    <row r="38214" ht="26.25" customHeight="1"/>
    <row r="38215" ht="26.25" customHeight="1"/>
    <row r="38216" ht="26.25" customHeight="1"/>
    <row r="38217" ht="26.25" customHeight="1"/>
    <row r="38218" ht="26.25" customHeight="1"/>
    <row r="38219" ht="26.25" customHeight="1"/>
    <row r="38220" ht="26.25" customHeight="1"/>
    <row r="38221" ht="26.25" customHeight="1"/>
    <row r="38222" ht="26.25" customHeight="1"/>
    <row r="38223" ht="26.25" customHeight="1"/>
    <row r="38224" ht="26.25" customHeight="1"/>
    <row r="38225" ht="26.25" customHeight="1"/>
    <row r="38226" ht="26.25" customHeight="1"/>
    <row r="38227" ht="26.25" customHeight="1"/>
    <row r="38228" ht="26.25" customHeight="1"/>
    <row r="38229" ht="26.25" customHeight="1"/>
    <row r="38230" ht="26.25" customHeight="1"/>
    <row r="38231" ht="26.25" customHeight="1"/>
    <row r="38232" ht="26.25" customHeight="1"/>
    <row r="38233" ht="26.25" customHeight="1"/>
    <row r="38234" ht="26.25" customHeight="1"/>
    <row r="38235" ht="26.25" customHeight="1"/>
    <row r="38236" ht="26.25" customHeight="1"/>
    <row r="38237" ht="26.25" customHeight="1"/>
    <row r="38238" ht="26.25" customHeight="1"/>
    <row r="38239" ht="26.25" customHeight="1"/>
    <row r="38240" ht="26.25" customHeight="1"/>
    <row r="38241" ht="26.25" customHeight="1"/>
    <row r="38242" ht="26.25" customHeight="1"/>
    <row r="38243" ht="26.25" customHeight="1"/>
    <row r="38244" ht="26.25" customHeight="1"/>
    <row r="38245" ht="26.25" customHeight="1"/>
    <row r="38246" ht="26.25" customHeight="1"/>
    <row r="38247" ht="26.25" customHeight="1"/>
    <row r="38248" ht="26.25" customHeight="1"/>
    <row r="38249" ht="26.25" customHeight="1"/>
    <row r="38250" ht="26.25" customHeight="1"/>
    <row r="38251" ht="26.25" customHeight="1"/>
    <row r="38252" ht="26.25" customHeight="1"/>
    <row r="38253" ht="26.25" customHeight="1"/>
    <row r="38254" ht="26.25" customHeight="1"/>
    <row r="38255" ht="26.25" customHeight="1"/>
    <row r="38256" ht="26.25" customHeight="1"/>
    <row r="38257" ht="26.25" customHeight="1"/>
    <row r="38258" ht="26.25" customHeight="1"/>
    <row r="38259" ht="26.25" customHeight="1"/>
    <row r="38260" ht="26.25" customHeight="1"/>
    <row r="38261" ht="26.25" customHeight="1"/>
    <row r="38262" ht="26.25" customHeight="1"/>
    <row r="38263" ht="26.25" customHeight="1"/>
    <row r="38264" ht="26.25" customHeight="1"/>
    <row r="38265" ht="26.25" customHeight="1"/>
    <row r="38266" ht="26.25" customHeight="1"/>
    <row r="38267" ht="26.25" customHeight="1"/>
    <row r="38268" ht="26.25" customHeight="1"/>
    <row r="38269" ht="26.25" customHeight="1"/>
    <row r="38270" ht="26.25" customHeight="1"/>
    <row r="38271" ht="26.25" customHeight="1"/>
    <row r="38272" ht="26.25" customHeight="1"/>
    <row r="38273" ht="26.25" customHeight="1"/>
    <row r="38274" ht="26.25" customHeight="1"/>
    <row r="38275" ht="26.25" customHeight="1"/>
    <row r="38276" ht="26.25" customHeight="1"/>
    <row r="38277" ht="26.25" customHeight="1"/>
    <row r="38278" ht="26.25" customHeight="1"/>
    <row r="38279" ht="26.25" customHeight="1"/>
    <row r="38280" ht="26.25" customHeight="1"/>
    <row r="38281" ht="26.25" customHeight="1"/>
    <row r="38282" ht="26.25" customHeight="1"/>
    <row r="38283" ht="26.25" customHeight="1"/>
    <row r="38284" ht="26.25" customHeight="1"/>
    <row r="38285" ht="26.25" customHeight="1"/>
    <row r="38286" ht="26.25" customHeight="1"/>
    <row r="38287" ht="26.25" customHeight="1"/>
    <row r="38288" ht="26.25" customHeight="1"/>
    <row r="38289" ht="26.25" customHeight="1"/>
    <row r="38290" ht="26.25" customHeight="1"/>
    <row r="38291" ht="26.25" customHeight="1"/>
    <row r="38292" ht="26.25" customHeight="1"/>
    <row r="38293" ht="26.25" customHeight="1"/>
    <row r="38294" ht="26.25" customHeight="1"/>
    <row r="38295" ht="26.25" customHeight="1"/>
    <row r="38296" ht="26.25" customHeight="1"/>
    <row r="38297" ht="26.25" customHeight="1"/>
    <row r="38298" ht="26.25" customHeight="1"/>
    <row r="38299" ht="26.25" customHeight="1"/>
    <row r="38300" ht="26.25" customHeight="1"/>
    <row r="38301" ht="26.25" customHeight="1"/>
    <row r="38302" ht="26.25" customHeight="1"/>
    <row r="38303" ht="26.25" customHeight="1"/>
    <row r="38304" ht="26.25" customHeight="1"/>
    <row r="38305" ht="26.25" customHeight="1"/>
    <row r="38306" ht="26.25" customHeight="1"/>
    <row r="38307" ht="26.25" customHeight="1"/>
    <row r="38308" ht="26.25" customHeight="1"/>
    <row r="38309" ht="26.25" customHeight="1"/>
    <row r="38310" ht="26.25" customHeight="1"/>
    <row r="38311" ht="26.25" customHeight="1"/>
    <row r="38312" ht="26.25" customHeight="1"/>
    <row r="38313" ht="26.25" customHeight="1"/>
    <row r="38314" ht="26.25" customHeight="1"/>
    <row r="38315" ht="26.25" customHeight="1"/>
    <row r="38316" ht="26.25" customHeight="1"/>
    <row r="38317" ht="26.25" customHeight="1"/>
    <row r="38318" ht="26.25" customHeight="1"/>
    <row r="38319" ht="26.25" customHeight="1"/>
    <row r="38320" ht="26.25" customHeight="1"/>
    <row r="38321" ht="26.25" customHeight="1"/>
    <row r="38322" ht="26.25" customHeight="1"/>
    <row r="38323" ht="26.25" customHeight="1"/>
    <row r="38324" ht="26.25" customHeight="1"/>
    <row r="38325" ht="26.25" customHeight="1"/>
    <row r="38326" ht="26.25" customHeight="1"/>
    <row r="38327" ht="26.25" customHeight="1"/>
    <row r="38328" ht="26.25" customHeight="1"/>
    <row r="38329" ht="26.25" customHeight="1"/>
    <row r="38330" ht="26.25" customHeight="1"/>
    <row r="38331" ht="26.25" customHeight="1"/>
    <row r="38332" ht="26.25" customHeight="1"/>
    <row r="38333" ht="26.25" customHeight="1"/>
    <row r="38334" ht="26.25" customHeight="1"/>
    <row r="38335" ht="26.25" customHeight="1"/>
    <row r="38336" ht="26.25" customHeight="1"/>
    <row r="38337" ht="26.25" customHeight="1"/>
    <row r="38338" ht="26.25" customHeight="1"/>
    <row r="38339" ht="26.25" customHeight="1"/>
    <row r="38340" ht="26.25" customHeight="1"/>
    <row r="38341" ht="26.25" customHeight="1"/>
    <row r="38342" ht="26.25" customHeight="1"/>
    <row r="38343" ht="26.25" customHeight="1"/>
    <row r="38344" ht="26.25" customHeight="1"/>
    <row r="38345" ht="26.25" customHeight="1"/>
    <row r="38346" ht="26.25" customHeight="1"/>
    <row r="38347" ht="26.25" customHeight="1"/>
    <row r="38348" ht="26.25" customHeight="1"/>
    <row r="38349" ht="26.25" customHeight="1"/>
    <row r="38350" ht="26.25" customHeight="1"/>
    <row r="38351" ht="26.25" customHeight="1"/>
    <row r="38352" ht="26.25" customHeight="1"/>
    <row r="38353" ht="26.25" customHeight="1"/>
    <row r="38354" ht="26.25" customHeight="1"/>
    <row r="38355" ht="26.25" customHeight="1"/>
    <row r="38356" ht="26.25" customHeight="1"/>
    <row r="38357" ht="26.25" customHeight="1"/>
    <row r="38358" ht="26.25" customHeight="1"/>
    <row r="38359" ht="26.25" customHeight="1"/>
    <row r="38360" ht="26.25" customHeight="1"/>
    <row r="38361" ht="26.25" customHeight="1"/>
    <row r="38362" ht="26.25" customHeight="1"/>
    <row r="38363" ht="26.25" customHeight="1"/>
    <row r="38364" ht="26.25" customHeight="1"/>
    <row r="38365" ht="26.25" customHeight="1"/>
    <row r="38366" ht="26.25" customHeight="1"/>
    <row r="38367" ht="26.25" customHeight="1"/>
    <row r="38368" ht="26.25" customHeight="1"/>
    <row r="38369" ht="26.25" customHeight="1"/>
    <row r="38370" ht="26.25" customHeight="1"/>
    <row r="38371" ht="26.25" customHeight="1"/>
    <row r="38372" ht="26.25" customHeight="1"/>
    <row r="38373" ht="26.25" customHeight="1"/>
    <row r="38374" ht="26.25" customHeight="1"/>
    <row r="38375" ht="26.25" customHeight="1"/>
    <row r="38376" ht="26.25" customHeight="1"/>
    <row r="38377" ht="26.25" customHeight="1"/>
    <row r="38378" ht="26.25" customHeight="1"/>
    <row r="38379" ht="26.25" customHeight="1"/>
    <row r="38380" ht="26.25" customHeight="1"/>
    <row r="38381" ht="26.25" customHeight="1"/>
    <row r="38382" ht="26.25" customHeight="1"/>
    <row r="38383" ht="26.25" customHeight="1"/>
    <row r="38384" ht="26.25" customHeight="1"/>
    <row r="38385" ht="26.25" customHeight="1"/>
    <row r="38386" ht="26.25" customHeight="1"/>
    <row r="38387" ht="26.25" customHeight="1"/>
    <row r="38388" ht="26.25" customHeight="1"/>
    <row r="38389" ht="26.25" customHeight="1"/>
    <row r="38390" ht="26.25" customHeight="1"/>
    <row r="38391" ht="26.25" customHeight="1"/>
    <row r="38392" ht="26.25" customHeight="1"/>
    <row r="38393" ht="26.25" customHeight="1"/>
    <row r="38394" ht="26.25" customHeight="1"/>
    <row r="38395" ht="26.25" customHeight="1"/>
    <row r="38396" ht="26.25" customHeight="1"/>
    <row r="38397" ht="26.25" customHeight="1"/>
    <row r="38398" ht="26.25" customHeight="1"/>
    <row r="38399" ht="26.25" customHeight="1"/>
    <row r="38400" ht="26.25" customHeight="1"/>
    <row r="38401" ht="26.25" customHeight="1"/>
    <row r="38402" ht="26.25" customHeight="1"/>
    <row r="38403" ht="26.25" customHeight="1"/>
    <row r="38404" ht="26.25" customHeight="1"/>
    <row r="38405" ht="26.25" customHeight="1"/>
    <row r="38406" ht="26.25" customHeight="1"/>
    <row r="38407" ht="26.25" customHeight="1"/>
    <row r="38408" ht="26.25" customHeight="1"/>
    <row r="38409" ht="26.25" customHeight="1"/>
    <row r="38410" ht="26.25" customHeight="1"/>
    <row r="38411" ht="26.25" customHeight="1"/>
    <row r="38412" ht="26.25" customHeight="1"/>
    <row r="38413" ht="26.25" customHeight="1"/>
    <row r="38414" ht="26.25" customHeight="1"/>
    <row r="38415" ht="26.25" customHeight="1"/>
    <row r="38416" ht="26.25" customHeight="1"/>
    <row r="38417" ht="26.25" customHeight="1"/>
    <row r="38418" ht="26.25" customHeight="1"/>
    <row r="38419" ht="26.25" customHeight="1"/>
    <row r="38420" ht="26.25" customHeight="1"/>
    <row r="38421" ht="26.25" customHeight="1"/>
    <row r="38422" ht="26.25" customHeight="1"/>
    <row r="38423" ht="26.25" customHeight="1"/>
    <row r="38424" ht="26.25" customHeight="1"/>
    <row r="38425" ht="26.25" customHeight="1"/>
    <row r="38426" ht="26.25" customHeight="1"/>
    <row r="38427" ht="26.25" customHeight="1"/>
    <row r="38428" ht="26.25" customHeight="1"/>
    <row r="38429" ht="26.25" customHeight="1"/>
    <row r="38430" ht="26.25" customHeight="1"/>
    <row r="38431" ht="26.25" customHeight="1"/>
    <row r="38432" ht="26.25" customHeight="1"/>
    <row r="38433" ht="26.25" customHeight="1"/>
    <row r="38434" ht="26.25" customHeight="1"/>
    <row r="38435" ht="26.25" customHeight="1"/>
    <row r="38436" ht="26.25" customHeight="1"/>
    <row r="38437" ht="26.25" customHeight="1"/>
    <row r="38438" ht="26.25" customHeight="1"/>
    <row r="38439" ht="26.25" customHeight="1"/>
    <row r="38440" ht="26.25" customHeight="1"/>
    <row r="38441" ht="26.25" customHeight="1"/>
    <row r="38442" ht="26.25" customHeight="1"/>
    <row r="38443" ht="26.25" customHeight="1"/>
    <row r="38444" ht="26.25" customHeight="1"/>
    <row r="38445" ht="26.25" customHeight="1"/>
    <row r="38446" ht="26.25" customHeight="1"/>
    <row r="38447" ht="26.25" customHeight="1"/>
    <row r="38448" ht="26.25" customHeight="1"/>
    <row r="38449" ht="26.25" customHeight="1"/>
    <row r="38450" ht="26.25" customHeight="1"/>
    <row r="38451" ht="26.25" customHeight="1"/>
    <row r="38452" ht="26.25" customHeight="1"/>
    <row r="38453" ht="26.25" customHeight="1"/>
    <row r="38454" ht="26.25" customHeight="1"/>
    <row r="38455" ht="26.25" customHeight="1"/>
    <row r="38456" ht="26.25" customHeight="1"/>
    <row r="38457" ht="26.25" customHeight="1"/>
    <row r="38458" ht="26.25" customHeight="1"/>
    <row r="38459" ht="26.25" customHeight="1"/>
    <row r="38460" ht="26.25" customHeight="1"/>
    <row r="38461" ht="26.25" customHeight="1"/>
    <row r="38462" ht="26.25" customHeight="1"/>
    <row r="38463" ht="26.25" customHeight="1"/>
    <row r="38464" ht="26.25" customHeight="1"/>
    <row r="38465" ht="26.25" customHeight="1"/>
    <row r="38466" ht="26.25" customHeight="1"/>
    <row r="38467" ht="26.25" customHeight="1"/>
    <row r="38468" ht="26.25" customHeight="1"/>
    <row r="38469" ht="26.25" customHeight="1"/>
    <row r="38470" ht="26.25" customHeight="1"/>
    <row r="38471" ht="26.25" customHeight="1"/>
    <row r="38472" ht="26.25" customHeight="1"/>
    <row r="38473" ht="26.25" customHeight="1"/>
    <row r="38474" ht="26.25" customHeight="1"/>
    <row r="38475" ht="26.25" customHeight="1"/>
    <row r="38476" ht="26.25" customHeight="1"/>
    <row r="38477" ht="26.25" customHeight="1"/>
    <row r="38478" ht="26.25" customHeight="1"/>
    <row r="38479" ht="26.25" customHeight="1"/>
    <row r="38480" ht="26.25" customHeight="1"/>
    <row r="38481" ht="26.25" customHeight="1"/>
    <row r="38482" ht="26.25" customHeight="1"/>
    <row r="38483" ht="26.25" customHeight="1"/>
    <row r="38484" ht="26.25" customHeight="1"/>
    <row r="38485" ht="26.25" customHeight="1"/>
    <row r="38486" ht="26.25" customHeight="1"/>
    <row r="38487" ht="26.25" customHeight="1"/>
    <row r="38488" ht="26.25" customHeight="1"/>
    <row r="38489" ht="26.25" customHeight="1"/>
    <row r="38490" ht="26.25" customHeight="1"/>
    <row r="38491" ht="26.25" customHeight="1"/>
    <row r="38492" ht="26.25" customHeight="1"/>
    <row r="38493" ht="26.25" customHeight="1"/>
    <row r="38494" ht="26.25" customHeight="1"/>
    <row r="38495" ht="26.25" customHeight="1"/>
    <row r="38496" ht="26.25" customHeight="1"/>
    <row r="38497" ht="26.25" customHeight="1"/>
    <row r="38498" ht="26.25" customHeight="1"/>
    <row r="38499" ht="26.25" customHeight="1"/>
    <row r="38500" ht="26.25" customHeight="1"/>
    <row r="38501" ht="26.25" customHeight="1"/>
    <row r="38502" ht="26.25" customHeight="1"/>
    <row r="38503" ht="26.25" customHeight="1"/>
    <row r="38504" ht="26.25" customHeight="1"/>
    <row r="38505" ht="26.25" customHeight="1"/>
    <row r="38506" ht="26.25" customHeight="1"/>
    <row r="38507" ht="26.25" customHeight="1"/>
    <row r="38508" ht="26.25" customHeight="1"/>
    <row r="38509" ht="26.25" customHeight="1"/>
    <row r="38510" ht="26.25" customHeight="1"/>
    <row r="38511" ht="26.25" customHeight="1"/>
    <row r="38512" ht="26.25" customHeight="1"/>
    <row r="38513" ht="26.25" customHeight="1"/>
    <row r="38514" ht="26.25" customHeight="1"/>
    <row r="38515" ht="26.25" customHeight="1"/>
    <row r="38516" ht="26.25" customHeight="1"/>
    <row r="38517" ht="26.25" customHeight="1"/>
    <row r="38518" ht="26.25" customHeight="1"/>
    <row r="38519" ht="26.25" customHeight="1"/>
    <row r="38520" ht="26.25" customHeight="1"/>
    <row r="38521" ht="26.25" customHeight="1"/>
    <row r="38522" ht="26.25" customHeight="1"/>
    <row r="38523" ht="26.25" customHeight="1"/>
    <row r="38524" ht="26.25" customHeight="1"/>
    <row r="38525" ht="26.25" customHeight="1"/>
    <row r="38526" ht="26.25" customHeight="1"/>
    <row r="38527" ht="26.25" customHeight="1"/>
    <row r="38528" ht="26.25" customHeight="1"/>
    <row r="38529" ht="26.25" customHeight="1"/>
    <row r="38530" ht="26.25" customHeight="1"/>
    <row r="38531" ht="26.25" customHeight="1"/>
    <row r="38532" ht="26.25" customHeight="1"/>
    <row r="38533" ht="26.25" customHeight="1"/>
    <row r="38534" ht="26.25" customHeight="1"/>
    <row r="38535" ht="26.25" customHeight="1"/>
    <row r="38536" ht="26.25" customHeight="1"/>
    <row r="38537" ht="26.25" customHeight="1"/>
    <row r="38538" ht="26.25" customHeight="1"/>
    <row r="38539" ht="26.25" customHeight="1"/>
    <row r="38540" ht="26.25" customHeight="1"/>
    <row r="38541" ht="26.25" customHeight="1"/>
    <row r="38542" ht="26.25" customHeight="1"/>
    <row r="38543" ht="26.25" customHeight="1"/>
    <row r="38544" ht="26.25" customHeight="1"/>
    <row r="38545" ht="26.25" customHeight="1"/>
    <row r="38546" ht="26.25" customHeight="1"/>
    <row r="38547" ht="26.25" customHeight="1"/>
    <row r="38548" ht="26.25" customHeight="1"/>
    <row r="38549" ht="26.25" customHeight="1"/>
    <row r="38550" ht="26.25" customHeight="1"/>
    <row r="38551" ht="26.25" customHeight="1"/>
    <row r="38552" ht="26.25" customHeight="1"/>
    <row r="38553" ht="26.25" customHeight="1"/>
    <row r="38554" ht="26.25" customHeight="1"/>
    <row r="38555" ht="26.25" customHeight="1"/>
    <row r="38556" ht="26.25" customHeight="1"/>
    <row r="38557" ht="26.25" customHeight="1"/>
    <row r="38558" ht="26.25" customHeight="1"/>
    <row r="38559" ht="26.25" customHeight="1"/>
    <row r="38560" ht="26.25" customHeight="1"/>
    <row r="38561" ht="26.25" customHeight="1"/>
    <row r="38562" ht="26.25" customHeight="1"/>
    <row r="38563" ht="26.25" customHeight="1"/>
    <row r="38564" ht="26.25" customHeight="1"/>
    <row r="38565" ht="26.25" customHeight="1"/>
    <row r="38566" ht="26.25" customHeight="1"/>
    <row r="38567" ht="26.25" customHeight="1"/>
    <row r="38568" ht="26.25" customHeight="1"/>
    <row r="38569" ht="26.25" customHeight="1"/>
    <row r="38570" ht="26.25" customHeight="1"/>
    <row r="38571" ht="26.25" customHeight="1"/>
    <row r="38572" ht="26.25" customHeight="1"/>
    <row r="38573" ht="26.25" customHeight="1"/>
    <row r="38574" ht="26.25" customHeight="1"/>
    <row r="38575" ht="26.25" customHeight="1"/>
    <row r="38576" ht="26.25" customHeight="1"/>
    <row r="38577" ht="26.25" customHeight="1"/>
    <row r="38578" ht="26.25" customHeight="1"/>
    <row r="38579" ht="26.25" customHeight="1"/>
    <row r="38580" ht="26.25" customHeight="1"/>
    <row r="38581" ht="26.25" customHeight="1"/>
    <row r="38582" ht="26.25" customHeight="1"/>
    <row r="38583" ht="26.25" customHeight="1"/>
    <row r="38584" ht="26.25" customHeight="1"/>
    <row r="38585" ht="26.25" customHeight="1"/>
    <row r="38586" ht="26.25" customHeight="1"/>
    <row r="38587" ht="26.25" customHeight="1"/>
    <row r="38588" ht="26.25" customHeight="1"/>
    <row r="38589" ht="26.25" customHeight="1"/>
    <row r="38590" ht="26.25" customHeight="1"/>
    <row r="38591" ht="26.25" customHeight="1"/>
    <row r="38592" ht="26.25" customHeight="1"/>
    <row r="38593" ht="26.25" customHeight="1"/>
    <row r="38594" ht="26.25" customHeight="1"/>
    <row r="38595" ht="26.25" customHeight="1"/>
    <row r="38596" ht="26.25" customHeight="1"/>
    <row r="38597" ht="26.25" customHeight="1"/>
    <row r="38598" ht="26.25" customHeight="1"/>
    <row r="38599" ht="26.25" customHeight="1"/>
    <row r="38600" ht="26.25" customHeight="1"/>
    <row r="38601" ht="26.25" customHeight="1"/>
    <row r="38602" ht="26.25" customHeight="1"/>
    <row r="38603" ht="26.25" customHeight="1"/>
    <row r="38604" ht="26.25" customHeight="1"/>
    <row r="38605" ht="26.25" customHeight="1"/>
    <row r="38606" ht="26.25" customHeight="1"/>
    <row r="38607" ht="26.25" customHeight="1"/>
    <row r="38608" ht="26.25" customHeight="1"/>
    <row r="38609" ht="26.25" customHeight="1"/>
    <row r="38610" ht="26.25" customHeight="1"/>
    <row r="38611" ht="26.25" customHeight="1"/>
    <row r="38612" ht="26.25" customHeight="1"/>
    <row r="38613" ht="26.25" customHeight="1"/>
    <row r="38614" ht="26.25" customHeight="1"/>
    <row r="38615" ht="26.25" customHeight="1"/>
    <row r="38616" ht="26.25" customHeight="1"/>
    <row r="38617" ht="26.25" customHeight="1"/>
    <row r="38618" ht="26.25" customHeight="1"/>
    <row r="38619" ht="26.25" customHeight="1"/>
    <row r="38620" ht="26.25" customHeight="1"/>
    <row r="38621" ht="26.25" customHeight="1"/>
    <row r="38622" ht="26.25" customHeight="1"/>
    <row r="38623" ht="26.25" customHeight="1"/>
    <row r="38624" ht="26.25" customHeight="1"/>
    <row r="38625" ht="26.25" customHeight="1"/>
    <row r="38626" ht="26.25" customHeight="1"/>
    <row r="38627" ht="26.25" customHeight="1"/>
    <row r="38628" ht="26.25" customHeight="1"/>
    <row r="38629" ht="26.25" customHeight="1"/>
    <row r="38630" ht="26.25" customHeight="1"/>
    <row r="38631" ht="26.25" customHeight="1"/>
    <row r="38632" ht="26.25" customHeight="1"/>
    <row r="38633" ht="26.25" customHeight="1"/>
    <row r="38634" ht="26.25" customHeight="1"/>
    <row r="38635" ht="26.25" customHeight="1"/>
    <row r="38636" ht="26.25" customHeight="1"/>
    <row r="38637" ht="26.25" customHeight="1"/>
    <row r="38638" ht="26.25" customHeight="1"/>
    <row r="38639" ht="26.25" customHeight="1"/>
    <row r="38640" ht="26.25" customHeight="1"/>
    <row r="38641" ht="26.25" customHeight="1"/>
    <row r="38642" ht="26.25" customHeight="1"/>
    <row r="38643" ht="26.25" customHeight="1"/>
    <row r="38644" ht="26.25" customHeight="1"/>
    <row r="38645" ht="26.25" customHeight="1"/>
    <row r="38646" ht="26.25" customHeight="1"/>
    <row r="38647" ht="26.25" customHeight="1"/>
    <row r="38648" ht="26.25" customHeight="1"/>
    <row r="38649" ht="26.25" customHeight="1"/>
    <row r="38650" ht="26.25" customHeight="1"/>
    <row r="38651" ht="26.25" customHeight="1"/>
    <row r="38652" ht="26.25" customHeight="1"/>
    <row r="38653" ht="26.25" customHeight="1"/>
    <row r="38654" ht="26.25" customHeight="1"/>
    <row r="38655" ht="26.25" customHeight="1"/>
    <row r="38656" ht="26.25" customHeight="1"/>
    <row r="38657" ht="26.25" customHeight="1"/>
    <row r="38658" ht="26.25" customHeight="1"/>
    <row r="38659" ht="26.25" customHeight="1"/>
    <row r="38660" ht="26.25" customHeight="1"/>
    <row r="38661" ht="26.25" customHeight="1"/>
    <row r="38662" ht="26.25" customHeight="1"/>
    <row r="38663" ht="26.25" customHeight="1"/>
    <row r="38664" ht="26.25" customHeight="1"/>
    <row r="38665" ht="26.25" customHeight="1"/>
    <row r="38666" ht="26.25" customHeight="1"/>
    <row r="38667" ht="26.25" customHeight="1"/>
    <row r="38668" ht="26.25" customHeight="1"/>
    <row r="38669" ht="26.25" customHeight="1"/>
    <row r="38670" ht="26.25" customHeight="1"/>
    <row r="38671" ht="26.25" customHeight="1"/>
    <row r="38672" ht="26.25" customHeight="1"/>
    <row r="38673" ht="26.25" customHeight="1"/>
    <row r="38674" ht="26.25" customHeight="1"/>
    <row r="38675" ht="26.25" customHeight="1"/>
    <row r="38676" ht="26.25" customHeight="1"/>
    <row r="38677" ht="26.25" customHeight="1"/>
    <row r="38678" ht="26.25" customHeight="1"/>
    <row r="38679" ht="26.25" customHeight="1"/>
    <row r="38680" ht="26.25" customHeight="1"/>
    <row r="38681" ht="26.25" customHeight="1"/>
    <row r="38682" ht="26.25" customHeight="1"/>
    <row r="38683" ht="26.25" customHeight="1"/>
    <row r="38684" ht="26.25" customHeight="1"/>
    <row r="38685" ht="26.25" customHeight="1"/>
    <row r="38686" ht="26.25" customHeight="1"/>
    <row r="38687" ht="26.25" customHeight="1"/>
    <row r="38688" ht="26.25" customHeight="1"/>
    <row r="38689" ht="26.25" customHeight="1"/>
    <row r="38690" ht="26.25" customHeight="1"/>
    <row r="38691" ht="26.25" customHeight="1"/>
    <row r="38692" ht="26.25" customHeight="1"/>
    <row r="38693" ht="26.25" customHeight="1"/>
    <row r="38694" ht="26.25" customHeight="1"/>
    <row r="38695" ht="26.25" customHeight="1"/>
    <row r="38696" ht="26.25" customHeight="1"/>
    <row r="38697" ht="26.25" customHeight="1"/>
    <row r="38698" ht="26.25" customHeight="1"/>
    <row r="38699" ht="26.25" customHeight="1"/>
    <row r="38700" ht="26.25" customHeight="1"/>
    <row r="38701" ht="26.25" customHeight="1"/>
    <row r="38702" ht="26.25" customHeight="1"/>
    <row r="38703" ht="26.25" customHeight="1"/>
    <row r="38704" ht="26.25" customHeight="1"/>
    <row r="38705" ht="26.25" customHeight="1"/>
    <row r="38706" ht="26.25" customHeight="1"/>
    <row r="38707" ht="26.25" customHeight="1"/>
    <row r="38708" ht="26.25" customHeight="1"/>
    <row r="38709" ht="26.25" customHeight="1"/>
    <row r="38710" ht="26.25" customHeight="1"/>
    <row r="38711" ht="26.25" customHeight="1"/>
    <row r="38712" ht="26.25" customHeight="1"/>
    <row r="38713" ht="26.25" customHeight="1"/>
    <row r="38714" ht="26.25" customHeight="1"/>
    <row r="38715" ht="26.25" customHeight="1"/>
    <row r="38716" ht="26.25" customHeight="1"/>
    <row r="38717" ht="26.25" customHeight="1"/>
    <row r="38718" ht="26.25" customHeight="1"/>
    <row r="38719" ht="26.25" customHeight="1"/>
    <row r="38720" ht="26.25" customHeight="1"/>
    <row r="38721" ht="26.25" customHeight="1"/>
    <row r="38722" ht="26.25" customHeight="1"/>
    <row r="38723" ht="26.25" customHeight="1"/>
    <row r="38724" ht="26.25" customHeight="1"/>
    <row r="38725" ht="26.25" customHeight="1"/>
    <row r="38726" ht="26.25" customHeight="1"/>
    <row r="38727" ht="26.25" customHeight="1"/>
    <row r="38728" ht="26.25" customHeight="1"/>
    <row r="38729" ht="26.25" customHeight="1"/>
    <row r="38730" ht="26.25" customHeight="1"/>
    <row r="38731" ht="26.25" customHeight="1"/>
    <row r="38732" ht="26.25" customHeight="1"/>
    <row r="38733" ht="26.25" customHeight="1"/>
    <row r="38734" ht="26.25" customHeight="1"/>
    <row r="38735" ht="26.25" customHeight="1"/>
    <row r="38736" ht="26.25" customHeight="1"/>
    <row r="38737" ht="26.25" customHeight="1"/>
    <row r="38738" ht="26.25" customHeight="1"/>
    <row r="38739" ht="26.25" customHeight="1"/>
    <row r="38740" ht="26.25" customHeight="1"/>
    <row r="38741" ht="26.25" customHeight="1"/>
    <row r="38742" ht="26.25" customHeight="1"/>
    <row r="38743" ht="26.25" customHeight="1"/>
    <row r="38744" ht="26.25" customHeight="1"/>
    <row r="38745" ht="26.25" customHeight="1"/>
    <row r="38746" ht="26.25" customHeight="1"/>
    <row r="38747" ht="26.25" customHeight="1"/>
    <row r="38748" ht="26.25" customHeight="1"/>
    <row r="38749" ht="26.25" customHeight="1"/>
    <row r="38750" ht="26.25" customHeight="1"/>
    <row r="38751" ht="26.25" customHeight="1"/>
    <row r="38752" ht="26.25" customHeight="1"/>
    <row r="38753" ht="26.25" customHeight="1"/>
    <row r="38754" ht="26.25" customHeight="1"/>
    <row r="38755" ht="26.25" customHeight="1"/>
    <row r="38756" ht="26.25" customHeight="1"/>
    <row r="38757" ht="26.25" customHeight="1"/>
    <row r="38758" ht="26.25" customHeight="1"/>
    <row r="38759" ht="26.25" customHeight="1"/>
    <row r="38760" ht="26.25" customHeight="1"/>
    <row r="38761" ht="26.25" customHeight="1"/>
    <row r="38762" ht="26.25" customHeight="1"/>
    <row r="38763" ht="26.25" customHeight="1"/>
    <row r="38764" ht="26.25" customHeight="1"/>
    <row r="38765" ht="26.25" customHeight="1"/>
    <row r="38766" ht="26.25" customHeight="1"/>
    <row r="38767" ht="26.25" customHeight="1"/>
    <row r="38768" ht="26.25" customHeight="1"/>
    <row r="38769" ht="26.25" customHeight="1"/>
    <row r="38770" ht="26.25" customHeight="1"/>
    <row r="38771" ht="26.25" customHeight="1"/>
    <row r="38772" ht="26.25" customHeight="1"/>
    <row r="38773" ht="26.25" customHeight="1"/>
    <row r="38774" ht="26.25" customHeight="1"/>
    <row r="38775" ht="26.25" customHeight="1"/>
    <row r="38776" ht="26.25" customHeight="1"/>
    <row r="38777" ht="26.25" customHeight="1"/>
    <row r="38778" ht="26.25" customHeight="1"/>
    <row r="38779" ht="26.25" customHeight="1"/>
    <row r="38780" ht="26.25" customHeight="1"/>
    <row r="38781" ht="26.25" customHeight="1"/>
    <row r="38782" ht="26.25" customHeight="1"/>
    <row r="38783" ht="26.25" customHeight="1"/>
    <row r="38784" ht="26.25" customHeight="1"/>
    <row r="38785" ht="26.25" customHeight="1"/>
    <row r="38786" ht="26.25" customHeight="1"/>
    <row r="38787" ht="26.25" customHeight="1"/>
    <row r="38788" ht="26.25" customHeight="1"/>
    <row r="38789" ht="26.25" customHeight="1"/>
    <row r="38790" ht="26.25" customHeight="1"/>
    <row r="38791" ht="26.25" customHeight="1"/>
    <row r="38792" ht="26.25" customHeight="1"/>
    <row r="38793" ht="26.25" customHeight="1"/>
    <row r="38794" ht="26.25" customHeight="1"/>
    <row r="38795" ht="26.25" customHeight="1"/>
    <row r="38796" ht="26.25" customHeight="1"/>
    <row r="38797" ht="26.25" customHeight="1"/>
    <row r="38798" ht="26.25" customHeight="1"/>
    <row r="38799" ht="26.25" customHeight="1"/>
    <row r="38800" ht="26.25" customHeight="1"/>
    <row r="38801" ht="26.25" customHeight="1"/>
    <row r="38802" ht="26.25" customHeight="1"/>
    <row r="38803" ht="26.25" customHeight="1"/>
    <row r="38804" ht="26.25" customHeight="1"/>
    <row r="38805" ht="26.25" customHeight="1"/>
    <row r="38806" ht="26.25" customHeight="1"/>
    <row r="38807" ht="26.25" customHeight="1"/>
    <row r="38808" ht="26.25" customHeight="1"/>
    <row r="38809" ht="26.25" customHeight="1"/>
    <row r="38810" ht="26.25" customHeight="1"/>
    <row r="38811" ht="26.25" customHeight="1"/>
    <row r="38812" ht="26.25" customHeight="1"/>
    <row r="38813" ht="26.25" customHeight="1"/>
    <row r="38814" ht="26.25" customHeight="1"/>
    <row r="38815" ht="26.25" customHeight="1"/>
    <row r="38816" ht="26.25" customHeight="1"/>
    <row r="38817" ht="26.25" customHeight="1"/>
    <row r="38818" ht="26.25" customHeight="1"/>
    <row r="38819" ht="26.25" customHeight="1"/>
    <row r="38820" ht="26.25" customHeight="1"/>
    <row r="38821" ht="26.25" customHeight="1"/>
    <row r="38822" ht="26.25" customHeight="1"/>
    <row r="38823" ht="26.25" customHeight="1"/>
    <row r="38824" ht="26.25" customHeight="1"/>
    <row r="38825" ht="26.25" customHeight="1"/>
    <row r="38826" ht="26.25" customHeight="1"/>
    <row r="38827" ht="26.25" customHeight="1"/>
    <row r="38828" ht="26.25" customHeight="1"/>
    <row r="38829" ht="26.25" customHeight="1"/>
    <row r="38830" ht="26.25" customHeight="1"/>
    <row r="38831" ht="26.25" customHeight="1"/>
    <row r="38832" ht="26.25" customHeight="1"/>
    <row r="38833" ht="26.25" customHeight="1"/>
    <row r="38834" ht="26.25" customHeight="1"/>
    <row r="38835" ht="26.25" customHeight="1"/>
    <row r="38836" ht="26.25" customHeight="1"/>
    <row r="38837" ht="26.25" customHeight="1"/>
    <row r="38838" ht="26.25" customHeight="1"/>
    <row r="38839" ht="26.25" customHeight="1"/>
    <row r="38840" ht="26.25" customHeight="1"/>
    <row r="38841" ht="26.25" customHeight="1"/>
    <row r="38842" ht="26.25" customHeight="1"/>
    <row r="38843" ht="26.25" customHeight="1"/>
    <row r="38844" ht="26.25" customHeight="1"/>
    <row r="38845" ht="26.25" customHeight="1"/>
    <row r="38846" ht="26.25" customHeight="1"/>
    <row r="38847" ht="26.25" customHeight="1"/>
    <row r="38848" ht="26.25" customHeight="1"/>
    <row r="38849" ht="26.25" customHeight="1"/>
    <row r="38850" ht="26.25" customHeight="1"/>
    <row r="38851" ht="26.25" customHeight="1"/>
    <row r="38852" ht="26.25" customHeight="1"/>
    <row r="38853" ht="26.25" customHeight="1"/>
    <row r="38854" ht="26.25" customHeight="1"/>
    <row r="38855" ht="26.25" customHeight="1"/>
    <row r="38856" ht="26.25" customHeight="1"/>
    <row r="38857" ht="26.25" customHeight="1"/>
    <row r="38858" ht="26.25" customHeight="1"/>
    <row r="38859" ht="26.25" customHeight="1"/>
    <row r="38860" ht="26.25" customHeight="1"/>
    <row r="38861" ht="26.25" customHeight="1"/>
    <row r="38862" ht="26.25" customHeight="1"/>
    <row r="38863" ht="26.25" customHeight="1"/>
    <row r="38864" ht="26.25" customHeight="1"/>
    <row r="38865" ht="26.25" customHeight="1"/>
    <row r="38866" ht="26.25" customHeight="1"/>
    <row r="38867" ht="26.25" customHeight="1"/>
    <row r="38868" ht="26.25" customHeight="1"/>
    <row r="38869" ht="26.25" customHeight="1"/>
    <row r="38870" ht="26.25" customHeight="1"/>
    <row r="38871" ht="26.25" customHeight="1"/>
    <row r="38872" ht="26.25" customHeight="1"/>
    <row r="38873" ht="26.25" customHeight="1"/>
    <row r="38874" ht="26.25" customHeight="1"/>
    <row r="38875" ht="26.25" customHeight="1"/>
    <row r="38876" ht="26.25" customHeight="1"/>
    <row r="38877" ht="26.25" customHeight="1"/>
    <row r="38878" ht="26.25" customHeight="1"/>
    <row r="38879" ht="26.25" customHeight="1"/>
    <row r="38880" ht="26.25" customHeight="1"/>
    <row r="38881" ht="26.25" customHeight="1"/>
    <row r="38882" ht="26.25" customHeight="1"/>
    <row r="38883" ht="26.25" customHeight="1"/>
    <row r="38884" ht="26.25" customHeight="1"/>
    <row r="38885" ht="26.25" customHeight="1"/>
    <row r="38886" ht="26.25" customHeight="1"/>
    <row r="38887" ht="26.25" customHeight="1"/>
    <row r="38888" ht="26.25" customHeight="1"/>
    <row r="38889" ht="26.25" customHeight="1"/>
    <row r="38890" ht="26.25" customHeight="1"/>
    <row r="38891" ht="26.25" customHeight="1"/>
    <row r="38892" ht="26.25" customHeight="1"/>
    <row r="38893" ht="26.25" customHeight="1"/>
    <row r="38894" ht="26.25" customHeight="1"/>
    <row r="38895" ht="26.25" customHeight="1"/>
    <row r="38896" ht="26.25" customHeight="1"/>
    <row r="38897" ht="26.25" customHeight="1"/>
    <row r="38898" ht="26.25" customHeight="1"/>
    <row r="38899" ht="26.25" customHeight="1"/>
    <row r="38900" ht="26.25" customHeight="1"/>
    <row r="38901" ht="26.25" customHeight="1"/>
    <row r="38902" ht="26.25" customHeight="1"/>
    <row r="38903" ht="26.25" customHeight="1"/>
    <row r="38904" ht="26.25" customHeight="1"/>
    <row r="38905" ht="26.25" customHeight="1"/>
    <row r="38906" ht="26.25" customHeight="1"/>
    <row r="38907" ht="26.25" customHeight="1"/>
    <row r="38908" ht="26.25" customHeight="1"/>
    <row r="38909" ht="26.25" customHeight="1"/>
    <row r="38910" ht="26.25" customHeight="1"/>
    <row r="38911" ht="26.25" customHeight="1"/>
    <row r="38912" ht="26.25" customHeight="1"/>
    <row r="38913" ht="26.25" customHeight="1"/>
    <row r="38914" ht="26.25" customHeight="1"/>
    <row r="38915" ht="26.25" customHeight="1"/>
    <row r="38916" ht="26.25" customHeight="1"/>
    <row r="38917" ht="26.25" customHeight="1"/>
    <row r="38918" ht="26.25" customHeight="1"/>
    <row r="38919" ht="26.25" customHeight="1"/>
    <row r="38920" ht="26.25" customHeight="1"/>
    <row r="38921" ht="26.25" customHeight="1"/>
    <row r="38922" ht="26.25" customHeight="1"/>
    <row r="38923" ht="26.25" customHeight="1"/>
    <row r="38924" ht="26.25" customHeight="1"/>
    <row r="38925" ht="26.25" customHeight="1"/>
    <row r="38926" ht="26.25" customHeight="1"/>
    <row r="38927" ht="26.25" customHeight="1"/>
    <row r="38928" ht="26.25" customHeight="1"/>
    <row r="38929" ht="26.25" customHeight="1"/>
    <row r="38930" ht="26.25" customHeight="1"/>
    <row r="38931" ht="26.25" customHeight="1"/>
    <row r="38932" ht="26.25" customHeight="1"/>
    <row r="38933" ht="26.25" customHeight="1"/>
    <row r="38934" ht="26.25" customHeight="1"/>
    <row r="38935" ht="26.25" customHeight="1"/>
    <row r="38936" ht="26.25" customHeight="1"/>
    <row r="38937" ht="26.25" customHeight="1"/>
    <row r="38938" ht="26.25" customHeight="1"/>
    <row r="38939" ht="26.25" customHeight="1"/>
    <row r="38940" ht="26.25" customHeight="1"/>
    <row r="38941" ht="26.25" customHeight="1"/>
    <row r="38942" ht="26.25" customHeight="1"/>
    <row r="38943" ht="26.25" customHeight="1"/>
    <row r="38944" ht="26.25" customHeight="1"/>
    <row r="38945" ht="26.25" customHeight="1"/>
    <row r="38946" ht="26.25" customHeight="1"/>
    <row r="38947" ht="26.25" customHeight="1"/>
    <row r="38948" ht="26.25" customHeight="1"/>
    <row r="38949" ht="26.25" customHeight="1"/>
    <row r="38950" ht="26.25" customHeight="1"/>
    <row r="38951" ht="26.25" customHeight="1"/>
    <row r="38952" ht="26.25" customHeight="1"/>
    <row r="38953" ht="26.25" customHeight="1"/>
    <row r="38954" ht="26.25" customHeight="1"/>
    <row r="38955" ht="26.25" customHeight="1"/>
    <row r="38956" ht="26.25" customHeight="1"/>
    <row r="38957" ht="26.25" customHeight="1"/>
    <row r="38958" ht="26.25" customHeight="1"/>
    <row r="38959" ht="26.25" customHeight="1"/>
    <row r="38960" ht="26.25" customHeight="1"/>
    <row r="38961" ht="26.25" customHeight="1"/>
    <row r="38962" ht="26.25" customHeight="1"/>
    <row r="38963" ht="26.25" customHeight="1"/>
    <row r="38964" ht="26.25" customHeight="1"/>
    <row r="38965" ht="26.25" customHeight="1"/>
    <row r="38966" ht="26.25" customHeight="1"/>
    <row r="38967" ht="26.25" customHeight="1"/>
    <row r="38968" ht="26.25" customHeight="1"/>
    <row r="38969" ht="26.25" customHeight="1"/>
    <row r="38970" ht="26.25" customHeight="1"/>
    <row r="38971" ht="26.25" customHeight="1"/>
    <row r="38972" ht="26.25" customHeight="1"/>
    <row r="38973" ht="26.25" customHeight="1"/>
    <row r="38974" ht="26.25" customHeight="1"/>
    <row r="38975" ht="26.25" customHeight="1"/>
    <row r="38976" ht="26.25" customHeight="1"/>
    <row r="38977" ht="26.25" customHeight="1"/>
    <row r="38978" ht="26.25" customHeight="1"/>
    <row r="38979" ht="26.25" customHeight="1"/>
    <row r="38980" ht="26.25" customHeight="1"/>
    <row r="38981" ht="26.25" customHeight="1"/>
    <row r="38982" ht="26.25" customHeight="1"/>
    <row r="38983" ht="26.25" customHeight="1"/>
    <row r="38984" ht="26.25" customHeight="1"/>
    <row r="38985" ht="26.25" customHeight="1"/>
    <row r="38986" ht="26.25" customHeight="1"/>
    <row r="38987" ht="26.25" customHeight="1"/>
    <row r="38988" ht="26.25" customHeight="1"/>
    <row r="38989" ht="26.25" customHeight="1"/>
    <row r="38990" ht="26.25" customHeight="1"/>
    <row r="38991" ht="26.25" customHeight="1"/>
    <row r="38992" ht="26.25" customHeight="1"/>
    <row r="38993" ht="26.25" customHeight="1"/>
    <row r="38994" ht="26.25" customHeight="1"/>
    <row r="38995" ht="26.25" customHeight="1"/>
    <row r="38996" ht="26.25" customHeight="1"/>
    <row r="38997" ht="26.25" customHeight="1"/>
    <row r="38998" ht="26.25" customHeight="1"/>
    <row r="38999" ht="26.25" customHeight="1"/>
    <row r="39000" ht="26.25" customHeight="1"/>
    <row r="39001" ht="26.25" customHeight="1"/>
    <row r="39002" ht="26.25" customHeight="1"/>
    <row r="39003" ht="26.25" customHeight="1"/>
    <row r="39004" ht="26.25" customHeight="1"/>
    <row r="39005" ht="26.25" customHeight="1"/>
    <row r="39006" ht="26.25" customHeight="1"/>
    <row r="39007" ht="26.25" customHeight="1"/>
    <row r="39008" ht="26.25" customHeight="1"/>
    <row r="39009" ht="26.25" customHeight="1"/>
    <row r="39010" ht="26.25" customHeight="1"/>
    <row r="39011" ht="26.25" customHeight="1"/>
    <row r="39012" ht="26.25" customHeight="1"/>
    <row r="39013" ht="26.25" customHeight="1"/>
    <row r="39014" ht="26.25" customHeight="1"/>
    <row r="39015" ht="26.25" customHeight="1"/>
    <row r="39016" ht="26.25" customHeight="1"/>
    <row r="39017" ht="26.25" customHeight="1"/>
    <row r="39018" ht="26.25" customHeight="1"/>
    <row r="39019" ht="26.25" customHeight="1"/>
    <row r="39020" ht="26.25" customHeight="1"/>
    <row r="39021" ht="26.25" customHeight="1"/>
    <row r="39022" ht="26.25" customHeight="1"/>
    <row r="39023" ht="26.25" customHeight="1"/>
    <row r="39024" ht="26.25" customHeight="1"/>
    <row r="39025" ht="26.25" customHeight="1"/>
    <row r="39026" ht="26.25" customHeight="1"/>
    <row r="39027" ht="26.25" customHeight="1"/>
    <row r="39028" ht="26.25" customHeight="1"/>
    <row r="39029" ht="26.25" customHeight="1"/>
    <row r="39030" ht="26.25" customHeight="1"/>
    <row r="39031" ht="26.25" customHeight="1"/>
    <row r="39032" ht="26.25" customHeight="1"/>
    <row r="39033" ht="26.25" customHeight="1"/>
    <row r="39034" ht="26.25" customHeight="1"/>
    <row r="39035" ht="26.25" customHeight="1"/>
    <row r="39036" ht="26.25" customHeight="1"/>
    <row r="39037" ht="26.25" customHeight="1"/>
    <row r="39038" ht="26.25" customHeight="1"/>
    <row r="39039" ht="26.25" customHeight="1"/>
    <row r="39040" ht="26.25" customHeight="1"/>
    <row r="39041" ht="26.25" customHeight="1"/>
    <row r="39042" ht="26.25" customHeight="1"/>
    <row r="39043" ht="26.25" customHeight="1"/>
    <row r="39044" ht="26.25" customHeight="1"/>
    <row r="39045" ht="26.25" customHeight="1"/>
    <row r="39046" ht="26.25" customHeight="1"/>
    <row r="39047" ht="26.25" customHeight="1"/>
    <row r="39048" ht="26.25" customHeight="1"/>
    <row r="39049" ht="26.25" customHeight="1"/>
    <row r="39050" ht="26.25" customHeight="1"/>
    <row r="39051" ht="26.25" customHeight="1"/>
    <row r="39052" ht="26.25" customHeight="1"/>
    <row r="39053" ht="26.25" customHeight="1"/>
    <row r="39054" ht="26.25" customHeight="1"/>
    <row r="39055" ht="26.25" customHeight="1"/>
    <row r="39056" ht="26.25" customHeight="1"/>
    <row r="39057" ht="26.25" customHeight="1"/>
    <row r="39058" ht="26.25" customHeight="1"/>
    <row r="39059" ht="26.25" customHeight="1"/>
    <row r="39060" ht="26.25" customHeight="1"/>
    <row r="39061" ht="26.25" customHeight="1"/>
    <row r="39062" ht="26.25" customHeight="1"/>
    <row r="39063" ht="26.25" customHeight="1"/>
    <row r="39064" ht="26.25" customHeight="1"/>
    <row r="39065" ht="26.25" customHeight="1"/>
    <row r="39066" ht="26.25" customHeight="1"/>
    <row r="39067" ht="26.25" customHeight="1"/>
    <row r="39068" ht="26.25" customHeight="1"/>
    <row r="39069" ht="26.25" customHeight="1"/>
    <row r="39070" ht="26.25" customHeight="1"/>
    <row r="39071" ht="26.25" customHeight="1"/>
    <row r="39072" ht="26.25" customHeight="1"/>
    <row r="39073" ht="26.25" customHeight="1"/>
    <row r="39074" ht="26.25" customHeight="1"/>
    <row r="39075" ht="26.25" customHeight="1"/>
    <row r="39076" ht="26.25" customHeight="1"/>
    <row r="39077" ht="26.25" customHeight="1"/>
    <row r="39078" ht="26.25" customHeight="1"/>
    <row r="39079" ht="26.25" customHeight="1"/>
    <row r="39080" ht="26.25" customHeight="1"/>
    <row r="39081" ht="26.25" customHeight="1"/>
    <row r="39082" ht="26.25" customHeight="1"/>
    <row r="39083" ht="26.25" customHeight="1"/>
    <row r="39084" ht="26.25" customHeight="1"/>
    <row r="39085" ht="26.25" customHeight="1"/>
    <row r="39086" ht="26.25" customHeight="1"/>
    <row r="39087" ht="26.25" customHeight="1"/>
    <row r="39088" ht="26.25" customHeight="1"/>
    <row r="39089" ht="26.25" customHeight="1"/>
    <row r="39090" ht="26.25" customHeight="1"/>
    <row r="39091" ht="26.25" customHeight="1"/>
    <row r="39092" ht="26.25" customHeight="1"/>
    <row r="39093" ht="26.25" customHeight="1"/>
    <row r="39094" ht="26.25" customHeight="1"/>
    <row r="39095" ht="26.25" customHeight="1"/>
    <row r="39096" ht="26.25" customHeight="1"/>
    <row r="39097" ht="26.25" customHeight="1"/>
    <row r="39098" ht="26.25" customHeight="1"/>
    <row r="39099" ht="26.25" customHeight="1"/>
    <row r="39100" ht="26.25" customHeight="1"/>
    <row r="39101" ht="26.25" customHeight="1"/>
    <row r="39102" ht="26.25" customHeight="1"/>
    <row r="39103" ht="26.25" customHeight="1"/>
    <row r="39104" ht="26.25" customHeight="1"/>
    <row r="39105" ht="26.25" customHeight="1"/>
    <row r="39106" ht="26.25" customHeight="1"/>
    <row r="39107" ht="26.25" customHeight="1"/>
    <row r="39108" ht="26.25" customHeight="1"/>
    <row r="39109" ht="26.25" customHeight="1"/>
    <row r="39110" ht="26.25" customHeight="1"/>
    <row r="39111" ht="26.25" customHeight="1"/>
    <row r="39112" ht="26.25" customHeight="1"/>
    <row r="39113" ht="26.25" customHeight="1"/>
    <row r="39114" ht="26.25" customHeight="1"/>
    <row r="39115" ht="26.25" customHeight="1"/>
    <row r="39116" ht="26.25" customHeight="1"/>
    <row r="39117" ht="26.25" customHeight="1"/>
    <row r="39118" ht="26.25" customHeight="1"/>
    <row r="39119" ht="26.25" customHeight="1"/>
    <row r="39120" ht="26.25" customHeight="1"/>
    <row r="39121" ht="26.25" customHeight="1"/>
    <row r="39122" ht="26.25" customHeight="1"/>
    <row r="39123" ht="26.25" customHeight="1"/>
    <row r="39124" ht="26.25" customHeight="1"/>
    <row r="39125" ht="26.25" customHeight="1"/>
    <row r="39126" ht="26.25" customHeight="1"/>
    <row r="39127" ht="26.25" customHeight="1"/>
    <row r="39128" ht="26.25" customHeight="1"/>
    <row r="39129" ht="26.25" customHeight="1"/>
    <row r="39130" ht="26.25" customHeight="1"/>
    <row r="39131" ht="26.25" customHeight="1"/>
    <row r="39132" ht="26.25" customHeight="1"/>
    <row r="39133" ht="26.25" customHeight="1"/>
    <row r="39134" ht="26.25" customHeight="1"/>
    <row r="39135" ht="26.25" customHeight="1"/>
    <row r="39136" ht="26.25" customHeight="1"/>
    <row r="39137" ht="26.25" customHeight="1"/>
    <row r="39138" ht="26.25" customHeight="1"/>
    <row r="39139" ht="26.25" customHeight="1"/>
    <row r="39140" ht="26.25" customHeight="1"/>
    <row r="39141" ht="26.25" customHeight="1"/>
    <row r="39142" ht="26.25" customHeight="1"/>
    <row r="39143" ht="26.25" customHeight="1"/>
    <row r="39144" ht="26.25" customHeight="1"/>
    <row r="39145" ht="26.25" customHeight="1"/>
    <row r="39146" ht="26.25" customHeight="1"/>
    <row r="39147" ht="26.25" customHeight="1"/>
    <row r="39148" ht="26.25" customHeight="1"/>
    <row r="39149" ht="26.25" customHeight="1"/>
    <row r="39150" ht="26.25" customHeight="1"/>
    <row r="39151" ht="26.25" customHeight="1"/>
    <row r="39152" ht="26.25" customHeight="1"/>
    <row r="39153" ht="26.25" customHeight="1"/>
    <row r="39154" ht="26.25" customHeight="1"/>
    <row r="39155" ht="26.25" customHeight="1"/>
    <row r="39156" ht="26.25" customHeight="1"/>
    <row r="39157" ht="26.25" customHeight="1"/>
    <row r="39158" ht="26.25" customHeight="1"/>
    <row r="39159" ht="26.25" customHeight="1"/>
    <row r="39160" ht="26.25" customHeight="1"/>
    <row r="39161" ht="26.25" customHeight="1"/>
    <row r="39162" ht="26.25" customHeight="1"/>
    <row r="39163" ht="26.25" customHeight="1"/>
    <row r="39164" ht="26.25" customHeight="1"/>
    <row r="39165" ht="26.25" customHeight="1"/>
    <row r="39166" ht="26.25" customHeight="1"/>
    <row r="39167" ht="26.25" customHeight="1"/>
    <row r="39168" ht="26.25" customHeight="1"/>
    <row r="39169" ht="26.25" customHeight="1"/>
    <row r="39170" ht="26.25" customHeight="1"/>
    <row r="39171" ht="26.25" customHeight="1"/>
    <row r="39172" ht="26.25" customHeight="1"/>
    <row r="39173" ht="26.25" customHeight="1"/>
    <row r="39174" ht="26.25" customHeight="1"/>
    <row r="39175" ht="26.25" customHeight="1"/>
    <row r="39176" ht="26.25" customHeight="1"/>
    <row r="39177" ht="26.25" customHeight="1"/>
    <row r="39178" ht="26.25" customHeight="1"/>
    <row r="39179" ht="26.25" customHeight="1"/>
    <row r="39180" ht="26.25" customHeight="1"/>
    <row r="39181" ht="26.25" customHeight="1"/>
    <row r="39182" ht="26.25" customHeight="1"/>
    <row r="39183" ht="26.25" customHeight="1"/>
    <row r="39184" ht="26.25" customHeight="1"/>
    <row r="39185" ht="26.25" customHeight="1"/>
    <row r="39186" ht="26.25" customHeight="1"/>
    <row r="39187" ht="26.25" customHeight="1"/>
    <row r="39188" ht="26.25" customHeight="1"/>
    <row r="39189" ht="26.25" customHeight="1"/>
    <row r="39190" ht="26.25" customHeight="1"/>
    <row r="39191" ht="26.25" customHeight="1"/>
    <row r="39192" ht="26.25" customHeight="1"/>
    <row r="39193" ht="26.25" customHeight="1"/>
    <row r="39194" ht="26.25" customHeight="1"/>
    <row r="39195" ht="26.25" customHeight="1"/>
    <row r="39196" ht="26.25" customHeight="1"/>
    <row r="39197" ht="26.25" customHeight="1"/>
    <row r="39198" ht="26.25" customHeight="1"/>
    <row r="39199" ht="26.25" customHeight="1"/>
    <row r="39200" ht="26.25" customHeight="1"/>
    <row r="39201" ht="26.25" customHeight="1"/>
    <row r="39202" ht="26.25" customHeight="1"/>
    <row r="39203" ht="26.25" customHeight="1"/>
    <row r="39204" ht="26.25" customHeight="1"/>
    <row r="39205" ht="26.25" customHeight="1"/>
    <row r="39206" ht="26.25" customHeight="1"/>
    <row r="39207" ht="26.25" customHeight="1"/>
    <row r="39208" ht="26.25" customHeight="1"/>
    <row r="39209" ht="26.25" customHeight="1"/>
    <row r="39210" ht="26.25" customHeight="1"/>
    <row r="39211" ht="26.25" customHeight="1"/>
    <row r="39212" ht="26.25" customHeight="1"/>
    <row r="39213" ht="26.25" customHeight="1"/>
    <row r="39214" ht="26.25" customHeight="1"/>
    <row r="39215" ht="26.25" customHeight="1"/>
    <row r="39216" ht="26.25" customHeight="1"/>
    <row r="39217" ht="26.25" customHeight="1"/>
    <row r="39218" ht="26.25" customHeight="1"/>
    <row r="39219" ht="26.25" customHeight="1"/>
    <row r="39220" ht="26.25" customHeight="1"/>
    <row r="39221" ht="26.25" customHeight="1"/>
    <row r="39222" ht="26.25" customHeight="1"/>
    <row r="39223" ht="26.25" customHeight="1"/>
    <row r="39224" ht="26.25" customHeight="1"/>
    <row r="39225" ht="26.25" customHeight="1"/>
    <row r="39226" ht="26.25" customHeight="1"/>
    <row r="39227" ht="26.25" customHeight="1"/>
    <row r="39228" ht="26.25" customHeight="1"/>
    <row r="39229" ht="26.25" customHeight="1"/>
    <row r="39230" ht="26.25" customHeight="1"/>
    <row r="39231" ht="26.25" customHeight="1"/>
    <row r="39232" ht="26.25" customHeight="1"/>
    <row r="39233" ht="26.25" customHeight="1"/>
    <row r="39234" ht="26.25" customHeight="1"/>
    <row r="39235" ht="26.25" customHeight="1"/>
    <row r="39236" ht="26.25" customHeight="1"/>
    <row r="39237" ht="26.25" customHeight="1"/>
    <row r="39238" ht="26.25" customHeight="1"/>
    <row r="39239" ht="26.25" customHeight="1"/>
    <row r="39240" ht="26.25" customHeight="1"/>
    <row r="39241" ht="26.25" customHeight="1"/>
    <row r="39242" ht="26.25" customHeight="1"/>
    <row r="39243" ht="26.25" customHeight="1"/>
    <row r="39244" ht="26.25" customHeight="1"/>
    <row r="39245" ht="26.25" customHeight="1"/>
    <row r="39246" ht="26.25" customHeight="1"/>
    <row r="39247" ht="26.25" customHeight="1"/>
    <row r="39248" ht="26.25" customHeight="1"/>
    <row r="39249" ht="26.25" customHeight="1"/>
    <row r="39250" ht="26.25" customHeight="1"/>
    <row r="39251" ht="26.25" customHeight="1"/>
    <row r="39252" ht="26.25" customHeight="1"/>
    <row r="39253" ht="26.25" customHeight="1"/>
    <row r="39254" ht="26.25" customHeight="1"/>
    <row r="39255" ht="26.25" customHeight="1"/>
    <row r="39256" ht="26.25" customHeight="1"/>
    <row r="39257" ht="26.25" customHeight="1"/>
    <row r="39258" ht="26.25" customHeight="1"/>
    <row r="39259" ht="26.25" customHeight="1"/>
    <row r="39260" ht="26.25" customHeight="1"/>
    <row r="39261" ht="26.25" customHeight="1"/>
    <row r="39262" ht="26.25" customHeight="1"/>
    <row r="39263" ht="26.25" customHeight="1"/>
    <row r="39264" ht="26.25" customHeight="1"/>
    <row r="39265" ht="26.25" customHeight="1"/>
    <row r="39266" ht="26.25" customHeight="1"/>
    <row r="39267" ht="26.25" customHeight="1"/>
    <row r="39268" ht="26.25" customHeight="1"/>
    <row r="39269" ht="26.25" customHeight="1"/>
    <row r="39270" ht="26.25" customHeight="1"/>
    <row r="39271" ht="26.25" customHeight="1"/>
    <row r="39272" ht="26.25" customHeight="1"/>
    <row r="39273" ht="26.25" customHeight="1"/>
    <row r="39274" ht="26.25" customHeight="1"/>
    <row r="39275" ht="26.25" customHeight="1"/>
    <row r="39276" ht="26.25" customHeight="1"/>
    <row r="39277" ht="26.25" customHeight="1"/>
    <row r="39278" ht="26.25" customHeight="1"/>
    <row r="39279" ht="26.25" customHeight="1"/>
    <row r="39280" ht="26.25" customHeight="1"/>
    <row r="39281" ht="26.25" customHeight="1"/>
    <row r="39282" ht="26.25" customHeight="1"/>
    <row r="39283" ht="26.25" customHeight="1"/>
    <row r="39284" ht="26.25" customHeight="1"/>
    <row r="39285" ht="26.25" customHeight="1"/>
    <row r="39286" ht="26.25" customHeight="1"/>
    <row r="39287" ht="26.25" customHeight="1"/>
    <row r="39288" ht="26.25" customHeight="1"/>
    <row r="39289" ht="26.25" customHeight="1"/>
    <row r="39290" ht="26.25" customHeight="1"/>
    <row r="39291" ht="26.25" customHeight="1"/>
    <row r="39292" ht="26.25" customHeight="1"/>
    <row r="39293" ht="26.25" customHeight="1"/>
    <row r="39294" ht="26.25" customHeight="1"/>
    <row r="39295" ht="26.25" customHeight="1"/>
    <row r="39296" ht="26.25" customHeight="1"/>
    <row r="39297" ht="26.25" customHeight="1"/>
    <row r="39298" ht="26.25" customHeight="1"/>
    <row r="39299" ht="26.25" customHeight="1"/>
    <row r="39300" ht="26.25" customHeight="1"/>
    <row r="39301" ht="26.25" customHeight="1"/>
    <row r="39302" ht="26.25" customHeight="1"/>
    <row r="39303" ht="26.25" customHeight="1"/>
    <row r="39304" ht="26.25" customHeight="1"/>
    <row r="39305" ht="26.25" customHeight="1"/>
    <row r="39306" ht="26.25" customHeight="1"/>
    <row r="39307" ht="26.25" customHeight="1"/>
    <row r="39308" ht="26.25" customHeight="1"/>
    <row r="39309" ht="26.25" customHeight="1"/>
    <row r="39310" ht="26.25" customHeight="1"/>
    <row r="39311" ht="26.25" customHeight="1"/>
    <row r="39312" ht="26.25" customHeight="1"/>
    <row r="39313" ht="26.25" customHeight="1"/>
    <row r="39314" ht="26.25" customHeight="1"/>
    <row r="39315" ht="26.25" customHeight="1"/>
    <row r="39316" ht="26.25" customHeight="1"/>
    <row r="39317" ht="26.25" customHeight="1"/>
    <row r="39318" ht="26.25" customHeight="1"/>
    <row r="39319" ht="26.25" customHeight="1"/>
    <row r="39320" ht="26.25" customHeight="1"/>
    <row r="39321" ht="26.25" customHeight="1"/>
    <row r="39322" ht="26.25" customHeight="1"/>
    <row r="39323" ht="26.25" customHeight="1"/>
    <row r="39324" ht="26.25" customHeight="1"/>
    <row r="39325" ht="26.25" customHeight="1"/>
    <row r="39326" ht="26.25" customHeight="1"/>
    <row r="39327" ht="26.25" customHeight="1"/>
    <row r="39328" ht="26.25" customHeight="1"/>
    <row r="39329" ht="26.25" customHeight="1"/>
    <row r="39330" ht="26.25" customHeight="1"/>
    <row r="39331" ht="26.25" customHeight="1"/>
    <row r="39332" ht="26.25" customHeight="1"/>
    <row r="39333" ht="26.25" customHeight="1"/>
    <row r="39334" ht="26.25" customHeight="1"/>
    <row r="39335" ht="26.25" customHeight="1"/>
    <row r="39336" ht="26.25" customHeight="1"/>
    <row r="39337" ht="26.25" customHeight="1"/>
    <row r="39338" ht="26.25" customHeight="1"/>
    <row r="39339" ht="26.25" customHeight="1"/>
    <row r="39340" ht="26.25" customHeight="1"/>
    <row r="39341" ht="26.25" customHeight="1"/>
    <row r="39342" ht="26.25" customHeight="1"/>
    <row r="39343" ht="26.25" customHeight="1"/>
    <row r="39344" ht="26.25" customHeight="1"/>
    <row r="39345" ht="26.25" customHeight="1"/>
    <row r="39346" ht="26.25" customHeight="1"/>
    <row r="39347" ht="26.25" customHeight="1"/>
    <row r="39348" ht="26.25" customHeight="1"/>
    <row r="39349" ht="26.25" customHeight="1"/>
    <row r="39350" ht="26.25" customHeight="1"/>
    <row r="39351" ht="26.25" customHeight="1"/>
    <row r="39352" ht="26.25" customHeight="1"/>
    <row r="39353" ht="26.25" customHeight="1"/>
    <row r="39354" ht="26.25" customHeight="1"/>
    <row r="39355" ht="26.25" customHeight="1"/>
    <row r="39356" ht="26.25" customHeight="1"/>
    <row r="39357" ht="26.25" customHeight="1"/>
    <row r="39358" ht="26.25" customHeight="1"/>
    <row r="39359" ht="26.25" customHeight="1"/>
    <row r="39360" ht="26.25" customHeight="1"/>
    <row r="39361" ht="26.25" customHeight="1"/>
    <row r="39362" ht="26.25" customHeight="1"/>
    <row r="39363" ht="26.25" customHeight="1"/>
    <row r="39364" ht="26.25" customHeight="1"/>
    <row r="39365" ht="26.25" customHeight="1"/>
    <row r="39366" ht="26.25" customHeight="1"/>
    <row r="39367" ht="26.25" customHeight="1"/>
    <row r="39368" ht="26.25" customHeight="1"/>
    <row r="39369" ht="26.25" customHeight="1"/>
    <row r="39370" ht="26.25" customHeight="1"/>
    <row r="39371" ht="26.25" customHeight="1"/>
    <row r="39372" ht="26.25" customHeight="1"/>
    <row r="39373" ht="26.25" customHeight="1"/>
    <row r="39374" ht="26.25" customHeight="1"/>
    <row r="39375" ht="26.25" customHeight="1"/>
    <row r="39376" ht="26.25" customHeight="1"/>
    <row r="39377" ht="26.25" customHeight="1"/>
    <row r="39378" ht="26.25" customHeight="1"/>
    <row r="39379" ht="26.25" customHeight="1"/>
    <row r="39380" ht="26.25" customHeight="1"/>
    <row r="39381" ht="26.25" customHeight="1"/>
    <row r="39382" ht="26.25" customHeight="1"/>
    <row r="39383" ht="26.25" customHeight="1"/>
    <row r="39384" ht="26.25" customHeight="1"/>
    <row r="39385" ht="26.25" customHeight="1"/>
    <row r="39386" ht="26.25" customHeight="1"/>
    <row r="39387" ht="26.25" customHeight="1"/>
    <row r="39388" ht="26.25" customHeight="1"/>
    <row r="39389" ht="26.25" customHeight="1"/>
    <row r="39390" ht="26.25" customHeight="1"/>
    <row r="39391" ht="26.25" customHeight="1"/>
    <row r="39392" ht="26.25" customHeight="1"/>
    <row r="39393" ht="26.25" customHeight="1"/>
    <row r="39394" ht="26.25" customHeight="1"/>
    <row r="39395" ht="26.25" customHeight="1"/>
    <row r="39396" ht="26.25" customHeight="1"/>
    <row r="39397" ht="26.25" customHeight="1"/>
    <row r="39398" ht="26.25" customHeight="1"/>
    <row r="39399" ht="26.25" customHeight="1"/>
    <row r="39400" ht="26.25" customHeight="1"/>
    <row r="39401" ht="26.25" customHeight="1"/>
    <row r="39402" ht="26.25" customHeight="1"/>
    <row r="39403" ht="26.25" customHeight="1"/>
    <row r="39404" ht="26.25" customHeight="1"/>
    <row r="39405" ht="26.25" customHeight="1"/>
    <row r="39406" ht="26.25" customHeight="1"/>
    <row r="39407" ht="26.25" customHeight="1"/>
    <row r="39408" ht="26.25" customHeight="1"/>
    <row r="39409" ht="26.25" customHeight="1"/>
    <row r="39410" ht="26.25" customHeight="1"/>
    <row r="39411" ht="26.25" customHeight="1"/>
    <row r="39412" ht="26.25" customHeight="1"/>
    <row r="39413" ht="26.25" customHeight="1"/>
    <row r="39414" ht="26.25" customHeight="1"/>
    <row r="39415" ht="26.25" customHeight="1"/>
    <row r="39416" ht="26.25" customHeight="1"/>
    <row r="39417" ht="26.25" customHeight="1"/>
    <row r="39418" ht="26.25" customHeight="1"/>
    <row r="39419" ht="26.25" customHeight="1"/>
    <row r="39420" ht="26.25" customHeight="1"/>
    <row r="39421" ht="26.25" customHeight="1"/>
    <row r="39422" ht="26.25" customHeight="1"/>
    <row r="39423" ht="26.25" customHeight="1"/>
    <row r="39424" ht="26.25" customHeight="1"/>
    <row r="39425" ht="26.25" customHeight="1"/>
    <row r="39426" ht="26.25" customHeight="1"/>
    <row r="39427" ht="26.25" customHeight="1"/>
    <row r="39428" ht="26.25" customHeight="1"/>
    <row r="39429" ht="26.25" customHeight="1"/>
    <row r="39430" ht="26.25" customHeight="1"/>
    <row r="39431" ht="26.25" customHeight="1"/>
    <row r="39432" ht="26.25" customHeight="1"/>
    <row r="39433" ht="26.25" customHeight="1"/>
    <row r="39434" ht="26.25" customHeight="1"/>
    <row r="39435" ht="26.25" customHeight="1"/>
    <row r="39436" ht="26.25" customHeight="1"/>
    <row r="39437" ht="26.25" customHeight="1"/>
    <row r="39438" ht="26.25" customHeight="1"/>
    <row r="39439" ht="26.25" customHeight="1"/>
    <row r="39440" ht="26.25" customHeight="1"/>
    <row r="39441" ht="26.25" customHeight="1"/>
    <row r="39442" ht="26.25" customHeight="1"/>
    <row r="39443" ht="26.25" customHeight="1"/>
    <row r="39444" ht="26.25" customHeight="1"/>
    <row r="39445" ht="26.25" customHeight="1"/>
    <row r="39446" ht="26.25" customHeight="1"/>
    <row r="39447" ht="26.25" customHeight="1"/>
    <row r="39448" ht="26.25" customHeight="1"/>
    <row r="39449" ht="26.25" customHeight="1"/>
    <row r="39450" ht="26.25" customHeight="1"/>
    <row r="39451" ht="26.25" customHeight="1"/>
    <row r="39452" ht="26.25" customHeight="1"/>
    <row r="39453" ht="26.25" customHeight="1"/>
    <row r="39454" ht="26.25" customHeight="1"/>
    <row r="39455" ht="26.25" customHeight="1"/>
    <row r="39456" ht="26.25" customHeight="1"/>
    <row r="39457" ht="26.25" customHeight="1"/>
    <row r="39458" ht="26.25" customHeight="1"/>
    <row r="39459" ht="26.25" customHeight="1"/>
    <row r="39460" ht="26.25" customHeight="1"/>
    <row r="39461" ht="26.25" customHeight="1"/>
    <row r="39462" ht="26.25" customHeight="1"/>
    <row r="39463" ht="26.25" customHeight="1"/>
    <row r="39464" ht="26.25" customHeight="1"/>
    <row r="39465" ht="26.25" customHeight="1"/>
    <row r="39466" ht="26.25" customHeight="1"/>
    <row r="39467" ht="26.25" customHeight="1"/>
    <row r="39468" ht="26.25" customHeight="1"/>
    <row r="39469" ht="26.25" customHeight="1"/>
    <row r="39470" ht="26.25" customHeight="1"/>
    <row r="39471" ht="26.25" customHeight="1"/>
    <row r="39472" ht="26.25" customHeight="1"/>
    <row r="39473" ht="26.25" customHeight="1"/>
    <row r="39474" ht="26.25" customHeight="1"/>
    <row r="39475" ht="26.25" customHeight="1"/>
    <row r="39476" ht="26.25" customHeight="1"/>
    <row r="39477" ht="26.25" customHeight="1"/>
    <row r="39478" ht="26.25" customHeight="1"/>
    <row r="39479" ht="26.25" customHeight="1"/>
    <row r="39480" ht="26.25" customHeight="1"/>
    <row r="39481" ht="26.25" customHeight="1"/>
    <row r="39482" ht="26.25" customHeight="1"/>
    <row r="39483" ht="26.25" customHeight="1"/>
    <row r="39484" ht="26.25" customHeight="1"/>
    <row r="39485" ht="26.25" customHeight="1"/>
    <row r="39486" ht="26.25" customHeight="1"/>
    <row r="39487" ht="26.25" customHeight="1"/>
    <row r="39488" ht="26.25" customHeight="1"/>
    <row r="39489" ht="26.25" customHeight="1"/>
    <row r="39490" ht="26.25" customHeight="1"/>
    <row r="39491" ht="26.25" customHeight="1"/>
    <row r="39492" ht="26.25" customHeight="1"/>
    <row r="39493" ht="26.25" customHeight="1"/>
    <row r="39494" ht="26.25" customHeight="1"/>
    <row r="39495" ht="26.25" customHeight="1"/>
    <row r="39496" ht="26.25" customHeight="1"/>
    <row r="39497" ht="26.25" customHeight="1"/>
    <row r="39498" ht="26.25" customHeight="1"/>
    <row r="39499" ht="26.25" customHeight="1"/>
    <row r="39500" ht="26.25" customHeight="1"/>
    <row r="39501" ht="26.25" customHeight="1"/>
    <row r="39502" ht="26.25" customHeight="1"/>
    <row r="39503" ht="26.25" customHeight="1"/>
    <row r="39504" ht="26.25" customHeight="1"/>
    <row r="39505" ht="26.25" customHeight="1"/>
    <row r="39506" ht="26.25" customHeight="1"/>
    <row r="39507" ht="26.25" customHeight="1"/>
    <row r="39508" ht="26.25" customHeight="1"/>
    <row r="39509" ht="26.25" customHeight="1"/>
    <row r="39510" ht="26.25" customHeight="1"/>
    <row r="39511" ht="26.25" customHeight="1"/>
    <row r="39512" ht="26.25" customHeight="1"/>
    <row r="39513" ht="26.25" customHeight="1"/>
    <row r="39514" ht="26.25" customHeight="1"/>
    <row r="39515" ht="26.25" customHeight="1"/>
    <row r="39516" ht="26.25" customHeight="1"/>
    <row r="39517" ht="26.25" customHeight="1"/>
    <row r="39518" ht="26.25" customHeight="1"/>
    <row r="39519" ht="26.25" customHeight="1"/>
    <row r="39520" ht="26.25" customHeight="1"/>
    <row r="39521" ht="26.25" customHeight="1"/>
    <row r="39522" ht="26.25" customHeight="1"/>
    <row r="39523" ht="26.25" customHeight="1"/>
    <row r="39524" ht="26.25" customHeight="1"/>
    <row r="39525" ht="26.25" customHeight="1"/>
    <row r="39526" ht="26.25" customHeight="1"/>
    <row r="39527" ht="26.25" customHeight="1"/>
    <row r="39528" ht="26.25" customHeight="1"/>
    <row r="39529" ht="26.25" customHeight="1"/>
    <row r="39530" ht="26.25" customHeight="1"/>
    <row r="39531" ht="26.25" customHeight="1"/>
    <row r="39532" ht="26.25" customHeight="1"/>
    <row r="39533" ht="26.25" customHeight="1"/>
    <row r="39534" ht="26.25" customHeight="1"/>
    <row r="39535" ht="26.25" customHeight="1"/>
    <row r="39536" ht="26.25" customHeight="1"/>
    <row r="39537" ht="26.25" customHeight="1"/>
    <row r="39538" ht="26.25" customHeight="1"/>
    <row r="39539" ht="26.25" customHeight="1"/>
    <row r="39540" ht="26.25" customHeight="1"/>
    <row r="39541" ht="26.25" customHeight="1"/>
    <row r="39542" ht="26.25" customHeight="1"/>
    <row r="39543" ht="26.25" customHeight="1"/>
    <row r="39544" ht="26.25" customHeight="1"/>
    <row r="39545" ht="26.25" customHeight="1"/>
    <row r="39546" ht="26.25" customHeight="1"/>
    <row r="39547" ht="26.25" customHeight="1"/>
    <row r="39548" ht="26.25" customHeight="1"/>
    <row r="39549" ht="26.25" customHeight="1"/>
    <row r="39550" ht="26.25" customHeight="1"/>
    <row r="39551" ht="26.25" customHeight="1"/>
    <row r="39552" ht="26.25" customHeight="1"/>
    <row r="39553" ht="26.25" customHeight="1"/>
    <row r="39554" ht="26.25" customHeight="1"/>
    <row r="39555" ht="26.25" customHeight="1"/>
    <row r="39556" ht="26.25" customHeight="1"/>
    <row r="39557" ht="26.25" customHeight="1"/>
    <row r="39558" ht="26.25" customHeight="1"/>
    <row r="39559" ht="26.25" customHeight="1"/>
    <row r="39560" ht="26.25" customHeight="1"/>
    <row r="39561" ht="26.25" customHeight="1"/>
    <row r="39562" ht="26.25" customHeight="1"/>
    <row r="39563" ht="26.25" customHeight="1"/>
    <row r="39564" ht="26.25" customHeight="1"/>
    <row r="39565" ht="26.25" customHeight="1"/>
    <row r="39566" ht="26.25" customHeight="1"/>
    <row r="39567" ht="26.25" customHeight="1"/>
    <row r="39568" ht="26.25" customHeight="1"/>
    <row r="39569" ht="26.25" customHeight="1"/>
    <row r="39570" ht="26.25" customHeight="1"/>
    <row r="39571" ht="26.25" customHeight="1"/>
    <row r="39572" ht="26.25" customHeight="1"/>
    <row r="39573" ht="26.25" customHeight="1"/>
    <row r="39574" ht="26.25" customHeight="1"/>
    <row r="39575" ht="26.25" customHeight="1"/>
    <row r="39576" ht="26.25" customHeight="1"/>
    <row r="39577" ht="26.25" customHeight="1"/>
    <row r="39578" ht="26.25" customHeight="1"/>
    <row r="39579" ht="26.25" customHeight="1"/>
    <row r="39580" ht="26.25" customHeight="1"/>
    <row r="39581" ht="26.25" customHeight="1"/>
    <row r="39582" ht="26.25" customHeight="1"/>
    <row r="39583" ht="26.25" customHeight="1"/>
    <row r="39584" ht="26.25" customHeight="1"/>
    <row r="39585" ht="26.25" customHeight="1"/>
    <row r="39586" ht="26.25" customHeight="1"/>
    <row r="39587" ht="26.25" customHeight="1"/>
    <row r="39588" ht="26.25" customHeight="1"/>
    <row r="39589" ht="26.25" customHeight="1"/>
    <row r="39590" ht="26.25" customHeight="1"/>
    <row r="39591" ht="26.25" customHeight="1"/>
    <row r="39592" ht="26.25" customHeight="1"/>
    <row r="39593" ht="26.25" customHeight="1"/>
    <row r="39594" ht="26.25" customHeight="1"/>
    <row r="39595" ht="26.25" customHeight="1"/>
    <row r="39596" ht="26.25" customHeight="1"/>
    <row r="39597" ht="26.25" customHeight="1"/>
    <row r="39598" ht="26.25" customHeight="1"/>
    <row r="39599" ht="26.25" customHeight="1"/>
    <row r="39600" ht="26.25" customHeight="1"/>
    <row r="39601" ht="26.25" customHeight="1"/>
    <row r="39602" ht="26.25" customHeight="1"/>
    <row r="39603" ht="26.25" customHeight="1"/>
    <row r="39604" ht="26.25" customHeight="1"/>
    <row r="39605" ht="26.25" customHeight="1"/>
    <row r="39606" ht="26.25" customHeight="1"/>
    <row r="39607" ht="26.25" customHeight="1"/>
    <row r="39608" ht="26.25" customHeight="1"/>
    <row r="39609" ht="26.25" customHeight="1"/>
    <row r="39610" ht="26.25" customHeight="1"/>
    <row r="39611" ht="26.25" customHeight="1"/>
    <row r="39612" ht="26.25" customHeight="1"/>
    <row r="39613" ht="26.25" customHeight="1"/>
    <row r="39614" ht="26.25" customHeight="1"/>
    <row r="39615" ht="26.25" customHeight="1"/>
    <row r="39616" ht="26.25" customHeight="1"/>
    <row r="39617" ht="26.25" customHeight="1"/>
    <row r="39618" ht="26.25" customHeight="1"/>
    <row r="39619" ht="26.25" customHeight="1"/>
    <row r="39620" ht="26.25" customHeight="1"/>
    <row r="39621" ht="26.25" customHeight="1"/>
    <row r="39622" ht="26.25" customHeight="1"/>
    <row r="39623" ht="26.25" customHeight="1"/>
    <row r="39624" ht="26.25" customHeight="1"/>
    <row r="39625" ht="26.25" customHeight="1"/>
    <row r="39626" ht="26.25" customHeight="1"/>
    <row r="39627" ht="26.25" customHeight="1"/>
    <row r="39628" ht="26.25" customHeight="1"/>
    <row r="39629" ht="26.25" customHeight="1"/>
    <row r="39630" ht="26.25" customHeight="1"/>
    <row r="39631" ht="26.25" customHeight="1"/>
    <row r="39632" ht="26.25" customHeight="1"/>
    <row r="39633" ht="26.25" customHeight="1"/>
    <row r="39634" ht="26.25" customHeight="1"/>
    <row r="39635" ht="26.25" customHeight="1"/>
    <row r="39636" ht="26.25" customHeight="1"/>
    <row r="39637" ht="26.25" customHeight="1"/>
    <row r="39638" ht="26.25" customHeight="1"/>
    <row r="39639" ht="26.25" customHeight="1"/>
    <row r="39640" ht="26.25" customHeight="1"/>
    <row r="39641" ht="26.25" customHeight="1"/>
    <row r="39642" ht="26.25" customHeight="1"/>
    <row r="39643" ht="26.25" customHeight="1"/>
    <row r="39644" ht="26.25" customHeight="1"/>
    <row r="39645" ht="26.25" customHeight="1"/>
    <row r="39646" ht="26.25" customHeight="1"/>
    <row r="39647" ht="26.25" customHeight="1"/>
    <row r="39648" ht="26.25" customHeight="1"/>
    <row r="39649" ht="26.25" customHeight="1"/>
    <row r="39650" ht="26.25" customHeight="1"/>
    <row r="39651" ht="26.25" customHeight="1"/>
    <row r="39652" ht="26.25" customHeight="1"/>
    <row r="39653" ht="26.25" customHeight="1"/>
    <row r="39654" ht="26.25" customHeight="1"/>
    <row r="39655" ht="26.25" customHeight="1"/>
    <row r="39656" ht="26.25" customHeight="1"/>
    <row r="39657" ht="26.25" customHeight="1"/>
    <row r="39658" ht="26.25" customHeight="1"/>
    <row r="39659" ht="26.25" customHeight="1"/>
    <row r="39660" ht="26.25" customHeight="1"/>
    <row r="39661" ht="26.25" customHeight="1"/>
    <row r="39662" ht="26.25" customHeight="1"/>
    <row r="39663" ht="26.25" customHeight="1"/>
    <row r="39664" ht="26.25" customHeight="1"/>
    <row r="39665" ht="26.25" customHeight="1"/>
    <row r="39666" ht="26.25" customHeight="1"/>
    <row r="39667" ht="26.25" customHeight="1"/>
    <row r="39668" ht="26.25" customHeight="1"/>
    <row r="39669" ht="26.25" customHeight="1"/>
    <row r="39670" ht="26.25" customHeight="1"/>
    <row r="39671" ht="26.25" customHeight="1"/>
    <row r="39672" ht="26.25" customHeight="1"/>
    <row r="39673" ht="26.25" customHeight="1"/>
    <row r="39674" ht="26.25" customHeight="1"/>
    <row r="39675" ht="26.25" customHeight="1"/>
    <row r="39676" ht="26.25" customHeight="1"/>
    <row r="39677" ht="26.25" customHeight="1"/>
    <row r="39678" ht="26.25" customHeight="1"/>
    <row r="39679" ht="26.25" customHeight="1"/>
    <row r="39680" ht="26.25" customHeight="1"/>
    <row r="39681" ht="26.25" customHeight="1"/>
    <row r="39682" ht="26.25" customHeight="1"/>
    <row r="39683" ht="26.25" customHeight="1"/>
    <row r="39684" ht="26.25" customHeight="1"/>
    <row r="39685" ht="26.25" customHeight="1"/>
    <row r="39686" ht="26.25" customHeight="1"/>
    <row r="39687" ht="26.25" customHeight="1"/>
    <row r="39688" ht="26.25" customHeight="1"/>
    <row r="39689" ht="26.25" customHeight="1"/>
    <row r="39690" ht="26.25" customHeight="1"/>
    <row r="39691" ht="26.25" customHeight="1"/>
    <row r="39692" ht="26.25" customHeight="1"/>
    <row r="39693" ht="26.25" customHeight="1"/>
    <row r="39694" ht="26.25" customHeight="1"/>
    <row r="39695" ht="26.25" customHeight="1"/>
    <row r="39696" ht="26.25" customHeight="1"/>
    <row r="39697" ht="26.25" customHeight="1"/>
    <row r="39698" ht="26.25" customHeight="1"/>
    <row r="39699" ht="26.25" customHeight="1"/>
    <row r="39700" ht="26.25" customHeight="1"/>
    <row r="39701" ht="26.25" customHeight="1"/>
    <row r="39702" ht="26.25" customHeight="1"/>
    <row r="39703" ht="26.25" customHeight="1"/>
    <row r="39704" ht="26.25" customHeight="1"/>
    <row r="39705" ht="26.25" customHeight="1"/>
    <row r="39706" ht="26.25" customHeight="1"/>
    <row r="39707" ht="26.25" customHeight="1"/>
    <row r="39708" ht="26.25" customHeight="1"/>
    <row r="39709" ht="26.25" customHeight="1"/>
    <row r="39710" ht="26.25" customHeight="1"/>
    <row r="39711" ht="26.25" customHeight="1"/>
    <row r="39712" ht="26.25" customHeight="1"/>
    <row r="39713" ht="26.25" customHeight="1"/>
    <row r="39714" ht="26.25" customHeight="1"/>
    <row r="39715" ht="26.25" customHeight="1"/>
    <row r="39716" ht="26.25" customHeight="1"/>
    <row r="39717" ht="26.25" customHeight="1"/>
    <row r="39718" ht="26.25" customHeight="1"/>
    <row r="39719" ht="26.25" customHeight="1"/>
    <row r="39720" ht="26.25" customHeight="1"/>
    <row r="39721" ht="26.25" customHeight="1"/>
    <row r="39722" ht="26.25" customHeight="1"/>
    <row r="39723" ht="26.25" customHeight="1"/>
    <row r="39724" ht="26.25" customHeight="1"/>
    <row r="39725" ht="26.25" customHeight="1"/>
    <row r="39726" ht="26.25" customHeight="1"/>
    <row r="39727" ht="26.25" customHeight="1"/>
    <row r="39728" ht="26.25" customHeight="1"/>
    <row r="39729" ht="26.25" customHeight="1"/>
    <row r="39730" ht="26.25" customHeight="1"/>
    <row r="39731" ht="26.25" customHeight="1"/>
    <row r="39732" ht="26.25" customHeight="1"/>
    <row r="39733" ht="26.25" customHeight="1"/>
    <row r="39734" ht="26.25" customHeight="1"/>
    <row r="39735" ht="26.25" customHeight="1"/>
    <row r="39736" ht="26.25" customHeight="1"/>
    <row r="39737" ht="26.25" customHeight="1"/>
    <row r="39738" ht="26.25" customHeight="1"/>
    <row r="39739" ht="26.25" customHeight="1"/>
    <row r="39740" ht="26.25" customHeight="1"/>
    <row r="39741" ht="26.25" customHeight="1"/>
    <row r="39742" ht="26.25" customHeight="1"/>
    <row r="39743" ht="26.25" customHeight="1"/>
    <row r="39744" ht="26.25" customHeight="1"/>
    <row r="39745" ht="26.25" customHeight="1"/>
    <row r="39746" ht="26.25" customHeight="1"/>
    <row r="39747" ht="26.25" customHeight="1"/>
    <row r="39748" ht="26.25" customHeight="1"/>
    <row r="39749" ht="26.25" customHeight="1"/>
    <row r="39750" ht="26.25" customHeight="1"/>
    <row r="39751" ht="26.25" customHeight="1"/>
    <row r="39752" ht="26.25" customHeight="1"/>
    <row r="39753" ht="26.25" customHeight="1"/>
    <row r="39754" ht="26.25" customHeight="1"/>
    <row r="39755" ht="26.25" customHeight="1"/>
    <row r="39756" ht="26.25" customHeight="1"/>
    <row r="39757" ht="26.25" customHeight="1"/>
    <row r="39758" ht="26.25" customHeight="1"/>
    <row r="39759" ht="26.25" customHeight="1"/>
    <row r="39760" ht="26.25" customHeight="1"/>
    <row r="39761" ht="26.25" customHeight="1"/>
    <row r="39762" ht="26.25" customHeight="1"/>
    <row r="39763" ht="26.25" customHeight="1"/>
    <row r="39764" ht="26.25" customHeight="1"/>
    <row r="39765" ht="26.25" customHeight="1"/>
    <row r="39766" ht="26.25" customHeight="1"/>
    <row r="39767" ht="26.25" customHeight="1"/>
    <row r="39768" ht="26.25" customHeight="1"/>
    <row r="39769" ht="26.25" customHeight="1"/>
    <row r="39770" ht="26.25" customHeight="1"/>
    <row r="39771" ht="26.25" customHeight="1"/>
    <row r="39772" ht="26.25" customHeight="1"/>
    <row r="39773" ht="26.25" customHeight="1"/>
    <row r="39774" ht="26.25" customHeight="1"/>
    <row r="39775" ht="26.25" customHeight="1"/>
    <row r="39776" ht="26.25" customHeight="1"/>
    <row r="39777" ht="26.25" customHeight="1"/>
    <row r="39778" ht="26.25" customHeight="1"/>
    <row r="39779" ht="26.25" customHeight="1"/>
    <row r="39780" ht="26.25" customHeight="1"/>
    <row r="39781" ht="26.25" customHeight="1"/>
    <row r="39782" ht="26.25" customHeight="1"/>
    <row r="39783" ht="26.25" customHeight="1"/>
    <row r="39784" ht="26.25" customHeight="1"/>
    <row r="39785" ht="26.25" customHeight="1"/>
    <row r="39786" ht="26.25" customHeight="1"/>
    <row r="39787" ht="26.25" customHeight="1"/>
    <row r="39788" ht="26.25" customHeight="1"/>
    <row r="39789" ht="26.25" customHeight="1"/>
    <row r="39790" ht="26.25" customHeight="1"/>
    <row r="39791" ht="26.25" customHeight="1"/>
    <row r="39792" ht="26.25" customHeight="1"/>
    <row r="39793" ht="26.25" customHeight="1"/>
    <row r="39794" ht="26.25" customHeight="1"/>
    <row r="39795" ht="26.25" customHeight="1"/>
    <row r="39796" ht="26.25" customHeight="1"/>
    <row r="39797" ht="26.25" customHeight="1"/>
    <row r="39798" ht="26.25" customHeight="1"/>
    <row r="39799" ht="26.25" customHeight="1"/>
    <row r="39800" ht="26.25" customHeight="1"/>
    <row r="39801" ht="26.25" customHeight="1"/>
    <row r="39802" ht="26.25" customHeight="1"/>
    <row r="39803" ht="26.25" customHeight="1"/>
    <row r="39804" ht="26.25" customHeight="1"/>
    <row r="39805" ht="26.25" customHeight="1"/>
    <row r="39806" ht="26.25" customHeight="1"/>
    <row r="39807" ht="26.25" customHeight="1"/>
    <row r="39808" ht="26.25" customHeight="1"/>
    <row r="39809" ht="26.25" customHeight="1"/>
    <row r="39810" ht="26.25" customHeight="1"/>
    <row r="39811" ht="26.25" customHeight="1"/>
    <row r="39812" ht="26.25" customHeight="1"/>
    <row r="39813" ht="26.25" customHeight="1"/>
    <row r="39814" ht="26.25" customHeight="1"/>
    <row r="39815" ht="26.25" customHeight="1"/>
    <row r="39816" ht="26.25" customHeight="1"/>
    <row r="39817" ht="26.25" customHeight="1"/>
    <row r="39818" ht="26.25" customHeight="1"/>
    <row r="39819" ht="26.25" customHeight="1"/>
    <row r="39820" ht="26.25" customHeight="1"/>
    <row r="39821" ht="26.25" customHeight="1"/>
    <row r="39822" ht="26.25" customHeight="1"/>
    <row r="39823" ht="26.25" customHeight="1"/>
    <row r="39824" ht="26.25" customHeight="1"/>
    <row r="39825" ht="26.25" customHeight="1"/>
    <row r="39826" ht="26.25" customHeight="1"/>
    <row r="39827" ht="26.25" customHeight="1"/>
    <row r="39828" ht="26.25" customHeight="1"/>
    <row r="39829" ht="26.25" customHeight="1"/>
    <row r="39830" ht="26.25" customHeight="1"/>
    <row r="39831" ht="26.25" customHeight="1"/>
    <row r="39832" ht="26.25" customHeight="1"/>
    <row r="39833" ht="26.25" customHeight="1"/>
    <row r="39834" ht="26.25" customHeight="1"/>
    <row r="39835" ht="26.25" customHeight="1"/>
    <row r="39836" ht="26.25" customHeight="1"/>
    <row r="39837" ht="26.25" customHeight="1"/>
    <row r="39838" ht="26.25" customHeight="1"/>
    <row r="39839" ht="26.25" customHeight="1"/>
    <row r="39840" ht="26.25" customHeight="1"/>
    <row r="39841" ht="26.25" customHeight="1"/>
    <row r="39842" ht="26.25" customHeight="1"/>
    <row r="39843" ht="26.25" customHeight="1"/>
    <row r="39844" ht="26.25" customHeight="1"/>
    <row r="39845" ht="26.25" customHeight="1"/>
    <row r="39846" ht="26.25" customHeight="1"/>
    <row r="39847" ht="26.25" customHeight="1"/>
    <row r="39848" ht="26.25" customHeight="1"/>
    <row r="39849" ht="26.25" customHeight="1"/>
    <row r="39850" ht="26.25" customHeight="1"/>
    <row r="39851" ht="26.25" customHeight="1"/>
    <row r="39852" ht="26.25" customHeight="1"/>
    <row r="39853" ht="26.25" customHeight="1"/>
    <row r="39854" ht="26.25" customHeight="1"/>
    <row r="39855" ht="26.25" customHeight="1"/>
    <row r="39856" ht="26.25" customHeight="1"/>
    <row r="39857" ht="26.25" customHeight="1"/>
    <row r="39858" ht="26.25" customHeight="1"/>
    <row r="39859" ht="26.25" customHeight="1"/>
    <row r="39860" ht="26.25" customHeight="1"/>
    <row r="39861" ht="26.25" customHeight="1"/>
    <row r="39862" ht="26.25" customHeight="1"/>
    <row r="39863" ht="26.25" customHeight="1"/>
    <row r="39864" ht="26.25" customHeight="1"/>
    <row r="39865" ht="26.25" customHeight="1"/>
    <row r="39866" ht="26.25" customHeight="1"/>
    <row r="39867" ht="26.25" customHeight="1"/>
    <row r="39868" ht="26.25" customHeight="1"/>
    <row r="39869" ht="26.25" customHeight="1"/>
    <row r="39870" ht="26.25" customHeight="1"/>
    <row r="39871" ht="26.25" customHeight="1"/>
    <row r="39872" ht="26.25" customHeight="1"/>
    <row r="39873" ht="26.25" customHeight="1"/>
    <row r="39874" ht="26.25" customHeight="1"/>
    <row r="39875" ht="26.25" customHeight="1"/>
    <row r="39876" ht="26.25" customHeight="1"/>
    <row r="39877" ht="26.25" customHeight="1"/>
    <row r="39878" ht="26.25" customHeight="1"/>
    <row r="39879" ht="26.25" customHeight="1"/>
    <row r="39880" ht="26.25" customHeight="1"/>
    <row r="39881" ht="26.25" customHeight="1"/>
    <row r="39882" ht="26.25" customHeight="1"/>
    <row r="39883" ht="26.25" customHeight="1"/>
    <row r="39884" ht="26.25" customHeight="1"/>
    <row r="39885" ht="26.25" customHeight="1"/>
    <row r="39886" ht="26.25" customHeight="1"/>
    <row r="39887" ht="26.25" customHeight="1"/>
    <row r="39888" ht="26.25" customHeight="1"/>
    <row r="39889" ht="26.25" customHeight="1"/>
    <row r="39890" ht="26.25" customHeight="1"/>
    <row r="39891" ht="26.25" customHeight="1"/>
    <row r="39892" ht="26.25" customHeight="1"/>
    <row r="39893" ht="26.25" customHeight="1"/>
    <row r="39894" ht="26.25" customHeight="1"/>
    <row r="39895" ht="26.25" customHeight="1"/>
    <row r="39896" ht="26.25" customHeight="1"/>
    <row r="39897" ht="26.25" customHeight="1"/>
    <row r="39898" ht="26.25" customHeight="1"/>
    <row r="39899" ht="26.25" customHeight="1"/>
    <row r="39900" ht="26.25" customHeight="1"/>
    <row r="39901" ht="26.25" customHeight="1"/>
    <row r="39902" ht="26.25" customHeight="1"/>
    <row r="39903" ht="26.25" customHeight="1"/>
    <row r="39904" ht="26.25" customHeight="1"/>
    <row r="39905" ht="26.25" customHeight="1"/>
    <row r="39906" ht="26.25" customHeight="1"/>
    <row r="39907" ht="26.25" customHeight="1"/>
    <row r="39908" ht="26.25" customHeight="1"/>
    <row r="39909" ht="26.25" customHeight="1"/>
    <row r="39910" ht="26.25" customHeight="1"/>
    <row r="39911" ht="26.25" customHeight="1"/>
    <row r="39912" ht="26.25" customHeight="1"/>
    <row r="39913" ht="26.25" customHeight="1"/>
    <row r="39914" ht="26.25" customHeight="1"/>
    <row r="39915" ht="26.25" customHeight="1"/>
    <row r="39916" ht="26.25" customHeight="1"/>
    <row r="39917" ht="26.25" customHeight="1"/>
    <row r="39918" ht="26.25" customHeight="1"/>
    <row r="39919" ht="26.25" customHeight="1"/>
    <row r="39920" ht="26.25" customHeight="1"/>
    <row r="39921" ht="26.25" customHeight="1"/>
    <row r="39922" ht="26.25" customHeight="1"/>
    <row r="39923" ht="26.25" customHeight="1"/>
    <row r="39924" ht="26.25" customHeight="1"/>
    <row r="39925" ht="26.25" customHeight="1"/>
    <row r="39926" ht="26.25" customHeight="1"/>
    <row r="39927" ht="26.25" customHeight="1"/>
    <row r="39928" ht="26.25" customHeight="1"/>
    <row r="39929" ht="26.25" customHeight="1"/>
    <row r="39930" ht="26.25" customHeight="1"/>
    <row r="39931" ht="26.25" customHeight="1"/>
    <row r="39932" ht="26.25" customHeight="1"/>
    <row r="39933" ht="26.25" customHeight="1"/>
    <row r="39934" ht="26.25" customHeight="1"/>
    <row r="39935" ht="26.25" customHeight="1"/>
    <row r="39936" ht="26.25" customHeight="1"/>
    <row r="39937" ht="26.25" customHeight="1"/>
    <row r="39938" ht="26.25" customHeight="1"/>
    <row r="39939" ht="26.25" customHeight="1"/>
    <row r="39940" ht="26.25" customHeight="1"/>
    <row r="39941" ht="26.25" customHeight="1"/>
    <row r="39942" ht="26.25" customHeight="1"/>
    <row r="39943" ht="26.25" customHeight="1"/>
    <row r="39944" ht="26.25" customHeight="1"/>
    <row r="39945" ht="26.25" customHeight="1"/>
    <row r="39946" ht="26.25" customHeight="1"/>
    <row r="39947" ht="26.25" customHeight="1"/>
    <row r="39948" ht="26.25" customHeight="1"/>
    <row r="39949" ht="26.25" customHeight="1"/>
    <row r="39950" ht="26.25" customHeight="1"/>
    <row r="39951" ht="26.25" customHeight="1"/>
    <row r="39952" ht="26.25" customHeight="1"/>
    <row r="39953" ht="26.25" customHeight="1"/>
    <row r="39954" ht="26.25" customHeight="1"/>
    <row r="39955" ht="26.25" customHeight="1"/>
    <row r="39956" ht="26.25" customHeight="1"/>
    <row r="39957" ht="26.25" customHeight="1"/>
    <row r="39958" ht="26.25" customHeight="1"/>
    <row r="39959" ht="26.25" customHeight="1"/>
    <row r="39960" ht="26.25" customHeight="1"/>
    <row r="39961" ht="26.25" customHeight="1"/>
    <row r="39962" ht="26.25" customHeight="1"/>
    <row r="39963" ht="26.25" customHeight="1"/>
    <row r="39964" ht="26.25" customHeight="1"/>
    <row r="39965" ht="26.25" customHeight="1"/>
    <row r="39966" ht="26.25" customHeight="1"/>
    <row r="39967" ht="26.25" customHeight="1"/>
    <row r="39968" ht="26.25" customHeight="1"/>
    <row r="39969" ht="26.25" customHeight="1"/>
    <row r="39970" ht="26.25" customHeight="1"/>
    <row r="39971" ht="26.25" customHeight="1"/>
    <row r="39972" ht="26.25" customHeight="1"/>
    <row r="39973" ht="26.25" customHeight="1"/>
    <row r="39974" ht="26.25" customHeight="1"/>
    <row r="39975" ht="26.25" customHeight="1"/>
    <row r="39976" ht="26.25" customHeight="1"/>
    <row r="39977" ht="26.25" customHeight="1"/>
    <row r="39978" ht="26.25" customHeight="1"/>
    <row r="39979" ht="26.25" customHeight="1"/>
    <row r="39980" ht="26.25" customHeight="1"/>
    <row r="39981" ht="26.25" customHeight="1"/>
    <row r="39982" ht="26.25" customHeight="1"/>
    <row r="39983" ht="26.25" customHeight="1"/>
    <row r="39984" ht="26.25" customHeight="1"/>
    <row r="39985" ht="26.25" customHeight="1"/>
    <row r="39986" ht="26.25" customHeight="1"/>
    <row r="39987" ht="26.25" customHeight="1"/>
    <row r="39988" ht="26.25" customHeight="1"/>
    <row r="39989" ht="26.25" customHeight="1"/>
    <row r="39990" ht="26.25" customHeight="1"/>
    <row r="39991" ht="26.25" customHeight="1"/>
    <row r="39992" ht="26.25" customHeight="1"/>
    <row r="39993" ht="26.25" customHeight="1"/>
    <row r="39994" ht="26.25" customHeight="1"/>
    <row r="39995" ht="26.25" customHeight="1"/>
    <row r="39996" ht="26.25" customHeight="1"/>
    <row r="39997" ht="26.25" customHeight="1"/>
    <row r="39998" ht="26.25" customHeight="1"/>
    <row r="39999" ht="26.25" customHeight="1"/>
    <row r="40000" ht="26.25" customHeight="1"/>
    <row r="40001" ht="26.25" customHeight="1"/>
    <row r="40002" ht="26.25" customHeight="1"/>
    <row r="40003" ht="26.25" customHeight="1"/>
    <row r="40004" ht="26.25" customHeight="1"/>
    <row r="40005" ht="26.25" customHeight="1"/>
    <row r="40006" ht="26.25" customHeight="1"/>
    <row r="40007" ht="26.25" customHeight="1"/>
    <row r="40008" ht="26.25" customHeight="1"/>
    <row r="40009" ht="26.25" customHeight="1"/>
    <row r="40010" ht="26.25" customHeight="1"/>
    <row r="40011" ht="26.25" customHeight="1"/>
    <row r="40012" ht="26.25" customHeight="1"/>
    <row r="40013" ht="26.25" customHeight="1"/>
    <row r="40014" ht="26.25" customHeight="1"/>
    <row r="40015" ht="26.25" customHeight="1"/>
    <row r="40016" ht="26.25" customHeight="1"/>
    <row r="40017" ht="26.25" customHeight="1"/>
    <row r="40018" ht="26.25" customHeight="1"/>
    <row r="40019" ht="26.25" customHeight="1"/>
    <row r="40020" ht="26.25" customHeight="1"/>
    <row r="40021" ht="26.25" customHeight="1"/>
    <row r="40022" ht="26.25" customHeight="1"/>
    <row r="40023" ht="26.25" customHeight="1"/>
    <row r="40024" ht="26.25" customHeight="1"/>
    <row r="40025" ht="26.25" customHeight="1"/>
    <row r="40026" ht="26.25" customHeight="1"/>
    <row r="40027" ht="26.25" customHeight="1"/>
    <row r="40028" ht="26.25" customHeight="1"/>
    <row r="40029" ht="26.25" customHeight="1"/>
    <row r="40030" ht="26.25" customHeight="1"/>
    <row r="40031" ht="26.25" customHeight="1"/>
    <row r="40032" ht="26.25" customHeight="1"/>
    <row r="40033" ht="26.25" customHeight="1"/>
    <row r="40034" ht="26.25" customHeight="1"/>
    <row r="40035" ht="26.25" customHeight="1"/>
    <row r="40036" ht="26.25" customHeight="1"/>
    <row r="40037" ht="26.25" customHeight="1"/>
    <row r="40038" ht="26.25" customHeight="1"/>
    <row r="40039" ht="26.25" customHeight="1"/>
    <row r="40040" ht="26.25" customHeight="1"/>
    <row r="40041" ht="26.25" customHeight="1"/>
    <row r="40042" ht="26.25" customHeight="1"/>
    <row r="40043" ht="26.25" customHeight="1"/>
    <row r="40044" ht="26.25" customHeight="1"/>
    <row r="40045" ht="26.25" customHeight="1"/>
    <row r="40046" ht="26.25" customHeight="1"/>
    <row r="40047" ht="26.25" customHeight="1"/>
    <row r="40048" ht="26.25" customHeight="1"/>
    <row r="40049" ht="26.25" customHeight="1"/>
    <row r="40050" ht="26.25" customHeight="1"/>
    <row r="40051" ht="26.25" customHeight="1"/>
    <row r="40052" ht="26.25" customHeight="1"/>
    <row r="40053" ht="26.25" customHeight="1"/>
    <row r="40054" ht="26.25" customHeight="1"/>
    <row r="40055" ht="26.25" customHeight="1"/>
    <row r="40056" ht="26.25" customHeight="1"/>
    <row r="40057" ht="26.25" customHeight="1"/>
    <row r="40058" ht="26.25" customHeight="1"/>
    <row r="40059" ht="26.25" customHeight="1"/>
    <row r="40060" ht="26.25" customHeight="1"/>
    <row r="40061" ht="26.25" customHeight="1"/>
    <row r="40062" ht="26.25" customHeight="1"/>
    <row r="40063" ht="26.25" customHeight="1"/>
    <row r="40064" ht="26.25" customHeight="1"/>
    <row r="40065" ht="26.25" customHeight="1"/>
    <row r="40066" ht="26.25" customHeight="1"/>
    <row r="40067" ht="26.25" customHeight="1"/>
    <row r="40068" ht="26.25" customHeight="1"/>
    <row r="40069" ht="26.25" customHeight="1"/>
    <row r="40070" ht="26.25" customHeight="1"/>
    <row r="40071" ht="26.25" customHeight="1"/>
    <row r="40072" ht="26.25" customHeight="1"/>
    <row r="40073" ht="26.25" customHeight="1"/>
    <row r="40074" ht="26.25" customHeight="1"/>
    <row r="40075" ht="26.25" customHeight="1"/>
    <row r="40076" ht="26.25" customHeight="1"/>
    <row r="40077" ht="26.25" customHeight="1"/>
    <row r="40078" ht="26.25" customHeight="1"/>
    <row r="40079" ht="26.25" customHeight="1"/>
    <row r="40080" ht="26.25" customHeight="1"/>
    <row r="40081" ht="26.25" customHeight="1"/>
    <row r="40082" ht="26.25" customHeight="1"/>
    <row r="40083" ht="26.25" customHeight="1"/>
    <row r="40084" ht="26.25" customHeight="1"/>
    <row r="40085" ht="26.25" customHeight="1"/>
    <row r="40086" ht="26.25" customHeight="1"/>
    <row r="40087" ht="26.25" customHeight="1"/>
    <row r="40088" ht="26.25" customHeight="1"/>
    <row r="40089" ht="26.25" customHeight="1"/>
    <row r="40090" ht="26.25" customHeight="1"/>
    <row r="40091" ht="26.25" customHeight="1"/>
    <row r="40092" ht="26.25" customHeight="1"/>
    <row r="40093" ht="26.25" customHeight="1"/>
    <row r="40094" ht="26.25" customHeight="1"/>
    <row r="40095" ht="26.25" customHeight="1"/>
    <row r="40096" ht="26.25" customHeight="1"/>
    <row r="40097" ht="26.25" customHeight="1"/>
    <row r="40098" ht="26.25" customHeight="1"/>
    <row r="40099" ht="26.25" customHeight="1"/>
    <row r="40100" ht="26.25" customHeight="1"/>
    <row r="40101" ht="26.25" customHeight="1"/>
    <row r="40102" ht="26.25" customHeight="1"/>
    <row r="40103" ht="26.25" customHeight="1"/>
    <row r="40104" ht="26.25" customHeight="1"/>
    <row r="40105" ht="26.25" customHeight="1"/>
    <row r="40106" ht="26.25" customHeight="1"/>
    <row r="40107" ht="26.25" customHeight="1"/>
    <row r="40108" ht="26.25" customHeight="1"/>
    <row r="40109" ht="26.25" customHeight="1"/>
    <row r="40110" ht="26.25" customHeight="1"/>
    <row r="40111" ht="26.25" customHeight="1"/>
    <row r="40112" ht="26.25" customHeight="1"/>
    <row r="40113" ht="26.25" customHeight="1"/>
    <row r="40114" ht="26.25" customHeight="1"/>
    <row r="40115" ht="26.25" customHeight="1"/>
    <row r="40116" ht="26.25" customHeight="1"/>
    <row r="40117" ht="26.25" customHeight="1"/>
    <row r="40118" ht="26.25" customHeight="1"/>
    <row r="40119" ht="26.25" customHeight="1"/>
    <row r="40120" ht="26.25" customHeight="1"/>
    <row r="40121" ht="26.25" customHeight="1"/>
    <row r="40122" ht="26.25" customHeight="1"/>
    <row r="40123" ht="26.25" customHeight="1"/>
    <row r="40124" ht="26.25" customHeight="1"/>
    <row r="40125" ht="26.25" customHeight="1"/>
    <row r="40126" ht="26.25" customHeight="1"/>
    <row r="40127" ht="26.25" customHeight="1"/>
    <row r="40128" ht="26.25" customHeight="1"/>
    <row r="40129" ht="26.25" customHeight="1"/>
    <row r="40130" ht="26.25" customHeight="1"/>
    <row r="40131" ht="26.25" customHeight="1"/>
    <row r="40132" ht="26.25" customHeight="1"/>
    <row r="40133" ht="26.25" customHeight="1"/>
    <row r="40134" ht="26.25" customHeight="1"/>
    <row r="40135" ht="26.25" customHeight="1"/>
    <row r="40136" ht="26.25" customHeight="1"/>
    <row r="40137" ht="26.25" customHeight="1"/>
    <row r="40138" ht="26.25" customHeight="1"/>
    <row r="40139" ht="26.25" customHeight="1"/>
    <row r="40140" ht="26.25" customHeight="1"/>
    <row r="40141" ht="26.25" customHeight="1"/>
    <row r="40142" ht="26.25" customHeight="1"/>
    <row r="40143" ht="26.25" customHeight="1"/>
    <row r="40144" ht="26.25" customHeight="1"/>
    <row r="40145" ht="26.25" customHeight="1"/>
    <row r="40146" ht="26.25" customHeight="1"/>
    <row r="40147" ht="26.25" customHeight="1"/>
    <row r="40148" ht="26.25" customHeight="1"/>
    <row r="40149" ht="26.25" customHeight="1"/>
    <row r="40150" ht="26.25" customHeight="1"/>
    <row r="40151" ht="26.25" customHeight="1"/>
    <row r="40152" ht="26.25" customHeight="1"/>
    <row r="40153" ht="26.25" customHeight="1"/>
    <row r="40154" ht="26.25" customHeight="1"/>
    <row r="40155" ht="26.25" customHeight="1"/>
    <row r="40156" ht="26.25" customHeight="1"/>
    <row r="40157" ht="26.25" customHeight="1"/>
    <row r="40158" ht="26.25" customHeight="1"/>
    <row r="40159" ht="26.25" customHeight="1"/>
    <row r="40160" ht="26.25" customHeight="1"/>
    <row r="40161" ht="26.25" customHeight="1"/>
    <row r="40162" ht="26.25" customHeight="1"/>
    <row r="40163" ht="26.25" customHeight="1"/>
    <row r="40164" ht="26.25" customHeight="1"/>
    <row r="40165" ht="26.25" customHeight="1"/>
    <row r="40166" ht="26.25" customHeight="1"/>
    <row r="40167" ht="26.25" customHeight="1"/>
    <row r="40168" ht="26.25" customHeight="1"/>
    <row r="40169" ht="26.25" customHeight="1"/>
    <row r="40170" ht="26.25" customHeight="1"/>
    <row r="40171" ht="26.25" customHeight="1"/>
    <row r="40172" ht="26.25" customHeight="1"/>
    <row r="40173" ht="26.25" customHeight="1"/>
    <row r="40174" ht="26.25" customHeight="1"/>
    <row r="40175" ht="26.25" customHeight="1"/>
    <row r="40176" ht="26.25" customHeight="1"/>
    <row r="40177" ht="26.25" customHeight="1"/>
    <row r="40178" ht="26.25" customHeight="1"/>
    <row r="40179" ht="26.25" customHeight="1"/>
    <row r="40180" ht="26.25" customHeight="1"/>
    <row r="40181" ht="26.25" customHeight="1"/>
    <row r="40182" ht="26.25" customHeight="1"/>
    <row r="40183" ht="26.25" customHeight="1"/>
    <row r="40184" ht="26.25" customHeight="1"/>
    <row r="40185" ht="26.25" customHeight="1"/>
    <row r="40186" ht="26.25" customHeight="1"/>
    <row r="40187" ht="26.25" customHeight="1"/>
    <row r="40188" ht="26.25" customHeight="1"/>
    <row r="40189" ht="26.25" customHeight="1"/>
    <row r="40190" ht="26.25" customHeight="1"/>
    <row r="40191" ht="26.25" customHeight="1"/>
    <row r="40192" ht="26.25" customHeight="1"/>
    <row r="40193" ht="26.25" customHeight="1"/>
    <row r="40194" ht="26.25" customHeight="1"/>
    <row r="40195" ht="26.25" customHeight="1"/>
    <row r="40196" ht="26.25" customHeight="1"/>
    <row r="40197" ht="26.25" customHeight="1"/>
    <row r="40198" ht="26.25" customHeight="1"/>
    <row r="40199" ht="26.25" customHeight="1"/>
    <row r="40200" ht="26.25" customHeight="1"/>
    <row r="40201" ht="26.25" customHeight="1"/>
    <row r="40202" ht="26.25" customHeight="1"/>
    <row r="40203" ht="26.25" customHeight="1"/>
    <row r="40204" ht="26.25" customHeight="1"/>
    <row r="40205" ht="26.25" customHeight="1"/>
    <row r="40206" ht="26.25" customHeight="1"/>
    <row r="40207" ht="26.25" customHeight="1"/>
    <row r="40208" ht="26.25" customHeight="1"/>
    <row r="40209" ht="26.25" customHeight="1"/>
    <row r="40210" ht="26.25" customHeight="1"/>
    <row r="40211" ht="26.25" customHeight="1"/>
    <row r="40212" ht="26.25" customHeight="1"/>
    <row r="40213" ht="26.25" customHeight="1"/>
    <row r="40214" ht="26.25" customHeight="1"/>
    <row r="40215" ht="26.25" customHeight="1"/>
    <row r="40216" ht="26.25" customHeight="1"/>
    <row r="40217" ht="26.25" customHeight="1"/>
    <row r="40218" ht="26.25" customHeight="1"/>
    <row r="40219" ht="26.25" customHeight="1"/>
    <row r="40220" ht="26.25" customHeight="1"/>
    <row r="40221" ht="26.25" customHeight="1"/>
    <row r="40222" ht="26.25" customHeight="1"/>
    <row r="40223" ht="26.25" customHeight="1"/>
    <row r="40224" ht="26.25" customHeight="1"/>
    <row r="40225" ht="26.25" customHeight="1"/>
    <row r="40226" ht="26.25" customHeight="1"/>
    <row r="40227" ht="26.25" customHeight="1"/>
    <row r="40228" ht="26.25" customHeight="1"/>
    <row r="40229" ht="26.25" customHeight="1"/>
    <row r="40230" ht="26.25" customHeight="1"/>
    <row r="40231" ht="26.25" customHeight="1"/>
    <row r="40232" ht="26.25" customHeight="1"/>
    <row r="40233" ht="26.25" customHeight="1"/>
    <row r="40234" ht="26.25" customHeight="1"/>
    <row r="40235" ht="26.25" customHeight="1"/>
    <row r="40236" ht="26.25" customHeight="1"/>
    <row r="40237" ht="26.25" customHeight="1"/>
    <row r="40238" ht="26.25" customHeight="1"/>
    <row r="40239" ht="26.25" customHeight="1"/>
    <row r="40240" ht="26.25" customHeight="1"/>
    <row r="40241" ht="26.25" customHeight="1"/>
    <row r="40242" ht="26.25" customHeight="1"/>
    <row r="40243" ht="26.25" customHeight="1"/>
    <row r="40244" ht="26.25" customHeight="1"/>
    <row r="40245" ht="26.25" customHeight="1"/>
    <row r="40246" ht="26.25" customHeight="1"/>
    <row r="40247" ht="26.25" customHeight="1"/>
    <row r="40248" ht="26.25" customHeight="1"/>
    <row r="40249" ht="26.25" customHeight="1"/>
    <row r="40250" ht="26.25" customHeight="1"/>
    <row r="40251" ht="26.25" customHeight="1"/>
    <row r="40252" ht="26.25" customHeight="1"/>
    <row r="40253" ht="26.25" customHeight="1"/>
    <row r="40254" ht="26.25" customHeight="1"/>
    <row r="40255" ht="26.25" customHeight="1"/>
    <row r="40256" ht="26.25" customHeight="1"/>
    <row r="40257" ht="26.25" customHeight="1"/>
    <row r="40258" ht="26.25" customHeight="1"/>
    <row r="40259" ht="26.25" customHeight="1"/>
    <row r="40260" ht="26.25" customHeight="1"/>
    <row r="40261" ht="26.25" customHeight="1"/>
    <row r="40262" ht="26.25" customHeight="1"/>
    <row r="40263" ht="26.25" customHeight="1"/>
    <row r="40264" ht="26.25" customHeight="1"/>
    <row r="40265" ht="26.25" customHeight="1"/>
    <row r="40266" ht="26.25" customHeight="1"/>
    <row r="40267" ht="26.25" customHeight="1"/>
    <row r="40268" ht="26.25" customHeight="1"/>
    <row r="40269" ht="26.25" customHeight="1"/>
    <row r="40270" ht="26.25" customHeight="1"/>
    <row r="40271" ht="26.25" customHeight="1"/>
    <row r="40272" ht="26.25" customHeight="1"/>
    <row r="40273" ht="26.25" customHeight="1"/>
    <row r="40274" ht="26.25" customHeight="1"/>
    <row r="40275" ht="26.25" customHeight="1"/>
    <row r="40276" ht="26.25" customHeight="1"/>
    <row r="40277" ht="26.25" customHeight="1"/>
    <row r="40278" ht="26.25" customHeight="1"/>
    <row r="40279" ht="26.25" customHeight="1"/>
    <row r="40280" ht="26.25" customHeight="1"/>
    <row r="40281" ht="26.25" customHeight="1"/>
    <row r="40282" ht="26.25" customHeight="1"/>
    <row r="40283" ht="26.25" customHeight="1"/>
    <row r="40284" ht="26.25" customHeight="1"/>
    <row r="40285" ht="26.25" customHeight="1"/>
    <row r="40286" ht="26.25" customHeight="1"/>
    <row r="40287" ht="26.25" customHeight="1"/>
    <row r="40288" ht="26.25" customHeight="1"/>
    <row r="40289" ht="26.25" customHeight="1"/>
    <row r="40290" ht="26.25" customHeight="1"/>
    <row r="40291" ht="26.25" customHeight="1"/>
    <row r="40292" ht="26.25" customHeight="1"/>
    <row r="40293" ht="26.25" customHeight="1"/>
    <row r="40294" ht="26.25" customHeight="1"/>
    <row r="40295" ht="26.25" customHeight="1"/>
    <row r="40296" ht="26.25" customHeight="1"/>
    <row r="40297" ht="26.25" customHeight="1"/>
    <row r="40298" ht="26.25" customHeight="1"/>
    <row r="40299" ht="26.25" customHeight="1"/>
    <row r="40300" ht="26.25" customHeight="1"/>
    <row r="40301" ht="26.25" customHeight="1"/>
    <row r="40302" ht="26.25" customHeight="1"/>
    <row r="40303" ht="26.25" customHeight="1"/>
    <row r="40304" ht="26.25" customHeight="1"/>
    <row r="40305" ht="26.25" customHeight="1"/>
    <row r="40306" ht="26.25" customHeight="1"/>
    <row r="40307" ht="26.25" customHeight="1"/>
    <row r="40308" ht="26.25" customHeight="1"/>
    <row r="40309" ht="26.25" customHeight="1"/>
    <row r="40310" ht="26.25" customHeight="1"/>
    <row r="40311" ht="26.25" customHeight="1"/>
    <row r="40312" ht="26.25" customHeight="1"/>
    <row r="40313" ht="26.25" customHeight="1"/>
    <row r="40314" ht="26.25" customHeight="1"/>
    <row r="40315" ht="26.25" customHeight="1"/>
    <row r="40316" ht="26.25" customHeight="1"/>
    <row r="40317" ht="26.25" customHeight="1"/>
    <row r="40318" ht="26.25" customHeight="1"/>
    <row r="40319" ht="26.25" customHeight="1"/>
    <row r="40320" ht="26.25" customHeight="1"/>
    <row r="40321" ht="26.25" customHeight="1"/>
    <row r="40322" ht="26.25" customHeight="1"/>
    <row r="40323" ht="26.25" customHeight="1"/>
    <row r="40324" ht="26.25" customHeight="1"/>
    <row r="40325" ht="26.25" customHeight="1"/>
    <row r="40326" ht="26.25" customHeight="1"/>
    <row r="40327" ht="26.25" customHeight="1"/>
    <row r="40328" ht="26.25" customHeight="1"/>
    <row r="40329" ht="26.25" customHeight="1"/>
    <row r="40330" ht="26.25" customHeight="1"/>
    <row r="40331" ht="26.25" customHeight="1"/>
    <row r="40332" ht="26.25" customHeight="1"/>
    <row r="40333" ht="26.25" customHeight="1"/>
    <row r="40334" ht="26.25" customHeight="1"/>
    <row r="40335" ht="26.25" customHeight="1"/>
    <row r="40336" ht="26.25" customHeight="1"/>
    <row r="40337" ht="26.25" customHeight="1"/>
    <row r="40338" ht="26.25" customHeight="1"/>
    <row r="40339" ht="26.25" customHeight="1"/>
    <row r="40340" ht="26.25" customHeight="1"/>
    <row r="40341" ht="26.25" customHeight="1"/>
    <row r="40342" ht="26.25" customHeight="1"/>
    <row r="40343" ht="26.25" customHeight="1"/>
    <row r="40344" ht="26.25" customHeight="1"/>
    <row r="40345" ht="26.25" customHeight="1"/>
    <row r="40346" ht="26.25" customHeight="1"/>
    <row r="40347" ht="26.25" customHeight="1"/>
    <row r="40348" ht="26.25" customHeight="1"/>
    <row r="40349" ht="26.25" customHeight="1"/>
    <row r="40350" ht="26.25" customHeight="1"/>
    <row r="40351" ht="26.25" customHeight="1"/>
    <row r="40352" ht="26.25" customHeight="1"/>
    <row r="40353" ht="26.25" customHeight="1"/>
    <row r="40354" ht="26.25" customHeight="1"/>
    <row r="40355" ht="26.25" customHeight="1"/>
    <row r="40356" ht="26.25" customHeight="1"/>
    <row r="40357" ht="26.25" customHeight="1"/>
    <row r="40358" ht="26.25" customHeight="1"/>
    <row r="40359" ht="26.25" customHeight="1"/>
    <row r="40360" ht="26.25" customHeight="1"/>
    <row r="40361" ht="26.25" customHeight="1"/>
    <row r="40362" ht="26.25" customHeight="1"/>
    <row r="40363" ht="26.25" customHeight="1"/>
    <row r="40364" ht="26.25" customHeight="1"/>
    <row r="40365" ht="26.25" customHeight="1"/>
    <row r="40366" ht="26.25" customHeight="1"/>
    <row r="40367" ht="26.25" customHeight="1"/>
    <row r="40368" ht="26.25" customHeight="1"/>
    <row r="40369" ht="26.25" customHeight="1"/>
    <row r="40370" ht="26.25" customHeight="1"/>
    <row r="40371" ht="26.25" customHeight="1"/>
    <row r="40372" ht="26.25" customHeight="1"/>
    <row r="40373" ht="26.25" customHeight="1"/>
    <row r="40374" ht="26.25" customHeight="1"/>
    <row r="40375" ht="26.25" customHeight="1"/>
    <row r="40376" ht="26.25" customHeight="1"/>
    <row r="40377" ht="26.25" customHeight="1"/>
    <row r="40378" ht="26.25" customHeight="1"/>
    <row r="40379" ht="26.25" customHeight="1"/>
    <row r="40380" ht="26.25" customHeight="1"/>
    <row r="40381" ht="26.25" customHeight="1"/>
    <row r="40382" ht="26.25" customHeight="1"/>
    <row r="40383" ht="26.25" customHeight="1"/>
    <row r="40384" ht="26.25" customHeight="1"/>
    <row r="40385" ht="26.25" customHeight="1"/>
    <row r="40386" ht="26.25" customHeight="1"/>
    <row r="40387" ht="26.25" customHeight="1"/>
    <row r="40388" ht="26.25" customHeight="1"/>
    <row r="40389" ht="26.25" customHeight="1"/>
    <row r="40390" ht="26.25" customHeight="1"/>
    <row r="40391" ht="26.25" customHeight="1"/>
    <row r="40392" ht="26.25" customHeight="1"/>
    <row r="40393" ht="26.25" customHeight="1"/>
    <row r="40394" ht="26.25" customHeight="1"/>
    <row r="40395" ht="26.25" customHeight="1"/>
    <row r="40396" ht="26.25" customHeight="1"/>
    <row r="40397" ht="26.25" customHeight="1"/>
    <row r="40398" ht="26.25" customHeight="1"/>
    <row r="40399" ht="26.25" customHeight="1"/>
    <row r="40400" ht="26.25" customHeight="1"/>
    <row r="40401" ht="26.25" customHeight="1"/>
    <row r="40402" ht="26.25" customHeight="1"/>
    <row r="40403" ht="26.25" customHeight="1"/>
    <row r="40404" ht="26.25" customHeight="1"/>
    <row r="40405" ht="26.25" customHeight="1"/>
    <row r="40406" ht="26.25" customHeight="1"/>
    <row r="40407" ht="26.25" customHeight="1"/>
    <row r="40408" ht="26.25" customHeight="1"/>
    <row r="40409" ht="26.25" customHeight="1"/>
    <row r="40410" ht="26.25" customHeight="1"/>
    <row r="40411" ht="26.25" customHeight="1"/>
    <row r="40412" ht="26.25" customHeight="1"/>
    <row r="40413" ht="26.25" customHeight="1"/>
    <row r="40414" ht="26.25" customHeight="1"/>
    <row r="40415" ht="26.25" customHeight="1"/>
    <row r="40416" ht="26.25" customHeight="1"/>
    <row r="40417" ht="26.25" customHeight="1"/>
    <row r="40418" ht="26.25" customHeight="1"/>
    <row r="40419" ht="26.25" customHeight="1"/>
    <row r="40420" ht="26.25" customHeight="1"/>
    <row r="40421" ht="26.25" customHeight="1"/>
    <row r="40422" ht="26.25" customHeight="1"/>
    <row r="40423" ht="26.25" customHeight="1"/>
    <row r="40424" ht="26.25" customHeight="1"/>
    <row r="40425" ht="26.25" customHeight="1"/>
    <row r="40426" ht="26.25" customHeight="1"/>
    <row r="40427" ht="26.25" customHeight="1"/>
    <row r="40428" ht="26.25" customHeight="1"/>
    <row r="40429" ht="26.25" customHeight="1"/>
    <row r="40430" ht="26.25" customHeight="1"/>
    <row r="40431" ht="26.25" customHeight="1"/>
    <row r="40432" ht="26.25" customHeight="1"/>
    <row r="40433" ht="26.25" customHeight="1"/>
    <row r="40434" ht="26.25" customHeight="1"/>
    <row r="40435" ht="26.25" customHeight="1"/>
    <row r="40436" ht="26.25" customHeight="1"/>
    <row r="40437" ht="26.25" customHeight="1"/>
    <row r="40438" ht="26.25" customHeight="1"/>
    <row r="40439" ht="26.25" customHeight="1"/>
    <row r="40440" ht="26.25" customHeight="1"/>
    <row r="40441" ht="26.25" customHeight="1"/>
    <row r="40442" ht="26.25" customHeight="1"/>
    <row r="40443" ht="26.25" customHeight="1"/>
    <row r="40444" ht="26.25" customHeight="1"/>
    <row r="40445" ht="26.25" customHeight="1"/>
    <row r="40446" ht="26.25" customHeight="1"/>
    <row r="40447" ht="26.25" customHeight="1"/>
    <row r="40448" ht="26.25" customHeight="1"/>
    <row r="40449" ht="26.25" customHeight="1"/>
    <row r="40450" ht="26.25" customHeight="1"/>
    <row r="40451" ht="26.25" customHeight="1"/>
    <row r="40452" ht="26.25" customHeight="1"/>
    <row r="40453" ht="26.25" customHeight="1"/>
    <row r="40454" ht="26.25" customHeight="1"/>
    <row r="40455" ht="26.25" customHeight="1"/>
    <row r="40456" ht="26.25" customHeight="1"/>
    <row r="40457" ht="26.25" customHeight="1"/>
    <row r="40458" ht="26.25" customHeight="1"/>
    <row r="40459" ht="26.25" customHeight="1"/>
    <row r="40460" ht="26.25" customHeight="1"/>
    <row r="40461" ht="26.25" customHeight="1"/>
    <row r="40462" ht="26.25" customHeight="1"/>
    <row r="40463" ht="26.25" customHeight="1"/>
    <row r="40464" ht="26.25" customHeight="1"/>
    <row r="40465" ht="26.25" customHeight="1"/>
    <row r="40466" ht="26.25" customHeight="1"/>
    <row r="40467" ht="26.25" customHeight="1"/>
    <row r="40468" ht="26.25" customHeight="1"/>
    <row r="40469" ht="26.25" customHeight="1"/>
    <row r="40470" ht="26.25" customHeight="1"/>
    <row r="40471" ht="26.25" customHeight="1"/>
    <row r="40472" ht="26.25" customHeight="1"/>
    <row r="40473" ht="26.25" customHeight="1"/>
    <row r="40474" ht="26.25" customHeight="1"/>
    <row r="40475" ht="26.25" customHeight="1"/>
    <row r="40476" ht="26.25" customHeight="1"/>
    <row r="40477" ht="26.25" customHeight="1"/>
    <row r="40478" ht="26.25" customHeight="1"/>
    <row r="40479" ht="26.25" customHeight="1"/>
    <row r="40480" ht="26.25" customHeight="1"/>
    <row r="40481" ht="26.25" customHeight="1"/>
    <row r="40482" ht="26.25" customHeight="1"/>
    <row r="40483" ht="26.25" customHeight="1"/>
    <row r="40484" ht="26.25" customHeight="1"/>
    <row r="40485" ht="26.25" customHeight="1"/>
    <row r="40486" ht="26.25" customHeight="1"/>
    <row r="40487" ht="26.25" customHeight="1"/>
    <row r="40488" ht="26.25" customHeight="1"/>
    <row r="40489" ht="26.25" customHeight="1"/>
    <row r="40490" ht="26.25" customHeight="1"/>
    <row r="40491" ht="26.25" customHeight="1"/>
    <row r="40492" ht="26.25" customHeight="1"/>
    <row r="40493" ht="26.25" customHeight="1"/>
    <row r="40494" ht="26.25" customHeight="1"/>
    <row r="40495" ht="26.25" customHeight="1"/>
    <row r="40496" ht="26.25" customHeight="1"/>
    <row r="40497" ht="26.25" customHeight="1"/>
    <row r="40498" ht="26.25" customHeight="1"/>
    <row r="40499" ht="26.25" customHeight="1"/>
    <row r="40500" ht="26.25" customHeight="1"/>
    <row r="40501" ht="26.25" customHeight="1"/>
    <row r="40502" ht="26.25" customHeight="1"/>
    <row r="40503" ht="26.25" customHeight="1"/>
    <row r="40504" ht="26.25" customHeight="1"/>
    <row r="40505" ht="26.25" customHeight="1"/>
    <row r="40506" ht="26.25" customHeight="1"/>
    <row r="40507" ht="26.25" customHeight="1"/>
    <row r="40508" ht="26.25" customHeight="1"/>
    <row r="40509" ht="26.25" customHeight="1"/>
    <row r="40510" ht="26.25" customHeight="1"/>
    <row r="40511" ht="26.25" customHeight="1"/>
    <row r="40512" ht="26.25" customHeight="1"/>
    <row r="40513" ht="26.25" customHeight="1"/>
    <row r="40514" ht="26.25" customHeight="1"/>
    <row r="40515" ht="26.25" customHeight="1"/>
    <row r="40516" ht="26.25" customHeight="1"/>
    <row r="40517" ht="26.25" customHeight="1"/>
    <row r="40518" ht="26.25" customHeight="1"/>
    <row r="40519" ht="26.25" customHeight="1"/>
    <row r="40520" ht="26.25" customHeight="1"/>
    <row r="40521" ht="26.25" customHeight="1"/>
    <row r="40522" ht="26.25" customHeight="1"/>
    <row r="40523" ht="26.25" customHeight="1"/>
    <row r="40524" ht="26.25" customHeight="1"/>
    <row r="40525" ht="26.25" customHeight="1"/>
    <row r="40526" ht="26.25" customHeight="1"/>
    <row r="40527" ht="26.25" customHeight="1"/>
    <row r="40528" ht="26.25" customHeight="1"/>
    <row r="40529" ht="26.25" customHeight="1"/>
    <row r="40530" ht="26.25" customHeight="1"/>
    <row r="40531" ht="26.25" customHeight="1"/>
    <row r="40532" ht="26.25" customHeight="1"/>
    <row r="40533" ht="26.25" customHeight="1"/>
    <row r="40534" ht="26.25" customHeight="1"/>
    <row r="40535" ht="26.25" customHeight="1"/>
    <row r="40536" ht="26.25" customHeight="1"/>
    <row r="40537" ht="26.25" customHeight="1"/>
    <row r="40538" ht="26.25" customHeight="1"/>
    <row r="40539" ht="26.25" customHeight="1"/>
    <row r="40540" ht="26.25" customHeight="1"/>
    <row r="40541" ht="26.25" customHeight="1"/>
    <row r="40542" ht="26.25" customHeight="1"/>
    <row r="40543" ht="26.25" customHeight="1"/>
    <row r="40544" ht="26.25" customHeight="1"/>
    <row r="40545" ht="26.25" customHeight="1"/>
    <row r="40546" ht="26.25" customHeight="1"/>
    <row r="40547" ht="26.25" customHeight="1"/>
    <row r="40548" ht="26.25" customHeight="1"/>
    <row r="40549" ht="26.25" customHeight="1"/>
    <row r="40550" ht="26.25" customHeight="1"/>
    <row r="40551" ht="26.25" customHeight="1"/>
    <row r="40552" ht="26.25" customHeight="1"/>
    <row r="40553" ht="26.25" customHeight="1"/>
    <row r="40554" ht="26.25" customHeight="1"/>
    <row r="40555" ht="26.25" customHeight="1"/>
    <row r="40556" ht="26.25" customHeight="1"/>
    <row r="40557" ht="26.25" customHeight="1"/>
    <row r="40558" ht="26.25" customHeight="1"/>
    <row r="40559" ht="26.25" customHeight="1"/>
    <row r="40560" ht="26.25" customHeight="1"/>
    <row r="40561" ht="26.25" customHeight="1"/>
    <row r="40562" ht="26.25" customHeight="1"/>
    <row r="40563" ht="26.25" customHeight="1"/>
    <row r="40564" ht="26.25" customHeight="1"/>
    <row r="40565" ht="26.25" customHeight="1"/>
    <row r="40566" ht="26.25" customHeight="1"/>
    <row r="40567" ht="26.25" customHeight="1"/>
    <row r="40568" ht="26.25" customHeight="1"/>
    <row r="40569" ht="26.25" customHeight="1"/>
    <row r="40570" ht="26.25" customHeight="1"/>
    <row r="40571" ht="26.25" customHeight="1"/>
    <row r="40572" ht="26.25" customHeight="1"/>
    <row r="40573" ht="26.25" customHeight="1"/>
    <row r="40574" ht="26.25" customHeight="1"/>
    <row r="40575" ht="26.25" customHeight="1"/>
    <row r="40576" ht="26.25" customHeight="1"/>
    <row r="40577" ht="26.25" customHeight="1"/>
    <row r="40578" ht="26.25" customHeight="1"/>
    <row r="40579" ht="26.25" customHeight="1"/>
    <row r="40580" ht="26.25" customHeight="1"/>
    <row r="40581" ht="26.25" customHeight="1"/>
    <row r="40582" ht="26.25" customHeight="1"/>
    <row r="40583" ht="26.25" customHeight="1"/>
    <row r="40584" ht="26.25" customHeight="1"/>
    <row r="40585" ht="26.25" customHeight="1"/>
    <row r="40586" ht="26.25" customHeight="1"/>
    <row r="40587" ht="26.25" customHeight="1"/>
    <row r="40588" ht="26.25" customHeight="1"/>
    <row r="40589" ht="26.25" customHeight="1"/>
    <row r="40590" ht="26.25" customHeight="1"/>
    <row r="40591" ht="26.25" customHeight="1"/>
    <row r="40592" ht="26.25" customHeight="1"/>
    <row r="40593" ht="26.25" customHeight="1"/>
    <row r="40594" ht="26.25" customHeight="1"/>
    <row r="40595" ht="26.25" customHeight="1"/>
    <row r="40596" ht="26.25" customHeight="1"/>
    <row r="40597" ht="26.25" customHeight="1"/>
    <row r="40598" ht="26.25" customHeight="1"/>
    <row r="40599" ht="26.25" customHeight="1"/>
    <row r="40600" ht="26.25" customHeight="1"/>
    <row r="40601" ht="26.25" customHeight="1"/>
    <row r="40602" ht="26.25" customHeight="1"/>
    <row r="40603" ht="26.25" customHeight="1"/>
    <row r="40604" ht="26.25" customHeight="1"/>
    <row r="40605" ht="26.25" customHeight="1"/>
    <row r="40606" ht="26.25" customHeight="1"/>
    <row r="40607" ht="26.25" customHeight="1"/>
    <row r="40608" ht="26.25" customHeight="1"/>
    <row r="40609" ht="26.25" customHeight="1"/>
    <row r="40610" ht="26.25" customHeight="1"/>
    <row r="40611" ht="26.25" customHeight="1"/>
    <row r="40612" ht="26.25" customHeight="1"/>
    <row r="40613" ht="26.25" customHeight="1"/>
    <row r="40614" ht="26.25" customHeight="1"/>
    <row r="40615" ht="26.25" customHeight="1"/>
    <row r="40616" ht="26.25" customHeight="1"/>
    <row r="40617" ht="26.25" customHeight="1"/>
    <row r="40618" ht="26.25" customHeight="1"/>
    <row r="40619" ht="26.25" customHeight="1"/>
    <row r="40620" ht="26.25" customHeight="1"/>
    <row r="40621" ht="26.25" customHeight="1"/>
    <row r="40622" ht="26.25" customHeight="1"/>
    <row r="40623" ht="26.25" customHeight="1"/>
    <row r="40624" ht="26.25" customHeight="1"/>
    <row r="40625" ht="26.25" customHeight="1"/>
    <row r="40626" ht="26.25" customHeight="1"/>
    <row r="40627" ht="26.25" customHeight="1"/>
    <row r="40628" ht="26.25" customHeight="1"/>
    <row r="40629" ht="26.25" customHeight="1"/>
    <row r="40630" ht="26.25" customHeight="1"/>
    <row r="40631" ht="26.25" customHeight="1"/>
    <row r="40632" ht="26.25" customHeight="1"/>
    <row r="40633" ht="26.25" customHeight="1"/>
    <row r="40634" ht="26.25" customHeight="1"/>
    <row r="40635" ht="26.25" customHeight="1"/>
    <row r="40636" ht="26.25" customHeight="1"/>
    <row r="40637" ht="26.25" customHeight="1"/>
    <row r="40638" ht="26.25" customHeight="1"/>
    <row r="40639" ht="26.25" customHeight="1"/>
    <row r="40640" ht="26.25" customHeight="1"/>
    <row r="40641" ht="26.25" customHeight="1"/>
    <row r="40642" ht="26.25" customHeight="1"/>
    <row r="40643" ht="26.25" customHeight="1"/>
    <row r="40644" ht="26.25" customHeight="1"/>
    <row r="40645" ht="26.25" customHeight="1"/>
    <row r="40646" ht="26.25" customHeight="1"/>
    <row r="40647" ht="26.25" customHeight="1"/>
    <row r="40648" ht="26.25" customHeight="1"/>
    <row r="40649" ht="26.25" customHeight="1"/>
    <row r="40650" ht="26.25" customHeight="1"/>
    <row r="40651" ht="26.25" customHeight="1"/>
    <row r="40652" ht="26.25" customHeight="1"/>
    <row r="40653" ht="26.25" customHeight="1"/>
    <row r="40654" ht="26.25" customHeight="1"/>
    <row r="40655" ht="26.25" customHeight="1"/>
    <row r="40656" ht="26.25" customHeight="1"/>
    <row r="40657" ht="26.25" customHeight="1"/>
    <row r="40658" ht="26.25" customHeight="1"/>
    <row r="40659" ht="26.25" customHeight="1"/>
    <row r="40660" ht="26.25" customHeight="1"/>
    <row r="40661" ht="26.25" customHeight="1"/>
    <row r="40662" ht="26.25" customHeight="1"/>
    <row r="40663" ht="26.25" customHeight="1"/>
    <row r="40664" ht="26.25" customHeight="1"/>
    <row r="40665" ht="26.25" customHeight="1"/>
    <row r="40666" ht="26.25" customHeight="1"/>
    <row r="40667" ht="26.25" customHeight="1"/>
    <row r="40668" ht="26.25" customHeight="1"/>
    <row r="40669" ht="26.25" customHeight="1"/>
    <row r="40670" ht="26.25" customHeight="1"/>
    <row r="40671" ht="26.25" customHeight="1"/>
    <row r="40672" ht="26.25" customHeight="1"/>
    <row r="40673" ht="26.25" customHeight="1"/>
    <row r="40674" ht="26.25" customHeight="1"/>
    <row r="40675" ht="26.25" customHeight="1"/>
    <row r="40676" ht="26.25" customHeight="1"/>
    <row r="40677" ht="26.25" customHeight="1"/>
    <row r="40678" ht="26.25" customHeight="1"/>
    <row r="40679" ht="26.25" customHeight="1"/>
    <row r="40680" ht="26.25" customHeight="1"/>
    <row r="40681" ht="26.25" customHeight="1"/>
    <row r="40682" ht="26.25" customHeight="1"/>
    <row r="40683" ht="26.25" customHeight="1"/>
    <row r="40684" ht="26.25" customHeight="1"/>
    <row r="40685" ht="26.25" customHeight="1"/>
    <row r="40686" ht="26.25" customHeight="1"/>
    <row r="40687" ht="26.25" customHeight="1"/>
    <row r="40688" ht="26.25" customHeight="1"/>
    <row r="40689" ht="26.25" customHeight="1"/>
    <row r="40690" ht="26.25" customHeight="1"/>
    <row r="40691" ht="26.25" customHeight="1"/>
    <row r="40692" ht="26.25" customHeight="1"/>
    <row r="40693" ht="26.25" customHeight="1"/>
    <row r="40694" ht="26.25" customHeight="1"/>
    <row r="40695" ht="26.25" customHeight="1"/>
    <row r="40696" ht="26.25" customHeight="1"/>
    <row r="40697" ht="26.25" customHeight="1"/>
    <row r="40698" ht="26.25" customHeight="1"/>
    <row r="40699" ht="26.25" customHeight="1"/>
    <row r="40700" ht="26.25" customHeight="1"/>
    <row r="40701" ht="26.25" customHeight="1"/>
    <row r="40702" ht="26.25" customHeight="1"/>
    <row r="40703" ht="26.25" customHeight="1"/>
    <row r="40704" ht="26.25" customHeight="1"/>
    <row r="40705" ht="26.25" customHeight="1"/>
    <row r="40706" ht="26.25" customHeight="1"/>
    <row r="40707" ht="26.25" customHeight="1"/>
    <row r="40708" ht="26.25" customHeight="1"/>
    <row r="40709" ht="26.25" customHeight="1"/>
    <row r="40710" ht="26.25" customHeight="1"/>
    <row r="40711" ht="26.25" customHeight="1"/>
    <row r="40712" ht="26.25" customHeight="1"/>
    <row r="40713" ht="26.25" customHeight="1"/>
    <row r="40714" ht="26.25" customHeight="1"/>
    <row r="40715" ht="26.25" customHeight="1"/>
    <row r="40716" ht="26.25" customHeight="1"/>
    <row r="40717" ht="26.25" customHeight="1"/>
    <row r="40718" ht="26.25" customHeight="1"/>
    <row r="40719" ht="26.25" customHeight="1"/>
    <row r="40720" ht="26.25" customHeight="1"/>
    <row r="40721" ht="26.25" customHeight="1"/>
    <row r="40722" ht="26.25" customHeight="1"/>
    <row r="40723" ht="26.25" customHeight="1"/>
    <row r="40724" ht="26.25" customHeight="1"/>
    <row r="40725" ht="26.25" customHeight="1"/>
    <row r="40726" ht="26.25" customHeight="1"/>
    <row r="40727" ht="26.25" customHeight="1"/>
    <row r="40728" ht="26.25" customHeight="1"/>
    <row r="40729" ht="26.25" customHeight="1"/>
    <row r="40730" ht="26.25" customHeight="1"/>
    <row r="40731" ht="26.25" customHeight="1"/>
    <row r="40732" ht="26.25" customHeight="1"/>
    <row r="40733" ht="26.25" customHeight="1"/>
    <row r="40734" ht="26.25" customHeight="1"/>
    <row r="40735" ht="26.25" customHeight="1"/>
    <row r="40736" ht="26.25" customHeight="1"/>
    <row r="40737" ht="26.25" customHeight="1"/>
    <row r="40738" ht="26.25" customHeight="1"/>
    <row r="40739" ht="26.25" customHeight="1"/>
    <row r="40740" ht="26.25" customHeight="1"/>
    <row r="40741" ht="26.25" customHeight="1"/>
    <row r="40742" ht="26.25" customHeight="1"/>
    <row r="40743" ht="26.25" customHeight="1"/>
    <row r="40744" ht="26.25" customHeight="1"/>
    <row r="40745" ht="26.25" customHeight="1"/>
    <row r="40746" ht="26.25" customHeight="1"/>
    <row r="40747" ht="26.25" customHeight="1"/>
    <row r="40748" ht="26.25" customHeight="1"/>
    <row r="40749" ht="26.25" customHeight="1"/>
    <row r="40750" ht="26.25" customHeight="1"/>
    <row r="40751" ht="26.25" customHeight="1"/>
    <row r="40752" ht="26.25" customHeight="1"/>
    <row r="40753" ht="26.25" customHeight="1"/>
    <row r="40754" ht="26.25" customHeight="1"/>
    <row r="40755" ht="26.25" customHeight="1"/>
    <row r="40756" ht="26.25" customHeight="1"/>
    <row r="40757" ht="26.25" customHeight="1"/>
    <row r="40758" ht="26.25" customHeight="1"/>
    <row r="40759" ht="26.25" customHeight="1"/>
    <row r="40760" ht="26.25" customHeight="1"/>
    <row r="40761" ht="26.25" customHeight="1"/>
    <row r="40762" ht="26.25" customHeight="1"/>
    <row r="40763" ht="26.25" customHeight="1"/>
    <row r="40764" ht="26.25" customHeight="1"/>
    <row r="40765" ht="26.25" customHeight="1"/>
    <row r="40766" ht="26.25" customHeight="1"/>
    <row r="40767" ht="26.25" customHeight="1"/>
    <row r="40768" ht="26.25" customHeight="1"/>
    <row r="40769" ht="26.25" customHeight="1"/>
    <row r="40770" ht="26.25" customHeight="1"/>
    <row r="40771" ht="26.25" customHeight="1"/>
    <row r="40772" ht="26.25" customHeight="1"/>
    <row r="40773" ht="26.25" customHeight="1"/>
    <row r="40774" ht="26.25" customHeight="1"/>
    <row r="40775" ht="26.25" customHeight="1"/>
    <row r="40776" ht="26.25" customHeight="1"/>
    <row r="40777" ht="26.25" customHeight="1"/>
    <row r="40778" ht="26.25" customHeight="1"/>
    <row r="40779" ht="26.25" customHeight="1"/>
    <row r="40780" ht="26.25" customHeight="1"/>
    <row r="40781" ht="26.25" customHeight="1"/>
    <row r="40782" ht="26.25" customHeight="1"/>
    <row r="40783" ht="26.25" customHeight="1"/>
    <row r="40784" ht="26.25" customHeight="1"/>
    <row r="40785" ht="26.25" customHeight="1"/>
    <row r="40786" ht="26.25" customHeight="1"/>
    <row r="40787" ht="26.25" customHeight="1"/>
    <row r="40788" ht="26.25" customHeight="1"/>
    <row r="40789" ht="26.25" customHeight="1"/>
    <row r="40790" ht="26.25" customHeight="1"/>
    <row r="40791" ht="26.25" customHeight="1"/>
    <row r="40792" ht="26.25" customHeight="1"/>
    <row r="40793" ht="26.25" customHeight="1"/>
    <row r="40794" ht="26.25" customHeight="1"/>
    <row r="40795" ht="26.25" customHeight="1"/>
    <row r="40796" ht="26.25" customHeight="1"/>
    <row r="40797" ht="26.25" customHeight="1"/>
    <row r="40798" ht="26.25" customHeight="1"/>
    <row r="40799" ht="26.25" customHeight="1"/>
    <row r="40800" ht="26.25" customHeight="1"/>
    <row r="40801" ht="26.25" customHeight="1"/>
    <row r="40802" ht="26.25" customHeight="1"/>
    <row r="40803" ht="26.25" customHeight="1"/>
    <row r="40804" ht="26.25" customHeight="1"/>
    <row r="40805" ht="26.25" customHeight="1"/>
    <row r="40806" ht="26.25" customHeight="1"/>
    <row r="40807" ht="26.25" customHeight="1"/>
    <row r="40808" ht="26.25" customHeight="1"/>
    <row r="40809" ht="26.25" customHeight="1"/>
    <row r="40810" ht="26.25" customHeight="1"/>
    <row r="40811" ht="26.25" customHeight="1"/>
    <row r="40812" ht="26.25" customHeight="1"/>
    <row r="40813" ht="26.25" customHeight="1"/>
    <row r="40814" ht="26.25" customHeight="1"/>
    <row r="40815" ht="26.25" customHeight="1"/>
    <row r="40816" ht="26.25" customHeight="1"/>
    <row r="40817" ht="26.25" customHeight="1"/>
    <row r="40818" ht="26.25" customHeight="1"/>
    <row r="40819" ht="26.25" customHeight="1"/>
    <row r="40820" ht="26.25" customHeight="1"/>
    <row r="40821" ht="26.25" customHeight="1"/>
    <row r="40822" ht="26.25" customHeight="1"/>
    <row r="40823" ht="26.25" customHeight="1"/>
    <row r="40824" ht="26.25" customHeight="1"/>
    <row r="40825" ht="26.25" customHeight="1"/>
    <row r="40826" ht="26.25" customHeight="1"/>
    <row r="40827" ht="26.25" customHeight="1"/>
    <row r="40828" ht="26.25" customHeight="1"/>
    <row r="40829" ht="26.25" customHeight="1"/>
    <row r="40830" ht="26.25" customHeight="1"/>
    <row r="40831" ht="26.25" customHeight="1"/>
    <row r="40832" ht="26.25" customHeight="1"/>
    <row r="40833" ht="26.25" customHeight="1"/>
    <row r="40834" ht="26.25" customHeight="1"/>
    <row r="40835" ht="26.25" customHeight="1"/>
    <row r="40836" ht="26.25" customHeight="1"/>
    <row r="40837" ht="26.25" customHeight="1"/>
    <row r="40838" ht="26.25" customHeight="1"/>
    <row r="40839" ht="26.25" customHeight="1"/>
    <row r="40840" ht="26.25" customHeight="1"/>
    <row r="40841" ht="26.25" customHeight="1"/>
    <row r="40842" ht="26.25" customHeight="1"/>
    <row r="40843" ht="26.25" customHeight="1"/>
    <row r="40844" ht="26.25" customHeight="1"/>
    <row r="40845" ht="26.25" customHeight="1"/>
    <row r="40846" ht="26.25" customHeight="1"/>
    <row r="40847" ht="26.25" customHeight="1"/>
    <row r="40848" ht="26.25" customHeight="1"/>
    <row r="40849" ht="26.25" customHeight="1"/>
    <row r="40850" ht="26.25" customHeight="1"/>
    <row r="40851" ht="26.25" customHeight="1"/>
    <row r="40852" ht="26.25" customHeight="1"/>
    <row r="40853" ht="26.25" customHeight="1"/>
    <row r="40854" ht="26.25" customHeight="1"/>
    <row r="40855" ht="26.25" customHeight="1"/>
    <row r="40856" ht="26.25" customHeight="1"/>
    <row r="40857" ht="26.25" customHeight="1"/>
    <row r="40858" ht="26.25" customHeight="1"/>
    <row r="40859" ht="26.25" customHeight="1"/>
    <row r="40860" ht="26.25" customHeight="1"/>
    <row r="40861" ht="26.25" customHeight="1"/>
    <row r="40862" ht="26.25" customHeight="1"/>
    <row r="40863" ht="26.25" customHeight="1"/>
    <row r="40864" ht="26.25" customHeight="1"/>
    <row r="40865" ht="26.25" customHeight="1"/>
    <row r="40866" ht="26.25" customHeight="1"/>
    <row r="40867" ht="26.25" customHeight="1"/>
    <row r="40868" ht="26.25" customHeight="1"/>
    <row r="40869" ht="26.25" customHeight="1"/>
    <row r="40870" ht="26.25" customHeight="1"/>
    <row r="40871" ht="26.25" customHeight="1"/>
    <row r="40872" ht="26.25" customHeight="1"/>
    <row r="40873" ht="26.25" customHeight="1"/>
    <row r="40874" ht="26.25" customHeight="1"/>
    <row r="40875" ht="26.25" customHeight="1"/>
    <row r="40876" ht="26.25" customHeight="1"/>
    <row r="40877" ht="26.25" customHeight="1"/>
    <row r="40878" ht="26.25" customHeight="1"/>
    <row r="40879" ht="26.25" customHeight="1"/>
    <row r="40880" ht="26.25" customHeight="1"/>
    <row r="40881" ht="26.25" customHeight="1"/>
    <row r="40882" ht="26.25" customHeight="1"/>
    <row r="40883" ht="26.25" customHeight="1"/>
    <row r="40884" ht="26.25" customHeight="1"/>
    <row r="40885" ht="26.25" customHeight="1"/>
    <row r="40886" ht="26.25" customHeight="1"/>
    <row r="40887" ht="26.25" customHeight="1"/>
    <row r="40888" ht="26.25" customHeight="1"/>
    <row r="40889" ht="26.25" customHeight="1"/>
    <row r="40890" ht="26.25" customHeight="1"/>
    <row r="40891" ht="26.25" customHeight="1"/>
    <row r="40892" ht="26.25" customHeight="1"/>
    <row r="40893" ht="26.25" customHeight="1"/>
    <row r="40894" ht="26.25" customHeight="1"/>
    <row r="40895" ht="26.25" customHeight="1"/>
    <row r="40896" ht="26.25" customHeight="1"/>
    <row r="40897" ht="26.25" customHeight="1"/>
    <row r="40898" ht="26.25" customHeight="1"/>
    <row r="40899" ht="26.25" customHeight="1"/>
    <row r="40900" ht="26.25" customHeight="1"/>
    <row r="40901" ht="26.25" customHeight="1"/>
    <row r="40902" ht="26.25" customHeight="1"/>
    <row r="40903" ht="26.25" customHeight="1"/>
    <row r="40904" ht="26.25" customHeight="1"/>
    <row r="40905" ht="26.25" customHeight="1"/>
    <row r="40906" ht="26.25" customHeight="1"/>
    <row r="40907" ht="26.25" customHeight="1"/>
    <row r="40908" ht="26.25" customHeight="1"/>
    <row r="40909" ht="26.25" customHeight="1"/>
    <row r="40910" ht="26.25" customHeight="1"/>
    <row r="40911" ht="26.25" customHeight="1"/>
    <row r="40912" ht="26.25" customHeight="1"/>
    <row r="40913" ht="26.25" customHeight="1"/>
    <row r="40914" ht="26.25" customHeight="1"/>
    <row r="40915" ht="26.25" customHeight="1"/>
    <row r="40916" ht="26.25" customHeight="1"/>
    <row r="40917" ht="26.25" customHeight="1"/>
    <row r="40918" ht="26.25" customHeight="1"/>
    <row r="40919" ht="26.25" customHeight="1"/>
    <row r="40920" ht="26.25" customHeight="1"/>
    <row r="40921" ht="26.25" customHeight="1"/>
    <row r="40922" ht="26.25" customHeight="1"/>
    <row r="40923" ht="26.25" customHeight="1"/>
    <row r="40924" ht="26.25" customHeight="1"/>
    <row r="40925" ht="26.25" customHeight="1"/>
    <row r="40926" ht="26.25" customHeight="1"/>
    <row r="40927" ht="26.25" customHeight="1"/>
    <row r="40928" ht="26.25" customHeight="1"/>
    <row r="40929" ht="26.25" customHeight="1"/>
    <row r="40930" ht="26.25" customHeight="1"/>
    <row r="40931" ht="26.25" customHeight="1"/>
    <row r="40932" ht="26.25" customHeight="1"/>
    <row r="40933" ht="26.25" customHeight="1"/>
    <row r="40934" ht="26.25" customHeight="1"/>
    <row r="40935" ht="26.25" customHeight="1"/>
    <row r="40936" ht="26.25" customHeight="1"/>
    <row r="40937" ht="26.25" customHeight="1"/>
    <row r="40938" ht="26.25" customHeight="1"/>
    <row r="40939" ht="26.25" customHeight="1"/>
    <row r="40940" ht="26.25" customHeight="1"/>
    <row r="40941" ht="26.25" customHeight="1"/>
    <row r="40942" ht="26.25" customHeight="1"/>
    <row r="40943" ht="26.25" customHeight="1"/>
    <row r="40944" ht="26.25" customHeight="1"/>
    <row r="40945" ht="26.25" customHeight="1"/>
    <row r="40946" ht="26.25" customHeight="1"/>
    <row r="40947" ht="26.25" customHeight="1"/>
    <row r="40948" ht="26.25" customHeight="1"/>
    <row r="40949" ht="26.25" customHeight="1"/>
    <row r="40950" ht="26.25" customHeight="1"/>
    <row r="40951" ht="26.25" customHeight="1"/>
    <row r="40952" ht="26.25" customHeight="1"/>
    <row r="40953" ht="26.25" customHeight="1"/>
    <row r="40954" ht="26.25" customHeight="1"/>
    <row r="40955" ht="26.25" customHeight="1"/>
    <row r="40956" ht="26.25" customHeight="1"/>
    <row r="40957" ht="26.25" customHeight="1"/>
    <row r="40958" ht="26.25" customHeight="1"/>
    <row r="40959" ht="26.25" customHeight="1"/>
    <row r="40960" ht="26.25" customHeight="1"/>
    <row r="40961" ht="26.25" customHeight="1"/>
    <row r="40962" ht="26.25" customHeight="1"/>
    <row r="40963" ht="26.25" customHeight="1"/>
    <row r="40964" ht="26.25" customHeight="1"/>
    <row r="40965" ht="26.25" customHeight="1"/>
    <row r="40966" ht="26.25" customHeight="1"/>
    <row r="40967" ht="26.25" customHeight="1"/>
    <row r="40968" ht="26.25" customHeight="1"/>
    <row r="40969" ht="26.25" customHeight="1"/>
    <row r="40970" ht="26.25" customHeight="1"/>
    <row r="40971" ht="26.25" customHeight="1"/>
    <row r="40972" ht="26.25" customHeight="1"/>
    <row r="40973" ht="26.25" customHeight="1"/>
    <row r="40974" ht="26.25" customHeight="1"/>
    <row r="40975" ht="26.25" customHeight="1"/>
    <row r="40976" ht="26.25" customHeight="1"/>
    <row r="40977" ht="26.25" customHeight="1"/>
    <row r="40978" ht="26.25" customHeight="1"/>
    <row r="40979" ht="26.25" customHeight="1"/>
    <row r="40980" ht="26.25" customHeight="1"/>
    <row r="40981" ht="26.25" customHeight="1"/>
    <row r="40982" ht="26.25" customHeight="1"/>
    <row r="40983" ht="26.25" customHeight="1"/>
    <row r="40984" ht="26.25" customHeight="1"/>
    <row r="40985" ht="26.25" customHeight="1"/>
    <row r="40986" ht="26.25" customHeight="1"/>
    <row r="40987" ht="26.25" customHeight="1"/>
    <row r="40988" ht="26.25" customHeight="1"/>
    <row r="40989" ht="26.25" customHeight="1"/>
    <row r="40990" ht="26.25" customHeight="1"/>
    <row r="40991" ht="26.25" customHeight="1"/>
    <row r="40992" ht="26.25" customHeight="1"/>
    <row r="40993" ht="26.25" customHeight="1"/>
    <row r="40994" ht="26.25" customHeight="1"/>
    <row r="40995" ht="26.25" customHeight="1"/>
    <row r="40996" ht="26.25" customHeight="1"/>
    <row r="40997" ht="26.25" customHeight="1"/>
    <row r="40998" ht="26.25" customHeight="1"/>
    <row r="40999" ht="26.25" customHeight="1"/>
    <row r="41000" ht="26.25" customHeight="1"/>
    <row r="41001" ht="26.25" customHeight="1"/>
    <row r="41002" ht="26.25" customHeight="1"/>
    <row r="41003" ht="26.25" customHeight="1"/>
    <row r="41004" ht="26.25" customHeight="1"/>
    <row r="41005" ht="26.25" customHeight="1"/>
    <row r="41006" ht="26.25" customHeight="1"/>
    <row r="41007" ht="26.25" customHeight="1"/>
    <row r="41008" ht="26.25" customHeight="1"/>
    <row r="41009" ht="26.25" customHeight="1"/>
    <row r="41010" ht="26.25" customHeight="1"/>
    <row r="41011" ht="26.25" customHeight="1"/>
    <row r="41012" ht="26.25" customHeight="1"/>
    <row r="41013" ht="26.25" customHeight="1"/>
    <row r="41014" ht="26.25" customHeight="1"/>
    <row r="41015" ht="26.25" customHeight="1"/>
    <row r="41016" ht="26.25" customHeight="1"/>
    <row r="41017" ht="26.25" customHeight="1"/>
    <row r="41018" ht="26.25" customHeight="1"/>
    <row r="41019" ht="26.25" customHeight="1"/>
    <row r="41020" ht="26.25" customHeight="1"/>
    <row r="41021" ht="26.25" customHeight="1"/>
    <row r="41022" ht="26.25" customHeight="1"/>
    <row r="41023" ht="26.25" customHeight="1"/>
    <row r="41024" ht="26.25" customHeight="1"/>
    <row r="41025" ht="26.25" customHeight="1"/>
    <row r="41026" ht="26.25" customHeight="1"/>
    <row r="41027" ht="26.25" customHeight="1"/>
    <row r="41028" ht="26.25" customHeight="1"/>
    <row r="41029" ht="26.25" customHeight="1"/>
    <row r="41030" ht="26.25" customHeight="1"/>
    <row r="41031" ht="26.25" customHeight="1"/>
    <row r="41032" ht="26.25" customHeight="1"/>
    <row r="41033" ht="26.25" customHeight="1"/>
    <row r="41034" ht="26.25" customHeight="1"/>
    <row r="41035" ht="26.25" customHeight="1"/>
    <row r="41036" ht="26.25" customHeight="1"/>
    <row r="41037" ht="26.25" customHeight="1"/>
    <row r="41038" ht="26.25" customHeight="1"/>
    <row r="41039" ht="26.25" customHeight="1"/>
    <row r="41040" ht="26.25" customHeight="1"/>
    <row r="41041" ht="26.25" customHeight="1"/>
    <row r="41042" ht="26.25" customHeight="1"/>
    <row r="41043" ht="26.25" customHeight="1"/>
    <row r="41044" ht="26.25" customHeight="1"/>
    <row r="41045" ht="26.25" customHeight="1"/>
    <row r="41046" ht="26.25" customHeight="1"/>
    <row r="41047" ht="26.25" customHeight="1"/>
    <row r="41048" ht="26.25" customHeight="1"/>
    <row r="41049" ht="26.25" customHeight="1"/>
    <row r="41050" ht="26.25" customHeight="1"/>
    <row r="41051" ht="26.25" customHeight="1"/>
    <row r="41052" ht="26.25" customHeight="1"/>
    <row r="41053" ht="26.25" customHeight="1"/>
    <row r="41054" ht="26.25" customHeight="1"/>
    <row r="41055" ht="26.25" customHeight="1"/>
    <row r="41056" ht="26.25" customHeight="1"/>
    <row r="41057" ht="26.25" customHeight="1"/>
    <row r="41058" ht="26.25" customHeight="1"/>
    <row r="41059" ht="26.25" customHeight="1"/>
    <row r="41060" ht="26.25" customHeight="1"/>
    <row r="41061" ht="26.25" customHeight="1"/>
    <row r="41062" ht="26.25" customHeight="1"/>
    <row r="41063" ht="26.25" customHeight="1"/>
    <row r="41064" ht="26.25" customHeight="1"/>
    <row r="41065" ht="26.25" customHeight="1"/>
    <row r="41066" ht="26.25" customHeight="1"/>
    <row r="41067" ht="26.25" customHeight="1"/>
    <row r="41068" ht="26.25" customHeight="1"/>
    <row r="41069" ht="26.25" customHeight="1"/>
    <row r="41070" ht="26.25" customHeight="1"/>
    <row r="41071" ht="26.25" customHeight="1"/>
    <row r="41072" ht="26.25" customHeight="1"/>
    <row r="41073" ht="26.25" customHeight="1"/>
    <row r="41074" ht="26.25" customHeight="1"/>
    <row r="41075" ht="26.25" customHeight="1"/>
    <row r="41076" ht="26.25" customHeight="1"/>
    <row r="41077" ht="26.25" customHeight="1"/>
    <row r="41078" ht="26.25" customHeight="1"/>
    <row r="41079" ht="26.25" customHeight="1"/>
    <row r="41080" ht="26.25" customHeight="1"/>
    <row r="41081" ht="26.25" customHeight="1"/>
    <row r="41082" ht="26.25" customHeight="1"/>
    <row r="41083" ht="26.25" customHeight="1"/>
    <row r="41084" ht="26.25" customHeight="1"/>
    <row r="41085" ht="26.25" customHeight="1"/>
    <row r="41086" ht="26.25" customHeight="1"/>
    <row r="41087" ht="26.25" customHeight="1"/>
    <row r="41088" ht="26.25" customHeight="1"/>
    <row r="41089" ht="26.25" customHeight="1"/>
    <row r="41090" ht="26.25" customHeight="1"/>
    <row r="41091" ht="26.25" customHeight="1"/>
    <row r="41092" ht="26.25" customHeight="1"/>
    <row r="41093" ht="26.25" customHeight="1"/>
    <row r="41094" ht="26.25" customHeight="1"/>
    <row r="41095" ht="26.25" customHeight="1"/>
    <row r="41096" ht="26.25" customHeight="1"/>
    <row r="41097" ht="26.25" customHeight="1"/>
    <row r="41098" ht="26.25" customHeight="1"/>
    <row r="41099" ht="26.25" customHeight="1"/>
    <row r="41100" ht="26.25" customHeight="1"/>
    <row r="41101" ht="26.25" customHeight="1"/>
    <row r="41102" ht="26.25" customHeight="1"/>
    <row r="41103" ht="26.25" customHeight="1"/>
    <row r="41104" ht="26.25" customHeight="1"/>
    <row r="41105" ht="26.25" customHeight="1"/>
    <row r="41106" ht="26.25" customHeight="1"/>
    <row r="41107" ht="26.25" customHeight="1"/>
    <row r="41108" ht="26.25" customHeight="1"/>
    <row r="41109" ht="26.25" customHeight="1"/>
    <row r="41110" ht="26.25" customHeight="1"/>
    <row r="41111" ht="26.25" customHeight="1"/>
    <row r="41112" ht="26.25" customHeight="1"/>
    <row r="41113" ht="26.25" customHeight="1"/>
    <row r="41114" ht="26.25" customHeight="1"/>
    <row r="41115" ht="26.25" customHeight="1"/>
    <row r="41116" ht="26.25" customHeight="1"/>
    <row r="41117" ht="26.25" customHeight="1"/>
    <row r="41118" ht="26.25" customHeight="1"/>
    <row r="41119" ht="26.25" customHeight="1"/>
    <row r="41120" ht="26.25" customHeight="1"/>
    <row r="41121" ht="26.25" customHeight="1"/>
    <row r="41122" ht="26.25" customHeight="1"/>
    <row r="41123" ht="26.25" customHeight="1"/>
    <row r="41124" ht="26.25" customHeight="1"/>
    <row r="41125" ht="26.25" customHeight="1"/>
    <row r="41126" ht="26.25" customHeight="1"/>
    <row r="41127" ht="26.25" customHeight="1"/>
    <row r="41128" ht="26.25" customHeight="1"/>
    <row r="41129" ht="26.25" customHeight="1"/>
    <row r="41130" ht="26.25" customHeight="1"/>
    <row r="41131" ht="26.25" customHeight="1"/>
    <row r="41132" ht="26.25" customHeight="1"/>
    <row r="41133" ht="26.25" customHeight="1"/>
    <row r="41134" ht="26.25" customHeight="1"/>
    <row r="41135" ht="26.25" customHeight="1"/>
    <row r="41136" ht="26.25" customHeight="1"/>
    <row r="41137" ht="26.25" customHeight="1"/>
    <row r="41138" ht="26.25" customHeight="1"/>
    <row r="41139" ht="26.25" customHeight="1"/>
    <row r="41140" ht="26.25" customHeight="1"/>
    <row r="41141" ht="26.25" customHeight="1"/>
    <row r="41142" ht="26.25" customHeight="1"/>
    <row r="41143" ht="26.25" customHeight="1"/>
    <row r="41144" ht="26.25" customHeight="1"/>
    <row r="41145" ht="26.25" customHeight="1"/>
    <row r="41146" ht="26.25" customHeight="1"/>
    <row r="41147" ht="26.25" customHeight="1"/>
    <row r="41148" ht="26.25" customHeight="1"/>
    <row r="41149" ht="26.25" customHeight="1"/>
    <row r="41150" ht="26.25" customHeight="1"/>
    <row r="41151" ht="26.25" customHeight="1"/>
    <row r="41152" ht="26.25" customHeight="1"/>
    <row r="41153" ht="26.25" customHeight="1"/>
    <row r="41154" ht="26.25" customHeight="1"/>
    <row r="41155" ht="26.25" customHeight="1"/>
    <row r="41156" ht="26.25" customHeight="1"/>
    <row r="41157" ht="26.25" customHeight="1"/>
    <row r="41158" ht="26.25" customHeight="1"/>
    <row r="41159" ht="26.25" customHeight="1"/>
    <row r="41160" ht="26.25" customHeight="1"/>
    <row r="41161" ht="26.25" customHeight="1"/>
    <row r="41162" ht="26.25" customHeight="1"/>
    <row r="41163" ht="26.25" customHeight="1"/>
    <row r="41164" ht="26.25" customHeight="1"/>
    <row r="41165" ht="26.25" customHeight="1"/>
    <row r="41166" ht="26.25" customHeight="1"/>
    <row r="41167" ht="26.25" customHeight="1"/>
    <row r="41168" ht="26.25" customHeight="1"/>
    <row r="41169" ht="26.25" customHeight="1"/>
    <row r="41170" ht="26.25" customHeight="1"/>
    <row r="41171" ht="26.25" customHeight="1"/>
    <row r="41172" ht="26.25" customHeight="1"/>
    <row r="41173" ht="26.25" customHeight="1"/>
    <row r="41174" ht="26.25" customHeight="1"/>
    <row r="41175" ht="26.25" customHeight="1"/>
    <row r="41176" ht="26.25" customHeight="1"/>
    <row r="41177" ht="26.25" customHeight="1"/>
    <row r="41178" ht="26.25" customHeight="1"/>
    <row r="41179" ht="26.25" customHeight="1"/>
    <row r="41180" ht="26.25" customHeight="1"/>
    <row r="41181" ht="26.25" customHeight="1"/>
    <row r="41182" ht="26.25" customHeight="1"/>
    <row r="41183" ht="26.25" customHeight="1"/>
    <row r="41184" ht="26.25" customHeight="1"/>
    <row r="41185" ht="26.25" customHeight="1"/>
    <row r="41186" ht="26.25" customHeight="1"/>
    <row r="41187" ht="26.25" customHeight="1"/>
    <row r="41188" ht="26.25" customHeight="1"/>
    <row r="41189" ht="26.25" customHeight="1"/>
    <row r="41190" ht="26.25" customHeight="1"/>
    <row r="41191" ht="26.25" customHeight="1"/>
    <row r="41192" ht="26.25" customHeight="1"/>
    <row r="41193" ht="26.25" customHeight="1"/>
    <row r="41194" ht="26.25" customHeight="1"/>
    <row r="41195" ht="26.25" customHeight="1"/>
    <row r="41196" ht="26.25" customHeight="1"/>
    <row r="41197" ht="26.25" customHeight="1"/>
    <row r="41198" ht="26.25" customHeight="1"/>
    <row r="41199" ht="26.25" customHeight="1"/>
    <row r="41200" ht="26.25" customHeight="1"/>
    <row r="41201" ht="26.25" customHeight="1"/>
    <row r="41202" ht="26.25" customHeight="1"/>
    <row r="41203" ht="26.25" customHeight="1"/>
    <row r="41204" ht="26.25" customHeight="1"/>
    <row r="41205" ht="26.25" customHeight="1"/>
    <row r="41206" ht="26.25" customHeight="1"/>
    <row r="41207" ht="26.25" customHeight="1"/>
    <row r="41208" ht="26.25" customHeight="1"/>
    <row r="41209" ht="26.25" customHeight="1"/>
    <row r="41210" ht="26.25" customHeight="1"/>
    <row r="41211" ht="26.25" customHeight="1"/>
    <row r="41212" ht="26.25" customHeight="1"/>
    <row r="41213" ht="26.25" customHeight="1"/>
    <row r="41214" ht="26.25" customHeight="1"/>
    <row r="41215" ht="26.25" customHeight="1"/>
    <row r="41216" ht="26.25" customHeight="1"/>
    <row r="41217" ht="26.25" customHeight="1"/>
    <row r="41218" ht="26.25" customHeight="1"/>
    <row r="41219" ht="26.25" customHeight="1"/>
    <row r="41220" ht="26.25" customHeight="1"/>
    <row r="41221" ht="26.25" customHeight="1"/>
    <row r="41222" ht="26.25" customHeight="1"/>
    <row r="41223" ht="26.25" customHeight="1"/>
    <row r="41224" ht="26.25" customHeight="1"/>
    <row r="41225" ht="26.25" customHeight="1"/>
    <row r="41226" ht="26.25" customHeight="1"/>
    <row r="41227" ht="26.25" customHeight="1"/>
    <row r="41228" ht="26.25" customHeight="1"/>
    <row r="41229" ht="26.25" customHeight="1"/>
    <row r="41230" ht="26.25" customHeight="1"/>
    <row r="41231" ht="26.25" customHeight="1"/>
    <row r="41232" ht="26.25" customHeight="1"/>
    <row r="41233" ht="26.25" customHeight="1"/>
    <row r="41234" ht="26.25" customHeight="1"/>
    <row r="41235" ht="26.25" customHeight="1"/>
    <row r="41236" ht="26.25" customHeight="1"/>
    <row r="41237" ht="26.25" customHeight="1"/>
    <row r="41238" ht="26.25" customHeight="1"/>
    <row r="41239" ht="26.25" customHeight="1"/>
    <row r="41240" ht="26.25" customHeight="1"/>
    <row r="41241" ht="26.25" customHeight="1"/>
    <row r="41242" ht="26.25" customHeight="1"/>
    <row r="41243" ht="26.25" customHeight="1"/>
    <row r="41244" ht="26.25" customHeight="1"/>
    <row r="41245" ht="26.25" customHeight="1"/>
    <row r="41246" ht="26.25" customHeight="1"/>
    <row r="41247" ht="26.25" customHeight="1"/>
    <row r="41248" ht="26.25" customHeight="1"/>
    <row r="41249" ht="26.25" customHeight="1"/>
    <row r="41250" ht="26.25" customHeight="1"/>
    <row r="41251" ht="26.25" customHeight="1"/>
    <row r="41252" ht="26.25" customHeight="1"/>
    <row r="41253" ht="26.25" customHeight="1"/>
    <row r="41254" ht="26.25" customHeight="1"/>
    <row r="41255" ht="26.25" customHeight="1"/>
    <row r="41256" ht="26.25" customHeight="1"/>
    <row r="41257" ht="26.25" customHeight="1"/>
    <row r="41258" ht="26.25" customHeight="1"/>
    <row r="41259" ht="26.25" customHeight="1"/>
    <row r="41260" ht="26.25" customHeight="1"/>
    <row r="41261" ht="26.25" customHeight="1"/>
    <row r="41262" ht="26.25" customHeight="1"/>
    <row r="41263" ht="26.25" customHeight="1"/>
    <row r="41264" ht="26.25" customHeight="1"/>
    <row r="41265" ht="26.25" customHeight="1"/>
    <row r="41266" ht="26.25" customHeight="1"/>
    <row r="41267" ht="26.25" customHeight="1"/>
    <row r="41268" ht="26.25" customHeight="1"/>
    <row r="41269" ht="26.25" customHeight="1"/>
    <row r="41270" ht="26.25" customHeight="1"/>
    <row r="41271" ht="26.25" customHeight="1"/>
    <row r="41272" ht="26.25" customHeight="1"/>
    <row r="41273" ht="26.25" customHeight="1"/>
    <row r="41274" ht="26.25" customHeight="1"/>
    <row r="41275" ht="26.25" customHeight="1"/>
    <row r="41276" ht="26.25" customHeight="1"/>
    <row r="41277" ht="26.25" customHeight="1"/>
    <row r="41278" ht="26.25" customHeight="1"/>
    <row r="41279" ht="26.25" customHeight="1"/>
    <row r="41280" ht="26.25" customHeight="1"/>
    <row r="41281" ht="26.25" customHeight="1"/>
    <row r="41282" ht="26.25" customHeight="1"/>
    <row r="41283" ht="26.25" customHeight="1"/>
    <row r="41284" ht="26.25" customHeight="1"/>
    <row r="41285" ht="26.25" customHeight="1"/>
    <row r="41286" ht="26.25" customHeight="1"/>
    <row r="41287" ht="26.25" customHeight="1"/>
    <row r="41288" ht="26.25" customHeight="1"/>
    <row r="41289" ht="26.25" customHeight="1"/>
    <row r="41290" ht="26.25" customHeight="1"/>
    <row r="41291" ht="26.25" customHeight="1"/>
    <row r="41292" ht="26.25" customHeight="1"/>
    <row r="41293" ht="26.25" customHeight="1"/>
    <row r="41294" ht="26.25" customHeight="1"/>
    <row r="41295" ht="26.25" customHeight="1"/>
    <row r="41296" ht="26.25" customHeight="1"/>
    <row r="41297" ht="26.25" customHeight="1"/>
    <row r="41298" ht="26.25" customHeight="1"/>
    <row r="41299" ht="26.25" customHeight="1"/>
    <row r="41300" ht="26.25" customHeight="1"/>
    <row r="41301" ht="26.25" customHeight="1"/>
    <row r="41302" ht="26.25" customHeight="1"/>
    <row r="41303" ht="26.25" customHeight="1"/>
    <row r="41304" ht="26.25" customHeight="1"/>
    <row r="41305" ht="26.25" customHeight="1"/>
    <row r="41306" ht="26.25" customHeight="1"/>
    <row r="41307" ht="26.25" customHeight="1"/>
    <row r="41308" ht="26.25" customHeight="1"/>
    <row r="41309" ht="26.25" customHeight="1"/>
    <row r="41310" ht="26.25" customHeight="1"/>
    <row r="41311" ht="26.25" customHeight="1"/>
    <row r="41312" ht="26.25" customHeight="1"/>
    <row r="41313" ht="26.25" customHeight="1"/>
    <row r="41314" ht="26.25" customHeight="1"/>
    <row r="41315" ht="26.25" customHeight="1"/>
    <row r="41316" ht="26.25" customHeight="1"/>
    <row r="41317" ht="26.25" customHeight="1"/>
    <row r="41318" ht="26.25" customHeight="1"/>
    <row r="41319" ht="26.25" customHeight="1"/>
    <row r="41320" ht="26.25" customHeight="1"/>
    <row r="41321" ht="26.25" customHeight="1"/>
    <row r="41322" ht="26.25" customHeight="1"/>
    <row r="41323" ht="26.25" customHeight="1"/>
    <row r="41324" ht="26.25" customHeight="1"/>
    <row r="41325" ht="26.25" customHeight="1"/>
    <row r="41326" ht="26.25" customHeight="1"/>
    <row r="41327" ht="26.25" customHeight="1"/>
    <row r="41328" ht="26.25" customHeight="1"/>
    <row r="41329" ht="26.25" customHeight="1"/>
    <row r="41330" ht="26.25" customHeight="1"/>
    <row r="41331" ht="26.25" customHeight="1"/>
    <row r="41332" ht="26.25" customHeight="1"/>
    <row r="41333" ht="26.25" customHeight="1"/>
    <row r="41334" ht="26.25" customHeight="1"/>
    <row r="41335" ht="26.25" customHeight="1"/>
    <row r="41336" ht="26.25" customHeight="1"/>
    <row r="41337" ht="26.25" customHeight="1"/>
    <row r="41338" ht="26.25" customHeight="1"/>
    <row r="41339" ht="26.25" customHeight="1"/>
    <row r="41340" ht="26.25" customHeight="1"/>
    <row r="41341" ht="26.25" customHeight="1"/>
    <row r="41342" ht="26.25" customHeight="1"/>
    <row r="41343" ht="26.25" customHeight="1"/>
    <row r="41344" ht="26.25" customHeight="1"/>
    <row r="41345" ht="26.25" customHeight="1"/>
    <row r="41346" ht="26.25" customHeight="1"/>
    <row r="41347" ht="26.25" customHeight="1"/>
    <row r="41348" ht="26.25" customHeight="1"/>
    <row r="41349" ht="26.25" customHeight="1"/>
    <row r="41350" ht="26.25" customHeight="1"/>
    <row r="41351" ht="26.25" customHeight="1"/>
    <row r="41352" ht="26.25" customHeight="1"/>
    <row r="41353" ht="26.25" customHeight="1"/>
    <row r="41354" ht="26.25" customHeight="1"/>
    <row r="41355" ht="26.25" customHeight="1"/>
    <row r="41356" ht="26.25" customHeight="1"/>
    <row r="41357" ht="26.25" customHeight="1"/>
    <row r="41358" ht="26.25" customHeight="1"/>
    <row r="41359" ht="26.25" customHeight="1"/>
    <row r="41360" ht="26.25" customHeight="1"/>
    <row r="41361" ht="26.25" customHeight="1"/>
    <row r="41362" ht="26.25" customHeight="1"/>
    <row r="41363" ht="26.25" customHeight="1"/>
    <row r="41364" ht="26.25" customHeight="1"/>
    <row r="41365" ht="26.25" customHeight="1"/>
    <row r="41366" ht="26.25" customHeight="1"/>
    <row r="41367" ht="26.25" customHeight="1"/>
    <row r="41368" ht="26.25" customHeight="1"/>
    <row r="41369" ht="26.25" customHeight="1"/>
    <row r="41370" ht="26.25" customHeight="1"/>
    <row r="41371" ht="26.25" customHeight="1"/>
    <row r="41372" ht="26.25" customHeight="1"/>
    <row r="41373" ht="26.25" customHeight="1"/>
    <row r="41374" ht="26.25" customHeight="1"/>
    <row r="41375" ht="26.25" customHeight="1"/>
    <row r="41376" ht="26.25" customHeight="1"/>
    <row r="41377" ht="26.25" customHeight="1"/>
    <row r="41378" ht="26.25" customHeight="1"/>
    <row r="41379" ht="26.25" customHeight="1"/>
    <row r="41380" ht="26.25" customHeight="1"/>
    <row r="41381" ht="26.25" customHeight="1"/>
    <row r="41382" ht="26.25" customHeight="1"/>
    <row r="41383" ht="26.25" customHeight="1"/>
    <row r="41384" ht="26.25" customHeight="1"/>
    <row r="41385" ht="26.25" customHeight="1"/>
    <row r="41386" ht="26.25" customHeight="1"/>
    <row r="41387" ht="26.25" customHeight="1"/>
    <row r="41388" ht="26.25" customHeight="1"/>
    <row r="41389" ht="26.25" customHeight="1"/>
    <row r="41390" ht="26.25" customHeight="1"/>
    <row r="41391" ht="26.25" customHeight="1"/>
    <row r="41392" ht="26.25" customHeight="1"/>
    <row r="41393" ht="26.25" customHeight="1"/>
    <row r="41394" ht="26.25" customHeight="1"/>
    <row r="41395" ht="26.25" customHeight="1"/>
    <row r="41396" ht="26.25" customHeight="1"/>
    <row r="41397" ht="26.25" customHeight="1"/>
    <row r="41398" ht="26.25" customHeight="1"/>
    <row r="41399" ht="26.25" customHeight="1"/>
    <row r="41400" ht="26.25" customHeight="1"/>
    <row r="41401" ht="26.25" customHeight="1"/>
    <row r="41402" ht="26.25" customHeight="1"/>
    <row r="41403" ht="26.25" customHeight="1"/>
    <row r="41404" ht="26.25" customHeight="1"/>
    <row r="41405" ht="26.25" customHeight="1"/>
    <row r="41406" ht="26.25" customHeight="1"/>
    <row r="41407" ht="26.25" customHeight="1"/>
    <row r="41408" ht="26.25" customHeight="1"/>
    <row r="41409" ht="26.25" customHeight="1"/>
    <row r="41410" ht="26.25" customHeight="1"/>
    <row r="41411" ht="26.25" customHeight="1"/>
    <row r="41412" ht="26.25" customHeight="1"/>
    <row r="41413" ht="26.25" customHeight="1"/>
    <row r="41414" ht="26.25" customHeight="1"/>
    <row r="41415" ht="26.25" customHeight="1"/>
    <row r="41416" ht="26.25" customHeight="1"/>
    <row r="41417" ht="26.25" customHeight="1"/>
    <row r="41418" ht="26.25" customHeight="1"/>
    <row r="41419" ht="26.25" customHeight="1"/>
    <row r="41420" ht="26.25" customHeight="1"/>
    <row r="41421" ht="26.25" customHeight="1"/>
    <row r="41422" ht="26.25" customHeight="1"/>
    <row r="41423" ht="26.25" customHeight="1"/>
    <row r="41424" ht="26.25" customHeight="1"/>
    <row r="41425" ht="26.25" customHeight="1"/>
    <row r="41426" ht="26.25" customHeight="1"/>
    <row r="41427" ht="26.25" customHeight="1"/>
    <row r="41428" ht="26.25" customHeight="1"/>
    <row r="41429" ht="26.25" customHeight="1"/>
    <row r="41430" ht="26.25" customHeight="1"/>
    <row r="41431" ht="26.25" customHeight="1"/>
    <row r="41432" ht="26.25" customHeight="1"/>
    <row r="41433" ht="26.25" customHeight="1"/>
    <row r="41434" ht="26.25" customHeight="1"/>
    <row r="41435" ht="26.25" customHeight="1"/>
    <row r="41436" ht="26.25" customHeight="1"/>
    <row r="41437" ht="26.25" customHeight="1"/>
    <row r="41438" ht="26.25" customHeight="1"/>
    <row r="41439" ht="26.25" customHeight="1"/>
    <row r="41440" ht="26.25" customHeight="1"/>
    <row r="41441" ht="26.25" customHeight="1"/>
    <row r="41442" ht="26.25" customHeight="1"/>
    <row r="41443" ht="26.25" customHeight="1"/>
    <row r="41444" ht="26.25" customHeight="1"/>
    <row r="41445" ht="26.25" customHeight="1"/>
    <row r="41446" ht="26.25" customHeight="1"/>
    <row r="41447" ht="26.25" customHeight="1"/>
    <row r="41448" ht="26.25" customHeight="1"/>
    <row r="41449" ht="26.25" customHeight="1"/>
    <row r="41450" ht="26.25" customHeight="1"/>
    <row r="41451" ht="26.25" customHeight="1"/>
    <row r="41452" ht="26.25" customHeight="1"/>
    <row r="41453" ht="26.25" customHeight="1"/>
    <row r="41454" ht="26.25" customHeight="1"/>
    <row r="41455" ht="26.25" customHeight="1"/>
    <row r="41456" ht="26.25" customHeight="1"/>
    <row r="41457" ht="26.25" customHeight="1"/>
    <row r="41458" ht="26.25" customHeight="1"/>
    <row r="41459" ht="26.25" customHeight="1"/>
    <row r="41460" ht="26.25" customHeight="1"/>
    <row r="41461" ht="26.25" customHeight="1"/>
    <row r="41462" ht="26.25" customHeight="1"/>
    <row r="41463" ht="26.25" customHeight="1"/>
    <row r="41464" ht="26.25" customHeight="1"/>
    <row r="41465" ht="26.25" customHeight="1"/>
    <row r="41466" ht="26.25" customHeight="1"/>
    <row r="41467" ht="26.25" customHeight="1"/>
    <row r="41468" ht="26.25" customHeight="1"/>
    <row r="41469" ht="26.25" customHeight="1"/>
    <row r="41470" ht="26.25" customHeight="1"/>
    <row r="41471" ht="26.25" customHeight="1"/>
    <row r="41472" ht="26.25" customHeight="1"/>
    <row r="41473" ht="26.25" customHeight="1"/>
    <row r="41474" ht="26.25" customHeight="1"/>
    <row r="41475" ht="26.25" customHeight="1"/>
    <row r="41476" ht="26.25" customHeight="1"/>
    <row r="41477" ht="26.25" customHeight="1"/>
    <row r="41478" ht="26.25" customHeight="1"/>
    <row r="41479" ht="26.25" customHeight="1"/>
    <row r="41480" ht="26.25" customHeight="1"/>
    <row r="41481" ht="26.25" customHeight="1"/>
    <row r="41482" ht="26.25" customHeight="1"/>
    <row r="41483" ht="26.25" customHeight="1"/>
    <row r="41484" ht="26.25" customHeight="1"/>
    <row r="41485" ht="26.25" customHeight="1"/>
    <row r="41486" ht="26.25" customHeight="1"/>
    <row r="41487" ht="26.25" customHeight="1"/>
    <row r="41488" ht="26.25" customHeight="1"/>
    <row r="41489" ht="26.25" customHeight="1"/>
    <row r="41490" ht="26.25" customHeight="1"/>
    <row r="41491" ht="26.25" customHeight="1"/>
    <row r="41492" ht="26.25" customHeight="1"/>
    <row r="41493" ht="26.25" customHeight="1"/>
    <row r="41494" ht="26.25" customHeight="1"/>
    <row r="41495" ht="26.25" customHeight="1"/>
    <row r="41496" ht="26.25" customHeight="1"/>
    <row r="41497" ht="26.25" customHeight="1"/>
    <row r="41498" ht="26.25" customHeight="1"/>
    <row r="41499" ht="26.25" customHeight="1"/>
    <row r="41500" ht="26.25" customHeight="1"/>
    <row r="41501" ht="26.25" customHeight="1"/>
    <row r="41502" ht="26.25" customHeight="1"/>
    <row r="41503" ht="26.25" customHeight="1"/>
    <row r="41504" ht="26.25" customHeight="1"/>
    <row r="41505" ht="26.25" customHeight="1"/>
    <row r="41506" ht="26.25" customHeight="1"/>
    <row r="41507" ht="26.25" customHeight="1"/>
    <row r="41508" ht="26.25" customHeight="1"/>
    <row r="41509" ht="26.25" customHeight="1"/>
    <row r="41510" ht="26.25" customHeight="1"/>
    <row r="41511" ht="26.25" customHeight="1"/>
    <row r="41512" ht="26.25" customHeight="1"/>
    <row r="41513" ht="26.25" customHeight="1"/>
    <row r="41514" ht="26.25" customHeight="1"/>
    <row r="41515" ht="26.25" customHeight="1"/>
    <row r="41516" ht="26.25" customHeight="1"/>
    <row r="41517" ht="26.25" customHeight="1"/>
    <row r="41518" ht="26.25" customHeight="1"/>
    <row r="41519" ht="26.25" customHeight="1"/>
    <row r="41520" ht="26.25" customHeight="1"/>
    <row r="41521" ht="26.25" customHeight="1"/>
    <row r="41522" ht="26.25" customHeight="1"/>
    <row r="41523" ht="26.25" customHeight="1"/>
    <row r="41524" ht="26.25" customHeight="1"/>
    <row r="41525" ht="26.25" customHeight="1"/>
    <row r="41526" ht="26.25" customHeight="1"/>
    <row r="41527" ht="26.25" customHeight="1"/>
    <row r="41528" ht="26.25" customHeight="1"/>
    <row r="41529" ht="26.25" customHeight="1"/>
    <row r="41530" ht="26.25" customHeight="1"/>
    <row r="41531" ht="26.25" customHeight="1"/>
    <row r="41532" ht="26.25" customHeight="1"/>
    <row r="41533" ht="26.25" customHeight="1"/>
    <row r="41534" ht="26.25" customHeight="1"/>
    <row r="41535" ht="26.25" customHeight="1"/>
    <row r="41536" ht="26.25" customHeight="1"/>
    <row r="41537" ht="26.25" customHeight="1"/>
    <row r="41538" ht="26.25" customHeight="1"/>
    <row r="41539" ht="26.25" customHeight="1"/>
    <row r="41540" ht="26.25" customHeight="1"/>
    <row r="41541" ht="26.25" customHeight="1"/>
    <row r="41542" ht="26.25" customHeight="1"/>
    <row r="41543" ht="26.25" customHeight="1"/>
    <row r="41544" ht="26.25" customHeight="1"/>
    <row r="41545" ht="26.25" customHeight="1"/>
    <row r="41546" ht="26.25" customHeight="1"/>
    <row r="41547" ht="26.25" customHeight="1"/>
    <row r="41548" ht="26.25" customHeight="1"/>
    <row r="41549" ht="26.25" customHeight="1"/>
    <row r="41550" ht="26.25" customHeight="1"/>
    <row r="41551" ht="26.25" customHeight="1"/>
    <row r="41552" ht="26.25" customHeight="1"/>
    <row r="41553" ht="26.25" customHeight="1"/>
    <row r="41554" ht="26.25" customHeight="1"/>
    <row r="41555" ht="26.25" customHeight="1"/>
    <row r="41556" ht="26.25" customHeight="1"/>
    <row r="41557" ht="26.25" customHeight="1"/>
    <row r="41558" ht="26.25" customHeight="1"/>
    <row r="41559" ht="26.25" customHeight="1"/>
    <row r="41560" ht="26.25" customHeight="1"/>
    <row r="41561" ht="26.25" customHeight="1"/>
    <row r="41562" ht="26.25" customHeight="1"/>
    <row r="41563" ht="26.25" customHeight="1"/>
    <row r="41564" ht="26.25" customHeight="1"/>
    <row r="41565" ht="26.25" customHeight="1"/>
    <row r="41566" ht="26.25" customHeight="1"/>
    <row r="41567" ht="26.25" customHeight="1"/>
    <row r="41568" ht="26.25" customHeight="1"/>
    <row r="41569" ht="26.25" customHeight="1"/>
    <row r="41570" ht="26.25" customHeight="1"/>
    <row r="41571" ht="26.25" customHeight="1"/>
    <row r="41572" ht="26.25" customHeight="1"/>
    <row r="41573" ht="26.25" customHeight="1"/>
    <row r="41574" ht="26.25" customHeight="1"/>
    <row r="41575" ht="26.25" customHeight="1"/>
    <row r="41576" ht="26.25" customHeight="1"/>
    <row r="41577" ht="26.25" customHeight="1"/>
    <row r="41578" ht="26.25" customHeight="1"/>
    <row r="41579" ht="26.25" customHeight="1"/>
    <row r="41580" ht="26.25" customHeight="1"/>
    <row r="41581" ht="26.25" customHeight="1"/>
    <row r="41582" ht="26.25" customHeight="1"/>
    <row r="41583" ht="26.25" customHeight="1"/>
    <row r="41584" ht="26.25" customHeight="1"/>
    <row r="41585" ht="26.25" customHeight="1"/>
    <row r="41586" ht="26.25" customHeight="1"/>
    <row r="41587" ht="26.25" customHeight="1"/>
    <row r="41588" ht="26.25" customHeight="1"/>
    <row r="41589" ht="26.25" customHeight="1"/>
    <row r="41590" ht="26.25" customHeight="1"/>
    <row r="41591" ht="26.25" customHeight="1"/>
    <row r="41592" ht="26.25" customHeight="1"/>
    <row r="41593" ht="26.25" customHeight="1"/>
    <row r="41594" ht="26.25" customHeight="1"/>
    <row r="41595" ht="26.25" customHeight="1"/>
    <row r="41596" ht="26.25" customHeight="1"/>
    <row r="41597" ht="26.25" customHeight="1"/>
    <row r="41598" ht="26.25" customHeight="1"/>
    <row r="41599" ht="26.25" customHeight="1"/>
    <row r="41600" ht="26.25" customHeight="1"/>
    <row r="41601" ht="26.25" customHeight="1"/>
    <row r="41602" ht="26.25" customHeight="1"/>
    <row r="41603" ht="26.25" customHeight="1"/>
    <row r="41604" ht="26.25" customHeight="1"/>
    <row r="41605" ht="26.25" customHeight="1"/>
    <row r="41606" ht="26.25" customHeight="1"/>
    <row r="41607" ht="26.25" customHeight="1"/>
    <row r="41608" ht="26.25" customHeight="1"/>
    <row r="41609" ht="26.25" customHeight="1"/>
    <row r="41610" ht="26.25" customHeight="1"/>
    <row r="41611" ht="26.25" customHeight="1"/>
    <row r="41612" ht="26.25" customHeight="1"/>
    <row r="41613" ht="26.25" customHeight="1"/>
    <row r="41614" ht="26.25" customHeight="1"/>
    <row r="41615" ht="26.25" customHeight="1"/>
    <row r="41616" ht="26.25" customHeight="1"/>
    <row r="41617" ht="26.25" customHeight="1"/>
    <row r="41618" ht="26.25" customHeight="1"/>
    <row r="41619" ht="26.25" customHeight="1"/>
    <row r="41620" ht="26.25" customHeight="1"/>
    <row r="41621" ht="26.25" customHeight="1"/>
    <row r="41622" ht="26.25" customHeight="1"/>
    <row r="41623" ht="26.25" customHeight="1"/>
    <row r="41624" ht="26.25" customHeight="1"/>
    <row r="41625" ht="26.25" customHeight="1"/>
    <row r="41626" ht="26.25" customHeight="1"/>
    <row r="41627" ht="26.25" customHeight="1"/>
    <row r="41628" ht="26.25" customHeight="1"/>
    <row r="41629" ht="26.25" customHeight="1"/>
    <row r="41630" ht="26.25" customHeight="1"/>
    <row r="41631" ht="26.25" customHeight="1"/>
    <row r="41632" ht="26.25" customHeight="1"/>
    <row r="41633" ht="26.25" customHeight="1"/>
    <row r="41634" ht="26.25" customHeight="1"/>
    <row r="41635" ht="26.25" customHeight="1"/>
    <row r="41636" ht="26.25" customHeight="1"/>
    <row r="41637" ht="26.25" customHeight="1"/>
    <row r="41638" ht="26.25" customHeight="1"/>
    <row r="41639" ht="26.25" customHeight="1"/>
    <row r="41640" ht="26.25" customHeight="1"/>
    <row r="41641" ht="26.25" customHeight="1"/>
    <row r="41642" ht="26.25" customHeight="1"/>
    <row r="41643" ht="26.25" customHeight="1"/>
    <row r="41644" ht="26.25" customHeight="1"/>
    <row r="41645" ht="26.25" customHeight="1"/>
    <row r="41646" ht="26.25" customHeight="1"/>
    <row r="41647" ht="26.25" customHeight="1"/>
    <row r="41648" ht="26.25" customHeight="1"/>
    <row r="41649" ht="26.25" customHeight="1"/>
    <row r="41650" ht="26.25" customHeight="1"/>
    <row r="41651" ht="26.25" customHeight="1"/>
    <row r="41652" ht="26.25" customHeight="1"/>
    <row r="41653" ht="26.25" customHeight="1"/>
    <row r="41654" ht="26.25" customHeight="1"/>
    <row r="41655" ht="26.25" customHeight="1"/>
    <row r="41656" ht="26.25" customHeight="1"/>
    <row r="41657" ht="26.25" customHeight="1"/>
    <row r="41658" ht="26.25" customHeight="1"/>
    <row r="41659" ht="26.25" customHeight="1"/>
    <row r="41660" ht="26.25" customHeight="1"/>
    <row r="41661" ht="26.25" customHeight="1"/>
    <row r="41662" ht="26.25" customHeight="1"/>
    <row r="41663" ht="26.25" customHeight="1"/>
    <row r="41664" ht="26.25" customHeight="1"/>
    <row r="41665" ht="26.25" customHeight="1"/>
    <row r="41666" ht="26.25" customHeight="1"/>
    <row r="41667" ht="26.25" customHeight="1"/>
    <row r="41668" ht="26.25" customHeight="1"/>
    <row r="41669" ht="26.25" customHeight="1"/>
    <row r="41670" ht="26.25" customHeight="1"/>
    <row r="41671" ht="26.25" customHeight="1"/>
    <row r="41672" ht="26.25" customHeight="1"/>
    <row r="41673" ht="26.25" customHeight="1"/>
    <row r="41674" ht="26.25" customHeight="1"/>
    <row r="41675" ht="26.25" customHeight="1"/>
    <row r="41676" ht="26.25" customHeight="1"/>
    <row r="41677" ht="26.25" customHeight="1"/>
    <row r="41678" ht="26.25" customHeight="1"/>
    <row r="41679" ht="26.25" customHeight="1"/>
    <row r="41680" ht="26.25" customHeight="1"/>
    <row r="41681" ht="26.25" customHeight="1"/>
    <row r="41682" ht="26.25" customHeight="1"/>
    <row r="41683" ht="26.25" customHeight="1"/>
    <row r="41684" ht="26.25" customHeight="1"/>
    <row r="41685" ht="26.25" customHeight="1"/>
    <row r="41686" ht="26.25" customHeight="1"/>
    <row r="41687" ht="26.25" customHeight="1"/>
    <row r="41688" ht="26.25" customHeight="1"/>
    <row r="41689" ht="26.25" customHeight="1"/>
    <row r="41690" ht="26.25" customHeight="1"/>
    <row r="41691" ht="26.25" customHeight="1"/>
    <row r="41692" ht="26.25" customHeight="1"/>
    <row r="41693" ht="26.25" customHeight="1"/>
    <row r="41694" ht="26.25" customHeight="1"/>
    <row r="41695" ht="26.25" customHeight="1"/>
    <row r="41696" ht="26.25" customHeight="1"/>
    <row r="41697" ht="26.25" customHeight="1"/>
    <row r="41698" ht="26.25" customHeight="1"/>
    <row r="41699" ht="26.25" customHeight="1"/>
    <row r="41700" ht="26.25" customHeight="1"/>
    <row r="41701" ht="26.25" customHeight="1"/>
    <row r="41702" ht="26.25" customHeight="1"/>
    <row r="41703" ht="26.25" customHeight="1"/>
    <row r="41704" ht="26.25" customHeight="1"/>
    <row r="41705" ht="26.25" customHeight="1"/>
    <row r="41706" ht="26.25" customHeight="1"/>
    <row r="41707" ht="26.25" customHeight="1"/>
    <row r="41708" ht="26.25" customHeight="1"/>
    <row r="41709" ht="26.25" customHeight="1"/>
    <row r="41710" ht="26.25" customHeight="1"/>
    <row r="41711" ht="26.25" customHeight="1"/>
    <row r="41712" ht="26.25" customHeight="1"/>
    <row r="41713" ht="26.25" customHeight="1"/>
    <row r="41714" ht="26.25" customHeight="1"/>
    <row r="41715" ht="26.25" customHeight="1"/>
    <row r="41716" ht="26.25" customHeight="1"/>
    <row r="41717" ht="26.25" customHeight="1"/>
    <row r="41718" ht="26.25" customHeight="1"/>
    <row r="41719" ht="26.25" customHeight="1"/>
    <row r="41720" ht="26.25" customHeight="1"/>
    <row r="41721" ht="26.25" customHeight="1"/>
    <row r="41722" ht="26.25" customHeight="1"/>
    <row r="41723" ht="26.25" customHeight="1"/>
    <row r="41724" ht="26.25" customHeight="1"/>
    <row r="41725" ht="26.25" customHeight="1"/>
    <row r="41726" ht="26.25" customHeight="1"/>
    <row r="41727" ht="26.25" customHeight="1"/>
    <row r="41728" ht="26.25" customHeight="1"/>
    <row r="41729" ht="26.25" customHeight="1"/>
    <row r="41730" ht="26.25" customHeight="1"/>
    <row r="41731" ht="26.25" customHeight="1"/>
    <row r="41732" ht="26.25" customHeight="1"/>
    <row r="41733" ht="26.25" customHeight="1"/>
    <row r="41734" ht="26.25" customHeight="1"/>
    <row r="41735" ht="26.25" customHeight="1"/>
    <row r="41736" ht="26.25" customHeight="1"/>
    <row r="41737" ht="26.25" customHeight="1"/>
    <row r="41738" ht="26.25" customHeight="1"/>
    <row r="41739" ht="26.25" customHeight="1"/>
    <row r="41740" ht="26.25" customHeight="1"/>
    <row r="41741" ht="26.25" customHeight="1"/>
    <row r="41742" ht="26.25" customHeight="1"/>
    <row r="41743" ht="26.25" customHeight="1"/>
    <row r="41744" ht="26.25" customHeight="1"/>
    <row r="41745" ht="26.25" customHeight="1"/>
    <row r="41746" ht="26.25" customHeight="1"/>
    <row r="41747" ht="26.25" customHeight="1"/>
    <row r="41748" ht="26.25" customHeight="1"/>
    <row r="41749" ht="26.25" customHeight="1"/>
    <row r="41750" ht="26.25" customHeight="1"/>
    <row r="41751" ht="26.25" customHeight="1"/>
    <row r="41752" ht="26.25" customHeight="1"/>
    <row r="41753" ht="26.25" customHeight="1"/>
    <row r="41754" ht="26.25" customHeight="1"/>
    <row r="41755" ht="26.25" customHeight="1"/>
    <row r="41756" ht="26.25" customHeight="1"/>
    <row r="41757" ht="26.25" customHeight="1"/>
    <row r="41758" ht="26.25" customHeight="1"/>
    <row r="41759" ht="26.25" customHeight="1"/>
    <row r="41760" ht="26.25" customHeight="1"/>
    <row r="41761" ht="26.25" customHeight="1"/>
    <row r="41762" ht="26.25" customHeight="1"/>
    <row r="41763" ht="26.25" customHeight="1"/>
    <row r="41764" ht="26.25" customHeight="1"/>
    <row r="41765" ht="26.25" customHeight="1"/>
    <row r="41766" ht="26.25" customHeight="1"/>
    <row r="41767" ht="26.25" customHeight="1"/>
    <row r="41768" ht="26.25" customHeight="1"/>
    <row r="41769" ht="26.25" customHeight="1"/>
    <row r="41770" ht="26.25" customHeight="1"/>
    <row r="41771" ht="26.25" customHeight="1"/>
    <row r="41772" ht="26.25" customHeight="1"/>
    <row r="41773" ht="26.25" customHeight="1"/>
    <row r="41774" ht="26.25" customHeight="1"/>
    <row r="41775" ht="26.25" customHeight="1"/>
    <row r="41776" ht="26.25" customHeight="1"/>
    <row r="41777" ht="26.25" customHeight="1"/>
    <row r="41778" ht="26.25" customHeight="1"/>
    <row r="41779" ht="26.25" customHeight="1"/>
    <row r="41780" ht="26.25" customHeight="1"/>
    <row r="41781" ht="26.25" customHeight="1"/>
    <row r="41782" ht="26.25" customHeight="1"/>
    <row r="41783" ht="26.25" customHeight="1"/>
    <row r="41784" ht="26.25" customHeight="1"/>
    <row r="41785" ht="26.25" customHeight="1"/>
    <row r="41786" ht="26.25" customHeight="1"/>
    <row r="41787" ht="26.25" customHeight="1"/>
    <row r="41788" ht="26.25" customHeight="1"/>
    <row r="41789" ht="26.25" customHeight="1"/>
    <row r="41790" ht="26.25" customHeight="1"/>
    <row r="41791" ht="26.25" customHeight="1"/>
    <row r="41792" ht="26.25" customHeight="1"/>
    <row r="41793" ht="26.25" customHeight="1"/>
    <row r="41794" ht="26.25" customHeight="1"/>
    <row r="41795" ht="26.25" customHeight="1"/>
    <row r="41796" ht="26.25" customHeight="1"/>
    <row r="41797" ht="26.25" customHeight="1"/>
    <row r="41798" ht="26.25" customHeight="1"/>
    <row r="41799" ht="26.25" customHeight="1"/>
    <row r="41800" ht="26.25" customHeight="1"/>
    <row r="41801" ht="26.25" customHeight="1"/>
    <row r="41802" ht="26.25" customHeight="1"/>
    <row r="41803" ht="26.25" customHeight="1"/>
    <row r="41804" ht="26.25" customHeight="1"/>
    <row r="41805" ht="26.25" customHeight="1"/>
    <row r="41806" ht="26.25" customHeight="1"/>
    <row r="41807" ht="26.25" customHeight="1"/>
    <row r="41808" ht="26.25" customHeight="1"/>
    <row r="41809" ht="26.25" customHeight="1"/>
    <row r="41810" ht="26.25" customHeight="1"/>
    <row r="41811" ht="26.25" customHeight="1"/>
    <row r="41812" ht="26.25" customHeight="1"/>
    <row r="41813" ht="26.25" customHeight="1"/>
    <row r="41814" ht="26.25" customHeight="1"/>
    <row r="41815" ht="26.25" customHeight="1"/>
    <row r="41816" ht="26.25" customHeight="1"/>
    <row r="41817" ht="26.25" customHeight="1"/>
    <row r="41818" ht="26.25" customHeight="1"/>
    <row r="41819" ht="26.25" customHeight="1"/>
    <row r="41820" ht="26.25" customHeight="1"/>
    <row r="41821" ht="26.25" customHeight="1"/>
    <row r="41822" ht="26.25" customHeight="1"/>
    <row r="41823" ht="26.25" customHeight="1"/>
    <row r="41824" ht="26.25" customHeight="1"/>
    <row r="41825" ht="26.25" customHeight="1"/>
    <row r="41826" ht="26.25" customHeight="1"/>
    <row r="41827" ht="26.25" customHeight="1"/>
    <row r="41828" ht="26.25" customHeight="1"/>
    <row r="41829" ht="26.25" customHeight="1"/>
    <row r="41830" ht="26.25" customHeight="1"/>
    <row r="41831" ht="26.25" customHeight="1"/>
    <row r="41832" ht="26.25" customHeight="1"/>
    <row r="41833" ht="26.25" customHeight="1"/>
    <row r="41834" ht="26.25" customHeight="1"/>
    <row r="41835" ht="26.25" customHeight="1"/>
    <row r="41836" ht="26.25" customHeight="1"/>
    <row r="41837" ht="26.25" customHeight="1"/>
    <row r="41838" ht="26.25" customHeight="1"/>
    <row r="41839" ht="26.25" customHeight="1"/>
    <row r="41840" ht="26.25" customHeight="1"/>
    <row r="41841" ht="26.25" customHeight="1"/>
    <row r="41842" ht="26.25" customHeight="1"/>
    <row r="41843" ht="26.25" customHeight="1"/>
    <row r="41844" ht="26.25" customHeight="1"/>
    <row r="41845" ht="26.25" customHeight="1"/>
    <row r="41846" ht="26.25" customHeight="1"/>
    <row r="41847" ht="26.25" customHeight="1"/>
    <row r="41848" ht="26.25" customHeight="1"/>
    <row r="41849" ht="26.25" customHeight="1"/>
    <row r="41850" ht="26.25" customHeight="1"/>
    <row r="41851" ht="26.25" customHeight="1"/>
    <row r="41852" ht="26.25" customHeight="1"/>
    <row r="41853" ht="26.25" customHeight="1"/>
    <row r="41854" ht="26.25" customHeight="1"/>
    <row r="41855" ht="26.25" customHeight="1"/>
    <row r="41856" ht="26.25" customHeight="1"/>
    <row r="41857" ht="26.25" customHeight="1"/>
    <row r="41858" ht="26.25" customHeight="1"/>
    <row r="41859" ht="26.25" customHeight="1"/>
    <row r="41860" ht="26.25" customHeight="1"/>
    <row r="41861" ht="26.25" customHeight="1"/>
    <row r="41862" ht="26.25" customHeight="1"/>
    <row r="41863" ht="26.25" customHeight="1"/>
    <row r="41864" ht="26.25" customHeight="1"/>
    <row r="41865" ht="26.25" customHeight="1"/>
    <row r="41866" ht="26.25" customHeight="1"/>
    <row r="41867" ht="26.25" customHeight="1"/>
    <row r="41868" ht="26.25" customHeight="1"/>
    <row r="41869" ht="26.25" customHeight="1"/>
    <row r="41870" ht="26.25" customHeight="1"/>
    <row r="41871" ht="26.25" customHeight="1"/>
    <row r="41872" ht="26.25" customHeight="1"/>
    <row r="41873" ht="26.25" customHeight="1"/>
    <row r="41874" ht="26.25" customHeight="1"/>
    <row r="41875" ht="26.25" customHeight="1"/>
    <row r="41876" ht="26.25" customHeight="1"/>
    <row r="41877" ht="26.25" customHeight="1"/>
    <row r="41878" ht="26.25" customHeight="1"/>
    <row r="41879" ht="26.25" customHeight="1"/>
    <row r="41880" ht="26.25" customHeight="1"/>
    <row r="41881" ht="26.25" customHeight="1"/>
    <row r="41882" ht="26.25" customHeight="1"/>
    <row r="41883" ht="26.25" customHeight="1"/>
    <row r="41884" ht="26.25" customHeight="1"/>
    <row r="41885" ht="26.25" customHeight="1"/>
    <row r="41886" ht="26.25" customHeight="1"/>
    <row r="41887" ht="26.25" customHeight="1"/>
    <row r="41888" ht="26.25" customHeight="1"/>
    <row r="41889" ht="26.25" customHeight="1"/>
    <row r="41890" ht="26.25" customHeight="1"/>
    <row r="41891" ht="26.25" customHeight="1"/>
    <row r="41892" ht="26.25" customHeight="1"/>
    <row r="41893" ht="26.25" customHeight="1"/>
    <row r="41894" ht="26.25" customHeight="1"/>
    <row r="41895" ht="26.25" customHeight="1"/>
    <row r="41896" ht="26.25" customHeight="1"/>
    <row r="41897" ht="26.25" customHeight="1"/>
    <row r="41898" ht="26.25" customHeight="1"/>
    <row r="41899" ht="26.25" customHeight="1"/>
    <row r="41900" ht="26.25" customHeight="1"/>
    <row r="41901" ht="26.25" customHeight="1"/>
    <row r="41902" ht="26.25" customHeight="1"/>
    <row r="41903" ht="26.25" customHeight="1"/>
    <row r="41904" ht="26.25" customHeight="1"/>
    <row r="41905" ht="26.25" customHeight="1"/>
    <row r="41906" ht="26.25" customHeight="1"/>
    <row r="41907" ht="26.25" customHeight="1"/>
    <row r="41908" ht="26.25" customHeight="1"/>
    <row r="41909" ht="26.25" customHeight="1"/>
    <row r="41910" ht="26.25" customHeight="1"/>
    <row r="41911" ht="26.25" customHeight="1"/>
    <row r="41912" ht="26.25" customHeight="1"/>
    <row r="41913" ht="26.25" customHeight="1"/>
    <row r="41914" ht="26.25" customHeight="1"/>
    <row r="41915" ht="26.25" customHeight="1"/>
    <row r="41916" ht="26.25" customHeight="1"/>
    <row r="41917" ht="26.25" customHeight="1"/>
    <row r="41918" ht="26.25" customHeight="1"/>
    <row r="41919" ht="26.25" customHeight="1"/>
    <row r="41920" ht="26.25" customHeight="1"/>
    <row r="41921" ht="26.25" customHeight="1"/>
    <row r="41922" ht="26.25" customHeight="1"/>
    <row r="41923" ht="26.25" customHeight="1"/>
    <row r="41924" ht="26.25" customHeight="1"/>
    <row r="41925" ht="26.25" customHeight="1"/>
    <row r="41926" ht="26.25" customHeight="1"/>
    <row r="41927" ht="26.25" customHeight="1"/>
    <row r="41928" ht="26.25" customHeight="1"/>
    <row r="41929" ht="26.25" customHeight="1"/>
    <row r="41930" ht="26.25" customHeight="1"/>
    <row r="41931" ht="26.25" customHeight="1"/>
    <row r="41932" ht="26.25" customHeight="1"/>
    <row r="41933" ht="26.25" customHeight="1"/>
    <row r="41934" ht="26.25" customHeight="1"/>
    <row r="41935" ht="26.25" customHeight="1"/>
    <row r="41936" ht="26.25" customHeight="1"/>
    <row r="41937" ht="26.25" customHeight="1"/>
    <row r="41938" ht="26.25" customHeight="1"/>
    <row r="41939" ht="26.25" customHeight="1"/>
    <row r="41940" ht="26.25" customHeight="1"/>
    <row r="41941" ht="26.25" customHeight="1"/>
    <row r="41942" ht="26.25" customHeight="1"/>
    <row r="41943" ht="26.25" customHeight="1"/>
    <row r="41944" ht="26.25" customHeight="1"/>
    <row r="41945" ht="26.25" customHeight="1"/>
    <row r="41946" ht="26.25" customHeight="1"/>
    <row r="41947" ht="26.25" customHeight="1"/>
    <row r="41948" ht="26.25" customHeight="1"/>
    <row r="41949" ht="26.25" customHeight="1"/>
    <row r="41950" ht="26.25" customHeight="1"/>
    <row r="41951" ht="26.25" customHeight="1"/>
    <row r="41952" ht="26.25" customHeight="1"/>
    <row r="41953" ht="26.25" customHeight="1"/>
    <row r="41954" ht="26.25" customHeight="1"/>
    <row r="41955" ht="26.25" customHeight="1"/>
    <row r="41956" ht="26.25" customHeight="1"/>
    <row r="41957" ht="26.25" customHeight="1"/>
    <row r="41958" ht="26.25" customHeight="1"/>
    <row r="41959" ht="26.25" customHeight="1"/>
    <row r="41960" ht="26.25" customHeight="1"/>
    <row r="41961" ht="26.25" customHeight="1"/>
    <row r="41962" ht="26.25" customHeight="1"/>
    <row r="41963" ht="26.25" customHeight="1"/>
    <row r="41964" ht="26.25" customHeight="1"/>
    <row r="41965" ht="26.25" customHeight="1"/>
    <row r="41966" ht="26.25" customHeight="1"/>
    <row r="41967" ht="26.25" customHeight="1"/>
    <row r="41968" ht="26.25" customHeight="1"/>
    <row r="41969" ht="26.25" customHeight="1"/>
    <row r="41970" ht="26.25" customHeight="1"/>
    <row r="41971" ht="26.25" customHeight="1"/>
    <row r="41972" ht="26.25" customHeight="1"/>
    <row r="41973" ht="26.25" customHeight="1"/>
    <row r="41974" ht="26.25" customHeight="1"/>
    <row r="41975" ht="26.25" customHeight="1"/>
    <row r="41976" ht="26.25" customHeight="1"/>
    <row r="41977" ht="26.25" customHeight="1"/>
    <row r="41978" ht="26.25" customHeight="1"/>
    <row r="41979" ht="26.25" customHeight="1"/>
    <row r="41980" ht="26.25" customHeight="1"/>
    <row r="41981" ht="26.25" customHeight="1"/>
    <row r="41982" ht="26.25" customHeight="1"/>
    <row r="41983" ht="26.25" customHeight="1"/>
    <row r="41984" ht="26.25" customHeight="1"/>
    <row r="41985" ht="26.25" customHeight="1"/>
    <row r="41986" ht="26.25" customHeight="1"/>
    <row r="41987" ht="26.25" customHeight="1"/>
    <row r="41988" ht="26.25" customHeight="1"/>
    <row r="41989" ht="26.25" customHeight="1"/>
    <row r="41990" ht="26.25" customHeight="1"/>
    <row r="41991" ht="26.25" customHeight="1"/>
    <row r="41992" ht="26.25" customHeight="1"/>
    <row r="41993" ht="26.25" customHeight="1"/>
    <row r="41994" ht="26.25" customHeight="1"/>
    <row r="41995" ht="26.25" customHeight="1"/>
    <row r="41996" ht="26.25" customHeight="1"/>
    <row r="41997" ht="26.25" customHeight="1"/>
    <row r="41998" ht="26.25" customHeight="1"/>
    <row r="41999" ht="26.25" customHeight="1"/>
    <row r="42000" ht="26.25" customHeight="1"/>
    <row r="42001" ht="26.25" customHeight="1"/>
    <row r="42002" ht="26.25" customHeight="1"/>
    <row r="42003" ht="26.25" customHeight="1"/>
    <row r="42004" ht="26.25" customHeight="1"/>
    <row r="42005" ht="26.25" customHeight="1"/>
    <row r="42006" ht="26.25" customHeight="1"/>
    <row r="42007" ht="26.25" customHeight="1"/>
    <row r="42008" ht="26.25" customHeight="1"/>
    <row r="42009" ht="26.25" customHeight="1"/>
    <row r="42010" ht="26.25" customHeight="1"/>
    <row r="42011" ht="26.25" customHeight="1"/>
    <row r="42012" ht="26.25" customHeight="1"/>
    <row r="42013" ht="26.25" customHeight="1"/>
    <row r="42014" ht="26.25" customHeight="1"/>
    <row r="42015" ht="26.25" customHeight="1"/>
    <row r="42016" ht="26.25" customHeight="1"/>
    <row r="42017" ht="26.25" customHeight="1"/>
    <row r="42018" ht="26.25" customHeight="1"/>
    <row r="42019" ht="26.25" customHeight="1"/>
    <row r="42020" ht="26.25" customHeight="1"/>
    <row r="42021" ht="26.25" customHeight="1"/>
    <row r="42022" ht="26.25" customHeight="1"/>
    <row r="42023" ht="26.25" customHeight="1"/>
    <row r="42024" ht="26.25" customHeight="1"/>
    <row r="42025" ht="26.25" customHeight="1"/>
    <row r="42026" ht="26.25" customHeight="1"/>
    <row r="42027" ht="26.25" customHeight="1"/>
    <row r="42028" ht="26.25" customHeight="1"/>
    <row r="42029" ht="26.25" customHeight="1"/>
    <row r="42030" ht="26.25" customHeight="1"/>
    <row r="42031" ht="26.25" customHeight="1"/>
    <row r="42032" ht="26.25" customHeight="1"/>
    <row r="42033" ht="26.25" customHeight="1"/>
    <row r="42034" ht="26.25" customHeight="1"/>
    <row r="42035" ht="26.25" customHeight="1"/>
    <row r="42036" ht="26.25" customHeight="1"/>
    <row r="42037" ht="26.25" customHeight="1"/>
    <row r="42038" ht="26.25" customHeight="1"/>
    <row r="42039" ht="26.25" customHeight="1"/>
    <row r="42040" ht="26.25" customHeight="1"/>
    <row r="42041" ht="26.25" customHeight="1"/>
    <row r="42042" ht="26.25" customHeight="1"/>
    <row r="42043" ht="26.25" customHeight="1"/>
    <row r="42044" ht="26.25" customHeight="1"/>
    <row r="42045" ht="26.25" customHeight="1"/>
    <row r="42046" ht="26.25" customHeight="1"/>
    <row r="42047" ht="26.25" customHeight="1"/>
    <row r="42048" ht="26.25" customHeight="1"/>
    <row r="42049" ht="26.25" customHeight="1"/>
    <row r="42050" ht="26.25" customHeight="1"/>
    <row r="42051" ht="26.25" customHeight="1"/>
    <row r="42052" ht="26.25" customHeight="1"/>
    <row r="42053" ht="26.25" customHeight="1"/>
    <row r="42054" ht="26.25" customHeight="1"/>
    <row r="42055" ht="26.25" customHeight="1"/>
    <row r="42056" ht="26.25" customHeight="1"/>
    <row r="42057" ht="26.25" customHeight="1"/>
    <row r="42058" ht="26.25" customHeight="1"/>
    <row r="42059" ht="26.25" customHeight="1"/>
    <row r="42060" ht="26.25" customHeight="1"/>
    <row r="42061" ht="26.25" customHeight="1"/>
    <row r="42062" ht="26.25" customHeight="1"/>
    <row r="42063" ht="26.25" customHeight="1"/>
    <row r="42064" ht="26.25" customHeight="1"/>
    <row r="42065" ht="26.25" customHeight="1"/>
    <row r="42066" ht="26.25" customHeight="1"/>
    <row r="42067" ht="26.25" customHeight="1"/>
    <row r="42068" ht="26.25" customHeight="1"/>
    <row r="42069" ht="26.25" customHeight="1"/>
    <row r="42070" ht="26.25" customHeight="1"/>
    <row r="42071" ht="26.25" customHeight="1"/>
    <row r="42072" ht="26.25" customHeight="1"/>
    <row r="42073" ht="26.25" customHeight="1"/>
    <row r="42074" ht="26.25" customHeight="1"/>
    <row r="42075" ht="26.25" customHeight="1"/>
    <row r="42076" ht="26.25" customHeight="1"/>
    <row r="42077" ht="26.25" customHeight="1"/>
    <row r="42078" ht="26.25" customHeight="1"/>
    <row r="42079" ht="26.25" customHeight="1"/>
    <row r="42080" ht="26.25" customHeight="1"/>
    <row r="42081" ht="26.25" customHeight="1"/>
    <row r="42082" ht="26.25" customHeight="1"/>
    <row r="42083" ht="26.25" customHeight="1"/>
    <row r="42084" ht="26.25" customHeight="1"/>
    <row r="42085" ht="26.25" customHeight="1"/>
    <row r="42086" ht="26.25" customHeight="1"/>
    <row r="42087" ht="26.25" customHeight="1"/>
    <row r="42088" ht="26.25" customHeight="1"/>
    <row r="42089" ht="26.25" customHeight="1"/>
    <row r="42090" ht="26.25" customHeight="1"/>
    <row r="42091" ht="26.25" customHeight="1"/>
    <row r="42092" ht="26.25" customHeight="1"/>
    <row r="42093" ht="26.25" customHeight="1"/>
    <row r="42094" ht="26.25" customHeight="1"/>
    <row r="42095" ht="26.25" customHeight="1"/>
    <row r="42096" ht="26.25" customHeight="1"/>
    <row r="42097" ht="26.25" customHeight="1"/>
    <row r="42098" ht="26.25" customHeight="1"/>
    <row r="42099" ht="26.25" customHeight="1"/>
    <row r="42100" ht="26.25" customHeight="1"/>
    <row r="42101" ht="26.25" customHeight="1"/>
    <row r="42102" ht="26.25" customHeight="1"/>
    <row r="42103" ht="26.25" customHeight="1"/>
    <row r="42104" ht="26.25" customHeight="1"/>
    <row r="42105" ht="26.25" customHeight="1"/>
    <row r="42106" ht="26.25" customHeight="1"/>
    <row r="42107" ht="26.25" customHeight="1"/>
    <row r="42108" ht="26.25" customHeight="1"/>
    <row r="42109" ht="26.25" customHeight="1"/>
    <row r="42110" ht="26.25" customHeight="1"/>
    <row r="42111" ht="26.25" customHeight="1"/>
    <row r="42112" ht="26.25" customHeight="1"/>
    <row r="42113" ht="26.25" customHeight="1"/>
    <row r="42114" ht="26.25" customHeight="1"/>
    <row r="42115" ht="26.25" customHeight="1"/>
    <row r="42116" ht="26.25" customHeight="1"/>
    <row r="42117" ht="26.25" customHeight="1"/>
    <row r="42118" ht="26.25" customHeight="1"/>
    <row r="42119" ht="26.25" customHeight="1"/>
    <row r="42120" ht="26.25" customHeight="1"/>
    <row r="42121" ht="26.25" customHeight="1"/>
    <row r="42122" ht="26.25" customHeight="1"/>
    <row r="42123" ht="26.25" customHeight="1"/>
    <row r="42124" ht="26.25" customHeight="1"/>
    <row r="42125" ht="26.25" customHeight="1"/>
    <row r="42126" ht="26.25" customHeight="1"/>
    <row r="42127" ht="26.25" customHeight="1"/>
    <row r="42128" ht="26.25" customHeight="1"/>
    <row r="42129" ht="26.25" customHeight="1"/>
    <row r="42130" ht="26.25" customHeight="1"/>
    <row r="42131" ht="26.25" customHeight="1"/>
    <row r="42132" ht="26.25" customHeight="1"/>
    <row r="42133" ht="26.25" customHeight="1"/>
    <row r="42134" ht="26.25" customHeight="1"/>
    <row r="42135" ht="26.25" customHeight="1"/>
    <row r="42136" ht="26.25" customHeight="1"/>
    <row r="42137" ht="26.25" customHeight="1"/>
    <row r="42138" ht="26.25" customHeight="1"/>
    <row r="42139" ht="26.25" customHeight="1"/>
    <row r="42140" ht="26.25" customHeight="1"/>
    <row r="42141" ht="26.25" customHeight="1"/>
    <row r="42142" ht="26.25" customHeight="1"/>
    <row r="42143" ht="26.25" customHeight="1"/>
    <row r="42144" ht="26.25" customHeight="1"/>
    <row r="42145" ht="26.25" customHeight="1"/>
    <row r="42146" ht="26.25" customHeight="1"/>
    <row r="42147" ht="26.25" customHeight="1"/>
    <row r="42148" ht="26.25" customHeight="1"/>
    <row r="42149" ht="26.25" customHeight="1"/>
    <row r="42150" ht="26.25" customHeight="1"/>
    <row r="42151" ht="26.25" customHeight="1"/>
    <row r="42152" ht="26.25" customHeight="1"/>
    <row r="42153" ht="26.25" customHeight="1"/>
    <row r="42154" ht="26.25" customHeight="1"/>
    <row r="42155" ht="26.25" customHeight="1"/>
    <row r="42156" ht="26.25" customHeight="1"/>
    <row r="42157" ht="26.25" customHeight="1"/>
    <row r="42158" ht="26.25" customHeight="1"/>
    <row r="42159" ht="26.25" customHeight="1"/>
    <row r="42160" ht="26.25" customHeight="1"/>
    <row r="42161" ht="26.25" customHeight="1"/>
    <row r="42162" ht="26.25" customHeight="1"/>
    <row r="42163" ht="26.25" customHeight="1"/>
    <row r="42164" ht="26.25" customHeight="1"/>
    <row r="42165" ht="26.25" customHeight="1"/>
    <row r="42166" ht="26.25" customHeight="1"/>
    <row r="42167" ht="26.25" customHeight="1"/>
    <row r="42168" ht="26.25" customHeight="1"/>
    <row r="42169" ht="26.25" customHeight="1"/>
    <row r="42170" ht="26.25" customHeight="1"/>
    <row r="42171" ht="26.25" customHeight="1"/>
    <row r="42172" ht="26.25" customHeight="1"/>
    <row r="42173" ht="26.25" customHeight="1"/>
    <row r="42174" ht="26.25" customHeight="1"/>
    <row r="42175" ht="26.25" customHeight="1"/>
    <row r="42176" ht="26.25" customHeight="1"/>
    <row r="42177" ht="26.25" customHeight="1"/>
    <row r="42178" ht="26.25" customHeight="1"/>
    <row r="42179" ht="26.25" customHeight="1"/>
    <row r="42180" ht="26.25" customHeight="1"/>
    <row r="42181" ht="26.25" customHeight="1"/>
    <row r="42182" ht="26.25" customHeight="1"/>
    <row r="42183" ht="26.25" customHeight="1"/>
    <row r="42184" ht="26.25" customHeight="1"/>
    <row r="42185" ht="26.25" customHeight="1"/>
    <row r="42186" ht="26.25" customHeight="1"/>
    <row r="42187" ht="26.25" customHeight="1"/>
    <row r="42188" ht="26.25" customHeight="1"/>
    <row r="42189" ht="26.25" customHeight="1"/>
    <row r="42190" ht="26.25" customHeight="1"/>
    <row r="42191" ht="26.25" customHeight="1"/>
    <row r="42192" ht="26.25" customHeight="1"/>
    <row r="42193" ht="26.25" customHeight="1"/>
    <row r="42194" ht="26.25" customHeight="1"/>
    <row r="42195" ht="26.25" customHeight="1"/>
    <row r="42196" ht="26.25" customHeight="1"/>
    <row r="42197" ht="26.25" customHeight="1"/>
    <row r="42198" ht="26.25" customHeight="1"/>
    <row r="42199" ht="26.25" customHeight="1"/>
    <row r="42200" ht="26.25" customHeight="1"/>
    <row r="42201" ht="26.25" customHeight="1"/>
    <row r="42202" ht="26.25" customHeight="1"/>
    <row r="42203" ht="26.25" customHeight="1"/>
    <row r="42204" ht="26.25" customHeight="1"/>
    <row r="42205" ht="26.25" customHeight="1"/>
    <row r="42206" ht="26.25" customHeight="1"/>
    <row r="42207" ht="26.25" customHeight="1"/>
    <row r="42208" ht="26.25" customHeight="1"/>
    <row r="42209" ht="26.25" customHeight="1"/>
    <row r="42210" ht="26.25" customHeight="1"/>
    <row r="42211" ht="26.25" customHeight="1"/>
    <row r="42212" ht="26.25" customHeight="1"/>
    <row r="42213" ht="26.25" customHeight="1"/>
    <row r="42214" ht="26.25" customHeight="1"/>
    <row r="42215" ht="26.25" customHeight="1"/>
    <row r="42216" ht="26.25" customHeight="1"/>
    <row r="42217" ht="26.25" customHeight="1"/>
    <row r="42218" ht="26.25" customHeight="1"/>
    <row r="42219" ht="26.25" customHeight="1"/>
    <row r="42220" ht="26.25" customHeight="1"/>
    <row r="42221" ht="26.25" customHeight="1"/>
    <row r="42222" ht="26.25" customHeight="1"/>
    <row r="42223" ht="26.25" customHeight="1"/>
    <row r="42224" ht="26.25" customHeight="1"/>
    <row r="42225" ht="26.25" customHeight="1"/>
    <row r="42226" ht="26.25" customHeight="1"/>
    <row r="42227" ht="26.25" customHeight="1"/>
    <row r="42228" ht="26.25" customHeight="1"/>
    <row r="42229" ht="26.25" customHeight="1"/>
    <row r="42230" ht="26.25" customHeight="1"/>
    <row r="42231" ht="26.25" customHeight="1"/>
    <row r="42232" ht="26.25" customHeight="1"/>
    <row r="42233" ht="26.25" customHeight="1"/>
    <row r="42234" ht="26.25" customHeight="1"/>
    <row r="42235" ht="26.25" customHeight="1"/>
    <row r="42236" ht="26.25" customHeight="1"/>
    <row r="42237" ht="26.25" customHeight="1"/>
    <row r="42238" ht="26.25" customHeight="1"/>
    <row r="42239" ht="26.25" customHeight="1"/>
    <row r="42240" ht="26.25" customHeight="1"/>
    <row r="42241" ht="26.25" customHeight="1"/>
    <row r="42242" ht="26.25" customHeight="1"/>
    <row r="42243" ht="26.25" customHeight="1"/>
    <row r="42244" ht="26.25" customHeight="1"/>
    <row r="42245" ht="26.25" customHeight="1"/>
    <row r="42246" ht="26.25" customHeight="1"/>
    <row r="42247" ht="26.25" customHeight="1"/>
    <row r="42248" ht="26.25" customHeight="1"/>
    <row r="42249" ht="26.25" customHeight="1"/>
    <row r="42250" ht="26.25" customHeight="1"/>
    <row r="42251" ht="26.25" customHeight="1"/>
    <row r="42252" ht="26.25" customHeight="1"/>
    <row r="42253" ht="26.25" customHeight="1"/>
    <row r="42254" ht="26.25" customHeight="1"/>
    <row r="42255" ht="26.25" customHeight="1"/>
    <row r="42256" ht="26.25" customHeight="1"/>
    <row r="42257" ht="26.25" customHeight="1"/>
    <row r="42258" ht="26.25" customHeight="1"/>
    <row r="42259" ht="26.25" customHeight="1"/>
    <row r="42260" ht="26.25" customHeight="1"/>
    <row r="42261" ht="26.25" customHeight="1"/>
    <row r="42262" ht="26.25" customHeight="1"/>
    <row r="42263" ht="26.25" customHeight="1"/>
    <row r="42264" ht="26.25" customHeight="1"/>
    <row r="42265" ht="26.25" customHeight="1"/>
    <row r="42266" ht="26.25" customHeight="1"/>
    <row r="42267" ht="26.25" customHeight="1"/>
    <row r="42268" ht="26.25" customHeight="1"/>
    <row r="42269" ht="26.25" customHeight="1"/>
    <row r="42270" ht="26.25" customHeight="1"/>
    <row r="42271" ht="26.25" customHeight="1"/>
    <row r="42272" ht="26.25" customHeight="1"/>
    <row r="42273" ht="26.25" customHeight="1"/>
    <row r="42274" ht="26.25" customHeight="1"/>
    <row r="42275" ht="26.25" customHeight="1"/>
    <row r="42276" ht="26.25" customHeight="1"/>
    <row r="42277" ht="26.25" customHeight="1"/>
    <row r="42278" ht="26.25" customHeight="1"/>
    <row r="42279" ht="26.25" customHeight="1"/>
    <row r="42280" ht="26.25" customHeight="1"/>
    <row r="42281" ht="26.25" customHeight="1"/>
    <row r="42282" ht="26.25" customHeight="1"/>
    <row r="42283" ht="26.25" customHeight="1"/>
    <row r="42284" ht="26.25" customHeight="1"/>
    <row r="42285" ht="26.25" customHeight="1"/>
    <row r="42286" ht="26.25" customHeight="1"/>
    <row r="42287" ht="26.25" customHeight="1"/>
    <row r="42288" ht="26.25" customHeight="1"/>
    <row r="42289" ht="26.25" customHeight="1"/>
    <row r="42290" ht="26.25" customHeight="1"/>
    <row r="42291" ht="26.25" customHeight="1"/>
    <row r="42292" ht="26.25" customHeight="1"/>
    <row r="42293" ht="26.25" customHeight="1"/>
    <row r="42294" ht="26.25" customHeight="1"/>
    <row r="42295" ht="26.25" customHeight="1"/>
    <row r="42296" ht="26.25" customHeight="1"/>
    <row r="42297" ht="26.25" customHeight="1"/>
    <row r="42298" ht="26.25" customHeight="1"/>
    <row r="42299" ht="26.25" customHeight="1"/>
    <row r="42300" ht="26.25" customHeight="1"/>
    <row r="42301" ht="26.25" customHeight="1"/>
    <row r="42302" ht="26.25" customHeight="1"/>
    <row r="42303" ht="26.25" customHeight="1"/>
    <row r="42304" ht="26.25" customHeight="1"/>
    <row r="42305" ht="26.25" customHeight="1"/>
    <row r="42306" ht="26.25" customHeight="1"/>
    <row r="42307" ht="26.25" customHeight="1"/>
    <row r="42308" ht="26.25" customHeight="1"/>
    <row r="42309" ht="26.25" customHeight="1"/>
    <row r="42310" ht="26.25" customHeight="1"/>
    <row r="42311" ht="26.25" customHeight="1"/>
    <row r="42312" ht="26.25" customHeight="1"/>
    <row r="42313" ht="26.25" customHeight="1"/>
    <row r="42314" ht="26.25" customHeight="1"/>
    <row r="42315" ht="26.25" customHeight="1"/>
    <row r="42316" ht="26.25" customHeight="1"/>
    <row r="42317" ht="26.25" customHeight="1"/>
    <row r="42318" ht="26.25" customHeight="1"/>
    <row r="42319" ht="26.25" customHeight="1"/>
    <row r="42320" ht="26.25" customHeight="1"/>
    <row r="42321" ht="26.25" customHeight="1"/>
    <row r="42322" ht="26.25" customHeight="1"/>
    <row r="42323" ht="26.25" customHeight="1"/>
    <row r="42324" ht="26.25" customHeight="1"/>
    <row r="42325" ht="26.25" customHeight="1"/>
    <row r="42326" ht="26.25" customHeight="1"/>
    <row r="42327" ht="26.25" customHeight="1"/>
    <row r="42328" ht="26.25" customHeight="1"/>
    <row r="42329" ht="26.25" customHeight="1"/>
    <row r="42330" ht="26.25" customHeight="1"/>
    <row r="42331" ht="26.25" customHeight="1"/>
    <row r="42332" ht="26.25" customHeight="1"/>
    <row r="42333" ht="26.25" customHeight="1"/>
    <row r="42334" ht="26.25" customHeight="1"/>
    <row r="42335" ht="26.25" customHeight="1"/>
    <row r="42336" ht="26.25" customHeight="1"/>
    <row r="42337" ht="26.25" customHeight="1"/>
    <row r="42338" ht="26.25" customHeight="1"/>
    <row r="42339" ht="26.25" customHeight="1"/>
    <row r="42340" ht="26.25" customHeight="1"/>
    <row r="42341" ht="26.25" customHeight="1"/>
    <row r="42342" ht="26.25" customHeight="1"/>
    <row r="42343" ht="26.25" customHeight="1"/>
    <row r="42344" ht="26.25" customHeight="1"/>
    <row r="42345" ht="26.25" customHeight="1"/>
    <row r="42346" ht="26.25" customHeight="1"/>
    <row r="42347" ht="26.25" customHeight="1"/>
    <row r="42348" ht="26.25" customHeight="1"/>
    <row r="42349" ht="26.25" customHeight="1"/>
    <row r="42350" ht="26.25" customHeight="1"/>
    <row r="42351" ht="26.25" customHeight="1"/>
    <row r="42352" ht="26.25" customHeight="1"/>
    <row r="42353" ht="26.25" customHeight="1"/>
    <row r="42354" ht="26.25" customHeight="1"/>
    <row r="42355" ht="26.25" customHeight="1"/>
    <row r="42356" ht="26.25" customHeight="1"/>
    <row r="42357" ht="26.25" customHeight="1"/>
    <row r="42358" ht="26.25" customHeight="1"/>
    <row r="42359" ht="26.25" customHeight="1"/>
    <row r="42360" ht="26.25" customHeight="1"/>
    <row r="42361" ht="26.25" customHeight="1"/>
    <row r="42362" ht="26.25" customHeight="1"/>
    <row r="42363" ht="26.25" customHeight="1"/>
    <row r="42364" ht="26.25" customHeight="1"/>
    <row r="42365" ht="26.25" customHeight="1"/>
    <row r="42366" ht="26.25" customHeight="1"/>
    <row r="42367" ht="26.25" customHeight="1"/>
    <row r="42368" ht="26.25" customHeight="1"/>
    <row r="42369" ht="26.25" customHeight="1"/>
    <row r="42370" ht="26.25" customHeight="1"/>
    <row r="42371" ht="26.25" customHeight="1"/>
    <row r="42372" ht="26.25" customHeight="1"/>
    <row r="42373" ht="26.25" customHeight="1"/>
    <row r="42374" ht="26.25" customHeight="1"/>
    <row r="42375" ht="26.25" customHeight="1"/>
    <row r="42376" ht="26.25" customHeight="1"/>
    <row r="42377" ht="26.25" customHeight="1"/>
    <row r="42378" ht="26.25" customHeight="1"/>
    <row r="42379" ht="26.25" customHeight="1"/>
    <row r="42380" ht="26.25" customHeight="1"/>
    <row r="42381" ht="26.25" customHeight="1"/>
    <row r="42382" ht="26.25" customHeight="1"/>
    <row r="42383" ht="26.25" customHeight="1"/>
    <row r="42384" ht="26.25" customHeight="1"/>
    <row r="42385" ht="26.25" customHeight="1"/>
    <row r="42386" ht="26.25" customHeight="1"/>
    <row r="42387" ht="26.25" customHeight="1"/>
    <row r="42388" ht="26.25" customHeight="1"/>
    <row r="42389" ht="26.25" customHeight="1"/>
    <row r="42390" ht="26.25" customHeight="1"/>
    <row r="42391" ht="26.25" customHeight="1"/>
    <row r="42392" ht="26.25" customHeight="1"/>
    <row r="42393" ht="26.25" customHeight="1"/>
    <row r="42394" ht="26.25" customHeight="1"/>
    <row r="42395" ht="26.25" customHeight="1"/>
    <row r="42396" ht="26.25" customHeight="1"/>
    <row r="42397" ht="26.25" customHeight="1"/>
    <row r="42398" ht="26.25" customHeight="1"/>
    <row r="42399" ht="26.25" customHeight="1"/>
    <row r="42400" ht="26.25" customHeight="1"/>
    <row r="42401" ht="26.25" customHeight="1"/>
    <row r="42402" ht="26.25" customHeight="1"/>
    <row r="42403" ht="26.25" customHeight="1"/>
    <row r="42404" ht="26.25" customHeight="1"/>
    <row r="42405" ht="26.25" customHeight="1"/>
    <row r="42406" ht="26.25" customHeight="1"/>
    <row r="42407" ht="26.25" customHeight="1"/>
    <row r="42408" ht="26.25" customHeight="1"/>
    <row r="42409" ht="26.25" customHeight="1"/>
    <row r="42410" ht="26.25" customHeight="1"/>
    <row r="42411" ht="26.25" customHeight="1"/>
    <row r="42412" ht="26.25" customHeight="1"/>
    <row r="42413" ht="26.25" customHeight="1"/>
    <row r="42414" ht="26.25" customHeight="1"/>
    <row r="42415" ht="26.25" customHeight="1"/>
    <row r="42416" ht="26.25" customHeight="1"/>
    <row r="42417" ht="26.25" customHeight="1"/>
    <row r="42418" ht="26.25" customHeight="1"/>
    <row r="42419" ht="26.25" customHeight="1"/>
    <row r="42420" ht="26.25" customHeight="1"/>
    <row r="42421" ht="26.25" customHeight="1"/>
    <row r="42422" ht="26.25" customHeight="1"/>
    <row r="42423" ht="26.25" customHeight="1"/>
    <row r="42424" ht="26.25" customHeight="1"/>
    <row r="42425" ht="26.25" customHeight="1"/>
    <row r="42426" ht="26.25" customHeight="1"/>
    <row r="42427" ht="26.25" customHeight="1"/>
    <row r="42428" ht="26.25" customHeight="1"/>
    <row r="42429" ht="26.25" customHeight="1"/>
    <row r="42430" ht="26.25" customHeight="1"/>
    <row r="42431" ht="26.25" customHeight="1"/>
    <row r="42432" ht="26.25" customHeight="1"/>
    <row r="42433" ht="26.25" customHeight="1"/>
    <row r="42434" ht="26.25" customHeight="1"/>
    <row r="42435" ht="26.25" customHeight="1"/>
    <row r="42436" ht="26.25" customHeight="1"/>
    <row r="42437" ht="26.25" customHeight="1"/>
    <row r="42438" ht="26.25" customHeight="1"/>
    <row r="42439" ht="26.25" customHeight="1"/>
    <row r="42440" ht="26.25" customHeight="1"/>
    <row r="42441" ht="26.25" customHeight="1"/>
    <row r="42442" ht="26.25" customHeight="1"/>
    <row r="42443" ht="26.25" customHeight="1"/>
    <row r="42444" ht="26.25" customHeight="1"/>
    <row r="42445" ht="26.25" customHeight="1"/>
    <row r="42446" ht="26.25" customHeight="1"/>
    <row r="42447" ht="26.25" customHeight="1"/>
    <row r="42448" ht="26.25" customHeight="1"/>
    <row r="42449" ht="26.25" customHeight="1"/>
    <row r="42450" ht="26.25" customHeight="1"/>
    <row r="42451" ht="26.25" customHeight="1"/>
    <row r="42452" ht="26.25" customHeight="1"/>
    <row r="42453" ht="26.25" customHeight="1"/>
    <row r="42454" ht="26.25" customHeight="1"/>
    <row r="42455" ht="26.25" customHeight="1"/>
    <row r="42456" ht="26.25" customHeight="1"/>
    <row r="42457" ht="26.25" customHeight="1"/>
    <row r="42458" ht="26.25" customHeight="1"/>
    <row r="42459" ht="26.25" customHeight="1"/>
    <row r="42460" ht="26.25" customHeight="1"/>
    <row r="42461" ht="26.25" customHeight="1"/>
    <row r="42462" ht="26.25" customHeight="1"/>
    <row r="42463" ht="26.25" customHeight="1"/>
    <row r="42464" ht="26.25" customHeight="1"/>
    <row r="42465" ht="26.25" customHeight="1"/>
    <row r="42466" ht="26.25" customHeight="1"/>
    <row r="42467" ht="26.25" customHeight="1"/>
    <row r="42468" ht="26.25" customHeight="1"/>
    <row r="42469" ht="26.25" customHeight="1"/>
    <row r="42470" ht="26.25" customHeight="1"/>
    <row r="42471" ht="26.25" customHeight="1"/>
    <row r="42472" ht="26.25" customHeight="1"/>
    <row r="42473" ht="26.25" customHeight="1"/>
    <row r="42474" ht="26.25" customHeight="1"/>
    <row r="42475" ht="26.25" customHeight="1"/>
    <row r="42476" ht="26.25" customHeight="1"/>
    <row r="42477" ht="26.25" customHeight="1"/>
    <row r="42478" ht="26.25" customHeight="1"/>
    <row r="42479" ht="26.25" customHeight="1"/>
    <row r="42480" ht="26.25" customHeight="1"/>
    <row r="42481" ht="26.25" customHeight="1"/>
    <row r="42482" ht="26.25" customHeight="1"/>
    <row r="42483" ht="26.25" customHeight="1"/>
    <row r="42484" ht="26.25" customHeight="1"/>
    <row r="42485" ht="26.25" customHeight="1"/>
    <row r="42486" ht="26.25" customHeight="1"/>
    <row r="42487" ht="26.25" customHeight="1"/>
    <row r="42488" ht="26.25" customHeight="1"/>
    <row r="42489" ht="26.25" customHeight="1"/>
    <row r="42490" ht="26.25" customHeight="1"/>
    <row r="42491" ht="26.25" customHeight="1"/>
    <row r="42492" ht="26.25" customHeight="1"/>
    <row r="42493" ht="26.25" customHeight="1"/>
    <row r="42494" ht="26.25" customHeight="1"/>
    <row r="42495" ht="26.25" customHeight="1"/>
    <row r="42496" ht="26.25" customHeight="1"/>
    <row r="42497" ht="26.25" customHeight="1"/>
    <row r="42498" ht="26.25" customHeight="1"/>
    <row r="42499" ht="26.25" customHeight="1"/>
    <row r="42500" ht="26.25" customHeight="1"/>
    <row r="42501" ht="26.25" customHeight="1"/>
    <row r="42502" ht="26.25" customHeight="1"/>
    <row r="42503" ht="26.25" customHeight="1"/>
    <row r="42504" ht="26.25" customHeight="1"/>
    <row r="42505" ht="26.25" customHeight="1"/>
    <row r="42506" ht="26.25" customHeight="1"/>
    <row r="42507" ht="26.25" customHeight="1"/>
    <row r="42508" ht="26.25" customHeight="1"/>
    <row r="42509" ht="26.25" customHeight="1"/>
    <row r="42510" ht="26.25" customHeight="1"/>
    <row r="42511" ht="26.25" customHeight="1"/>
    <row r="42512" ht="26.25" customHeight="1"/>
    <row r="42513" ht="26.25" customHeight="1"/>
    <row r="42514" ht="26.25" customHeight="1"/>
    <row r="42515" ht="26.25" customHeight="1"/>
    <row r="42516" ht="26.25" customHeight="1"/>
    <row r="42517" ht="26.25" customHeight="1"/>
    <row r="42518" ht="26.25" customHeight="1"/>
    <row r="42519" ht="26.25" customHeight="1"/>
    <row r="42520" ht="26.25" customHeight="1"/>
    <row r="42521" ht="26.25" customHeight="1"/>
    <row r="42522" ht="26.25" customHeight="1"/>
    <row r="42523" ht="26.25" customHeight="1"/>
    <row r="42524" ht="26.25" customHeight="1"/>
    <row r="42525" ht="26.25" customHeight="1"/>
    <row r="42526" ht="26.25" customHeight="1"/>
    <row r="42527" ht="26.25" customHeight="1"/>
    <row r="42528" ht="26.25" customHeight="1"/>
    <row r="42529" ht="26.25" customHeight="1"/>
    <row r="42530" ht="26.25" customHeight="1"/>
    <row r="42531" ht="26.25" customHeight="1"/>
    <row r="42532" ht="26.25" customHeight="1"/>
    <row r="42533" ht="26.25" customHeight="1"/>
    <row r="42534" ht="26.25" customHeight="1"/>
    <row r="42535" ht="26.25" customHeight="1"/>
    <row r="42536" ht="26.25" customHeight="1"/>
    <row r="42537" ht="26.25" customHeight="1"/>
    <row r="42538" ht="26.25" customHeight="1"/>
    <row r="42539" ht="26.25" customHeight="1"/>
    <row r="42540" ht="26.25" customHeight="1"/>
    <row r="42541" ht="26.25" customHeight="1"/>
    <row r="42542" ht="26.25" customHeight="1"/>
    <row r="42543" ht="26.25" customHeight="1"/>
    <row r="42544" ht="26.25" customHeight="1"/>
    <row r="42545" ht="26.25" customHeight="1"/>
    <row r="42546" ht="26.25" customHeight="1"/>
    <row r="42547" ht="26.25" customHeight="1"/>
    <row r="42548" ht="26.25" customHeight="1"/>
    <row r="42549" ht="26.25" customHeight="1"/>
    <row r="42550" ht="26.25" customHeight="1"/>
    <row r="42551" ht="26.25" customHeight="1"/>
    <row r="42552" ht="26.25" customHeight="1"/>
    <row r="42553" ht="26.25" customHeight="1"/>
    <row r="42554" ht="26.25" customHeight="1"/>
    <row r="42555" ht="26.25" customHeight="1"/>
    <row r="42556" ht="26.25" customHeight="1"/>
    <row r="42557" ht="26.25" customHeight="1"/>
    <row r="42558" ht="26.25" customHeight="1"/>
    <row r="42559" ht="26.25" customHeight="1"/>
    <row r="42560" ht="26.25" customHeight="1"/>
    <row r="42561" ht="26.25" customHeight="1"/>
    <row r="42562" ht="26.25" customHeight="1"/>
    <row r="42563" ht="26.25" customHeight="1"/>
    <row r="42564" ht="26.25" customHeight="1"/>
    <row r="42565" ht="26.25" customHeight="1"/>
    <row r="42566" ht="26.25" customHeight="1"/>
    <row r="42567" ht="26.25" customHeight="1"/>
    <row r="42568" ht="26.25" customHeight="1"/>
    <row r="42569" ht="26.25" customHeight="1"/>
    <row r="42570" ht="26.25" customHeight="1"/>
    <row r="42571" ht="26.25" customHeight="1"/>
    <row r="42572" ht="26.25" customHeight="1"/>
    <row r="42573" ht="26.25" customHeight="1"/>
    <row r="42574" ht="26.25" customHeight="1"/>
    <row r="42575" ht="26.25" customHeight="1"/>
    <row r="42576" ht="26.25" customHeight="1"/>
    <row r="42577" ht="26.25" customHeight="1"/>
    <row r="42578" ht="26.25" customHeight="1"/>
    <row r="42579" ht="26.25" customHeight="1"/>
    <row r="42580" ht="26.25" customHeight="1"/>
    <row r="42581" ht="26.25" customHeight="1"/>
    <row r="42582" ht="26.25" customHeight="1"/>
    <row r="42583" ht="26.25" customHeight="1"/>
    <row r="42584" ht="26.25" customHeight="1"/>
    <row r="42585" ht="26.25" customHeight="1"/>
    <row r="42586" ht="26.25" customHeight="1"/>
    <row r="42587" ht="26.25" customHeight="1"/>
    <row r="42588" ht="26.25" customHeight="1"/>
    <row r="42589" ht="26.25" customHeight="1"/>
    <row r="42590" ht="26.25" customHeight="1"/>
    <row r="42591" ht="26.25" customHeight="1"/>
    <row r="42592" ht="26.25" customHeight="1"/>
    <row r="42593" ht="26.25" customHeight="1"/>
    <row r="42594" ht="26.25" customHeight="1"/>
    <row r="42595" ht="26.25" customHeight="1"/>
    <row r="42596" ht="26.25" customHeight="1"/>
    <row r="42597" ht="26.25" customHeight="1"/>
    <row r="42598" ht="26.25" customHeight="1"/>
    <row r="42599" ht="26.25" customHeight="1"/>
    <row r="42600" ht="26.25" customHeight="1"/>
    <row r="42601" ht="26.25" customHeight="1"/>
    <row r="42602" ht="26.25" customHeight="1"/>
    <row r="42603" ht="26.25" customHeight="1"/>
    <row r="42604" ht="26.25" customHeight="1"/>
    <row r="42605" ht="26.25" customHeight="1"/>
    <row r="42606" ht="26.25" customHeight="1"/>
    <row r="42607" ht="26.25" customHeight="1"/>
    <row r="42608" ht="26.25" customHeight="1"/>
    <row r="42609" ht="26.25" customHeight="1"/>
    <row r="42610" ht="26.25" customHeight="1"/>
    <row r="42611" ht="26.25" customHeight="1"/>
    <row r="42612" ht="26.25" customHeight="1"/>
    <row r="42613" ht="26.25" customHeight="1"/>
    <row r="42614" ht="26.25" customHeight="1"/>
    <row r="42615" ht="26.25" customHeight="1"/>
    <row r="42616" ht="26.25" customHeight="1"/>
    <row r="42617" ht="26.25" customHeight="1"/>
    <row r="42618" ht="26.25" customHeight="1"/>
    <row r="42619" ht="26.25" customHeight="1"/>
    <row r="42620" ht="26.25" customHeight="1"/>
    <row r="42621" ht="26.25" customHeight="1"/>
    <row r="42622" ht="26.25" customHeight="1"/>
    <row r="42623" ht="26.25" customHeight="1"/>
    <row r="42624" ht="26.25" customHeight="1"/>
    <row r="42625" ht="26.25" customHeight="1"/>
    <row r="42626" ht="26.25" customHeight="1"/>
    <row r="42627" ht="26.25" customHeight="1"/>
    <row r="42628" ht="26.25" customHeight="1"/>
    <row r="42629" ht="26.25" customHeight="1"/>
    <row r="42630" ht="26.25" customHeight="1"/>
    <row r="42631" ht="26.25" customHeight="1"/>
    <row r="42632" ht="26.25" customHeight="1"/>
    <row r="42633" ht="26.25" customHeight="1"/>
    <row r="42634" ht="26.25" customHeight="1"/>
    <row r="42635" ht="26.25" customHeight="1"/>
    <row r="42636" ht="26.25" customHeight="1"/>
    <row r="42637" ht="26.25" customHeight="1"/>
    <row r="42638" ht="26.25" customHeight="1"/>
    <row r="42639" ht="26.25" customHeight="1"/>
    <row r="42640" ht="26.25" customHeight="1"/>
    <row r="42641" ht="26.25" customHeight="1"/>
    <row r="42642" ht="26.25" customHeight="1"/>
    <row r="42643" ht="26.25" customHeight="1"/>
    <row r="42644" ht="26.25" customHeight="1"/>
    <row r="42645" ht="26.25" customHeight="1"/>
    <row r="42646" ht="26.25" customHeight="1"/>
    <row r="42647" ht="26.25" customHeight="1"/>
    <row r="42648" ht="26.25" customHeight="1"/>
    <row r="42649" ht="26.25" customHeight="1"/>
    <row r="42650" ht="26.25" customHeight="1"/>
    <row r="42651" ht="26.25" customHeight="1"/>
    <row r="42652" ht="26.25" customHeight="1"/>
    <row r="42653" ht="26.25" customHeight="1"/>
    <row r="42654" ht="26.25" customHeight="1"/>
    <row r="42655" ht="26.25" customHeight="1"/>
    <row r="42656" ht="26.25" customHeight="1"/>
    <row r="42657" ht="26.25" customHeight="1"/>
    <row r="42658" ht="26.25" customHeight="1"/>
    <row r="42659" ht="26.25" customHeight="1"/>
    <row r="42660" ht="26.25" customHeight="1"/>
    <row r="42661" ht="26.25" customHeight="1"/>
    <row r="42662" ht="26.25" customHeight="1"/>
    <row r="42663" ht="26.25" customHeight="1"/>
    <row r="42664" ht="26.25" customHeight="1"/>
    <row r="42665" ht="26.25" customHeight="1"/>
    <row r="42666" ht="26.25" customHeight="1"/>
    <row r="42667" ht="26.25" customHeight="1"/>
    <row r="42668" ht="26.25" customHeight="1"/>
    <row r="42669" ht="26.25" customHeight="1"/>
    <row r="42670" ht="26.25" customHeight="1"/>
    <row r="42671" ht="26.25" customHeight="1"/>
    <row r="42672" ht="26.25" customHeight="1"/>
    <row r="42673" ht="26.25" customHeight="1"/>
    <row r="42674" ht="26.25" customHeight="1"/>
    <row r="42675" ht="26.25" customHeight="1"/>
    <row r="42676" ht="26.25" customHeight="1"/>
    <row r="42677" ht="26.25" customHeight="1"/>
    <row r="42678" ht="26.25" customHeight="1"/>
    <row r="42679" ht="26.25" customHeight="1"/>
    <row r="42680" ht="26.25" customHeight="1"/>
    <row r="42681" ht="26.25" customHeight="1"/>
    <row r="42682" ht="26.25" customHeight="1"/>
    <row r="42683" ht="26.25" customHeight="1"/>
    <row r="42684" ht="26.25" customHeight="1"/>
    <row r="42685" ht="26.25" customHeight="1"/>
    <row r="42686" ht="26.25" customHeight="1"/>
    <row r="42687" ht="26.25" customHeight="1"/>
    <row r="42688" ht="26.25" customHeight="1"/>
    <row r="42689" ht="26.25" customHeight="1"/>
    <row r="42690" ht="26.25" customHeight="1"/>
    <row r="42691" ht="26.25" customHeight="1"/>
    <row r="42692" ht="26.25" customHeight="1"/>
    <row r="42693" ht="26.25" customHeight="1"/>
    <row r="42694" ht="26.25" customHeight="1"/>
    <row r="42695" ht="26.25" customHeight="1"/>
    <row r="42696" ht="26.25" customHeight="1"/>
    <row r="42697" ht="26.25" customHeight="1"/>
    <row r="42698" ht="26.25" customHeight="1"/>
    <row r="42699" ht="26.25" customHeight="1"/>
    <row r="42700" ht="26.25" customHeight="1"/>
    <row r="42701" ht="26.25" customHeight="1"/>
    <row r="42702" ht="26.25" customHeight="1"/>
    <row r="42703" ht="26.25" customHeight="1"/>
    <row r="42704" ht="26.25" customHeight="1"/>
    <row r="42705" ht="26.25" customHeight="1"/>
    <row r="42706" ht="26.25" customHeight="1"/>
    <row r="42707" ht="26.25" customHeight="1"/>
    <row r="42708" ht="26.25" customHeight="1"/>
    <row r="42709" ht="26.25" customHeight="1"/>
    <row r="42710" ht="26.25" customHeight="1"/>
    <row r="42711" ht="26.25" customHeight="1"/>
    <row r="42712" ht="26.25" customHeight="1"/>
    <row r="42713" ht="26.25" customHeight="1"/>
    <row r="42714" ht="26.25" customHeight="1"/>
    <row r="42715" ht="26.25" customHeight="1"/>
    <row r="42716" ht="26.25" customHeight="1"/>
    <row r="42717" ht="26.25" customHeight="1"/>
    <row r="42718" ht="26.25" customHeight="1"/>
    <row r="42719" ht="26.25" customHeight="1"/>
    <row r="42720" ht="26.25" customHeight="1"/>
    <row r="42721" ht="26.25" customHeight="1"/>
    <row r="42722" ht="26.25" customHeight="1"/>
    <row r="42723" ht="26.25" customHeight="1"/>
    <row r="42724" ht="26.25" customHeight="1"/>
    <row r="42725" ht="26.25" customHeight="1"/>
    <row r="42726" ht="26.25" customHeight="1"/>
    <row r="42727" ht="26.25" customHeight="1"/>
    <row r="42728" ht="26.25" customHeight="1"/>
    <row r="42729" ht="26.25" customHeight="1"/>
    <row r="42730" ht="26.25" customHeight="1"/>
    <row r="42731" ht="26.25" customHeight="1"/>
    <row r="42732" ht="26.25" customHeight="1"/>
    <row r="42733" ht="26.25" customHeight="1"/>
    <row r="42734" ht="26.25" customHeight="1"/>
    <row r="42735" ht="26.25" customHeight="1"/>
    <row r="42736" ht="26.25" customHeight="1"/>
    <row r="42737" ht="26.25" customHeight="1"/>
    <row r="42738" ht="26.25" customHeight="1"/>
    <row r="42739" ht="26.25" customHeight="1"/>
    <row r="42740" ht="26.25" customHeight="1"/>
    <row r="42741" ht="26.25" customHeight="1"/>
    <row r="42742" ht="26.25" customHeight="1"/>
    <row r="42743" ht="26.25" customHeight="1"/>
    <row r="42744" ht="26.25" customHeight="1"/>
    <row r="42745" ht="26.25" customHeight="1"/>
    <row r="42746" ht="26.25" customHeight="1"/>
    <row r="42747" ht="26.25" customHeight="1"/>
    <row r="42748" ht="26.25" customHeight="1"/>
    <row r="42749" ht="26.25" customHeight="1"/>
    <row r="42750" ht="26.25" customHeight="1"/>
    <row r="42751" ht="26.25" customHeight="1"/>
    <row r="42752" ht="26.25" customHeight="1"/>
    <row r="42753" ht="26.25" customHeight="1"/>
    <row r="42754" ht="26.25" customHeight="1"/>
    <row r="42755" ht="26.25" customHeight="1"/>
    <row r="42756" ht="26.25" customHeight="1"/>
    <row r="42757" ht="26.25" customHeight="1"/>
    <row r="42758" ht="26.25" customHeight="1"/>
    <row r="42759" ht="26.25" customHeight="1"/>
    <row r="42760" ht="26.25" customHeight="1"/>
    <row r="42761" ht="26.25" customHeight="1"/>
    <row r="42762" ht="26.25" customHeight="1"/>
    <row r="42763" ht="26.25" customHeight="1"/>
    <row r="42764" ht="26.25" customHeight="1"/>
    <row r="42765" ht="26.25" customHeight="1"/>
    <row r="42766" ht="26.25" customHeight="1"/>
    <row r="42767" ht="26.25" customHeight="1"/>
    <row r="42768" ht="26.25" customHeight="1"/>
    <row r="42769" ht="26.25" customHeight="1"/>
    <row r="42770" ht="26.25" customHeight="1"/>
    <row r="42771" ht="26.25" customHeight="1"/>
    <row r="42772" ht="26.25" customHeight="1"/>
    <row r="42773" ht="26.25" customHeight="1"/>
    <row r="42774" ht="26.25" customHeight="1"/>
    <row r="42775" ht="26.25" customHeight="1"/>
    <row r="42776" ht="26.25" customHeight="1"/>
    <row r="42777" ht="26.25" customHeight="1"/>
    <row r="42778" ht="26.25" customHeight="1"/>
    <row r="42779" ht="26.25" customHeight="1"/>
    <row r="42780" ht="26.25" customHeight="1"/>
    <row r="42781" ht="26.25" customHeight="1"/>
    <row r="42782" ht="26.25" customHeight="1"/>
    <row r="42783" ht="26.25" customHeight="1"/>
    <row r="42784" ht="26.25" customHeight="1"/>
    <row r="42785" ht="26.25" customHeight="1"/>
    <row r="42786" ht="26.25" customHeight="1"/>
    <row r="42787" ht="26.25" customHeight="1"/>
    <row r="42788" ht="26.25" customHeight="1"/>
    <row r="42789" ht="26.25" customHeight="1"/>
    <row r="42790" ht="26.25" customHeight="1"/>
    <row r="42791" ht="26.25" customHeight="1"/>
    <row r="42792" ht="26.25" customHeight="1"/>
    <row r="42793" ht="26.25" customHeight="1"/>
    <row r="42794" ht="26.25" customHeight="1"/>
    <row r="42795" ht="26.25" customHeight="1"/>
    <row r="42796" ht="26.25" customHeight="1"/>
    <row r="42797" ht="26.25" customHeight="1"/>
    <row r="42798" ht="26.25" customHeight="1"/>
    <row r="42799" ht="26.25" customHeight="1"/>
    <row r="42800" ht="26.25" customHeight="1"/>
    <row r="42801" ht="26.25" customHeight="1"/>
    <row r="42802" ht="26.25" customHeight="1"/>
    <row r="42803" ht="26.25" customHeight="1"/>
    <row r="42804" ht="26.25" customHeight="1"/>
    <row r="42805" ht="26.25" customHeight="1"/>
    <row r="42806" ht="26.25" customHeight="1"/>
    <row r="42807" ht="26.25" customHeight="1"/>
    <row r="42808" ht="26.25" customHeight="1"/>
    <row r="42809" ht="26.25" customHeight="1"/>
    <row r="42810" ht="26.25" customHeight="1"/>
    <row r="42811" ht="26.25" customHeight="1"/>
    <row r="42812" ht="26.25" customHeight="1"/>
    <row r="42813" ht="26.25" customHeight="1"/>
    <row r="42814" ht="26.25" customHeight="1"/>
    <row r="42815" ht="26.25" customHeight="1"/>
    <row r="42816" ht="26.25" customHeight="1"/>
    <row r="42817" ht="26.25" customHeight="1"/>
    <row r="42818" ht="26.25" customHeight="1"/>
    <row r="42819" ht="26.25" customHeight="1"/>
    <row r="42820" ht="26.25" customHeight="1"/>
    <row r="42821" ht="26.25" customHeight="1"/>
    <row r="42822" ht="26.25" customHeight="1"/>
    <row r="42823" ht="26.25" customHeight="1"/>
    <row r="42824" ht="26.25" customHeight="1"/>
    <row r="42825" ht="26.25" customHeight="1"/>
    <row r="42826" ht="26.25" customHeight="1"/>
    <row r="42827" ht="26.25" customHeight="1"/>
    <row r="42828" ht="26.25" customHeight="1"/>
    <row r="42829" ht="26.25" customHeight="1"/>
    <row r="42830" ht="26.25" customHeight="1"/>
    <row r="42831" ht="26.25" customHeight="1"/>
    <row r="42832" ht="26.25" customHeight="1"/>
    <row r="42833" ht="26.25" customHeight="1"/>
    <row r="42834" ht="26.25" customHeight="1"/>
    <row r="42835" ht="26.25" customHeight="1"/>
    <row r="42836" ht="26.25" customHeight="1"/>
    <row r="42837" ht="26.25" customHeight="1"/>
    <row r="42838" ht="26.25" customHeight="1"/>
    <row r="42839" ht="26.25" customHeight="1"/>
    <row r="42840" ht="26.25" customHeight="1"/>
    <row r="42841" ht="26.25" customHeight="1"/>
    <row r="42842" ht="26.25" customHeight="1"/>
    <row r="42843" ht="26.25" customHeight="1"/>
    <row r="42844" ht="26.25" customHeight="1"/>
    <row r="42845" ht="26.25" customHeight="1"/>
    <row r="42846" ht="26.25" customHeight="1"/>
    <row r="42847" ht="26.25" customHeight="1"/>
    <row r="42848" ht="26.25" customHeight="1"/>
    <row r="42849" ht="26.25" customHeight="1"/>
    <row r="42850" ht="26.25" customHeight="1"/>
    <row r="42851" ht="26.25" customHeight="1"/>
    <row r="42852" ht="26.25" customHeight="1"/>
    <row r="42853" ht="26.25" customHeight="1"/>
    <row r="42854" ht="26.25" customHeight="1"/>
    <row r="42855" ht="26.25" customHeight="1"/>
    <row r="42856" ht="26.25" customHeight="1"/>
    <row r="42857" ht="26.25" customHeight="1"/>
    <row r="42858" ht="26.25" customHeight="1"/>
    <row r="42859" ht="26.25" customHeight="1"/>
    <row r="42860" ht="26.25" customHeight="1"/>
    <row r="42861" ht="26.25" customHeight="1"/>
    <row r="42862" ht="26.25" customHeight="1"/>
    <row r="42863" ht="26.25" customHeight="1"/>
    <row r="42864" ht="26.25" customHeight="1"/>
    <row r="42865" ht="26.25" customHeight="1"/>
    <row r="42866" ht="26.25" customHeight="1"/>
    <row r="42867" ht="26.25" customHeight="1"/>
    <row r="42868" ht="26.25" customHeight="1"/>
    <row r="42869" ht="26.25" customHeight="1"/>
    <row r="42870" ht="26.25" customHeight="1"/>
    <row r="42871" ht="26.25" customHeight="1"/>
    <row r="42872" ht="26.25" customHeight="1"/>
    <row r="42873" ht="26.25" customHeight="1"/>
    <row r="42874" ht="26.25" customHeight="1"/>
    <row r="42875" ht="26.25" customHeight="1"/>
    <row r="42876" ht="26.25" customHeight="1"/>
    <row r="42877" ht="26.25" customHeight="1"/>
    <row r="42878" ht="26.25" customHeight="1"/>
    <row r="42879" ht="26.25" customHeight="1"/>
    <row r="42880" ht="26.25" customHeight="1"/>
    <row r="42881" ht="26.25" customHeight="1"/>
    <row r="42882" ht="26.25" customHeight="1"/>
    <row r="42883" ht="26.25" customHeight="1"/>
    <row r="42884" ht="26.25" customHeight="1"/>
    <row r="42885" ht="26.25" customHeight="1"/>
    <row r="42886" ht="26.25" customHeight="1"/>
    <row r="42887" ht="26.25" customHeight="1"/>
    <row r="42888" ht="26.25" customHeight="1"/>
    <row r="42889" ht="26.25" customHeight="1"/>
    <row r="42890" ht="26.25" customHeight="1"/>
    <row r="42891" ht="26.25" customHeight="1"/>
    <row r="42892" ht="26.25" customHeight="1"/>
    <row r="42893" ht="26.25" customHeight="1"/>
    <row r="42894" ht="26.25" customHeight="1"/>
    <row r="42895" ht="26.25" customHeight="1"/>
    <row r="42896" ht="26.25" customHeight="1"/>
    <row r="42897" ht="26.25" customHeight="1"/>
    <row r="42898" ht="26.25" customHeight="1"/>
    <row r="42899" ht="26.25" customHeight="1"/>
    <row r="42900" ht="26.25" customHeight="1"/>
    <row r="42901" ht="26.25" customHeight="1"/>
    <row r="42902" ht="26.25" customHeight="1"/>
    <row r="42903" ht="26.25" customHeight="1"/>
    <row r="42904" ht="26.25" customHeight="1"/>
    <row r="42905" ht="26.25" customHeight="1"/>
    <row r="42906" ht="26.25" customHeight="1"/>
    <row r="42907" ht="26.25" customHeight="1"/>
    <row r="42908" ht="26.25" customHeight="1"/>
    <row r="42909" ht="26.25" customHeight="1"/>
    <row r="42910" ht="26.25" customHeight="1"/>
    <row r="42911" ht="26.25" customHeight="1"/>
    <row r="42912" ht="26.25" customHeight="1"/>
    <row r="42913" ht="26.25" customHeight="1"/>
    <row r="42914" ht="26.25" customHeight="1"/>
    <row r="42915" ht="26.25" customHeight="1"/>
    <row r="42916" ht="26.25" customHeight="1"/>
    <row r="42917" ht="26.25" customHeight="1"/>
    <row r="42918" ht="26.25" customHeight="1"/>
    <row r="42919" ht="26.25" customHeight="1"/>
    <row r="42920" ht="26.25" customHeight="1"/>
    <row r="42921" ht="26.25" customHeight="1"/>
    <row r="42922" ht="26.25" customHeight="1"/>
    <row r="42923" ht="26.25" customHeight="1"/>
    <row r="42924" ht="26.25" customHeight="1"/>
    <row r="42925" ht="26.25" customHeight="1"/>
    <row r="42926" ht="26.25" customHeight="1"/>
    <row r="42927" ht="26.25" customHeight="1"/>
    <row r="42928" ht="26.25" customHeight="1"/>
    <row r="42929" ht="26.25" customHeight="1"/>
    <row r="42930" ht="26.25" customHeight="1"/>
    <row r="42931" ht="26.25" customHeight="1"/>
    <row r="42932" ht="26.25" customHeight="1"/>
    <row r="42933" ht="26.25" customHeight="1"/>
    <row r="42934" ht="26.25" customHeight="1"/>
    <row r="42935" ht="26.25" customHeight="1"/>
    <row r="42936" ht="26.25" customHeight="1"/>
    <row r="42937" ht="26.25" customHeight="1"/>
    <row r="42938" ht="26.25" customHeight="1"/>
    <row r="42939" ht="26.25" customHeight="1"/>
    <row r="42940" ht="26.25" customHeight="1"/>
    <row r="42941" ht="26.25" customHeight="1"/>
    <row r="42942" ht="26.25" customHeight="1"/>
    <row r="42943" ht="26.25" customHeight="1"/>
    <row r="42944" ht="26.25" customHeight="1"/>
    <row r="42945" ht="26.25" customHeight="1"/>
    <row r="42946" ht="26.25" customHeight="1"/>
    <row r="42947" ht="26.25" customHeight="1"/>
    <row r="42948" ht="26.25" customHeight="1"/>
    <row r="42949" ht="26.25" customHeight="1"/>
    <row r="42950" ht="26.25" customHeight="1"/>
    <row r="42951" ht="26.25" customHeight="1"/>
    <row r="42952" ht="26.25" customHeight="1"/>
    <row r="42953" ht="26.25" customHeight="1"/>
    <row r="42954" ht="26.25" customHeight="1"/>
    <row r="42955" ht="26.25" customHeight="1"/>
    <row r="42956" ht="26.25" customHeight="1"/>
    <row r="42957" ht="26.25" customHeight="1"/>
    <row r="42958" ht="26.25" customHeight="1"/>
    <row r="42959" ht="26.25" customHeight="1"/>
    <row r="42960" ht="26.25" customHeight="1"/>
    <row r="42961" ht="26.25" customHeight="1"/>
    <row r="42962" ht="26.25" customHeight="1"/>
    <row r="42963" ht="26.25" customHeight="1"/>
    <row r="42964" ht="26.25" customHeight="1"/>
    <row r="42965" ht="26.25" customHeight="1"/>
    <row r="42966" ht="26.25" customHeight="1"/>
    <row r="42967" ht="26.25" customHeight="1"/>
    <row r="42968" ht="26.25" customHeight="1"/>
    <row r="42969" ht="26.25" customHeight="1"/>
    <row r="42970" ht="26.25" customHeight="1"/>
    <row r="42971" ht="26.25" customHeight="1"/>
    <row r="42972" ht="26.25" customHeight="1"/>
    <row r="42973" ht="26.25" customHeight="1"/>
    <row r="42974" ht="26.25" customHeight="1"/>
    <row r="42975" ht="26.25" customHeight="1"/>
    <row r="42976" ht="26.25" customHeight="1"/>
    <row r="42977" ht="26.25" customHeight="1"/>
    <row r="42978" ht="26.25" customHeight="1"/>
    <row r="42979" ht="26.25" customHeight="1"/>
    <row r="42980" ht="26.25" customHeight="1"/>
    <row r="42981" ht="26.25" customHeight="1"/>
    <row r="42982" ht="26.25" customHeight="1"/>
    <row r="42983" ht="26.25" customHeight="1"/>
    <row r="42984" ht="26.25" customHeight="1"/>
    <row r="42985" ht="26.25" customHeight="1"/>
    <row r="42986" ht="26.25" customHeight="1"/>
    <row r="42987" ht="26.25" customHeight="1"/>
    <row r="42988" ht="26.25" customHeight="1"/>
    <row r="42989" ht="26.25" customHeight="1"/>
    <row r="42990" ht="26.25" customHeight="1"/>
    <row r="42991" ht="26.25" customHeight="1"/>
    <row r="42992" ht="26.25" customHeight="1"/>
    <row r="42993" ht="26.25" customHeight="1"/>
    <row r="42994" ht="26.25" customHeight="1"/>
    <row r="42995" ht="26.25" customHeight="1"/>
    <row r="42996" ht="26.25" customHeight="1"/>
    <row r="42997" ht="26.25" customHeight="1"/>
    <row r="42998" ht="26.25" customHeight="1"/>
    <row r="42999" ht="26.25" customHeight="1"/>
    <row r="43000" ht="26.25" customHeight="1"/>
    <row r="43001" ht="26.25" customHeight="1"/>
    <row r="43002" ht="26.25" customHeight="1"/>
    <row r="43003" ht="26.25" customHeight="1"/>
    <row r="43004" ht="26.25" customHeight="1"/>
    <row r="43005" ht="26.25" customHeight="1"/>
    <row r="43006" ht="26.25" customHeight="1"/>
    <row r="43007" ht="26.25" customHeight="1"/>
    <row r="43008" ht="26.25" customHeight="1"/>
    <row r="43009" ht="26.25" customHeight="1"/>
    <row r="43010" ht="26.25" customHeight="1"/>
    <row r="43011" ht="26.25" customHeight="1"/>
    <row r="43012" ht="26.25" customHeight="1"/>
    <row r="43013" ht="26.25" customHeight="1"/>
    <row r="43014" ht="26.25" customHeight="1"/>
    <row r="43015" ht="26.25" customHeight="1"/>
    <row r="43016" ht="26.25" customHeight="1"/>
    <row r="43017" ht="26.25" customHeight="1"/>
    <row r="43018" ht="26.25" customHeight="1"/>
    <row r="43019" ht="26.25" customHeight="1"/>
    <row r="43020" ht="26.25" customHeight="1"/>
    <row r="43021" ht="26.25" customHeight="1"/>
    <row r="43022" ht="26.25" customHeight="1"/>
    <row r="43023" ht="26.25" customHeight="1"/>
    <row r="43024" ht="26.25" customHeight="1"/>
    <row r="43025" ht="26.25" customHeight="1"/>
    <row r="43026" ht="26.25" customHeight="1"/>
    <row r="43027" ht="26.25" customHeight="1"/>
    <row r="43028" ht="26.25" customHeight="1"/>
    <row r="43029" ht="26.25" customHeight="1"/>
    <row r="43030" ht="26.25" customHeight="1"/>
    <row r="43031" ht="26.25" customHeight="1"/>
    <row r="43032" ht="26.25" customHeight="1"/>
    <row r="43033" ht="26.25" customHeight="1"/>
    <row r="43034" ht="26.25" customHeight="1"/>
    <row r="43035" ht="26.25" customHeight="1"/>
    <row r="43036" ht="26.25" customHeight="1"/>
    <row r="43037" ht="26.25" customHeight="1"/>
    <row r="43038" ht="26.25" customHeight="1"/>
    <row r="43039" ht="26.25" customHeight="1"/>
    <row r="43040" ht="26.25" customHeight="1"/>
    <row r="43041" ht="26.25" customHeight="1"/>
    <row r="43042" ht="26.25" customHeight="1"/>
    <row r="43043" ht="26.25" customHeight="1"/>
    <row r="43044" ht="26.25" customHeight="1"/>
    <row r="43045" ht="26.25" customHeight="1"/>
    <row r="43046" ht="26.25" customHeight="1"/>
    <row r="43047" ht="26.25" customHeight="1"/>
    <row r="43048" ht="26.25" customHeight="1"/>
    <row r="43049" ht="26.25" customHeight="1"/>
    <row r="43050" ht="26.25" customHeight="1"/>
    <row r="43051" ht="26.25" customHeight="1"/>
    <row r="43052" ht="26.25" customHeight="1"/>
    <row r="43053" ht="26.25" customHeight="1"/>
    <row r="43054" ht="26.25" customHeight="1"/>
    <row r="43055" ht="26.25" customHeight="1"/>
    <row r="43056" ht="26.25" customHeight="1"/>
    <row r="43057" ht="26.25" customHeight="1"/>
    <row r="43058" ht="26.25" customHeight="1"/>
    <row r="43059" ht="26.25" customHeight="1"/>
    <row r="43060" ht="26.25" customHeight="1"/>
    <row r="43061" ht="26.25" customHeight="1"/>
    <row r="43062" ht="26.25" customHeight="1"/>
    <row r="43063" ht="26.25" customHeight="1"/>
    <row r="43064" ht="26.25" customHeight="1"/>
    <row r="43065" ht="26.25" customHeight="1"/>
    <row r="43066" ht="26.25" customHeight="1"/>
    <row r="43067" ht="26.25" customHeight="1"/>
    <row r="43068" ht="26.25" customHeight="1"/>
    <row r="43069" ht="26.25" customHeight="1"/>
    <row r="43070" ht="26.25" customHeight="1"/>
    <row r="43071" ht="26.25" customHeight="1"/>
    <row r="43072" ht="26.25" customHeight="1"/>
    <row r="43073" ht="26.25" customHeight="1"/>
    <row r="43074" ht="26.25" customHeight="1"/>
    <row r="43075" ht="26.25" customHeight="1"/>
    <row r="43076" ht="26.25" customHeight="1"/>
    <row r="43077" ht="26.25" customHeight="1"/>
    <row r="43078" ht="26.25" customHeight="1"/>
    <row r="43079" ht="26.25" customHeight="1"/>
    <row r="43080" ht="26.25" customHeight="1"/>
    <row r="43081" ht="26.25" customHeight="1"/>
    <row r="43082" ht="26.25" customHeight="1"/>
    <row r="43083" ht="26.25" customHeight="1"/>
    <row r="43084" ht="26.25" customHeight="1"/>
    <row r="43085" ht="26.25" customHeight="1"/>
    <row r="43086" ht="26.25" customHeight="1"/>
    <row r="43087" ht="26.25" customHeight="1"/>
    <row r="43088" ht="26.25" customHeight="1"/>
    <row r="43089" ht="26.25" customHeight="1"/>
    <row r="43090" ht="26.25" customHeight="1"/>
    <row r="43091" ht="26.25" customHeight="1"/>
    <row r="43092" ht="26.25" customHeight="1"/>
    <row r="43093" ht="26.25" customHeight="1"/>
    <row r="43094" ht="26.25" customHeight="1"/>
    <row r="43095" ht="26.25" customHeight="1"/>
    <row r="43096" ht="26.25" customHeight="1"/>
    <row r="43097" ht="26.25" customHeight="1"/>
    <row r="43098" ht="26.25" customHeight="1"/>
    <row r="43099" ht="26.25" customHeight="1"/>
    <row r="43100" ht="26.25" customHeight="1"/>
    <row r="43101" ht="26.25" customHeight="1"/>
    <row r="43102" ht="26.25" customHeight="1"/>
    <row r="43103" ht="26.25" customHeight="1"/>
    <row r="43104" ht="26.25" customHeight="1"/>
    <row r="43105" ht="26.25" customHeight="1"/>
    <row r="43106" ht="26.25" customHeight="1"/>
    <row r="43107" ht="26.25" customHeight="1"/>
    <row r="43108" ht="26.25" customHeight="1"/>
    <row r="43109" ht="26.25" customHeight="1"/>
    <row r="43110" ht="26.25" customHeight="1"/>
    <row r="43111" ht="26.25" customHeight="1"/>
    <row r="43112" ht="26.25" customHeight="1"/>
    <row r="43113" ht="26.25" customHeight="1"/>
    <row r="43114" ht="26.25" customHeight="1"/>
    <row r="43115" ht="26.25" customHeight="1"/>
    <row r="43116" ht="26.25" customHeight="1"/>
    <row r="43117" ht="26.25" customHeight="1"/>
    <row r="43118" ht="26.25" customHeight="1"/>
    <row r="43119" ht="26.25" customHeight="1"/>
    <row r="43120" ht="26.25" customHeight="1"/>
    <row r="43121" ht="26.25" customHeight="1"/>
    <row r="43122" ht="26.25" customHeight="1"/>
    <row r="43123" ht="26.25" customHeight="1"/>
    <row r="43124" ht="26.25" customHeight="1"/>
    <row r="43125" ht="26.25" customHeight="1"/>
    <row r="43126" ht="26.25" customHeight="1"/>
    <row r="43127" ht="26.25" customHeight="1"/>
    <row r="43128" ht="26.25" customHeight="1"/>
    <row r="43129" ht="26.25" customHeight="1"/>
    <row r="43130" ht="26.25" customHeight="1"/>
    <row r="43131" ht="26.25" customHeight="1"/>
    <row r="43132" ht="26.25" customHeight="1"/>
    <row r="43133" ht="26.25" customHeight="1"/>
    <row r="43134" ht="26.25" customHeight="1"/>
    <row r="43135" ht="26.25" customHeight="1"/>
    <row r="43136" ht="26.25" customHeight="1"/>
    <row r="43137" ht="26.25" customHeight="1"/>
    <row r="43138" ht="26.25" customHeight="1"/>
    <row r="43139" ht="26.25" customHeight="1"/>
    <row r="43140" ht="26.25" customHeight="1"/>
    <row r="43141" ht="26.25" customHeight="1"/>
    <row r="43142" ht="26.25" customHeight="1"/>
    <row r="43143" ht="26.25" customHeight="1"/>
    <row r="43144" ht="26.25" customHeight="1"/>
    <row r="43145" ht="26.25" customHeight="1"/>
    <row r="43146" ht="26.25" customHeight="1"/>
    <row r="43147" ht="26.25" customHeight="1"/>
    <row r="43148" ht="26.25" customHeight="1"/>
    <row r="43149" ht="26.25" customHeight="1"/>
    <row r="43150" ht="26.25" customHeight="1"/>
    <row r="43151" ht="26.25" customHeight="1"/>
    <row r="43152" ht="26.25" customHeight="1"/>
    <row r="43153" ht="26.25" customHeight="1"/>
    <row r="43154" ht="26.25" customHeight="1"/>
    <row r="43155" ht="26.25" customHeight="1"/>
    <row r="43156" ht="26.25" customHeight="1"/>
    <row r="43157" ht="26.25" customHeight="1"/>
    <row r="43158" ht="26.25" customHeight="1"/>
    <row r="43159" ht="26.25" customHeight="1"/>
    <row r="43160" ht="26.25" customHeight="1"/>
    <row r="43161" ht="26.25" customHeight="1"/>
    <row r="43162" ht="26.25" customHeight="1"/>
    <row r="43163" ht="26.25" customHeight="1"/>
    <row r="43164" ht="26.25" customHeight="1"/>
    <row r="43165" ht="26.25" customHeight="1"/>
    <row r="43166" ht="26.25" customHeight="1"/>
    <row r="43167" ht="26.25" customHeight="1"/>
    <row r="43168" ht="26.25" customHeight="1"/>
    <row r="43169" ht="26.25" customHeight="1"/>
    <row r="43170" ht="26.25" customHeight="1"/>
    <row r="43171" ht="26.25" customHeight="1"/>
    <row r="43172" ht="26.25" customHeight="1"/>
    <row r="43173" ht="26.25" customHeight="1"/>
    <row r="43174" ht="26.25" customHeight="1"/>
    <row r="43175" ht="26.25" customHeight="1"/>
    <row r="43176" ht="26.25" customHeight="1"/>
    <row r="43177" ht="26.25" customHeight="1"/>
    <row r="43178" ht="26.25" customHeight="1"/>
    <row r="43179" ht="26.25" customHeight="1"/>
    <row r="43180" ht="26.25" customHeight="1"/>
    <row r="43181" ht="26.25" customHeight="1"/>
    <row r="43182" ht="26.25" customHeight="1"/>
    <row r="43183" ht="26.25" customHeight="1"/>
    <row r="43184" ht="26.25" customHeight="1"/>
    <row r="43185" ht="26.25" customHeight="1"/>
    <row r="43186" ht="26.25" customHeight="1"/>
    <row r="43187" ht="26.25" customHeight="1"/>
    <row r="43188" ht="26.25" customHeight="1"/>
    <row r="43189" ht="26.25" customHeight="1"/>
    <row r="43190" ht="26.25" customHeight="1"/>
    <row r="43191" ht="26.25" customHeight="1"/>
    <row r="43192" ht="26.25" customHeight="1"/>
    <row r="43193" ht="26.25" customHeight="1"/>
    <row r="43194" ht="26.25" customHeight="1"/>
    <row r="43195" ht="26.25" customHeight="1"/>
    <row r="43196" ht="26.25" customHeight="1"/>
    <row r="43197" ht="26.25" customHeight="1"/>
    <row r="43198" ht="26.25" customHeight="1"/>
    <row r="43199" ht="26.25" customHeight="1"/>
    <row r="43200" ht="26.25" customHeight="1"/>
    <row r="43201" ht="26.25" customHeight="1"/>
    <row r="43202" ht="26.25" customHeight="1"/>
    <row r="43203" ht="26.25" customHeight="1"/>
    <row r="43204" ht="26.25" customHeight="1"/>
    <row r="43205" ht="26.25" customHeight="1"/>
    <row r="43206" ht="26.25" customHeight="1"/>
    <row r="43207" ht="26.25" customHeight="1"/>
    <row r="43208" ht="26.25" customHeight="1"/>
    <row r="43209" ht="26.25" customHeight="1"/>
    <row r="43210" ht="26.25" customHeight="1"/>
    <row r="43211" ht="26.25" customHeight="1"/>
    <row r="43212" ht="26.25" customHeight="1"/>
    <row r="43213" ht="26.25" customHeight="1"/>
    <row r="43214" ht="26.25" customHeight="1"/>
    <row r="43215" ht="26.25" customHeight="1"/>
    <row r="43216" ht="26.25" customHeight="1"/>
    <row r="43217" ht="26.25" customHeight="1"/>
    <row r="43218" ht="26.25" customHeight="1"/>
    <row r="43219" ht="26.25" customHeight="1"/>
    <row r="43220" ht="26.25" customHeight="1"/>
    <row r="43221" ht="26.25" customHeight="1"/>
    <row r="43222" ht="26.25" customHeight="1"/>
    <row r="43223" ht="26.25" customHeight="1"/>
    <row r="43224" ht="26.25" customHeight="1"/>
    <row r="43225" ht="26.25" customHeight="1"/>
    <row r="43226" ht="26.25" customHeight="1"/>
    <row r="43227" ht="26.25" customHeight="1"/>
    <row r="43228" ht="26.25" customHeight="1"/>
    <row r="43229" ht="26.25" customHeight="1"/>
    <row r="43230" ht="26.25" customHeight="1"/>
    <row r="43231" ht="26.25" customHeight="1"/>
    <row r="43232" ht="26.25" customHeight="1"/>
    <row r="43233" ht="26.25" customHeight="1"/>
    <row r="43234" ht="26.25" customHeight="1"/>
    <row r="43235" ht="26.25" customHeight="1"/>
    <row r="43236" ht="26.25" customHeight="1"/>
    <row r="43237" ht="26.25" customHeight="1"/>
    <row r="43238" ht="26.25" customHeight="1"/>
    <row r="43239" ht="26.25" customHeight="1"/>
    <row r="43240" ht="26.25" customHeight="1"/>
    <row r="43241" ht="26.25" customHeight="1"/>
    <row r="43242" ht="26.25" customHeight="1"/>
    <row r="43243" ht="26.25" customHeight="1"/>
    <row r="43244" ht="26.25" customHeight="1"/>
    <row r="43245" ht="26.25" customHeight="1"/>
    <row r="43246" ht="26.25" customHeight="1"/>
    <row r="43247" ht="26.25" customHeight="1"/>
    <row r="43248" ht="26.25" customHeight="1"/>
    <row r="43249" ht="26.25" customHeight="1"/>
    <row r="43250" ht="26.25" customHeight="1"/>
    <row r="43251" ht="26.25" customHeight="1"/>
    <row r="43252" ht="26.25" customHeight="1"/>
    <row r="43253" ht="26.25" customHeight="1"/>
    <row r="43254" ht="26.25" customHeight="1"/>
    <row r="43255" ht="26.25" customHeight="1"/>
    <row r="43256" ht="26.25" customHeight="1"/>
    <row r="43257" ht="26.25" customHeight="1"/>
    <row r="43258" ht="26.25" customHeight="1"/>
    <row r="43259" ht="26.25" customHeight="1"/>
    <row r="43260" ht="26.25" customHeight="1"/>
    <row r="43261" ht="26.25" customHeight="1"/>
    <row r="43262" ht="26.25" customHeight="1"/>
    <row r="43263" ht="26.25" customHeight="1"/>
    <row r="43264" ht="26.25" customHeight="1"/>
    <row r="43265" ht="26.25" customHeight="1"/>
    <row r="43266" ht="26.25" customHeight="1"/>
    <row r="43267" ht="26.25" customHeight="1"/>
    <row r="43268" ht="26.25" customHeight="1"/>
    <row r="43269" ht="26.25" customHeight="1"/>
    <row r="43270" ht="26.25" customHeight="1"/>
    <row r="43271" ht="26.25" customHeight="1"/>
    <row r="43272" ht="26.25" customHeight="1"/>
    <row r="43273" ht="26.25" customHeight="1"/>
    <row r="43274" ht="26.25" customHeight="1"/>
    <row r="43275" ht="26.25" customHeight="1"/>
    <row r="43276" ht="26.25" customHeight="1"/>
    <row r="43277" ht="26.25" customHeight="1"/>
    <row r="43278" ht="26.25" customHeight="1"/>
    <row r="43279" ht="26.25" customHeight="1"/>
    <row r="43280" ht="26.25" customHeight="1"/>
    <row r="43281" ht="26.25" customHeight="1"/>
    <row r="43282" ht="26.25" customHeight="1"/>
    <row r="43283" ht="26.25" customHeight="1"/>
    <row r="43284" ht="26.25" customHeight="1"/>
    <row r="43285" ht="26.25" customHeight="1"/>
    <row r="43286" ht="26.25" customHeight="1"/>
    <row r="43287" ht="26.25" customHeight="1"/>
    <row r="43288" ht="26.25" customHeight="1"/>
    <row r="43289" ht="26.25" customHeight="1"/>
    <row r="43290" ht="26.25" customHeight="1"/>
    <row r="43291" ht="26.25" customHeight="1"/>
    <row r="43292" ht="26.25" customHeight="1"/>
    <row r="43293" ht="26.25" customHeight="1"/>
    <row r="43294" ht="26.25" customHeight="1"/>
    <row r="43295" ht="26.25" customHeight="1"/>
    <row r="43296" ht="26.25" customHeight="1"/>
    <row r="43297" ht="26.25" customHeight="1"/>
    <row r="43298" ht="26.25" customHeight="1"/>
    <row r="43299" ht="26.25" customHeight="1"/>
    <row r="43300" ht="26.25" customHeight="1"/>
    <row r="43301" ht="26.25" customHeight="1"/>
    <row r="43302" ht="26.25" customHeight="1"/>
    <row r="43303" ht="26.25" customHeight="1"/>
    <row r="43304" ht="26.25" customHeight="1"/>
    <row r="43305" ht="26.25" customHeight="1"/>
    <row r="43306" ht="26.25" customHeight="1"/>
    <row r="43307" ht="26.25" customHeight="1"/>
    <row r="43308" ht="26.25" customHeight="1"/>
    <row r="43309" ht="26.25" customHeight="1"/>
    <row r="43310" ht="26.25" customHeight="1"/>
    <row r="43311" ht="26.25" customHeight="1"/>
    <row r="43312" ht="26.25" customHeight="1"/>
    <row r="43313" ht="26.25" customHeight="1"/>
    <row r="43314" ht="26.25" customHeight="1"/>
    <row r="43315" ht="26.25" customHeight="1"/>
    <row r="43316" ht="26.25" customHeight="1"/>
    <row r="43317" ht="26.25" customHeight="1"/>
    <row r="43318" ht="26.25" customHeight="1"/>
    <row r="43319" ht="26.25" customHeight="1"/>
    <row r="43320" ht="26.25" customHeight="1"/>
    <row r="43321" ht="26.25" customHeight="1"/>
    <row r="43322" ht="26.25" customHeight="1"/>
    <row r="43323" ht="26.25" customHeight="1"/>
    <row r="43324" ht="26.25" customHeight="1"/>
    <row r="43325" ht="26.25" customHeight="1"/>
    <row r="43326" ht="26.25" customHeight="1"/>
    <row r="43327" ht="26.25" customHeight="1"/>
    <row r="43328" ht="26.25" customHeight="1"/>
    <row r="43329" ht="26.25" customHeight="1"/>
    <row r="43330" ht="26.25" customHeight="1"/>
    <row r="43331" ht="26.25" customHeight="1"/>
    <row r="43332" ht="26.25" customHeight="1"/>
    <row r="43333" ht="26.25" customHeight="1"/>
    <row r="43334" ht="26.25" customHeight="1"/>
    <row r="43335" ht="26.25" customHeight="1"/>
    <row r="43336" ht="26.25" customHeight="1"/>
    <row r="43337" ht="26.25" customHeight="1"/>
    <row r="43338" ht="26.25" customHeight="1"/>
    <row r="43339" ht="26.25" customHeight="1"/>
    <row r="43340" ht="26.25" customHeight="1"/>
    <row r="43341" ht="26.25" customHeight="1"/>
    <row r="43342" ht="26.25" customHeight="1"/>
    <row r="43343" ht="26.25" customHeight="1"/>
    <row r="43344" ht="26.25" customHeight="1"/>
    <row r="43345" ht="26.25" customHeight="1"/>
    <row r="43346" ht="26.25" customHeight="1"/>
    <row r="43347" ht="26.25" customHeight="1"/>
    <row r="43348" ht="26.25" customHeight="1"/>
    <row r="43349" ht="26.25" customHeight="1"/>
    <row r="43350" ht="26.25" customHeight="1"/>
    <row r="43351" ht="26.25" customHeight="1"/>
    <row r="43352" ht="26.25" customHeight="1"/>
    <row r="43353" ht="26.25" customHeight="1"/>
    <row r="43354" ht="26.25" customHeight="1"/>
    <row r="43355" ht="26.25" customHeight="1"/>
    <row r="43356" ht="26.25" customHeight="1"/>
    <row r="43357" ht="26.25" customHeight="1"/>
    <row r="43358" ht="26.25" customHeight="1"/>
    <row r="43359" ht="26.25" customHeight="1"/>
    <row r="43360" ht="26.25" customHeight="1"/>
    <row r="43361" ht="26.25" customHeight="1"/>
    <row r="43362" ht="26.25" customHeight="1"/>
    <row r="43363" ht="26.25" customHeight="1"/>
    <row r="43364" ht="26.25" customHeight="1"/>
    <row r="43365" ht="26.25" customHeight="1"/>
    <row r="43366" ht="26.25" customHeight="1"/>
    <row r="43367" ht="26.25" customHeight="1"/>
    <row r="43368" ht="26.25" customHeight="1"/>
    <row r="43369" ht="26.25" customHeight="1"/>
    <row r="43370" ht="26.25" customHeight="1"/>
    <row r="43371" ht="26.25" customHeight="1"/>
    <row r="43372" ht="26.25" customHeight="1"/>
    <row r="43373" ht="26.25" customHeight="1"/>
    <row r="43374" ht="26.25" customHeight="1"/>
    <row r="43375" ht="26.25" customHeight="1"/>
    <row r="43376" ht="26.25" customHeight="1"/>
    <row r="43377" ht="26.25" customHeight="1"/>
    <row r="43378" ht="26.25" customHeight="1"/>
    <row r="43379" ht="26.25" customHeight="1"/>
    <row r="43380" ht="26.25" customHeight="1"/>
    <row r="43381" ht="26.25" customHeight="1"/>
    <row r="43382" ht="26.25" customHeight="1"/>
    <row r="43383" ht="26.25" customHeight="1"/>
    <row r="43384" ht="26.25" customHeight="1"/>
    <row r="43385" ht="26.25" customHeight="1"/>
    <row r="43386" ht="26.25" customHeight="1"/>
    <row r="43387" ht="26.25" customHeight="1"/>
    <row r="43388" ht="26.25" customHeight="1"/>
    <row r="43389" ht="26.25" customHeight="1"/>
    <row r="43390" ht="26.25" customHeight="1"/>
    <row r="43391" ht="26.25" customHeight="1"/>
    <row r="43392" ht="26.25" customHeight="1"/>
    <row r="43393" ht="26.25" customHeight="1"/>
    <row r="43394" ht="26.25" customHeight="1"/>
    <row r="43395" ht="26.25" customHeight="1"/>
    <row r="43396" ht="26.25" customHeight="1"/>
    <row r="43397" ht="26.25" customHeight="1"/>
    <row r="43398" ht="26.25" customHeight="1"/>
    <row r="43399" ht="26.25" customHeight="1"/>
    <row r="43400" ht="26.25" customHeight="1"/>
    <row r="43401" ht="26.25" customHeight="1"/>
    <row r="43402" ht="26.25" customHeight="1"/>
    <row r="43403" ht="26.25" customHeight="1"/>
    <row r="43404" ht="26.25" customHeight="1"/>
    <row r="43405" ht="26.25" customHeight="1"/>
    <row r="43406" ht="26.25" customHeight="1"/>
    <row r="43407" ht="26.25" customHeight="1"/>
    <row r="43408" ht="26.25" customHeight="1"/>
    <row r="43409" ht="26.25" customHeight="1"/>
    <row r="43410" ht="26.25" customHeight="1"/>
    <row r="43411" ht="26.25" customHeight="1"/>
    <row r="43412" ht="26.25" customHeight="1"/>
    <row r="43413" ht="26.25" customHeight="1"/>
    <row r="43414" ht="26.25" customHeight="1"/>
    <row r="43415" ht="26.25" customHeight="1"/>
    <row r="43416" ht="26.25" customHeight="1"/>
    <row r="43417" ht="26.25" customHeight="1"/>
    <row r="43418" ht="26.25" customHeight="1"/>
    <row r="43419" ht="26.25" customHeight="1"/>
    <row r="43420" ht="26.25" customHeight="1"/>
    <row r="43421" ht="26.25" customHeight="1"/>
    <row r="43422" ht="26.25" customHeight="1"/>
    <row r="43423" ht="26.25" customHeight="1"/>
    <row r="43424" ht="26.25" customHeight="1"/>
    <row r="43425" ht="26.25" customHeight="1"/>
    <row r="43426" ht="26.25" customHeight="1"/>
    <row r="43427" ht="26.25" customHeight="1"/>
    <row r="43428" ht="26.25" customHeight="1"/>
    <row r="43429" ht="26.25" customHeight="1"/>
    <row r="43430" ht="26.25" customHeight="1"/>
    <row r="43431" ht="26.25" customHeight="1"/>
    <row r="43432" ht="26.25" customHeight="1"/>
    <row r="43433" ht="26.25" customHeight="1"/>
    <row r="43434" ht="26.25" customHeight="1"/>
    <row r="43435" ht="26.25" customHeight="1"/>
    <row r="43436" ht="26.25" customHeight="1"/>
    <row r="43437" ht="26.25" customHeight="1"/>
    <row r="43438" ht="26.25" customHeight="1"/>
    <row r="43439" ht="26.25" customHeight="1"/>
    <row r="43440" ht="26.25" customHeight="1"/>
    <row r="43441" ht="26.25" customHeight="1"/>
    <row r="43442" ht="26.25" customHeight="1"/>
    <row r="43443" ht="26.25" customHeight="1"/>
    <row r="43444" ht="26.25" customHeight="1"/>
    <row r="43445" ht="26.25" customHeight="1"/>
    <row r="43446" ht="26.25" customHeight="1"/>
    <row r="43447" ht="26.25" customHeight="1"/>
    <row r="43448" ht="26.25" customHeight="1"/>
    <row r="43449" ht="26.25" customHeight="1"/>
    <row r="43450" ht="26.25" customHeight="1"/>
    <row r="43451" ht="26.25" customHeight="1"/>
    <row r="43452" ht="26.25" customHeight="1"/>
    <row r="43453" ht="26.25" customHeight="1"/>
    <row r="43454" ht="26.25" customHeight="1"/>
    <row r="43455" ht="26.25" customHeight="1"/>
    <row r="43456" ht="26.25" customHeight="1"/>
    <row r="43457" ht="26.25" customHeight="1"/>
    <row r="43458" ht="26.25" customHeight="1"/>
    <row r="43459" ht="26.25" customHeight="1"/>
    <row r="43460" ht="26.25" customHeight="1"/>
    <row r="43461" ht="26.25" customHeight="1"/>
    <row r="43462" ht="26.25" customHeight="1"/>
    <row r="43463" ht="26.25" customHeight="1"/>
    <row r="43464" ht="26.25" customHeight="1"/>
    <row r="43465" ht="26.25" customHeight="1"/>
    <row r="43466" ht="26.25" customHeight="1"/>
    <row r="43467" ht="26.25" customHeight="1"/>
    <row r="43468" ht="26.25" customHeight="1"/>
    <row r="43469" ht="26.25" customHeight="1"/>
    <row r="43470" ht="26.25" customHeight="1"/>
    <row r="43471" ht="26.25" customHeight="1"/>
    <row r="43472" ht="26.25" customHeight="1"/>
    <row r="43473" ht="26.25" customHeight="1"/>
    <row r="43474" ht="26.25" customHeight="1"/>
    <row r="43475" ht="26.25" customHeight="1"/>
    <row r="43476" ht="26.25" customHeight="1"/>
    <row r="43477" ht="26.25" customHeight="1"/>
    <row r="43478" ht="26.25" customHeight="1"/>
    <row r="43479" ht="26.25" customHeight="1"/>
    <row r="43480" ht="26.25" customHeight="1"/>
    <row r="43481" ht="26.25" customHeight="1"/>
    <row r="43482" ht="26.25" customHeight="1"/>
    <row r="43483" ht="26.25" customHeight="1"/>
    <row r="43484" ht="26.25" customHeight="1"/>
    <row r="43485" ht="26.25" customHeight="1"/>
    <row r="43486" ht="26.25" customHeight="1"/>
    <row r="43487" ht="26.25" customHeight="1"/>
    <row r="43488" ht="26.25" customHeight="1"/>
    <row r="43489" ht="26.25" customHeight="1"/>
    <row r="43490" ht="26.25" customHeight="1"/>
    <row r="43491" ht="26.25" customHeight="1"/>
    <row r="43492" ht="26.25" customHeight="1"/>
    <row r="43493" ht="26.25" customHeight="1"/>
    <row r="43494" ht="26.25" customHeight="1"/>
    <row r="43495" ht="26.25" customHeight="1"/>
    <row r="43496" ht="26.25" customHeight="1"/>
    <row r="43497" ht="26.25" customHeight="1"/>
    <row r="43498" ht="26.25" customHeight="1"/>
    <row r="43499" ht="26.25" customHeight="1"/>
    <row r="43500" ht="26.25" customHeight="1"/>
    <row r="43501" ht="26.25" customHeight="1"/>
    <row r="43502" ht="26.25" customHeight="1"/>
    <row r="43503" ht="26.25" customHeight="1"/>
    <row r="43504" ht="26.25" customHeight="1"/>
    <row r="43505" ht="26.25" customHeight="1"/>
    <row r="43506" ht="26.25" customHeight="1"/>
    <row r="43507" ht="26.25" customHeight="1"/>
    <row r="43508" ht="26.25" customHeight="1"/>
    <row r="43509" ht="26.25" customHeight="1"/>
    <row r="43510" ht="26.25" customHeight="1"/>
    <row r="43511" ht="26.25" customHeight="1"/>
    <row r="43512" ht="26.25" customHeight="1"/>
    <row r="43513" ht="26.25" customHeight="1"/>
    <row r="43514" ht="26.25" customHeight="1"/>
    <row r="43515" ht="26.25" customHeight="1"/>
    <row r="43516" ht="26.25" customHeight="1"/>
    <row r="43517" ht="26.25" customHeight="1"/>
    <row r="43518" ht="26.25" customHeight="1"/>
    <row r="43519" ht="26.25" customHeight="1"/>
    <row r="43520" ht="26.25" customHeight="1"/>
    <row r="43521" ht="26.25" customHeight="1"/>
    <row r="43522" ht="26.25" customHeight="1"/>
    <row r="43523" ht="26.25" customHeight="1"/>
    <row r="43524" ht="26.25" customHeight="1"/>
    <row r="43525" ht="26.25" customHeight="1"/>
    <row r="43526" ht="26.25" customHeight="1"/>
    <row r="43527" ht="26.25" customHeight="1"/>
    <row r="43528" ht="26.25" customHeight="1"/>
    <row r="43529" ht="26.25" customHeight="1"/>
    <row r="43530" ht="26.25" customHeight="1"/>
    <row r="43531" ht="26.25" customHeight="1"/>
    <row r="43532" ht="26.25" customHeight="1"/>
    <row r="43533" ht="26.25" customHeight="1"/>
    <row r="43534" ht="26.25" customHeight="1"/>
    <row r="43535" ht="26.25" customHeight="1"/>
    <row r="43536" ht="26.25" customHeight="1"/>
    <row r="43537" ht="26.25" customHeight="1"/>
    <row r="43538" ht="26.25" customHeight="1"/>
    <row r="43539" ht="26.25" customHeight="1"/>
    <row r="43540" ht="26.25" customHeight="1"/>
    <row r="43541" ht="26.25" customHeight="1"/>
    <row r="43542" ht="26.25" customHeight="1"/>
    <row r="43543" ht="26.25" customHeight="1"/>
    <row r="43544" ht="26.25" customHeight="1"/>
    <row r="43545" ht="26.25" customHeight="1"/>
    <row r="43546" ht="26.25" customHeight="1"/>
    <row r="43547" ht="26.25" customHeight="1"/>
    <row r="43548" ht="26.25" customHeight="1"/>
    <row r="43549" ht="26.25" customHeight="1"/>
    <row r="43550" ht="26.25" customHeight="1"/>
    <row r="43551" ht="26.25" customHeight="1"/>
    <row r="43552" ht="26.25" customHeight="1"/>
    <row r="43553" ht="26.25" customHeight="1"/>
    <row r="43554" ht="26.25" customHeight="1"/>
    <row r="43555" ht="26.25" customHeight="1"/>
    <row r="43556" ht="26.25" customHeight="1"/>
    <row r="43557" ht="26.25" customHeight="1"/>
    <row r="43558" ht="26.25" customHeight="1"/>
    <row r="43559" ht="26.25" customHeight="1"/>
    <row r="43560" ht="26.25" customHeight="1"/>
    <row r="43561" ht="26.25" customHeight="1"/>
    <row r="43562" ht="26.25" customHeight="1"/>
    <row r="43563" ht="26.25" customHeight="1"/>
    <row r="43564" ht="26.25" customHeight="1"/>
    <row r="43565" ht="26.25" customHeight="1"/>
    <row r="43566" ht="26.25" customHeight="1"/>
    <row r="43567" ht="26.25" customHeight="1"/>
    <row r="43568" ht="26.25" customHeight="1"/>
    <row r="43569" ht="26.25" customHeight="1"/>
    <row r="43570" ht="26.25" customHeight="1"/>
    <row r="43571" ht="26.25" customHeight="1"/>
    <row r="43572" ht="26.25" customHeight="1"/>
    <row r="43573" ht="26.25" customHeight="1"/>
    <row r="43574" ht="26.25" customHeight="1"/>
    <row r="43575" ht="26.25" customHeight="1"/>
    <row r="43576" ht="26.25" customHeight="1"/>
    <row r="43577" ht="26.25" customHeight="1"/>
    <row r="43578" ht="26.25" customHeight="1"/>
    <row r="43579" ht="26.25" customHeight="1"/>
    <row r="43580" ht="26.25" customHeight="1"/>
    <row r="43581" ht="26.25" customHeight="1"/>
    <row r="43582" ht="26.25" customHeight="1"/>
    <row r="43583" ht="26.25" customHeight="1"/>
    <row r="43584" ht="26.25" customHeight="1"/>
    <row r="43585" ht="26.25" customHeight="1"/>
    <row r="43586" ht="26.25" customHeight="1"/>
    <row r="43587" ht="26.25" customHeight="1"/>
    <row r="43588" ht="26.25" customHeight="1"/>
    <row r="43589" ht="26.25" customHeight="1"/>
    <row r="43590" ht="26.25" customHeight="1"/>
    <row r="43591" ht="26.25" customHeight="1"/>
    <row r="43592" ht="26.25" customHeight="1"/>
    <row r="43593" ht="26.25" customHeight="1"/>
    <row r="43594" ht="26.25" customHeight="1"/>
    <row r="43595" ht="26.25" customHeight="1"/>
    <row r="43596" ht="26.25" customHeight="1"/>
    <row r="43597" ht="26.25" customHeight="1"/>
    <row r="43598" ht="26.25" customHeight="1"/>
    <row r="43599" ht="26.25" customHeight="1"/>
    <row r="43600" ht="26.25" customHeight="1"/>
    <row r="43601" ht="26.25" customHeight="1"/>
    <row r="43602" ht="26.25" customHeight="1"/>
    <row r="43603" ht="26.25" customHeight="1"/>
    <row r="43604" ht="26.25" customHeight="1"/>
    <row r="43605" ht="26.25" customHeight="1"/>
    <row r="43606" ht="26.25" customHeight="1"/>
    <row r="43607" ht="26.25" customHeight="1"/>
    <row r="43608" ht="26.25" customHeight="1"/>
    <row r="43609" ht="26.25" customHeight="1"/>
    <row r="43610" ht="26.25" customHeight="1"/>
    <row r="43611" ht="26.25" customHeight="1"/>
    <row r="43612" ht="26.25" customHeight="1"/>
    <row r="43613" ht="26.25" customHeight="1"/>
    <row r="43614" ht="26.25" customHeight="1"/>
    <row r="43615" ht="26.25" customHeight="1"/>
    <row r="43616" ht="26.25" customHeight="1"/>
    <row r="43617" ht="26.25" customHeight="1"/>
    <row r="43618" ht="26.25" customHeight="1"/>
    <row r="43619" ht="26.25" customHeight="1"/>
    <row r="43620" ht="26.25" customHeight="1"/>
    <row r="43621" ht="26.25" customHeight="1"/>
    <row r="43622" ht="26.25" customHeight="1"/>
    <row r="43623" ht="26.25" customHeight="1"/>
    <row r="43624" ht="26.25" customHeight="1"/>
    <row r="43625" ht="26.25" customHeight="1"/>
    <row r="43626" ht="26.25" customHeight="1"/>
    <row r="43627" ht="26.25" customHeight="1"/>
    <row r="43628" ht="26.25" customHeight="1"/>
    <row r="43629" ht="26.25" customHeight="1"/>
    <row r="43630" ht="26.25" customHeight="1"/>
    <row r="43631" ht="26.25" customHeight="1"/>
    <row r="43632" ht="26.25" customHeight="1"/>
    <row r="43633" ht="26.25" customHeight="1"/>
    <row r="43634" ht="26.25" customHeight="1"/>
    <row r="43635" ht="26.25" customHeight="1"/>
    <row r="43636" ht="26.25" customHeight="1"/>
    <row r="43637" ht="26.25" customHeight="1"/>
    <row r="43638" ht="26.25" customHeight="1"/>
    <row r="43639" ht="26.25" customHeight="1"/>
    <row r="43640" ht="26.25" customHeight="1"/>
    <row r="43641" ht="26.25" customHeight="1"/>
    <row r="43642" ht="26.25" customHeight="1"/>
    <row r="43643" ht="26.25" customHeight="1"/>
    <row r="43644" ht="26.25" customHeight="1"/>
    <row r="43645" ht="26.25" customHeight="1"/>
    <row r="43646" ht="26.25" customHeight="1"/>
    <row r="43647" ht="26.25" customHeight="1"/>
    <row r="43648" ht="26.25" customHeight="1"/>
    <row r="43649" ht="26.25" customHeight="1"/>
    <row r="43650" ht="26.25" customHeight="1"/>
    <row r="43651" ht="26.25" customHeight="1"/>
    <row r="43652" ht="26.25" customHeight="1"/>
    <row r="43653" ht="26.25" customHeight="1"/>
    <row r="43654" ht="26.25" customHeight="1"/>
    <row r="43655" ht="26.25" customHeight="1"/>
    <row r="43656" ht="26.25" customHeight="1"/>
    <row r="43657" ht="26.25" customHeight="1"/>
    <row r="43658" ht="26.25" customHeight="1"/>
    <row r="43659" ht="26.25" customHeight="1"/>
    <row r="43660" ht="26.25" customHeight="1"/>
    <row r="43661" ht="26.25" customHeight="1"/>
    <row r="43662" ht="26.25" customHeight="1"/>
    <row r="43663" ht="26.25" customHeight="1"/>
    <row r="43664" ht="26.25" customHeight="1"/>
    <row r="43665" ht="26.25" customHeight="1"/>
    <row r="43666" ht="26.25" customHeight="1"/>
    <row r="43667" ht="26.25" customHeight="1"/>
    <row r="43668" ht="26.25" customHeight="1"/>
    <row r="43669" ht="26.25" customHeight="1"/>
    <row r="43670" ht="26.25" customHeight="1"/>
    <row r="43671" ht="26.25" customHeight="1"/>
    <row r="43672" ht="26.25" customHeight="1"/>
    <row r="43673" ht="26.25" customHeight="1"/>
    <row r="43674" ht="26.25" customHeight="1"/>
    <row r="43675" ht="26.25" customHeight="1"/>
    <row r="43676" ht="26.25" customHeight="1"/>
    <row r="43677" ht="26.25" customHeight="1"/>
    <row r="43678" ht="26.25" customHeight="1"/>
    <row r="43679" ht="26.25" customHeight="1"/>
    <row r="43680" ht="26.25" customHeight="1"/>
    <row r="43681" ht="26.25" customHeight="1"/>
    <row r="43682" ht="26.25" customHeight="1"/>
    <row r="43683" ht="26.25" customHeight="1"/>
    <row r="43684" ht="26.25" customHeight="1"/>
    <row r="43685" ht="26.25" customHeight="1"/>
    <row r="43686" ht="26.25" customHeight="1"/>
    <row r="43687" ht="26.25" customHeight="1"/>
    <row r="43688" ht="26.25" customHeight="1"/>
    <row r="43689" ht="26.25" customHeight="1"/>
    <row r="43690" ht="26.25" customHeight="1"/>
    <row r="43691" ht="26.25" customHeight="1"/>
    <row r="43692" ht="26.25" customHeight="1"/>
    <row r="43693" ht="26.25" customHeight="1"/>
    <row r="43694" ht="26.25" customHeight="1"/>
    <row r="43695" ht="26.25" customHeight="1"/>
    <row r="43696" ht="26.25" customHeight="1"/>
    <row r="43697" ht="26.25" customHeight="1"/>
    <row r="43698" ht="26.25" customHeight="1"/>
    <row r="43699" ht="26.25" customHeight="1"/>
    <row r="43700" ht="26.25" customHeight="1"/>
    <row r="43701" ht="26.25" customHeight="1"/>
    <row r="43702" ht="26.25" customHeight="1"/>
    <row r="43703" ht="26.25" customHeight="1"/>
    <row r="43704" ht="26.25" customHeight="1"/>
    <row r="43705" ht="26.25" customHeight="1"/>
    <row r="43706" ht="26.25" customHeight="1"/>
    <row r="43707" ht="26.25" customHeight="1"/>
    <row r="43708" ht="26.25" customHeight="1"/>
    <row r="43709" ht="26.25" customHeight="1"/>
    <row r="43710" ht="26.25" customHeight="1"/>
    <row r="43711" ht="26.25" customHeight="1"/>
    <row r="43712" ht="26.25" customHeight="1"/>
    <row r="43713" ht="26.25" customHeight="1"/>
    <row r="43714" ht="26.25" customHeight="1"/>
    <row r="43715" ht="26.25" customHeight="1"/>
    <row r="43716" ht="26.25" customHeight="1"/>
    <row r="43717" ht="26.25" customHeight="1"/>
    <row r="43718" ht="26.25" customHeight="1"/>
    <row r="43719" ht="26.25" customHeight="1"/>
    <row r="43720" ht="26.25" customHeight="1"/>
    <row r="43721" ht="26.25" customHeight="1"/>
    <row r="43722" ht="26.25" customHeight="1"/>
    <row r="43723" ht="26.25" customHeight="1"/>
    <row r="43724" ht="26.25" customHeight="1"/>
    <row r="43725" ht="26.25" customHeight="1"/>
    <row r="43726" ht="26.25" customHeight="1"/>
    <row r="43727" ht="26.25" customHeight="1"/>
    <row r="43728" ht="26.25" customHeight="1"/>
    <row r="43729" ht="26.25" customHeight="1"/>
    <row r="43730" ht="26.25" customHeight="1"/>
    <row r="43731" ht="26.25" customHeight="1"/>
    <row r="43732" ht="26.25" customHeight="1"/>
    <row r="43733" ht="26.25" customHeight="1"/>
    <row r="43734" ht="26.25" customHeight="1"/>
    <row r="43735" ht="26.25" customHeight="1"/>
    <row r="43736" ht="26.25" customHeight="1"/>
    <row r="43737" ht="26.25" customHeight="1"/>
    <row r="43738" ht="26.25" customHeight="1"/>
    <row r="43739" ht="26.25" customHeight="1"/>
    <row r="43740" ht="26.25" customHeight="1"/>
    <row r="43741" ht="26.25" customHeight="1"/>
    <row r="43742" ht="26.25" customHeight="1"/>
    <row r="43743" ht="26.25" customHeight="1"/>
    <row r="43744" ht="26.25" customHeight="1"/>
    <row r="43745" ht="26.25" customHeight="1"/>
    <row r="43746" ht="26.25" customHeight="1"/>
    <row r="43747" ht="26.25" customHeight="1"/>
    <row r="43748" ht="26.25" customHeight="1"/>
    <row r="43749" ht="26.25" customHeight="1"/>
    <row r="43750" ht="26.25" customHeight="1"/>
    <row r="43751" ht="26.25" customHeight="1"/>
    <row r="43752" ht="26.25" customHeight="1"/>
    <row r="43753" ht="26.25" customHeight="1"/>
    <row r="43754" ht="26.25" customHeight="1"/>
    <row r="43755" ht="26.25" customHeight="1"/>
    <row r="43756" ht="26.25" customHeight="1"/>
    <row r="43757" ht="26.25" customHeight="1"/>
    <row r="43758" ht="26.25" customHeight="1"/>
    <row r="43759" ht="26.25" customHeight="1"/>
    <row r="43760" ht="26.25" customHeight="1"/>
    <row r="43761" ht="26.25" customHeight="1"/>
    <row r="43762" ht="26.25" customHeight="1"/>
    <row r="43763" ht="26.25" customHeight="1"/>
    <row r="43764" ht="26.25" customHeight="1"/>
    <row r="43765" ht="26.25" customHeight="1"/>
    <row r="43766" ht="26.25" customHeight="1"/>
    <row r="43767" ht="26.25" customHeight="1"/>
    <row r="43768" ht="26.25" customHeight="1"/>
    <row r="43769" ht="26.25" customHeight="1"/>
    <row r="43770" ht="26.25" customHeight="1"/>
    <row r="43771" ht="26.25" customHeight="1"/>
    <row r="43772" ht="26.25" customHeight="1"/>
    <row r="43773" ht="26.25" customHeight="1"/>
    <row r="43774" ht="26.25" customHeight="1"/>
    <row r="43775" ht="26.25" customHeight="1"/>
    <row r="43776" ht="26.25" customHeight="1"/>
    <row r="43777" ht="26.25" customHeight="1"/>
    <row r="43778" ht="26.25" customHeight="1"/>
    <row r="43779" ht="26.25" customHeight="1"/>
    <row r="43780" ht="26.25" customHeight="1"/>
    <row r="43781" ht="26.25" customHeight="1"/>
    <row r="43782" ht="26.25" customHeight="1"/>
    <row r="43783" ht="26.25" customHeight="1"/>
    <row r="43784" ht="26.25" customHeight="1"/>
    <row r="43785" ht="26.25" customHeight="1"/>
    <row r="43786" ht="26.25" customHeight="1"/>
    <row r="43787" ht="26.25" customHeight="1"/>
    <row r="43788" ht="26.25" customHeight="1"/>
    <row r="43789" ht="26.25" customHeight="1"/>
    <row r="43790" ht="26.25" customHeight="1"/>
    <row r="43791" ht="26.25" customHeight="1"/>
    <row r="43792" ht="26.25" customHeight="1"/>
    <row r="43793" ht="26.25" customHeight="1"/>
    <row r="43794" ht="26.25" customHeight="1"/>
    <row r="43795" ht="26.25" customHeight="1"/>
    <row r="43796" ht="26.25" customHeight="1"/>
    <row r="43797" ht="26.25" customHeight="1"/>
    <row r="43798" ht="26.25" customHeight="1"/>
    <row r="43799" ht="26.25" customHeight="1"/>
    <row r="43800" ht="26.25" customHeight="1"/>
    <row r="43801" ht="26.25" customHeight="1"/>
    <row r="43802" ht="26.25" customHeight="1"/>
    <row r="43803" ht="26.25" customHeight="1"/>
    <row r="43804" ht="26.25" customHeight="1"/>
    <row r="43805" ht="26.25" customHeight="1"/>
    <row r="43806" ht="26.25" customHeight="1"/>
    <row r="43807" ht="26.25" customHeight="1"/>
    <row r="43808" ht="26.25" customHeight="1"/>
    <row r="43809" ht="26.25" customHeight="1"/>
    <row r="43810" ht="26.25" customHeight="1"/>
    <row r="43811" ht="26.25" customHeight="1"/>
    <row r="43812" ht="26.25" customHeight="1"/>
    <row r="43813" ht="26.25" customHeight="1"/>
    <row r="43814" ht="26.25" customHeight="1"/>
    <row r="43815" ht="26.25" customHeight="1"/>
    <row r="43816" ht="26.25" customHeight="1"/>
    <row r="43817" ht="26.25" customHeight="1"/>
    <row r="43818" ht="26.25" customHeight="1"/>
    <row r="43819" ht="26.25" customHeight="1"/>
    <row r="43820" ht="26.25" customHeight="1"/>
    <row r="43821" ht="26.25" customHeight="1"/>
    <row r="43822" ht="26.25" customHeight="1"/>
    <row r="43823" ht="26.25" customHeight="1"/>
    <row r="43824" ht="26.25" customHeight="1"/>
    <row r="43825" ht="26.25" customHeight="1"/>
    <row r="43826" ht="26.25" customHeight="1"/>
    <row r="43827" ht="26.25" customHeight="1"/>
    <row r="43828" ht="26.25" customHeight="1"/>
    <row r="43829" ht="26.25" customHeight="1"/>
    <row r="43830" ht="26.25" customHeight="1"/>
    <row r="43831" ht="26.25" customHeight="1"/>
    <row r="43832" ht="26.25" customHeight="1"/>
    <row r="43833" ht="26.25" customHeight="1"/>
    <row r="43834" ht="26.25" customHeight="1"/>
    <row r="43835" ht="26.25" customHeight="1"/>
    <row r="43836" ht="26.25" customHeight="1"/>
    <row r="43837" ht="26.25" customHeight="1"/>
    <row r="43838" ht="26.25" customHeight="1"/>
    <row r="43839" ht="26.25" customHeight="1"/>
    <row r="43840" ht="26.25" customHeight="1"/>
    <row r="43841" ht="26.25" customHeight="1"/>
    <row r="43842" ht="26.25" customHeight="1"/>
    <row r="43843" ht="26.25" customHeight="1"/>
    <row r="43844" ht="26.25" customHeight="1"/>
    <row r="43845" ht="26.25" customHeight="1"/>
    <row r="43846" ht="26.25" customHeight="1"/>
    <row r="43847" ht="26.25" customHeight="1"/>
    <row r="43848" ht="26.25" customHeight="1"/>
    <row r="43849" ht="26.25" customHeight="1"/>
    <row r="43850" ht="26.25" customHeight="1"/>
    <row r="43851" ht="26.25" customHeight="1"/>
    <row r="43852" ht="26.25" customHeight="1"/>
    <row r="43853" ht="26.25" customHeight="1"/>
    <row r="43854" ht="26.25" customHeight="1"/>
    <row r="43855" ht="26.25" customHeight="1"/>
    <row r="43856" ht="26.25" customHeight="1"/>
    <row r="43857" ht="26.25" customHeight="1"/>
    <row r="43858" ht="26.25" customHeight="1"/>
    <row r="43859" ht="26.25" customHeight="1"/>
    <row r="43860" ht="26.25" customHeight="1"/>
    <row r="43861" ht="26.25" customHeight="1"/>
    <row r="43862" ht="26.25" customHeight="1"/>
    <row r="43863" ht="26.25" customHeight="1"/>
    <row r="43864" ht="26.25" customHeight="1"/>
    <row r="43865" ht="26.25" customHeight="1"/>
    <row r="43866" ht="26.25" customHeight="1"/>
    <row r="43867" ht="26.25" customHeight="1"/>
    <row r="43868" ht="26.25" customHeight="1"/>
    <row r="43869" ht="26.25" customHeight="1"/>
    <row r="43870" ht="26.25" customHeight="1"/>
    <row r="43871" ht="26.25" customHeight="1"/>
    <row r="43872" ht="26.25" customHeight="1"/>
    <row r="43873" ht="26.25" customHeight="1"/>
    <row r="43874" ht="26.25" customHeight="1"/>
    <row r="43875" ht="26.25" customHeight="1"/>
    <row r="43876" ht="26.25" customHeight="1"/>
    <row r="43877" ht="26.25" customHeight="1"/>
    <row r="43878" ht="26.25" customHeight="1"/>
    <row r="43879" ht="26.25" customHeight="1"/>
    <row r="43880" ht="26.25" customHeight="1"/>
    <row r="43881" ht="26.25" customHeight="1"/>
    <row r="43882" ht="26.25" customHeight="1"/>
    <row r="43883" ht="26.25" customHeight="1"/>
    <row r="43884" ht="26.25" customHeight="1"/>
    <row r="43885" ht="26.25" customHeight="1"/>
    <row r="43886" ht="26.25" customHeight="1"/>
    <row r="43887" ht="26.25" customHeight="1"/>
    <row r="43888" ht="26.25" customHeight="1"/>
    <row r="43889" ht="26.25" customHeight="1"/>
    <row r="43890" ht="26.25" customHeight="1"/>
    <row r="43891" ht="26.25" customHeight="1"/>
    <row r="43892" ht="26.25" customHeight="1"/>
    <row r="43893" ht="26.25" customHeight="1"/>
    <row r="43894" ht="26.25" customHeight="1"/>
    <row r="43895" ht="26.25" customHeight="1"/>
    <row r="43896" ht="26.25" customHeight="1"/>
    <row r="43897" ht="26.25" customHeight="1"/>
    <row r="43898" ht="26.25" customHeight="1"/>
    <row r="43899" ht="26.25" customHeight="1"/>
    <row r="43900" ht="26.25" customHeight="1"/>
    <row r="43901" ht="26.25" customHeight="1"/>
    <row r="43902" ht="26.25" customHeight="1"/>
    <row r="43903" ht="26.25" customHeight="1"/>
    <row r="43904" ht="26.25" customHeight="1"/>
    <row r="43905" ht="26.25" customHeight="1"/>
    <row r="43906" ht="26.25" customHeight="1"/>
    <row r="43907" ht="26.25" customHeight="1"/>
    <row r="43908" ht="26.25" customHeight="1"/>
    <row r="43909" ht="26.25" customHeight="1"/>
    <row r="43910" ht="26.25" customHeight="1"/>
    <row r="43911" ht="26.25" customHeight="1"/>
    <row r="43912" ht="26.25" customHeight="1"/>
    <row r="43913" ht="26.25" customHeight="1"/>
    <row r="43914" ht="26.25" customHeight="1"/>
    <row r="43915" ht="26.25" customHeight="1"/>
    <row r="43916" ht="26.25" customHeight="1"/>
    <row r="43917" ht="26.25" customHeight="1"/>
    <row r="43918" ht="26.25" customHeight="1"/>
    <row r="43919" ht="26.25" customHeight="1"/>
    <row r="43920" ht="26.25" customHeight="1"/>
    <row r="43921" ht="26.25" customHeight="1"/>
    <row r="43922" ht="26.25" customHeight="1"/>
    <row r="43923" ht="26.25" customHeight="1"/>
    <row r="43924" ht="26.25" customHeight="1"/>
    <row r="43925" ht="26.25" customHeight="1"/>
    <row r="43926" ht="26.25" customHeight="1"/>
    <row r="43927" ht="26.25" customHeight="1"/>
    <row r="43928" ht="26.25" customHeight="1"/>
    <row r="43929" ht="26.25" customHeight="1"/>
    <row r="43930" ht="26.25" customHeight="1"/>
    <row r="43931" ht="26.25" customHeight="1"/>
    <row r="43932" ht="26.25" customHeight="1"/>
    <row r="43933" ht="26.25" customHeight="1"/>
    <row r="43934" ht="26.25" customHeight="1"/>
    <row r="43935" ht="26.25" customHeight="1"/>
    <row r="43936" ht="26.25" customHeight="1"/>
    <row r="43937" ht="26.25" customHeight="1"/>
    <row r="43938" ht="26.25" customHeight="1"/>
    <row r="43939" ht="26.25" customHeight="1"/>
    <row r="43940" ht="26.25" customHeight="1"/>
    <row r="43941" ht="26.25" customHeight="1"/>
    <row r="43942" ht="26.25" customHeight="1"/>
    <row r="43943" ht="26.25" customHeight="1"/>
    <row r="43944" ht="26.25" customHeight="1"/>
    <row r="43945" ht="26.25" customHeight="1"/>
    <row r="43946" ht="26.25" customHeight="1"/>
    <row r="43947" ht="26.25" customHeight="1"/>
    <row r="43948" ht="26.25" customHeight="1"/>
    <row r="43949" ht="26.25" customHeight="1"/>
    <row r="43950" ht="26.25" customHeight="1"/>
    <row r="43951" ht="26.25" customHeight="1"/>
    <row r="43952" ht="26.25" customHeight="1"/>
    <row r="43953" ht="26.25" customHeight="1"/>
    <row r="43954" ht="26.25" customHeight="1"/>
    <row r="43955" ht="26.25" customHeight="1"/>
    <row r="43956" ht="26.25" customHeight="1"/>
    <row r="43957" ht="26.25" customHeight="1"/>
    <row r="43958" ht="26.25" customHeight="1"/>
    <row r="43959" ht="26.25" customHeight="1"/>
    <row r="43960" ht="26.25" customHeight="1"/>
    <row r="43961" ht="26.25" customHeight="1"/>
    <row r="43962" ht="26.25" customHeight="1"/>
    <row r="43963" ht="26.25" customHeight="1"/>
    <row r="43964" ht="26.25" customHeight="1"/>
    <row r="43965" ht="26.25" customHeight="1"/>
    <row r="43966" ht="26.25" customHeight="1"/>
    <row r="43967" ht="26.25" customHeight="1"/>
    <row r="43968" ht="26.25" customHeight="1"/>
    <row r="43969" ht="26.25" customHeight="1"/>
    <row r="43970" ht="26.25" customHeight="1"/>
    <row r="43971" ht="26.25" customHeight="1"/>
    <row r="43972" ht="26.25" customHeight="1"/>
    <row r="43973" ht="26.25" customHeight="1"/>
    <row r="43974" ht="26.25" customHeight="1"/>
    <row r="43975" ht="26.25" customHeight="1"/>
    <row r="43976" ht="26.25" customHeight="1"/>
    <row r="43977" ht="26.25" customHeight="1"/>
    <row r="43978" ht="26.25" customHeight="1"/>
    <row r="43979" ht="26.25" customHeight="1"/>
    <row r="43980" ht="26.25" customHeight="1"/>
    <row r="43981" ht="26.25" customHeight="1"/>
    <row r="43982" ht="26.25" customHeight="1"/>
    <row r="43983" ht="26.25" customHeight="1"/>
    <row r="43984" ht="26.25" customHeight="1"/>
    <row r="43985" ht="26.25" customHeight="1"/>
    <row r="43986" ht="26.25" customHeight="1"/>
    <row r="43987" ht="26.25" customHeight="1"/>
    <row r="43988" ht="26.25" customHeight="1"/>
    <row r="43989" ht="26.25" customHeight="1"/>
    <row r="43990" ht="26.25" customHeight="1"/>
    <row r="43991" ht="26.25" customHeight="1"/>
    <row r="43992" ht="26.25" customHeight="1"/>
    <row r="43993" ht="26.25" customHeight="1"/>
    <row r="43994" ht="26.25" customHeight="1"/>
    <row r="43995" ht="26.25" customHeight="1"/>
    <row r="43996" ht="26.25" customHeight="1"/>
    <row r="43997" ht="26.25" customHeight="1"/>
    <row r="43998" ht="26.25" customHeight="1"/>
    <row r="43999" ht="26.25" customHeight="1"/>
    <row r="44000" ht="26.25" customHeight="1"/>
    <row r="44001" ht="26.25" customHeight="1"/>
    <row r="44002" ht="26.25" customHeight="1"/>
    <row r="44003" ht="26.25" customHeight="1"/>
    <row r="44004" ht="26.25" customHeight="1"/>
    <row r="44005" ht="26.25" customHeight="1"/>
    <row r="44006" ht="26.25" customHeight="1"/>
    <row r="44007" ht="26.25" customHeight="1"/>
    <row r="44008" ht="26.25" customHeight="1"/>
    <row r="44009" ht="26.25" customHeight="1"/>
    <row r="44010" ht="26.25" customHeight="1"/>
    <row r="44011" ht="26.25" customHeight="1"/>
    <row r="44012" ht="26.25" customHeight="1"/>
    <row r="44013" ht="26.25" customHeight="1"/>
    <row r="44014" ht="26.25" customHeight="1"/>
    <row r="44015" ht="26.25" customHeight="1"/>
    <row r="44016" ht="26.25" customHeight="1"/>
    <row r="44017" ht="26.25" customHeight="1"/>
    <row r="44018" ht="26.25" customHeight="1"/>
    <row r="44019" ht="26.25" customHeight="1"/>
    <row r="44020" ht="26.25" customHeight="1"/>
    <row r="44021" ht="26.25" customHeight="1"/>
    <row r="44022" ht="26.25" customHeight="1"/>
    <row r="44023" ht="26.25" customHeight="1"/>
    <row r="44024" ht="26.25" customHeight="1"/>
    <row r="44025" ht="26.25" customHeight="1"/>
    <row r="44026" ht="26.25" customHeight="1"/>
    <row r="44027" ht="26.25" customHeight="1"/>
    <row r="44028" ht="26.25" customHeight="1"/>
    <row r="44029" ht="26.25" customHeight="1"/>
    <row r="44030" ht="26.25" customHeight="1"/>
    <row r="44031" ht="26.25" customHeight="1"/>
    <row r="44032" ht="26.25" customHeight="1"/>
    <row r="44033" ht="26.25" customHeight="1"/>
    <row r="44034" ht="26.25" customHeight="1"/>
    <row r="44035" ht="26.25" customHeight="1"/>
    <row r="44036" ht="26.25" customHeight="1"/>
    <row r="44037" ht="26.25" customHeight="1"/>
    <row r="44038" ht="26.25" customHeight="1"/>
    <row r="44039" ht="26.25" customHeight="1"/>
    <row r="44040" ht="26.25" customHeight="1"/>
    <row r="44041" ht="26.25" customHeight="1"/>
    <row r="44042" ht="26.25" customHeight="1"/>
    <row r="44043" ht="26.25" customHeight="1"/>
    <row r="44044" ht="26.25" customHeight="1"/>
    <row r="44045" ht="26.25" customHeight="1"/>
    <row r="44046" ht="26.25" customHeight="1"/>
    <row r="44047" ht="26.25" customHeight="1"/>
    <row r="44048" ht="26.25" customHeight="1"/>
    <row r="44049" ht="26.25" customHeight="1"/>
    <row r="44050" ht="26.25" customHeight="1"/>
    <row r="44051" ht="26.25" customHeight="1"/>
    <row r="44052" ht="26.25" customHeight="1"/>
    <row r="44053" ht="26.25" customHeight="1"/>
    <row r="44054" ht="26.25" customHeight="1"/>
    <row r="44055" ht="26.25" customHeight="1"/>
    <row r="44056" ht="26.25" customHeight="1"/>
    <row r="44057" ht="26.25" customHeight="1"/>
    <row r="44058" ht="26.25" customHeight="1"/>
    <row r="44059" ht="26.25" customHeight="1"/>
    <row r="44060" ht="26.25" customHeight="1"/>
    <row r="44061" ht="26.25" customHeight="1"/>
    <row r="44062" ht="26.25" customHeight="1"/>
    <row r="44063" ht="26.25" customHeight="1"/>
    <row r="44064" ht="26.25" customHeight="1"/>
    <row r="44065" ht="26.25" customHeight="1"/>
    <row r="44066" ht="26.25" customHeight="1"/>
    <row r="44067" ht="26.25" customHeight="1"/>
    <row r="44068" ht="26.25" customHeight="1"/>
    <row r="44069" ht="26.25" customHeight="1"/>
    <row r="44070" ht="26.25" customHeight="1"/>
    <row r="44071" ht="26.25" customHeight="1"/>
    <row r="44072" ht="26.25" customHeight="1"/>
    <row r="44073" ht="26.25" customHeight="1"/>
    <row r="44074" ht="26.25" customHeight="1"/>
    <row r="44075" ht="26.25" customHeight="1"/>
    <row r="44076" ht="26.25" customHeight="1"/>
    <row r="44077" ht="26.25" customHeight="1"/>
    <row r="44078" ht="26.25" customHeight="1"/>
    <row r="44079" ht="26.25" customHeight="1"/>
    <row r="44080" ht="26.25" customHeight="1"/>
    <row r="44081" ht="26.25" customHeight="1"/>
    <row r="44082" ht="26.25" customHeight="1"/>
    <row r="44083" ht="26.25" customHeight="1"/>
    <row r="44084" ht="26.25" customHeight="1"/>
    <row r="44085" ht="26.25" customHeight="1"/>
    <row r="44086" ht="26.25" customHeight="1"/>
    <row r="44087" ht="26.25" customHeight="1"/>
    <row r="44088" ht="26.25" customHeight="1"/>
    <row r="44089" ht="26.25" customHeight="1"/>
    <row r="44090" ht="26.25" customHeight="1"/>
    <row r="44091" ht="26.25" customHeight="1"/>
    <row r="44092" ht="26.25" customHeight="1"/>
    <row r="44093" ht="26.25" customHeight="1"/>
    <row r="44094" ht="26.25" customHeight="1"/>
    <row r="44095" ht="26.25" customHeight="1"/>
    <row r="44096" ht="26.25" customHeight="1"/>
    <row r="44097" ht="26.25" customHeight="1"/>
    <row r="44098" ht="26.25" customHeight="1"/>
    <row r="44099" ht="26.25" customHeight="1"/>
    <row r="44100" ht="26.25" customHeight="1"/>
    <row r="44101" ht="26.25" customHeight="1"/>
    <row r="44102" ht="26.25" customHeight="1"/>
    <row r="44103" ht="26.25" customHeight="1"/>
    <row r="44104" ht="26.25" customHeight="1"/>
    <row r="44105" ht="26.25" customHeight="1"/>
    <row r="44106" ht="26.25" customHeight="1"/>
    <row r="44107" ht="26.25" customHeight="1"/>
    <row r="44108" ht="26.25" customHeight="1"/>
    <row r="44109" ht="26.25" customHeight="1"/>
    <row r="44110" ht="26.25" customHeight="1"/>
    <row r="44111" ht="26.25" customHeight="1"/>
    <row r="44112" ht="26.25" customHeight="1"/>
    <row r="44113" ht="26.25" customHeight="1"/>
    <row r="44114" ht="26.25" customHeight="1"/>
    <row r="44115" ht="26.25" customHeight="1"/>
    <row r="44116" ht="26.25" customHeight="1"/>
    <row r="44117" ht="26.25" customHeight="1"/>
    <row r="44118" ht="26.25" customHeight="1"/>
    <row r="44119" ht="26.25" customHeight="1"/>
    <row r="44120" ht="26.25" customHeight="1"/>
    <row r="44121" ht="26.25" customHeight="1"/>
    <row r="44122" ht="26.25" customHeight="1"/>
    <row r="44123" ht="26.25" customHeight="1"/>
    <row r="44124" ht="26.25" customHeight="1"/>
    <row r="44125" ht="26.25" customHeight="1"/>
    <row r="44126" ht="26.25" customHeight="1"/>
    <row r="44127" ht="26.25" customHeight="1"/>
    <row r="44128" ht="26.25" customHeight="1"/>
    <row r="44129" ht="26.25" customHeight="1"/>
    <row r="44130" ht="26.25" customHeight="1"/>
    <row r="44131" ht="26.25" customHeight="1"/>
    <row r="44132" ht="26.25" customHeight="1"/>
    <row r="44133" ht="26.25" customHeight="1"/>
    <row r="44134" ht="26.25" customHeight="1"/>
    <row r="44135" ht="26.25" customHeight="1"/>
    <row r="44136" ht="26.25" customHeight="1"/>
    <row r="44137" ht="26.25" customHeight="1"/>
    <row r="44138" ht="26.25" customHeight="1"/>
    <row r="44139" ht="26.25" customHeight="1"/>
    <row r="44140" ht="26.25" customHeight="1"/>
    <row r="44141" ht="26.25" customHeight="1"/>
    <row r="44142" ht="26.25" customHeight="1"/>
    <row r="44143" ht="26.25" customHeight="1"/>
    <row r="44144" ht="26.25" customHeight="1"/>
    <row r="44145" ht="26.25" customHeight="1"/>
    <row r="44146" ht="26.25" customHeight="1"/>
    <row r="44147" ht="26.25" customHeight="1"/>
    <row r="44148" ht="26.25" customHeight="1"/>
    <row r="44149" ht="26.25" customHeight="1"/>
    <row r="44150" ht="26.25" customHeight="1"/>
    <row r="44151" ht="26.25" customHeight="1"/>
    <row r="44152" ht="26.25" customHeight="1"/>
    <row r="44153" ht="26.25" customHeight="1"/>
    <row r="44154" ht="26.25" customHeight="1"/>
    <row r="44155" ht="26.25" customHeight="1"/>
    <row r="44156" ht="26.25" customHeight="1"/>
    <row r="44157" ht="26.25" customHeight="1"/>
    <row r="44158" ht="26.25" customHeight="1"/>
    <row r="44159" ht="26.25" customHeight="1"/>
    <row r="44160" ht="26.25" customHeight="1"/>
    <row r="44161" ht="26.25" customHeight="1"/>
    <row r="44162" ht="26.25" customHeight="1"/>
    <row r="44163" ht="26.25" customHeight="1"/>
    <row r="44164" ht="26.25" customHeight="1"/>
    <row r="44165" ht="26.25" customHeight="1"/>
    <row r="44166" ht="26.25" customHeight="1"/>
    <row r="44167" ht="26.25" customHeight="1"/>
    <row r="44168" ht="26.25" customHeight="1"/>
    <row r="44169" ht="26.25" customHeight="1"/>
    <row r="44170" ht="26.25" customHeight="1"/>
    <row r="44171" ht="26.25" customHeight="1"/>
    <row r="44172" ht="26.25" customHeight="1"/>
    <row r="44173" ht="26.25" customHeight="1"/>
    <row r="44174" ht="26.25" customHeight="1"/>
    <row r="44175" ht="26.25" customHeight="1"/>
    <row r="44176" ht="26.25" customHeight="1"/>
    <row r="44177" ht="26.25" customHeight="1"/>
    <row r="44178" ht="26.25" customHeight="1"/>
    <row r="44179" ht="26.25" customHeight="1"/>
    <row r="44180" ht="26.25" customHeight="1"/>
    <row r="44181" ht="26.25" customHeight="1"/>
    <row r="44182" ht="26.25" customHeight="1"/>
    <row r="44183" ht="26.25" customHeight="1"/>
    <row r="44184" ht="26.25" customHeight="1"/>
    <row r="44185" ht="26.25" customHeight="1"/>
    <row r="44186" ht="26.25" customHeight="1"/>
    <row r="44187" ht="26.25" customHeight="1"/>
    <row r="44188" ht="26.25" customHeight="1"/>
    <row r="44189" ht="26.25" customHeight="1"/>
    <row r="44190" ht="26.25" customHeight="1"/>
    <row r="44191" ht="26.25" customHeight="1"/>
    <row r="44192" ht="26.25" customHeight="1"/>
    <row r="44193" ht="26.25" customHeight="1"/>
    <row r="44194" ht="26.25" customHeight="1"/>
    <row r="44195" ht="26.25" customHeight="1"/>
    <row r="44196" ht="26.25" customHeight="1"/>
    <row r="44197" ht="26.25" customHeight="1"/>
    <row r="44198" ht="26.25" customHeight="1"/>
    <row r="44199" ht="26.25" customHeight="1"/>
    <row r="44200" ht="26.25" customHeight="1"/>
    <row r="44201" ht="26.25" customHeight="1"/>
    <row r="44202" ht="26.25" customHeight="1"/>
    <row r="44203" ht="26.25" customHeight="1"/>
    <row r="44204" ht="26.25" customHeight="1"/>
    <row r="44205" ht="26.25" customHeight="1"/>
    <row r="44206" ht="26.25" customHeight="1"/>
    <row r="44207" ht="26.25" customHeight="1"/>
    <row r="44208" ht="26.25" customHeight="1"/>
    <row r="44209" ht="26.25" customHeight="1"/>
    <row r="44210" ht="26.25" customHeight="1"/>
    <row r="44211" ht="26.25" customHeight="1"/>
    <row r="44212" ht="26.25" customHeight="1"/>
    <row r="44213" ht="26.25" customHeight="1"/>
    <row r="44214" ht="26.25" customHeight="1"/>
    <row r="44215" ht="26.25" customHeight="1"/>
    <row r="44216" ht="26.25" customHeight="1"/>
    <row r="44217" ht="26.25" customHeight="1"/>
    <row r="44218" ht="26.25" customHeight="1"/>
    <row r="44219" ht="26.25" customHeight="1"/>
    <row r="44220" ht="26.25" customHeight="1"/>
    <row r="44221" ht="26.25" customHeight="1"/>
    <row r="44222" ht="26.25" customHeight="1"/>
    <row r="44223" ht="26.25" customHeight="1"/>
    <row r="44224" ht="26.25" customHeight="1"/>
    <row r="44225" ht="26.25" customHeight="1"/>
    <row r="44226" ht="26.25" customHeight="1"/>
    <row r="44227" ht="26.25" customHeight="1"/>
    <row r="44228" ht="26.25" customHeight="1"/>
    <row r="44229" ht="26.25" customHeight="1"/>
    <row r="44230" ht="26.25" customHeight="1"/>
    <row r="44231" ht="26.25" customHeight="1"/>
    <row r="44232" ht="26.25" customHeight="1"/>
    <row r="44233" ht="26.25" customHeight="1"/>
    <row r="44234" ht="26.25" customHeight="1"/>
    <row r="44235" ht="26.25" customHeight="1"/>
    <row r="44236" ht="26.25" customHeight="1"/>
    <row r="44237" ht="26.25" customHeight="1"/>
    <row r="44238" ht="26.25" customHeight="1"/>
    <row r="44239" ht="26.25" customHeight="1"/>
    <row r="44240" ht="26.25" customHeight="1"/>
    <row r="44241" ht="26.25" customHeight="1"/>
    <row r="44242" ht="26.25" customHeight="1"/>
    <row r="44243" ht="26.25" customHeight="1"/>
    <row r="44244" ht="26.25" customHeight="1"/>
    <row r="44245" ht="26.25" customHeight="1"/>
    <row r="44246" ht="26.25" customHeight="1"/>
    <row r="44247" ht="26.25" customHeight="1"/>
    <row r="44248" ht="26.25" customHeight="1"/>
    <row r="44249" ht="26.25" customHeight="1"/>
    <row r="44250" ht="26.25" customHeight="1"/>
    <row r="44251" ht="26.25" customHeight="1"/>
    <row r="44252" ht="26.25" customHeight="1"/>
    <row r="44253" ht="26.25" customHeight="1"/>
    <row r="44254" ht="26.25" customHeight="1"/>
    <row r="44255" ht="26.25" customHeight="1"/>
    <row r="44256" ht="26.25" customHeight="1"/>
    <row r="44257" ht="26.25" customHeight="1"/>
    <row r="44258" ht="26.25" customHeight="1"/>
    <row r="44259" ht="26.25" customHeight="1"/>
    <row r="44260" ht="26.25" customHeight="1"/>
    <row r="44261" ht="26.25" customHeight="1"/>
    <row r="44262" ht="26.25" customHeight="1"/>
    <row r="44263" ht="26.25" customHeight="1"/>
    <row r="44264" ht="26.25" customHeight="1"/>
    <row r="44265" ht="26.25" customHeight="1"/>
    <row r="44266" ht="26.25" customHeight="1"/>
    <row r="44267" ht="26.25" customHeight="1"/>
    <row r="44268" ht="26.25" customHeight="1"/>
    <row r="44269" ht="26.25" customHeight="1"/>
    <row r="44270" ht="26.25" customHeight="1"/>
    <row r="44271" ht="26.25" customHeight="1"/>
    <row r="44272" ht="26.25" customHeight="1"/>
    <row r="44273" ht="26.25" customHeight="1"/>
    <row r="44274" ht="26.25" customHeight="1"/>
    <row r="44275" ht="26.25" customHeight="1"/>
    <row r="44276" ht="26.25" customHeight="1"/>
    <row r="44277" ht="26.25" customHeight="1"/>
    <row r="44278" ht="26.25" customHeight="1"/>
    <row r="44279" ht="26.25" customHeight="1"/>
    <row r="44280" ht="26.25" customHeight="1"/>
    <row r="44281" ht="26.25" customHeight="1"/>
    <row r="44282" ht="26.25" customHeight="1"/>
    <row r="44283" ht="26.25" customHeight="1"/>
    <row r="44284" ht="26.25" customHeight="1"/>
    <row r="44285" ht="26.25" customHeight="1"/>
    <row r="44286" ht="26.25" customHeight="1"/>
    <row r="44287" ht="26.25" customHeight="1"/>
    <row r="44288" ht="26.25" customHeight="1"/>
    <row r="44289" ht="26.25" customHeight="1"/>
    <row r="44290" ht="26.25" customHeight="1"/>
    <row r="44291" ht="26.25" customHeight="1"/>
    <row r="44292" ht="26.25" customHeight="1"/>
    <row r="44293" ht="26.25" customHeight="1"/>
    <row r="44294" ht="26.25" customHeight="1"/>
    <row r="44295" ht="26.25" customHeight="1"/>
    <row r="44296" ht="26.25" customHeight="1"/>
    <row r="44297" ht="26.25" customHeight="1"/>
    <row r="44298" ht="26.25" customHeight="1"/>
    <row r="44299" ht="26.25" customHeight="1"/>
    <row r="44300" ht="26.25" customHeight="1"/>
    <row r="44301" ht="26.25" customHeight="1"/>
    <row r="44302" ht="26.25" customHeight="1"/>
    <row r="44303" ht="26.25" customHeight="1"/>
    <row r="44304" ht="26.25" customHeight="1"/>
    <row r="44305" ht="26.25" customHeight="1"/>
    <row r="44306" ht="26.25" customHeight="1"/>
    <row r="44307" ht="26.25" customHeight="1"/>
    <row r="44308" ht="26.25" customHeight="1"/>
    <row r="44309" ht="26.25" customHeight="1"/>
    <row r="44310" ht="26.25" customHeight="1"/>
    <row r="44311" ht="26.25" customHeight="1"/>
    <row r="44312" ht="26.25" customHeight="1"/>
    <row r="44313" ht="26.25" customHeight="1"/>
    <row r="44314" ht="26.25" customHeight="1"/>
    <row r="44315" ht="26.25" customHeight="1"/>
    <row r="44316" ht="26.25" customHeight="1"/>
    <row r="44317" ht="26.25" customHeight="1"/>
    <row r="44318" ht="26.25" customHeight="1"/>
    <row r="44319" ht="26.25" customHeight="1"/>
    <row r="44320" ht="26.25" customHeight="1"/>
    <row r="44321" ht="26.25" customHeight="1"/>
    <row r="44322" ht="26.25" customHeight="1"/>
    <row r="44323" ht="26.25" customHeight="1"/>
    <row r="44324" ht="26.25" customHeight="1"/>
    <row r="44325" ht="26.25" customHeight="1"/>
    <row r="44326" ht="26.25" customHeight="1"/>
    <row r="44327" ht="26.25" customHeight="1"/>
    <row r="44328" ht="26.25" customHeight="1"/>
    <row r="44329" ht="26.25" customHeight="1"/>
    <row r="44330" ht="26.25" customHeight="1"/>
    <row r="44331" ht="26.25" customHeight="1"/>
    <row r="44332" ht="26.25" customHeight="1"/>
    <row r="44333" ht="26.25" customHeight="1"/>
    <row r="44334" ht="26.25" customHeight="1"/>
    <row r="44335" ht="26.25" customHeight="1"/>
    <row r="44336" ht="26.25" customHeight="1"/>
    <row r="44337" ht="26.25" customHeight="1"/>
    <row r="44338" ht="26.25" customHeight="1"/>
    <row r="44339" ht="26.25" customHeight="1"/>
    <row r="44340" ht="26.25" customHeight="1"/>
    <row r="44341" ht="26.25" customHeight="1"/>
    <row r="44342" ht="26.25" customHeight="1"/>
    <row r="44343" ht="26.25" customHeight="1"/>
    <row r="44344" ht="26.25" customHeight="1"/>
    <row r="44345" ht="26.25" customHeight="1"/>
    <row r="44346" ht="26.25" customHeight="1"/>
    <row r="44347" ht="26.25" customHeight="1"/>
    <row r="44348" ht="26.25" customHeight="1"/>
    <row r="44349" ht="26.25" customHeight="1"/>
    <row r="44350" ht="26.25" customHeight="1"/>
    <row r="44351" ht="26.25" customHeight="1"/>
    <row r="44352" ht="26.25" customHeight="1"/>
    <row r="44353" ht="26.25" customHeight="1"/>
    <row r="44354" ht="26.25" customHeight="1"/>
    <row r="44355" ht="26.25" customHeight="1"/>
    <row r="44356" ht="26.25" customHeight="1"/>
    <row r="44357" ht="26.25" customHeight="1"/>
    <row r="44358" ht="26.25" customHeight="1"/>
    <row r="44359" ht="26.25" customHeight="1"/>
    <row r="44360" ht="26.25" customHeight="1"/>
    <row r="44361" ht="26.25" customHeight="1"/>
    <row r="44362" ht="26.25" customHeight="1"/>
    <row r="44363" ht="26.25" customHeight="1"/>
    <row r="44364" ht="26.25" customHeight="1"/>
    <row r="44365" ht="26.25" customHeight="1"/>
    <row r="44366" ht="26.25" customHeight="1"/>
    <row r="44367" ht="26.25" customHeight="1"/>
    <row r="44368" ht="26.25" customHeight="1"/>
    <row r="44369" ht="26.25" customHeight="1"/>
    <row r="44370" ht="26.25" customHeight="1"/>
    <row r="44371" ht="26.25" customHeight="1"/>
    <row r="44372" ht="26.25" customHeight="1"/>
    <row r="44373" ht="26.25" customHeight="1"/>
    <row r="44374" ht="26.25" customHeight="1"/>
    <row r="44375" ht="26.25" customHeight="1"/>
    <row r="44376" ht="26.25" customHeight="1"/>
    <row r="44377" ht="26.25" customHeight="1"/>
    <row r="44378" ht="26.25" customHeight="1"/>
    <row r="44379" ht="26.25" customHeight="1"/>
    <row r="44380" ht="26.25" customHeight="1"/>
    <row r="44381" ht="26.25" customHeight="1"/>
    <row r="44382" ht="26.25" customHeight="1"/>
    <row r="44383" ht="26.25" customHeight="1"/>
    <row r="44384" ht="26.25" customHeight="1"/>
    <row r="44385" ht="26.25" customHeight="1"/>
    <row r="44386" ht="26.25" customHeight="1"/>
    <row r="44387" ht="26.25" customHeight="1"/>
    <row r="44388" ht="26.25" customHeight="1"/>
    <row r="44389" ht="26.25" customHeight="1"/>
    <row r="44390" ht="26.25" customHeight="1"/>
    <row r="44391" ht="26.25" customHeight="1"/>
    <row r="44392" ht="26.25" customHeight="1"/>
    <row r="44393" ht="26.25" customHeight="1"/>
    <row r="44394" ht="26.25" customHeight="1"/>
    <row r="44395" ht="26.25" customHeight="1"/>
    <row r="44396" ht="26.25" customHeight="1"/>
    <row r="44397" ht="26.25" customHeight="1"/>
    <row r="44398" ht="26.25" customHeight="1"/>
    <row r="44399" ht="26.25" customHeight="1"/>
    <row r="44400" ht="26.25" customHeight="1"/>
    <row r="44401" ht="26.25" customHeight="1"/>
    <row r="44402" ht="26.25" customHeight="1"/>
    <row r="44403" ht="26.25" customHeight="1"/>
    <row r="44404" ht="26.25" customHeight="1"/>
    <row r="44405" ht="26.25" customHeight="1"/>
    <row r="44406" ht="26.25" customHeight="1"/>
    <row r="44407" ht="26.25" customHeight="1"/>
    <row r="44408" ht="26.25" customHeight="1"/>
    <row r="44409" ht="26.25" customHeight="1"/>
    <row r="44410" ht="26.25" customHeight="1"/>
    <row r="44411" ht="26.25" customHeight="1"/>
    <row r="44412" ht="26.25" customHeight="1"/>
    <row r="44413" ht="26.25" customHeight="1"/>
    <row r="44414" ht="26.25" customHeight="1"/>
    <row r="44415" ht="26.25" customHeight="1"/>
    <row r="44416" ht="26.25" customHeight="1"/>
    <row r="44417" ht="26.25" customHeight="1"/>
    <row r="44418" ht="26.25" customHeight="1"/>
    <row r="44419" ht="26.25" customHeight="1"/>
    <row r="44420" ht="26.25" customHeight="1"/>
    <row r="44421" ht="26.25" customHeight="1"/>
    <row r="44422" ht="26.25" customHeight="1"/>
    <row r="44423" ht="26.25" customHeight="1"/>
    <row r="44424" ht="26.25" customHeight="1"/>
    <row r="44425" ht="26.25" customHeight="1"/>
    <row r="44426" ht="26.25" customHeight="1"/>
    <row r="44427" ht="26.25" customHeight="1"/>
    <row r="44428" ht="26.25" customHeight="1"/>
    <row r="44429" ht="26.25" customHeight="1"/>
    <row r="44430" ht="26.25" customHeight="1"/>
    <row r="44431" ht="26.25" customHeight="1"/>
    <row r="44432" ht="26.25" customHeight="1"/>
    <row r="44433" ht="26.25" customHeight="1"/>
    <row r="44434" ht="26.25" customHeight="1"/>
    <row r="44435" ht="26.25" customHeight="1"/>
    <row r="44436" ht="26.25" customHeight="1"/>
    <row r="44437" ht="26.25" customHeight="1"/>
    <row r="44438" ht="26.25" customHeight="1"/>
    <row r="44439" ht="26.25" customHeight="1"/>
    <row r="44440" ht="26.25" customHeight="1"/>
    <row r="44441" ht="26.25" customHeight="1"/>
    <row r="44442" ht="26.25" customHeight="1"/>
    <row r="44443" ht="26.25" customHeight="1"/>
    <row r="44444" ht="26.25" customHeight="1"/>
    <row r="44445" ht="26.25" customHeight="1"/>
    <row r="44446" ht="26.25" customHeight="1"/>
    <row r="44447" ht="26.25" customHeight="1"/>
    <row r="44448" ht="26.25" customHeight="1"/>
    <row r="44449" ht="26.25" customHeight="1"/>
    <row r="44450" ht="26.25" customHeight="1"/>
    <row r="44451" ht="26.25" customHeight="1"/>
    <row r="44452" ht="26.25" customHeight="1"/>
    <row r="44453" ht="26.25" customHeight="1"/>
    <row r="44454" ht="26.25" customHeight="1"/>
    <row r="44455" ht="26.25" customHeight="1"/>
    <row r="44456" ht="26.25" customHeight="1"/>
    <row r="44457" ht="26.25" customHeight="1"/>
    <row r="44458" ht="26.25" customHeight="1"/>
    <row r="44459" ht="26.25" customHeight="1"/>
    <row r="44460" ht="26.25" customHeight="1"/>
    <row r="44461" ht="26.25" customHeight="1"/>
    <row r="44462" ht="26.25" customHeight="1"/>
    <row r="44463" ht="26.25" customHeight="1"/>
    <row r="44464" ht="26.25" customHeight="1"/>
    <row r="44465" ht="26.25" customHeight="1"/>
    <row r="44466" ht="26.25" customHeight="1"/>
    <row r="44467" ht="26.25" customHeight="1"/>
    <row r="44468" ht="26.25" customHeight="1"/>
    <row r="44469" ht="26.25" customHeight="1"/>
    <row r="44470" ht="26.25" customHeight="1"/>
    <row r="44471" ht="26.25" customHeight="1"/>
    <row r="44472" ht="26.25" customHeight="1"/>
    <row r="44473" ht="26.25" customHeight="1"/>
    <row r="44474" ht="26.25" customHeight="1"/>
    <row r="44475" ht="26.25" customHeight="1"/>
    <row r="44476" ht="26.25" customHeight="1"/>
    <row r="44477" ht="26.25" customHeight="1"/>
    <row r="44478" ht="26.25" customHeight="1"/>
    <row r="44479" ht="26.25" customHeight="1"/>
    <row r="44480" ht="26.25" customHeight="1"/>
    <row r="44481" ht="26.25" customHeight="1"/>
    <row r="44482" ht="26.25" customHeight="1"/>
    <row r="44483" ht="26.25" customHeight="1"/>
    <row r="44484" ht="26.25" customHeight="1"/>
    <row r="44485" ht="26.25" customHeight="1"/>
    <row r="44486" ht="26.25" customHeight="1"/>
    <row r="44487" ht="26.25" customHeight="1"/>
    <row r="44488" ht="26.25" customHeight="1"/>
    <row r="44489" ht="26.25" customHeight="1"/>
    <row r="44490" ht="26.25" customHeight="1"/>
    <row r="44491" ht="26.25" customHeight="1"/>
    <row r="44492" ht="26.25" customHeight="1"/>
    <row r="44493" ht="26.25" customHeight="1"/>
    <row r="44494" ht="26.25" customHeight="1"/>
    <row r="44495" ht="26.25" customHeight="1"/>
    <row r="44496" ht="26.25" customHeight="1"/>
    <row r="44497" ht="26.25" customHeight="1"/>
    <row r="44498" ht="26.25" customHeight="1"/>
    <row r="44499" ht="26.25" customHeight="1"/>
    <row r="44500" ht="26.25" customHeight="1"/>
    <row r="44501" ht="26.25" customHeight="1"/>
    <row r="44502" ht="26.25" customHeight="1"/>
    <row r="44503" ht="26.25" customHeight="1"/>
    <row r="44504" ht="26.25" customHeight="1"/>
    <row r="44505" ht="26.25" customHeight="1"/>
    <row r="44506" ht="26.25" customHeight="1"/>
    <row r="44507" ht="26.25" customHeight="1"/>
    <row r="44508" ht="26.25" customHeight="1"/>
    <row r="44509" ht="26.25" customHeight="1"/>
    <row r="44510" ht="26.25" customHeight="1"/>
    <row r="44511" ht="26.25" customHeight="1"/>
    <row r="44512" ht="26.25" customHeight="1"/>
    <row r="44513" ht="26.25" customHeight="1"/>
    <row r="44514" ht="26.25" customHeight="1"/>
    <row r="44515" ht="26.25" customHeight="1"/>
    <row r="44516" ht="26.25" customHeight="1"/>
    <row r="44517" ht="26.25" customHeight="1"/>
    <row r="44518" ht="26.25" customHeight="1"/>
    <row r="44519" ht="26.25" customHeight="1"/>
    <row r="44520" ht="26.25" customHeight="1"/>
    <row r="44521" ht="26.25" customHeight="1"/>
    <row r="44522" ht="26.25" customHeight="1"/>
    <row r="44523" ht="26.25" customHeight="1"/>
    <row r="44524" ht="26.25" customHeight="1"/>
    <row r="44525" ht="26.25" customHeight="1"/>
    <row r="44526" ht="26.25" customHeight="1"/>
    <row r="44527" ht="26.25" customHeight="1"/>
    <row r="44528" ht="26.25" customHeight="1"/>
    <row r="44529" ht="26.25" customHeight="1"/>
    <row r="44530" ht="26.25" customHeight="1"/>
    <row r="44531" ht="26.25" customHeight="1"/>
    <row r="44532" ht="26.25" customHeight="1"/>
    <row r="44533" ht="26.25" customHeight="1"/>
    <row r="44534" ht="26.25" customHeight="1"/>
    <row r="44535" ht="26.25" customHeight="1"/>
    <row r="44536" ht="26.25" customHeight="1"/>
    <row r="44537" ht="26.25" customHeight="1"/>
    <row r="44538" ht="26.25" customHeight="1"/>
    <row r="44539" ht="26.25" customHeight="1"/>
    <row r="44540" ht="26.25" customHeight="1"/>
    <row r="44541" ht="26.25" customHeight="1"/>
    <row r="44542" ht="26.25" customHeight="1"/>
    <row r="44543" ht="26.25" customHeight="1"/>
    <row r="44544" ht="26.25" customHeight="1"/>
    <row r="44545" ht="26.25" customHeight="1"/>
    <row r="44546" ht="26.25" customHeight="1"/>
    <row r="44547" ht="26.25" customHeight="1"/>
    <row r="44548" ht="26.25" customHeight="1"/>
    <row r="44549" ht="26.25" customHeight="1"/>
    <row r="44550" ht="26.25" customHeight="1"/>
    <row r="44551" ht="26.25" customHeight="1"/>
    <row r="44552" ht="26.25" customHeight="1"/>
    <row r="44553" ht="26.25" customHeight="1"/>
    <row r="44554" ht="26.25" customHeight="1"/>
    <row r="44555" ht="26.25" customHeight="1"/>
    <row r="44556" ht="26.25" customHeight="1"/>
    <row r="44557" ht="26.25" customHeight="1"/>
    <row r="44558" ht="26.25" customHeight="1"/>
    <row r="44559" ht="26.25" customHeight="1"/>
    <row r="44560" ht="26.25" customHeight="1"/>
    <row r="44561" ht="26.25" customHeight="1"/>
    <row r="44562" ht="26.25" customHeight="1"/>
    <row r="44563" ht="26.25" customHeight="1"/>
    <row r="44564" ht="26.25" customHeight="1"/>
    <row r="44565" ht="26.25" customHeight="1"/>
    <row r="44566" ht="26.25" customHeight="1"/>
    <row r="44567" ht="26.25" customHeight="1"/>
    <row r="44568" ht="26.25" customHeight="1"/>
    <row r="44569" ht="26.25" customHeight="1"/>
    <row r="44570" ht="26.25" customHeight="1"/>
    <row r="44571" ht="26.25" customHeight="1"/>
    <row r="44572" ht="26.25" customHeight="1"/>
    <row r="44573" ht="26.25" customHeight="1"/>
    <row r="44574" ht="26.25" customHeight="1"/>
    <row r="44575" ht="26.25" customHeight="1"/>
    <row r="44576" ht="26.25" customHeight="1"/>
    <row r="44577" ht="26.25" customHeight="1"/>
    <row r="44578" ht="26.25" customHeight="1"/>
    <row r="44579" ht="26.25" customHeight="1"/>
    <row r="44580" ht="26.25" customHeight="1"/>
    <row r="44581" ht="26.25" customHeight="1"/>
    <row r="44582" ht="26.25" customHeight="1"/>
    <row r="44583" ht="26.25" customHeight="1"/>
    <row r="44584" ht="26.25" customHeight="1"/>
    <row r="44585" ht="26.25" customHeight="1"/>
    <row r="44586" ht="26.25" customHeight="1"/>
    <row r="44587" ht="26.25" customHeight="1"/>
    <row r="44588" ht="26.25" customHeight="1"/>
    <row r="44589" ht="26.25" customHeight="1"/>
    <row r="44590" ht="26.25" customHeight="1"/>
    <row r="44591" ht="26.25" customHeight="1"/>
    <row r="44592" ht="26.25" customHeight="1"/>
    <row r="44593" ht="26.25" customHeight="1"/>
    <row r="44594" ht="26.25" customHeight="1"/>
    <row r="44595" ht="26.25" customHeight="1"/>
    <row r="44596" ht="26.25" customHeight="1"/>
    <row r="44597" ht="26.25" customHeight="1"/>
    <row r="44598" ht="26.25" customHeight="1"/>
    <row r="44599" ht="26.25" customHeight="1"/>
    <row r="44600" ht="26.25" customHeight="1"/>
    <row r="44601" ht="26.25" customHeight="1"/>
    <row r="44602" ht="26.25" customHeight="1"/>
    <row r="44603" ht="26.25" customHeight="1"/>
    <row r="44604" ht="26.25" customHeight="1"/>
    <row r="44605" ht="26.25" customHeight="1"/>
    <row r="44606" ht="26.25" customHeight="1"/>
    <row r="44607" ht="26.25" customHeight="1"/>
    <row r="44608" ht="26.25" customHeight="1"/>
    <row r="44609" ht="26.25" customHeight="1"/>
    <row r="44610" ht="26.25" customHeight="1"/>
    <row r="44611" ht="26.25" customHeight="1"/>
    <row r="44612" ht="26.25" customHeight="1"/>
    <row r="44613" ht="26.25" customHeight="1"/>
    <row r="44614" ht="26.25" customHeight="1"/>
    <row r="44615" ht="26.25" customHeight="1"/>
    <row r="44616" ht="26.25" customHeight="1"/>
    <row r="44617" ht="26.25" customHeight="1"/>
    <row r="44618" ht="26.25" customHeight="1"/>
    <row r="44619" ht="26.25" customHeight="1"/>
    <row r="44620" ht="26.25" customHeight="1"/>
    <row r="44621" ht="26.25" customHeight="1"/>
    <row r="44622" ht="26.25" customHeight="1"/>
    <row r="44623" ht="26.25" customHeight="1"/>
    <row r="44624" ht="26.25" customHeight="1"/>
    <row r="44625" ht="26.25" customHeight="1"/>
    <row r="44626" ht="26.25" customHeight="1"/>
    <row r="44627" ht="26.25" customHeight="1"/>
    <row r="44628" ht="26.25" customHeight="1"/>
    <row r="44629" ht="26.25" customHeight="1"/>
    <row r="44630" ht="26.25" customHeight="1"/>
    <row r="44631" ht="26.25" customHeight="1"/>
    <row r="44632" ht="26.25" customHeight="1"/>
    <row r="44633" ht="26.25" customHeight="1"/>
    <row r="44634" ht="26.25" customHeight="1"/>
    <row r="44635" ht="26.25" customHeight="1"/>
    <row r="44636" ht="26.25" customHeight="1"/>
    <row r="44637" ht="26.25" customHeight="1"/>
    <row r="44638" ht="26.25" customHeight="1"/>
    <row r="44639" ht="26.25" customHeight="1"/>
    <row r="44640" ht="26.25" customHeight="1"/>
    <row r="44641" ht="26.25" customHeight="1"/>
    <row r="44642" ht="26.25" customHeight="1"/>
    <row r="44643" ht="26.25" customHeight="1"/>
    <row r="44644" ht="26.25" customHeight="1"/>
    <row r="44645" ht="26.25" customHeight="1"/>
    <row r="44646" ht="26.25" customHeight="1"/>
    <row r="44647" ht="26.25" customHeight="1"/>
    <row r="44648" ht="26.25" customHeight="1"/>
    <row r="44649" ht="26.25" customHeight="1"/>
    <row r="44650" ht="26.25" customHeight="1"/>
    <row r="44651" ht="26.25" customHeight="1"/>
    <row r="44652" ht="26.25" customHeight="1"/>
    <row r="44653" ht="26.25" customHeight="1"/>
    <row r="44654" ht="26.25" customHeight="1"/>
    <row r="44655" ht="26.25" customHeight="1"/>
    <row r="44656" ht="26.25" customHeight="1"/>
    <row r="44657" ht="26.25" customHeight="1"/>
    <row r="44658" ht="26.25" customHeight="1"/>
    <row r="44659" ht="26.25" customHeight="1"/>
    <row r="44660" ht="26.25" customHeight="1"/>
    <row r="44661" ht="26.25" customHeight="1"/>
    <row r="44662" ht="26.25" customHeight="1"/>
    <row r="44663" ht="26.25" customHeight="1"/>
    <row r="44664" ht="26.25" customHeight="1"/>
    <row r="44665" ht="26.25" customHeight="1"/>
    <row r="44666" ht="26.25" customHeight="1"/>
    <row r="44667" ht="26.25" customHeight="1"/>
    <row r="44668" ht="26.25" customHeight="1"/>
    <row r="44669" ht="26.25" customHeight="1"/>
    <row r="44670" ht="26.25" customHeight="1"/>
    <row r="44671" ht="26.25" customHeight="1"/>
    <row r="44672" ht="26.25" customHeight="1"/>
    <row r="44673" ht="26.25" customHeight="1"/>
    <row r="44674" ht="26.25" customHeight="1"/>
    <row r="44675" ht="26.25" customHeight="1"/>
    <row r="44676" ht="26.25" customHeight="1"/>
    <row r="44677" ht="26.25" customHeight="1"/>
    <row r="44678" ht="26.25" customHeight="1"/>
    <row r="44679" ht="26.25" customHeight="1"/>
    <row r="44680" ht="26.25" customHeight="1"/>
    <row r="44681" ht="26.25" customHeight="1"/>
    <row r="44682" ht="26.25" customHeight="1"/>
    <row r="44683" ht="26.25" customHeight="1"/>
    <row r="44684" ht="26.25" customHeight="1"/>
    <row r="44685" ht="26.25" customHeight="1"/>
    <row r="44686" ht="26.25" customHeight="1"/>
    <row r="44687" ht="26.25" customHeight="1"/>
    <row r="44688" ht="26.25" customHeight="1"/>
    <row r="44689" ht="26.25" customHeight="1"/>
    <row r="44690" ht="26.25" customHeight="1"/>
    <row r="44691" ht="26.25" customHeight="1"/>
    <row r="44692" ht="26.25" customHeight="1"/>
    <row r="44693" ht="26.25" customHeight="1"/>
    <row r="44694" ht="26.25" customHeight="1"/>
    <row r="44695" ht="26.25" customHeight="1"/>
    <row r="44696" ht="26.25" customHeight="1"/>
    <row r="44697" ht="26.25" customHeight="1"/>
    <row r="44698" ht="26.25" customHeight="1"/>
    <row r="44699" ht="26.25" customHeight="1"/>
    <row r="44700" ht="26.25" customHeight="1"/>
    <row r="44701" ht="26.25" customHeight="1"/>
    <row r="44702" ht="26.25" customHeight="1"/>
    <row r="44703" ht="26.25" customHeight="1"/>
    <row r="44704" ht="26.25" customHeight="1"/>
    <row r="44705" ht="26.25" customHeight="1"/>
    <row r="44706" ht="26.25" customHeight="1"/>
    <row r="44707" ht="26.25" customHeight="1"/>
    <row r="44708" ht="26.25" customHeight="1"/>
    <row r="44709" ht="26.25" customHeight="1"/>
    <row r="44710" ht="26.25" customHeight="1"/>
    <row r="44711" ht="26.25" customHeight="1"/>
    <row r="44712" ht="26.25" customHeight="1"/>
    <row r="44713" ht="26.25" customHeight="1"/>
    <row r="44714" ht="26.25" customHeight="1"/>
    <row r="44715" ht="26.25" customHeight="1"/>
    <row r="44716" ht="26.25" customHeight="1"/>
    <row r="44717" ht="26.25" customHeight="1"/>
    <row r="44718" ht="26.25" customHeight="1"/>
    <row r="44719" ht="26.25" customHeight="1"/>
    <row r="44720" ht="26.25" customHeight="1"/>
    <row r="44721" ht="26.25" customHeight="1"/>
    <row r="44722" ht="26.25" customHeight="1"/>
    <row r="44723" ht="26.25" customHeight="1"/>
    <row r="44724" ht="26.25" customHeight="1"/>
    <row r="44725" ht="26.25" customHeight="1"/>
    <row r="44726" ht="26.25" customHeight="1"/>
    <row r="44727" ht="26.25" customHeight="1"/>
    <row r="44728" ht="26.25" customHeight="1"/>
    <row r="44729" ht="26.25" customHeight="1"/>
    <row r="44730" ht="26.25" customHeight="1"/>
    <row r="44731" ht="26.25" customHeight="1"/>
    <row r="44732" ht="26.25" customHeight="1"/>
    <row r="44733" ht="26.25" customHeight="1"/>
    <row r="44734" ht="26.25" customHeight="1"/>
    <row r="44735" ht="26.25" customHeight="1"/>
    <row r="44736" ht="26.25" customHeight="1"/>
    <row r="44737" ht="26.25" customHeight="1"/>
    <row r="44738" ht="26.25" customHeight="1"/>
    <row r="44739" ht="26.25" customHeight="1"/>
    <row r="44740" ht="26.25" customHeight="1"/>
    <row r="44741" ht="26.25" customHeight="1"/>
    <row r="44742" ht="26.25" customHeight="1"/>
    <row r="44743" ht="26.25" customHeight="1"/>
    <row r="44744" ht="26.25" customHeight="1"/>
    <row r="44745" ht="26.25" customHeight="1"/>
    <row r="44746" ht="26.25" customHeight="1"/>
    <row r="44747" ht="26.25" customHeight="1"/>
    <row r="44748" ht="26.25" customHeight="1"/>
    <row r="44749" ht="26.25" customHeight="1"/>
    <row r="44750" ht="26.25" customHeight="1"/>
    <row r="44751" ht="26.25" customHeight="1"/>
    <row r="44752" ht="26.25" customHeight="1"/>
    <row r="44753" ht="26.25" customHeight="1"/>
    <row r="44754" ht="26.25" customHeight="1"/>
    <row r="44755" ht="26.25" customHeight="1"/>
    <row r="44756" ht="26.25" customHeight="1"/>
    <row r="44757" ht="26.25" customHeight="1"/>
    <row r="44758" ht="26.25" customHeight="1"/>
    <row r="44759" ht="26.25" customHeight="1"/>
    <row r="44760" ht="26.25" customHeight="1"/>
    <row r="44761" ht="26.25" customHeight="1"/>
    <row r="44762" ht="26.25" customHeight="1"/>
    <row r="44763" ht="26.25" customHeight="1"/>
    <row r="44764" ht="26.25" customHeight="1"/>
    <row r="44765" ht="26.25" customHeight="1"/>
    <row r="44766" ht="26.25" customHeight="1"/>
    <row r="44767" ht="26.25" customHeight="1"/>
    <row r="44768" ht="26.25" customHeight="1"/>
    <row r="44769" ht="26.25" customHeight="1"/>
    <row r="44770" ht="26.25" customHeight="1"/>
    <row r="44771" ht="26.25" customHeight="1"/>
    <row r="44772" ht="26.25" customHeight="1"/>
    <row r="44773" ht="26.25" customHeight="1"/>
    <row r="44774" ht="26.25" customHeight="1"/>
    <row r="44775" ht="26.25" customHeight="1"/>
    <row r="44776" ht="26.25" customHeight="1"/>
    <row r="44777" ht="26.25" customHeight="1"/>
    <row r="44778" ht="26.25" customHeight="1"/>
    <row r="44779" ht="26.25" customHeight="1"/>
    <row r="44780" ht="26.25" customHeight="1"/>
    <row r="44781" ht="26.25" customHeight="1"/>
    <row r="44782" ht="26.25" customHeight="1"/>
    <row r="44783" ht="26.25" customHeight="1"/>
    <row r="44784" ht="26.25" customHeight="1"/>
    <row r="44785" ht="26.25" customHeight="1"/>
    <row r="44786" ht="26.25" customHeight="1"/>
    <row r="44787" ht="26.25" customHeight="1"/>
    <row r="44788" ht="26.25" customHeight="1"/>
    <row r="44789" ht="26.25" customHeight="1"/>
    <row r="44790" ht="26.25" customHeight="1"/>
    <row r="44791" ht="26.25" customHeight="1"/>
    <row r="44792" ht="26.25" customHeight="1"/>
    <row r="44793" ht="26.25" customHeight="1"/>
    <row r="44794" ht="26.25" customHeight="1"/>
    <row r="44795" ht="26.25" customHeight="1"/>
    <row r="44796" ht="26.25" customHeight="1"/>
    <row r="44797" ht="26.25" customHeight="1"/>
    <row r="44798" ht="26.25" customHeight="1"/>
    <row r="44799" ht="26.25" customHeight="1"/>
    <row r="44800" ht="26.25" customHeight="1"/>
    <row r="44801" ht="26.25" customHeight="1"/>
    <row r="44802" ht="26.25" customHeight="1"/>
    <row r="44803" ht="26.25" customHeight="1"/>
    <row r="44804" ht="26.25" customHeight="1"/>
    <row r="44805" ht="26.25" customHeight="1"/>
    <row r="44806" ht="26.25" customHeight="1"/>
    <row r="44807" ht="26.25" customHeight="1"/>
    <row r="44808" ht="26.25" customHeight="1"/>
    <row r="44809" ht="26.25" customHeight="1"/>
    <row r="44810" ht="26.25" customHeight="1"/>
    <row r="44811" ht="26.25" customHeight="1"/>
    <row r="44812" ht="26.25" customHeight="1"/>
    <row r="44813" ht="26.25" customHeight="1"/>
    <row r="44814" ht="26.25" customHeight="1"/>
    <row r="44815" ht="26.25" customHeight="1"/>
    <row r="44816" ht="26.25" customHeight="1"/>
    <row r="44817" ht="26.25" customHeight="1"/>
    <row r="44818" ht="26.25" customHeight="1"/>
    <row r="44819" ht="26.25" customHeight="1"/>
    <row r="44820" ht="26.25" customHeight="1"/>
    <row r="44821" ht="26.25" customHeight="1"/>
    <row r="44822" ht="26.25" customHeight="1"/>
    <row r="44823" ht="26.25" customHeight="1"/>
    <row r="44824" ht="26.25" customHeight="1"/>
    <row r="44825" ht="26.25" customHeight="1"/>
    <row r="44826" ht="26.25" customHeight="1"/>
    <row r="44827" ht="26.25" customHeight="1"/>
    <row r="44828" ht="26.25" customHeight="1"/>
    <row r="44829" ht="26.25" customHeight="1"/>
    <row r="44830" ht="26.25" customHeight="1"/>
    <row r="44831" ht="26.25" customHeight="1"/>
    <row r="44832" ht="26.25" customHeight="1"/>
    <row r="44833" ht="26.25" customHeight="1"/>
    <row r="44834" ht="26.25" customHeight="1"/>
    <row r="44835" ht="26.25" customHeight="1"/>
    <row r="44836" ht="26.25" customHeight="1"/>
    <row r="44837" ht="26.25" customHeight="1"/>
    <row r="44838" ht="26.25" customHeight="1"/>
    <row r="44839" ht="26.25" customHeight="1"/>
    <row r="44840" ht="26.25" customHeight="1"/>
    <row r="44841" ht="26.25" customHeight="1"/>
    <row r="44842" ht="26.25" customHeight="1"/>
    <row r="44843" ht="26.25" customHeight="1"/>
    <row r="44844" ht="26.25" customHeight="1"/>
    <row r="44845" ht="26.25" customHeight="1"/>
    <row r="44846" ht="26.25" customHeight="1"/>
    <row r="44847" ht="26.25" customHeight="1"/>
    <row r="44848" ht="26.25" customHeight="1"/>
    <row r="44849" ht="26.25" customHeight="1"/>
    <row r="44850" ht="26.25" customHeight="1"/>
    <row r="44851" ht="26.25" customHeight="1"/>
    <row r="44852" ht="26.25" customHeight="1"/>
    <row r="44853" ht="26.25" customHeight="1"/>
    <row r="44854" ht="26.25" customHeight="1"/>
    <row r="44855" ht="26.25" customHeight="1"/>
    <row r="44856" ht="26.25" customHeight="1"/>
    <row r="44857" ht="26.25" customHeight="1"/>
    <row r="44858" ht="26.25" customHeight="1"/>
    <row r="44859" ht="26.25" customHeight="1"/>
    <row r="44860" ht="26.25" customHeight="1"/>
    <row r="44861" ht="26.25" customHeight="1"/>
    <row r="44862" ht="26.25" customHeight="1"/>
    <row r="44863" ht="26.25" customHeight="1"/>
    <row r="44864" ht="26.25" customHeight="1"/>
    <row r="44865" ht="26.25" customHeight="1"/>
    <row r="44866" ht="26.25" customHeight="1"/>
    <row r="44867" ht="26.25" customHeight="1"/>
    <row r="44868" ht="26.25" customHeight="1"/>
    <row r="44869" ht="26.25" customHeight="1"/>
    <row r="44870" ht="26.25" customHeight="1"/>
    <row r="44871" ht="26.25" customHeight="1"/>
    <row r="44872" ht="26.25" customHeight="1"/>
    <row r="44873" ht="26.25" customHeight="1"/>
    <row r="44874" ht="26.25" customHeight="1"/>
    <row r="44875" ht="26.25" customHeight="1"/>
    <row r="44876" ht="26.25" customHeight="1"/>
    <row r="44877" ht="26.25" customHeight="1"/>
    <row r="44878" ht="26.25" customHeight="1"/>
    <row r="44879" ht="26.25" customHeight="1"/>
    <row r="44880" ht="26.25" customHeight="1"/>
    <row r="44881" ht="26.25" customHeight="1"/>
    <row r="44882" ht="26.25" customHeight="1"/>
    <row r="44883" ht="26.25" customHeight="1"/>
    <row r="44884" ht="26.25" customHeight="1"/>
    <row r="44885" ht="26.25" customHeight="1"/>
    <row r="44886" ht="26.25" customHeight="1"/>
    <row r="44887" ht="26.25" customHeight="1"/>
    <row r="44888" ht="26.25" customHeight="1"/>
    <row r="44889" ht="26.25" customHeight="1"/>
    <row r="44890" ht="26.25" customHeight="1"/>
    <row r="44891" ht="26.25" customHeight="1"/>
    <row r="44892" ht="26.25" customHeight="1"/>
    <row r="44893" ht="26.25" customHeight="1"/>
    <row r="44894" ht="26.25" customHeight="1"/>
    <row r="44895" ht="26.25" customHeight="1"/>
    <row r="44896" ht="26.25" customHeight="1"/>
    <row r="44897" ht="26.25" customHeight="1"/>
    <row r="44898" ht="26.25" customHeight="1"/>
    <row r="44899" ht="26.25" customHeight="1"/>
    <row r="44900" ht="26.25" customHeight="1"/>
    <row r="44901" ht="26.25" customHeight="1"/>
    <row r="44902" ht="26.25" customHeight="1"/>
    <row r="44903" ht="26.25" customHeight="1"/>
    <row r="44904" ht="26.25" customHeight="1"/>
    <row r="44905" ht="26.25" customHeight="1"/>
    <row r="44906" ht="26.25" customHeight="1"/>
    <row r="44907" ht="26.25" customHeight="1"/>
    <row r="44908" ht="26.25" customHeight="1"/>
    <row r="44909" ht="26.25" customHeight="1"/>
    <row r="44910" ht="26.25" customHeight="1"/>
    <row r="44911" ht="26.25" customHeight="1"/>
    <row r="44912" ht="26.25" customHeight="1"/>
    <row r="44913" ht="26.25" customHeight="1"/>
    <row r="44914" ht="26.25" customHeight="1"/>
    <row r="44915" ht="26.25" customHeight="1"/>
    <row r="44916" ht="26.25" customHeight="1"/>
    <row r="44917" ht="26.25" customHeight="1"/>
    <row r="44918" ht="26.25" customHeight="1"/>
    <row r="44919" ht="26.25" customHeight="1"/>
    <row r="44920" ht="26.25" customHeight="1"/>
    <row r="44921" ht="26.25" customHeight="1"/>
    <row r="44922" ht="26.25" customHeight="1"/>
    <row r="44923" ht="26.25" customHeight="1"/>
    <row r="44924" ht="26.25" customHeight="1"/>
    <row r="44925" ht="26.25" customHeight="1"/>
    <row r="44926" ht="26.25" customHeight="1"/>
    <row r="44927" ht="26.25" customHeight="1"/>
    <row r="44928" ht="26.25" customHeight="1"/>
    <row r="44929" ht="26.25" customHeight="1"/>
    <row r="44930" ht="26.25" customHeight="1"/>
    <row r="44931" ht="26.25" customHeight="1"/>
    <row r="44932" ht="26.25" customHeight="1"/>
    <row r="44933" ht="26.25" customHeight="1"/>
    <row r="44934" ht="26.25" customHeight="1"/>
    <row r="44935" ht="26.25" customHeight="1"/>
    <row r="44936" ht="26.25" customHeight="1"/>
    <row r="44937" ht="26.25" customHeight="1"/>
    <row r="44938" ht="26.25" customHeight="1"/>
    <row r="44939" ht="26.25" customHeight="1"/>
    <row r="44940" ht="26.25" customHeight="1"/>
    <row r="44941" ht="26.25" customHeight="1"/>
    <row r="44942" ht="26.25" customHeight="1"/>
    <row r="44943" ht="26.25" customHeight="1"/>
    <row r="44944" ht="26.25" customHeight="1"/>
    <row r="44945" ht="26.25" customHeight="1"/>
    <row r="44946" ht="26.25" customHeight="1"/>
    <row r="44947" ht="26.25" customHeight="1"/>
    <row r="44948" ht="26.25" customHeight="1"/>
    <row r="44949" ht="26.25" customHeight="1"/>
    <row r="44950" ht="26.25" customHeight="1"/>
    <row r="44951" ht="26.25" customHeight="1"/>
    <row r="44952" ht="26.25" customHeight="1"/>
    <row r="44953" ht="26.25" customHeight="1"/>
    <row r="44954" ht="26.25" customHeight="1"/>
    <row r="44955" ht="26.25" customHeight="1"/>
    <row r="44956" ht="26.25" customHeight="1"/>
    <row r="44957" ht="26.25" customHeight="1"/>
    <row r="44958" ht="26.25" customHeight="1"/>
    <row r="44959" ht="26.25" customHeight="1"/>
    <row r="44960" ht="26.25" customHeight="1"/>
    <row r="44961" ht="26.25" customHeight="1"/>
    <row r="44962" ht="26.25" customHeight="1"/>
    <row r="44963" ht="26.25" customHeight="1"/>
    <row r="44964" ht="26.25" customHeight="1"/>
    <row r="44965" ht="26.25" customHeight="1"/>
    <row r="44966" ht="26.25" customHeight="1"/>
    <row r="44967" ht="26.25" customHeight="1"/>
    <row r="44968" ht="26.25" customHeight="1"/>
    <row r="44969" ht="26.25" customHeight="1"/>
    <row r="44970" ht="26.25" customHeight="1"/>
    <row r="44971" ht="26.25" customHeight="1"/>
    <row r="44972" ht="26.25" customHeight="1"/>
    <row r="44973" ht="26.25" customHeight="1"/>
    <row r="44974" ht="26.25" customHeight="1"/>
    <row r="44975" ht="26.25" customHeight="1"/>
    <row r="44976" ht="26.25" customHeight="1"/>
    <row r="44977" ht="26.25" customHeight="1"/>
    <row r="44978" ht="26.25" customHeight="1"/>
    <row r="44979" ht="26.25" customHeight="1"/>
    <row r="44980" ht="26.25" customHeight="1"/>
    <row r="44981" ht="26.25" customHeight="1"/>
    <row r="44982" ht="26.25" customHeight="1"/>
    <row r="44983" ht="26.25" customHeight="1"/>
    <row r="44984" ht="26.25" customHeight="1"/>
    <row r="44985" ht="26.25" customHeight="1"/>
    <row r="44986" ht="26.25" customHeight="1"/>
    <row r="44987" ht="26.25" customHeight="1"/>
    <row r="44988" ht="26.25" customHeight="1"/>
    <row r="44989" ht="26.25" customHeight="1"/>
    <row r="44990" ht="26.25" customHeight="1"/>
    <row r="44991" ht="26.25" customHeight="1"/>
    <row r="44992" ht="26.25" customHeight="1"/>
    <row r="44993" ht="26.25" customHeight="1"/>
    <row r="44994" ht="26.25" customHeight="1"/>
    <row r="44995" ht="26.25" customHeight="1"/>
    <row r="44996" ht="26.25" customHeight="1"/>
    <row r="44997" ht="26.25" customHeight="1"/>
    <row r="44998" ht="26.25" customHeight="1"/>
    <row r="44999" ht="26.25" customHeight="1"/>
    <row r="45000" ht="26.25" customHeight="1"/>
    <row r="45001" ht="26.25" customHeight="1"/>
    <row r="45002" ht="26.25" customHeight="1"/>
    <row r="45003" ht="26.25" customHeight="1"/>
    <row r="45004" ht="26.25" customHeight="1"/>
    <row r="45005" ht="26.25" customHeight="1"/>
    <row r="45006" ht="26.25" customHeight="1"/>
    <row r="45007" ht="26.25" customHeight="1"/>
    <row r="45008" ht="26.25" customHeight="1"/>
    <row r="45009" ht="26.25" customHeight="1"/>
    <row r="45010" ht="26.25" customHeight="1"/>
    <row r="45011" ht="26.25" customHeight="1"/>
    <row r="45012" ht="26.25" customHeight="1"/>
    <row r="45013" ht="26.25" customHeight="1"/>
    <row r="45014" ht="26.25" customHeight="1"/>
    <row r="45015" ht="26.25" customHeight="1"/>
    <row r="45016" ht="26.25" customHeight="1"/>
    <row r="45017" ht="26.25" customHeight="1"/>
    <row r="45018" ht="26.25" customHeight="1"/>
    <row r="45019" ht="26.25" customHeight="1"/>
    <row r="45020" ht="26.25" customHeight="1"/>
    <row r="45021" ht="26.25" customHeight="1"/>
    <row r="45022" ht="26.25" customHeight="1"/>
    <row r="45023" ht="26.25" customHeight="1"/>
    <row r="45024" ht="26.25" customHeight="1"/>
    <row r="45025" ht="26.25" customHeight="1"/>
    <row r="45026" ht="26.25" customHeight="1"/>
    <row r="45027" ht="26.25" customHeight="1"/>
    <row r="45028" ht="26.25" customHeight="1"/>
    <row r="45029" ht="26.25" customHeight="1"/>
    <row r="45030" ht="26.25" customHeight="1"/>
    <row r="45031" ht="26.25" customHeight="1"/>
    <row r="45032" ht="26.25" customHeight="1"/>
    <row r="45033" ht="26.25" customHeight="1"/>
    <row r="45034" ht="26.25" customHeight="1"/>
    <row r="45035" ht="26.25" customHeight="1"/>
    <row r="45036" ht="26.25" customHeight="1"/>
    <row r="45037" ht="26.25" customHeight="1"/>
    <row r="45038" ht="26.25" customHeight="1"/>
    <row r="45039" ht="26.25" customHeight="1"/>
    <row r="45040" ht="26.25" customHeight="1"/>
    <row r="45041" ht="26.25" customHeight="1"/>
    <row r="45042" ht="26.25" customHeight="1"/>
    <row r="45043" ht="26.25" customHeight="1"/>
    <row r="45044" ht="26.25" customHeight="1"/>
    <row r="45045" ht="26.25" customHeight="1"/>
    <row r="45046" ht="26.25" customHeight="1"/>
    <row r="45047" ht="26.25" customHeight="1"/>
    <row r="45048" ht="26.25" customHeight="1"/>
    <row r="45049" ht="26.25" customHeight="1"/>
    <row r="45050" ht="26.25" customHeight="1"/>
    <row r="45051" ht="26.25" customHeight="1"/>
    <row r="45052" ht="26.25" customHeight="1"/>
    <row r="45053" ht="26.25" customHeight="1"/>
    <row r="45054" ht="26.25" customHeight="1"/>
    <row r="45055" ht="26.25" customHeight="1"/>
    <row r="45056" ht="26.25" customHeight="1"/>
    <row r="45057" ht="26.25" customHeight="1"/>
    <row r="45058" ht="26.25" customHeight="1"/>
    <row r="45059" ht="26.25" customHeight="1"/>
    <row r="45060" ht="26.25" customHeight="1"/>
    <row r="45061" ht="26.25" customHeight="1"/>
    <row r="45062" ht="26.25" customHeight="1"/>
    <row r="45063" ht="26.25" customHeight="1"/>
    <row r="45064" ht="26.25" customHeight="1"/>
    <row r="45065" ht="26.25" customHeight="1"/>
    <row r="45066" ht="26.25" customHeight="1"/>
    <row r="45067" ht="26.25" customHeight="1"/>
    <row r="45068" ht="26.25" customHeight="1"/>
    <row r="45069" ht="26.25" customHeight="1"/>
    <row r="45070" ht="26.25" customHeight="1"/>
    <row r="45071" ht="26.25" customHeight="1"/>
    <row r="45072" ht="26.25" customHeight="1"/>
    <row r="45073" ht="26.25" customHeight="1"/>
    <row r="45074" ht="26.25" customHeight="1"/>
    <row r="45075" ht="26.25" customHeight="1"/>
    <row r="45076" ht="26.25" customHeight="1"/>
    <row r="45077" ht="26.25" customHeight="1"/>
    <row r="45078" ht="26.25" customHeight="1"/>
    <row r="45079" ht="26.25" customHeight="1"/>
    <row r="45080" ht="26.25" customHeight="1"/>
    <row r="45081" ht="26.25" customHeight="1"/>
    <row r="45082" ht="26.25" customHeight="1"/>
    <row r="45083" ht="26.25" customHeight="1"/>
    <row r="45084" ht="26.25" customHeight="1"/>
    <row r="45085" ht="26.25" customHeight="1"/>
    <row r="45086" ht="26.25" customHeight="1"/>
    <row r="45087" ht="26.25" customHeight="1"/>
    <row r="45088" ht="26.25" customHeight="1"/>
    <row r="45089" ht="26.25" customHeight="1"/>
    <row r="45090" ht="26.25" customHeight="1"/>
    <row r="45091" ht="26.25" customHeight="1"/>
    <row r="45092" ht="26.25" customHeight="1"/>
    <row r="45093" ht="26.25" customHeight="1"/>
    <row r="45094" ht="26.25" customHeight="1"/>
    <row r="45095" ht="26.25" customHeight="1"/>
    <row r="45096" ht="26.25" customHeight="1"/>
    <row r="45097" ht="26.25" customHeight="1"/>
    <row r="45098" ht="26.25" customHeight="1"/>
    <row r="45099" ht="26.25" customHeight="1"/>
    <row r="45100" ht="26.25" customHeight="1"/>
    <row r="45101" ht="26.25" customHeight="1"/>
    <row r="45102" ht="26.25" customHeight="1"/>
    <row r="45103" ht="26.25" customHeight="1"/>
    <row r="45104" ht="26.25" customHeight="1"/>
    <row r="45105" ht="26.25" customHeight="1"/>
    <row r="45106" ht="26.25" customHeight="1"/>
    <row r="45107" ht="26.25" customHeight="1"/>
    <row r="45108" ht="26.25" customHeight="1"/>
    <row r="45109" ht="26.25" customHeight="1"/>
    <row r="45110" ht="26.25" customHeight="1"/>
    <row r="45111" ht="26.25" customHeight="1"/>
    <row r="45112" ht="26.25" customHeight="1"/>
    <row r="45113" ht="26.25" customHeight="1"/>
    <row r="45114" ht="26.25" customHeight="1"/>
    <row r="45115" ht="26.25" customHeight="1"/>
    <row r="45116" ht="26.25" customHeight="1"/>
    <row r="45117" ht="26.25" customHeight="1"/>
    <row r="45118" ht="26.25" customHeight="1"/>
    <row r="45119" ht="26.25" customHeight="1"/>
    <row r="45120" ht="26.25" customHeight="1"/>
    <row r="45121" ht="26.25" customHeight="1"/>
    <row r="45122" ht="26.25" customHeight="1"/>
    <row r="45123" ht="26.25" customHeight="1"/>
    <row r="45124" ht="26.25" customHeight="1"/>
    <row r="45125" ht="26.25" customHeight="1"/>
    <row r="45126" ht="26.25" customHeight="1"/>
    <row r="45127" ht="26.25" customHeight="1"/>
    <row r="45128" ht="26.25" customHeight="1"/>
    <row r="45129" ht="26.25" customHeight="1"/>
    <row r="45130" ht="26.25" customHeight="1"/>
    <row r="45131" ht="26.25" customHeight="1"/>
    <row r="45132" ht="26.25" customHeight="1"/>
    <row r="45133" ht="26.25" customHeight="1"/>
    <row r="45134" ht="26.25" customHeight="1"/>
    <row r="45135" ht="26.25" customHeight="1"/>
    <row r="45136" ht="26.25" customHeight="1"/>
    <row r="45137" ht="26.25" customHeight="1"/>
    <row r="45138" ht="26.25" customHeight="1"/>
    <row r="45139" ht="26.25" customHeight="1"/>
    <row r="45140" ht="26.25" customHeight="1"/>
    <row r="45141" ht="26.25" customHeight="1"/>
    <row r="45142" ht="26.25" customHeight="1"/>
    <row r="45143" ht="26.25" customHeight="1"/>
    <row r="45144" ht="26.25" customHeight="1"/>
    <row r="45145" ht="26.25" customHeight="1"/>
    <row r="45146" ht="26.25" customHeight="1"/>
    <row r="45147" ht="26.25" customHeight="1"/>
    <row r="45148" ht="26.25" customHeight="1"/>
    <row r="45149" ht="26.25" customHeight="1"/>
    <row r="45150" ht="26.25" customHeight="1"/>
    <row r="45151" ht="26.25" customHeight="1"/>
    <row r="45152" ht="26.25" customHeight="1"/>
    <row r="45153" ht="26.25" customHeight="1"/>
    <row r="45154" ht="26.25" customHeight="1"/>
    <row r="45155" ht="26.25" customHeight="1"/>
    <row r="45156" ht="26.25" customHeight="1"/>
    <row r="45157" ht="26.25" customHeight="1"/>
    <row r="45158" ht="26.25" customHeight="1"/>
    <row r="45159" ht="26.25" customHeight="1"/>
    <row r="45160" ht="26.25" customHeight="1"/>
    <row r="45161" ht="26.25" customHeight="1"/>
    <row r="45162" ht="26.25" customHeight="1"/>
    <row r="45163" ht="26.25" customHeight="1"/>
    <row r="45164" ht="26.25" customHeight="1"/>
    <row r="45165" ht="26.25" customHeight="1"/>
    <row r="45166" ht="26.25" customHeight="1"/>
    <row r="45167" ht="26.25" customHeight="1"/>
    <row r="45168" ht="26.25" customHeight="1"/>
    <row r="45169" ht="26.25" customHeight="1"/>
    <row r="45170" ht="26.25" customHeight="1"/>
    <row r="45171" ht="26.25" customHeight="1"/>
    <row r="45172" ht="26.25" customHeight="1"/>
    <row r="45173" ht="26.25" customHeight="1"/>
    <row r="45174" ht="26.25" customHeight="1"/>
    <row r="45175" ht="26.25" customHeight="1"/>
    <row r="45176" ht="26.25" customHeight="1"/>
    <row r="45177" ht="26.25" customHeight="1"/>
    <row r="45178" ht="26.25" customHeight="1"/>
    <row r="45179" ht="26.25" customHeight="1"/>
    <row r="45180" ht="26.25" customHeight="1"/>
    <row r="45181" ht="26.25" customHeight="1"/>
    <row r="45182" ht="26.25" customHeight="1"/>
    <row r="45183" ht="26.25" customHeight="1"/>
    <row r="45184" ht="26.25" customHeight="1"/>
    <row r="45185" ht="26.25" customHeight="1"/>
    <row r="45186" ht="26.25" customHeight="1"/>
    <row r="45187" ht="26.25" customHeight="1"/>
    <row r="45188" ht="26.25" customHeight="1"/>
    <row r="45189" ht="26.25" customHeight="1"/>
    <row r="45190" ht="26.25" customHeight="1"/>
    <row r="45191" ht="26.25" customHeight="1"/>
    <row r="45192" ht="26.25" customHeight="1"/>
    <row r="45193" ht="26.25" customHeight="1"/>
    <row r="45194" ht="26.25" customHeight="1"/>
    <row r="45195" ht="26.25" customHeight="1"/>
    <row r="45196" ht="26.25" customHeight="1"/>
    <row r="45197" ht="26.25" customHeight="1"/>
    <row r="45198" ht="26.25" customHeight="1"/>
    <row r="45199" ht="26.25" customHeight="1"/>
    <row r="45200" ht="26.25" customHeight="1"/>
    <row r="45201" ht="26.25" customHeight="1"/>
    <row r="45202" ht="26.25" customHeight="1"/>
    <row r="45203" ht="26.25" customHeight="1"/>
    <row r="45204" ht="26.25" customHeight="1"/>
    <row r="45205" ht="26.25" customHeight="1"/>
    <row r="45206" ht="26.25" customHeight="1"/>
    <row r="45207" ht="26.25" customHeight="1"/>
    <row r="45208" ht="26.25" customHeight="1"/>
    <row r="45209" ht="26.25" customHeight="1"/>
    <row r="45210" ht="26.25" customHeight="1"/>
    <row r="45211" ht="26.25" customHeight="1"/>
    <row r="45212" ht="26.25" customHeight="1"/>
    <row r="45213" ht="26.25" customHeight="1"/>
    <row r="45214" ht="26.25" customHeight="1"/>
    <row r="45215" ht="26.25" customHeight="1"/>
    <row r="45216" ht="26.25" customHeight="1"/>
    <row r="45217" ht="26.25" customHeight="1"/>
    <row r="45218" ht="26.25" customHeight="1"/>
    <row r="45219" ht="26.25" customHeight="1"/>
    <row r="45220" ht="26.25" customHeight="1"/>
    <row r="45221" ht="26.25" customHeight="1"/>
    <row r="45222" ht="26.25" customHeight="1"/>
    <row r="45223" ht="26.25" customHeight="1"/>
    <row r="45224" ht="26.25" customHeight="1"/>
    <row r="45225" ht="26.25" customHeight="1"/>
    <row r="45226" ht="26.25" customHeight="1"/>
    <row r="45227" ht="26.25" customHeight="1"/>
    <row r="45228" ht="26.25" customHeight="1"/>
    <row r="45229" ht="26.25" customHeight="1"/>
    <row r="45230" ht="26.25" customHeight="1"/>
    <row r="45231" ht="26.25" customHeight="1"/>
    <row r="45232" ht="26.25" customHeight="1"/>
    <row r="45233" ht="26.25" customHeight="1"/>
    <row r="45234" ht="26.25" customHeight="1"/>
    <row r="45235" ht="26.25" customHeight="1"/>
    <row r="45236" ht="26.25" customHeight="1"/>
    <row r="45237" ht="26.25" customHeight="1"/>
    <row r="45238" ht="26.25" customHeight="1"/>
    <row r="45239" ht="26.25" customHeight="1"/>
    <row r="45240" ht="26.25" customHeight="1"/>
    <row r="45241" ht="26.25" customHeight="1"/>
    <row r="45242" ht="26.25" customHeight="1"/>
    <row r="45243" ht="26.25" customHeight="1"/>
    <row r="45244" ht="26.25" customHeight="1"/>
    <row r="45245" ht="26.25" customHeight="1"/>
    <row r="45246" ht="26.25" customHeight="1"/>
    <row r="45247" ht="26.25" customHeight="1"/>
    <row r="45248" ht="26.25" customHeight="1"/>
    <row r="45249" ht="26.25" customHeight="1"/>
    <row r="45250" ht="26.25" customHeight="1"/>
    <row r="45251" ht="26.25" customHeight="1"/>
    <row r="45252" ht="26.25" customHeight="1"/>
    <row r="45253" ht="26.25" customHeight="1"/>
    <row r="45254" ht="26.25" customHeight="1"/>
    <row r="45255" ht="26.25" customHeight="1"/>
    <row r="45256" ht="26.25" customHeight="1"/>
    <row r="45257" ht="26.25" customHeight="1"/>
    <row r="45258" ht="26.25" customHeight="1"/>
    <row r="45259" ht="26.25" customHeight="1"/>
    <row r="45260" ht="26.25" customHeight="1"/>
    <row r="45261" ht="26.25" customHeight="1"/>
    <row r="45262" ht="26.25" customHeight="1"/>
    <row r="45263" ht="26.25" customHeight="1"/>
    <row r="45264" ht="26.25" customHeight="1"/>
    <row r="45265" ht="26.25" customHeight="1"/>
    <row r="45266" ht="26.25" customHeight="1"/>
    <row r="45267" ht="26.25" customHeight="1"/>
    <row r="45268" ht="26.25" customHeight="1"/>
    <row r="45269" ht="26.25" customHeight="1"/>
    <row r="45270" ht="26.25" customHeight="1"/>
    <row r="45271" ht="26.25" customHeight="1"/>
    <row r="45272" ht="26.25" customHeight="1"/>
    <row r="45273" ht="26.25" customHeight="1"/>
    <row r="45274" ht="26.25" customHeight="1"/>
    <row r="45275" ht="26.25" customHeight="1"/>
    <row r="45276" ht="26.25" customHeight="1"/>
    <row r="45277" ht="26.25" customHeight="1"/>
    <row r="45278" ht="26.25" customHeight="1"/>
    <row r="45279" ht="26.25" customHeight="1"/>
    <row r="45280" ht="26.25" customHeight="1"/>
    <row r="45281" ht="26.25" customHeight="1"/>
    <row r="45282" ht="26.25" customHeight="1"/>
    <row r="45283" ht="26.25" customHeight="1"/>
    <row r="45284" ht="26.25" customHeight="1"/>
    <row r="45285" ht="26.25" customHeight="1"/>
    <row r="45286" ht="26.25" customHeight="1"/>
    <row r="45287" ht="26.25" customHeight="1"/>
    <row r="45288" ht="26.25" customHeight="1"/>
    <row r="45289" ht="26.25" customHeight="1"/>
    <row r="45290" ht="26.25" customHeight="1"/>
    <row r="45291" ht="26.25" customHeight="1"/>
    <row r="45292" ht="26.25" customHeight="1"/>
    <row r="45293" ht="26.25" customHeight="1"/>
    <row r="45294" ht="26.25" customHeight="1"/>
    <row r="45295" ht="26.25" customHeight="1"/>
    <row r="45296" ht="26.25" customHeight="1"/>
    <row r="45297" ht="26.25" customHeight="1"/>
    <row r="45298" ht="26.25" customHeight="1"/>
    <row r="45299" ht="26.25" customHeight="1"/>
    <row r="45300" ht="26.25" customHeight="1"/>
    <row r="45301" ht="26.25" customHeight="1"/>
    <row r="45302" ht="26.25" customHeight="1"/>
    <row r="45303" ht="26.25" customHeight="1"/>
    <row r="45304" ht="26.25" customHeight="1"/>
    <row r="45305" ht="26.25" customHeight="1"/>
    <row r="45306" ht="26.25" customHeight="1"/>
    <row r="45307" ht="26.25" customHeight="1"/>
    <row r="45308" ht="26.25" customHeight="1"/>
    <row r="45309" ht="26.25" customHeight="1"/>
    <row r="45310" ht="26.25" customHeight="1"/>
    <row r="45311" ht="26.25" customHeight="1"/>
    <row r="45312" ht="26.25" customHeight="1"/>
    <row r="45313" ht="26.25" customHeight="1"/>
    <row r="45314" ht="26.25" customHeight="1"/>
    <row r="45315" ht="26.25" customHeight="1"/>
    <row r="45316" ht="26.25" customHeight="1"/>
    <row r="45317" ht="26.25" customHeight="1"/>
    <row r="45318" ht="26.25" customHeight="1"/>
    <row r="45319" ht="26.25" customHeight="1"/>
    <row r="45320" ht="26.25" customHeight="1"/>
    <row r="45321" ht="26.25" customHeight="1"/>
    <row r="45322" ht="26.25" customHeight="1"/>
    <row r="45323" ht="26.25" customHeight="1"/>
    <row r="45324" ht="26.25" customHeight="1"/>
    <row r="45325" ht="26.25" customHeight="1"/>
    <row r="45326" ht="26.25" customHeight="1"/>
    <row r="45327" ht="26.25" customHeight="1"/>
    <row r="45328" ht="26.25" customHeight="1"/>
    <row r="45329" ht="26.25" customHeight="1"/>
    <row r="45330" ht="26.25" customHeight="1"/>
    <row r="45331" ht="26.25" customHeight="1"/>
    <row r="45332" ht="26.25" customHeight="1"/>
    <row r="45333" ht="26.25" customHeight="1"/>
    <row r="45334" ht="26.25" customHeight="1"/>
    <row r="45335" ht="26.25" customHeight="1"/>
    <row r="45336" ht="26.25" customHeight="1"/>
    <row r="45337" ht="26.25" customHeight="1"/>
    <row r="45338" ht="26.25" customHeight="1"/>
    <row r="45339" ht="26.25" customHeight="1"/>
    <row r="45340" ht="26.25" customHeight="1"/>
    <row r="45341" ht="26.25" customHeight="1"/>
    <row r="45342" ht="26.25" customHeight="1"/>
    <row r="45343" ht="26.25" customHeight="1"/>
    <row r="45344" ht="26.25" customHeight="1"/>
    <row r="45345" ht="26.25" customHeight="1"/>
    <row r="45346" ht="26.25" customHeight="1"/>
    <row r="45347" ht="26.25" customHeight="1"/>
    <row r="45348" ht="26.25" customHeight="1"/>
    <row r="45349" ht="26.25" customHeight="1"/>
    <row r="45350" ht="26.25" customHeight="1"/>
    <row r="45351" ht="26.25" customHeight="1"/>
    <row r="45352" ht="26.25" customHeight="1"/>
    <row r="45353" ht="26.25" customHeight="1"/>
    <row r="45354" ht="26.25" customHeight="1"/>
    <row r="45355" ht="26.25" customHeight="1"/>
    <row r="45356" ht="26.25" customHeight="1"/>
    <row r="45357" ht="26.25" customHeight="1"/>
    <row r="45358" ht="26.25" customHeight="1"/>
    <row r="45359" ht="26.25" customHeight="1"/>
    <row r="45360" ht="26.25" customHeight="1"/>
    <row r="45361" ht="26.25" customHeight="1"/>
    <row r="45362" ht="26.25" customHeight="1"/>
    <row r="45363" ht="26.25" customHeight="1"/>
    <row r="45364" ht="26.25" customHeight="1"/>
    <row r="45365" ht="26.25" customHeight="1"/>
    <row r="45366" ht="26.25" customHeight="1"/>
    <row r="45367" ht="26.25" customHeight="1"/>
    <row r="45368" ht="26.25" customHeight="1"/>
    <row r="45369" ht="26.25" customHeight="1"/>
    <row r="45370" ht="26.25" customHeight="1"/>
    <row r="45371" ht="26.25" customHeight="1"/>
    <row r="45372" ht="26.25" customHeight="1"/>
    <row r="45373" ht="26.25" customHeight="1"/>
    <row r="45374" ht="26.25" customHeight="1"/>
    <row r="45375" ht="26.25" customHeight="1"/>
    <row r="45376" ht="26.25" customHeight="1"/>
    <row r="45377" ht="26.25" customHeight="1"/>
    <row r="45378" ht="26.25" customHeight="1"/>
    <row r="45379" ht="26.25" customHeight="1"/>
    <row r="45380" ht="26.25" customHeight="1"/>
    <row r="45381" ht="26.25" customHeight="1"/>
    <row r="45382" ht="26.25" customHeight="1"/>
    <row r="45383" ht="26.25" customHeight="1"/>
    <row r="45384" ht="26.25" customHeight="1"/>
    <row r="45385" ht="26.25" customHeight="1"/>
    <row r="45386" ht="26.25" customHeight="1"/>
    <row r="45387" ht="26.25" customHeight="1"/>
    <row r="45388" ht="26.25" customHeight="1"/>
    <row r="45389" ht="26.25" customHeight="1"/>
    <row r="45390" ht="26.25" customHeight="1"/>
    <row r="45391" ht="26.25" customHeight="1"/>
    <row r="45392" ht="26.25" customHeight="1"/>
    <row r="45393" ht="26.25" customHeight="1"/>
    <row r="45394" ht="26.25" customHeight="1"/>
    <row r="45395" ht="26.25" customHeight="1"/>
    <row r="45396" ht="26.25" customHeight="1"/>
    <row r="45397" ht="26.25" customHeight="1"/>
    <row r="45398" ht="26.25" customHeight="1"/>
    <row r="45399" ht="26.25" customHeight="1"/>
    <row r="45400" ht="26.25" customHeight="1"/>
    <row r="45401" ht="26.25" customHeight="1"/>
    <row r="45402" ht="26.25" customHeight="1"/>
    <row r="45403" ht="26.25" customHeight="1"/>
    <row r="45404" ht="26.25" customHeight="1"/>
    <row r="45405" ht="26.25" customHeight="1"/>
    <row r="45406" ht="26.25" customHeight="1"/>
    <row r="45407" ht="26.25" customHeight="1"/>
    <row r="45408" ht="26.25" customHeight="1"/>
    <row r="45409" ht="26.25" customHeight="1"/>
    <row r="45410" ht="26.25" customHeight="1"/>
    <row r="45411" ht="26.25" customHeight="1"/>
    <row r="45412" ht="26.25" customHeight="1"/>
    <row r="45413" ht="26.25" customHeight="1"/>
    <row r="45414" ht="26.25" customHeight="1"/>
    <row r="45415" ht="26.25" customHeight="1"/>
    <row r="45416" ht="26.25" customHeight="1"/>
    <row r="45417" ht="26.25" customHeight="1"/>
    <row r="45418" ht="26.25" customHeight="1"/>
    <row r="45419" ht="26.25" customHeight="1"/>
    <row r="45420" ht="26.25" customHeight="1"/>
    <row r="45421" ht="26.25" customHeight="1"/>
    <row r="45422" ht="26.25" customHeight="1"/>
    <row r="45423" ht="26.25" customHeight="1"/>
    <row r="45424" ht="26.25" customHeight="1"/>
    <row r="45425" ht="26.25" customHeight="1"/>
    <row r="45426" ht="26.25" customHeight="1"/>
    <row r="45427" ht="26.25" customHeight="1"/>
    <row r="45428" ht="26.25" customHeight="1"/>
    <row r="45429" ht="26.25" customHeight="1"/>
    <row r="45430" ht="26.25" customHeight="1"/>
    <row r="45431" ht="26.25" customHeight="1"/>
    <row r="45432" ht="26.25" customHeight="1"/>
    <row r="45433" ht="26.25" customHeight="1"/>
    <row r="45434" ht="26.25" customHeight="1"/>
    <row r="45435" ht="26.25" customHeight="1"/>
    <row r="45436" ht="26.25" customHeight="1"/>
    <row r="45437" ht="26.25" customHeight="1"/>
    <row r="45438" ht="26.25" customHeight="1"/>
    <row r="45439" ht="26.25" customHeight="1"/>
    <row r="45440" ht="26.25" customHeight="1"/>
    <row r="45441" ht="26.25" customHeight="1"/>
    <row r="45442" ht="26.25" customHeight="1"/>
    <row r="45443" ht="26.25" customHeight="1"/>
    <row r="45444" ht="26.25" customHeight="1"/>
    <row r="45445" ht="26.25" customHeight="1"/>
    <row r="45446" ht="26.25" customHeight="1"/>
    <row r="45447" ht="26.25" customHeight="1"/>
    <row r="45448" ht="26.25" customHeight="1"/>
    <row r="45449" ht="26.25" customHeight="1"/>
    <row r="45450" ht="26.25" customHeight="1"/>
    <row r="45451" ht="26.25" customHeight="1"/>
    <row r="45452" ht="26.25" customHeight="1"/>
    <row r="45453" ht="26.25" customHeight="1"/>
    <row r="45454" ht="26.25" customHeight="1"/>
    <row r="45455" ht="26.25" customHeight="1"/>
    <row r="45456" ht="26.25" customHeight="1"/>
    <row r="45457" ht="26.25" customHeight="1"/>
    <row r="45458" ht="26.25" customHeight="1"/>
    <row r="45459" ht="26.25" customHeight="1"/>
    <row r="45460" ht="26.25" customHeight="1"/>
    <row r="45461" ht="26.25" customHeight="1"/>
    <row r="45462" ht="26.25" customHeight="1"/>
    <row r="45463" ht="26.25" customHeight="1"/>
    <row r="45464" ht="26.25" customHeight="1"/>
    <row r="45465" ht="26.25" customHeight="1"/>
    <row r="45466" ht="26.25" customHeight="1"/>
    <row r="45467" ht="26.25" customHeight="1"/>
    <row r="45468" ht="26.25" customHeight="1"/>
    <row r="45469" ht="26.25" customHeight="1"/>
    <row r="45470" ht="26.25" customHeight="1"/>
    <row r="45471" ht="26.25" customHeight="1"/>
    <row r="45472" ht="26.25" customHeight="1"/>
    <row r="45473" ht="26.25" customHeight="1"/>
    <row r="45474" ht="26.25" customHeight="1"/>
    <row r="45475" ht="26.25" customHeight="1"/>
    <row r="45476" ht="26.25" customHeight="1"/>
    <row r="45477" ht="26.25" customHeight="1"/>
    <row r="45478" ht="26.25" customHeight="1"/>
    <row r="45479" ht="26.25" customHeight="1"/>
    <row r="45480" ht="26.25" customHeight="1"/>
    <row r="45481" ht="26.25" customHeight="1"/>
    <row r="45482" ht="26.25" customHeight="1"/>
    <row r="45483" ht="26.25" customHeight="1"/>
    <row r="45484" ht="26.25" customHeight="1"/>
    <row r="45485" ht="26.25" customHeight="1"/>
    <row r="45486" ht="26.25" customHeight="1"/>
    <row r="45487" ht="26.25" customHeight="1"/>
    <row r="45488" ht="26.25" customHeight="1"/>
    <row r="45489" ht="26.25" customHeight="1"/>
    <row r="45490" ht="26.25" customHeight="1"/>
    <row r="45491" ht="26.25" customHeight="1"/>
    <row r="45492" ht="26.25" customHeight="1"/>
    <row r="45493" ht="26.25" customHeight="1"/>
    <row r="45494" ht="26.25" customHeight="1"/>
    <row r="45495" ht="26.25" customHeight="1"/>
    <row r="45496" ht="26.25" customHeight="1"/>
    <row r="45497" ht="26.25" customHeight="1"/>
    <row r="45498" ht="26.25" customHeight="1"/>
    <row r="45499" ht="26.25" customHeight="1"/>
    <row r="45500" ht="26.25" customHeight="1"/>
    <row r="45501" ht="26.25" customHeight="1"/>
    <row r="45502" ht="26.25" customHeight="1"/>
    <row r="45503" ht="26.25" customHeight="1"/>
    <row r="45504" ht="26.25" customHeight="1"/>
    <row r="45505" ht="26.25" customHeight="1"/>
    <row r="45506" ht="26.25" customHeight="1"/>
    <row r="45507" ht="26.25" customHeight="1"/>
    <row r="45508" ht="26.25" customHeight="1"/>
    <row r="45509" ht="26.25" customHeight="1"/>
    <row r="45510" ht="26.25" customHeight="1"/>
    <row r="45511" ht="26.25" customHeight="1"/>
    <row r="45512" ht="26.25" customHeight="1"/>
    <row r="45513" ht="26.25" customHeight="1"/>
    <row r="45514" ht="26.25" customHeight="1"/>
    <row r="45515" ht="26.25" customHeight="1"/>
    <row r="45516" ht="26.25" customHeight="1"/>
    <row r="45517" ht="26.25" customHeight="1"/>
    <row r="45518" ht="26.25" customHeight="1"/>
    <row r="45519" ht="26.25" customHeight="1"/>
    <row r="45520" ht="26.25" customHeight="1"/>
    <row r="45521" ht="26.25" customHeight="1"/>
    <row r="45522" ht="26.25" customHeight="1"/>
    <row r="45523" ht="26.25" customHeight="1"/>
    <row r="45524" ht="26.25" customHeight="1"/>
    <row r="45525" ht="26.25" customHeight="1"/>
    <row r="45526" ht="26.25" customHeight="1"/>
    <row r="45527" ht="26.25" customHeight="1"/>
    <row r="45528" ht="26.25" customHeight="1"/>
    <row r="45529" ht="26.25" customHeight="1"/>
    <row r="45530" ht="26.25" customHeight="1"/>
    <row r="45531" ht="26.25" customHeight="1"/>
    <row r="45532" ht="26.25" customHeight="1"/>
    <row r="45533" ht="26.25" customHeight="1"/>
    <row r="45534" ht="26.25" customHeight="1"/>
    <row r="45535" ht="26.25" customHeight="1"/>
    <row r="45536" ht="26.25" customHeight="1"/>
    <row r="45537" ht="26.25" customHeight="1"/>
    <row r="45538" ht="26.25" customHeight="1"/>
    <row r="45539" ht="26.25" customHeight="1"/>
    <row r="45540" ht="26.25" customHeight="1"/>
    <row r="45541" ht="26.25" customHeight="1"/>
    <row r="45542" ht="26.25" customHeight="1"/>
    <row r="45543" ht="26.25" customHeight="1"/>
    <row r="45544" ht="26.25" customHeight="1"/>
    <row r="45545" ht="26.25" customHeight="1"/>
    <row r="45546" ht="26.25" customHeight="1"/>
    <row r="45547" ht="26.25" customHeight="1"/>
    <row r="45548" ht="26.25" customHeight="1"/>
    <row r="45549" ht="26.25" customHeight="1"/>
    <row r="45550" ht="26.25" customHeight="1"/>
    <row r="45551" ht="26.25" customHeight="1"/>
    <row r="45552" ht="26.25" customHeight="1"/>
    <row r="45553" ht="26.25" customHeight="1"/>
    <row r="45554" ht="26.25" customHeight="1"/>
    <row r="45555" ht="26.25" customHeight="1"/>
    <row r="45556" ht="26.25" customHeight="1"/>
    <row r="45557" ht="26.25" customHeight="1"/>
    <row r="45558" ht="26.25" customHeight="1"/>
    <row r="45559" ht="26.25" customHeight="1"/>
    <row r="45560" ht="26.25" customHeight="1"/>
    <row r="45561" ht="26.25" customHeight="1"/>
    <row r="45562" ht="26.25" customHeight="1"/>
    <row r="45563" ht="26.25" customHeight="1"/>
    <row r="45564" ht="26.25" customHeight="1"/>
    <row r="45565" ht="26.25" customHeight="1"/>
    <row r="45566" ht="26.25" customHeight="1"/>
    <row r="45567" ht="26.25" customHeight="1"/>
    <row r="45568" ht="26.25" customHeight="1"/>
    <row r="45569" ht="26.25" customHeight="1"/>
    <row r="45570" ht="26.25" customHeight="1"/>
    <row r="45571" ht="26.25" customHeight="1"/>
    <row r="45572" ht="26.25" customHeight="1"/>
    <row r="45573" ht="26.25" customHeight="1"/>
    <row r="45574" ht="26.25" customHeight="1"/>
    <row r="45575" ht="26.25" customHeight="1"/>
    <row r="45576" ht="26.25" customHeight="1"/>
    <row r="45577" ht="26.25" customHeight="1"/>
    <row r="45578" ht="26.25" customHeight="1"/>
    <row r="45579" ht="26.25" customHeight="1"/>
    <row r="45580" ht="26.25" customHeight="1"/>
    <row r="45581" ht="26.25" customHeight="1"/>
    <row r="45582" ht="26.25" customHeight="1"/>
    <row r="45583" ht="26.25" customHeight="1"/>
    <row r="45584" ht="26.25" customHeight="1"/>
    <row r="45585" ht="26.25" customHeight="1"/>
    <row r="45586" ht="26.25" customHeight="1"/>
    <row r="45587" ht="26.25" customHeight="1"/>
    <row r="45588" ht="26.25" customHeight="1"/>
    <row r="45589" ht="26.25" customHeight="1"/>
    <row r="45590" ht="26.25" customHeight="1"/>
    <row r="45591" ht="26.25" customHeight="1"/>
    <row r="45592" ht="26.25" customHeight="1"/>
    <row r="45593" ht="26.25" customHeight="1"/>
    <row r="45594" ht="26.25" customHeight="1"/>
    <row r="45595" ht="26.25" customHeight="1"/>
    <row r="45596" ht="26.25" customHeight="1"/>
    <row r="45597" ht="26.25" customHeight="1"/>
    <row r="45598" ht="26.25" customHeight="1"/>
    <row r="45599" ht="26.25" customHeight="1"/>
    <row r="45600" ht="26.25" customHeight="1"/>
    <row r="45601" ht="26.25" customHeight="1"/>
    <row r="45602" ht="26.25" customHeight="1"/>
    <row r="45603" ht="26.25" customHeight="1"/>
    <row r="45604" ht="26.25" customHeight="1"/>
    <row r="45605" ht="26.25" customHeight="1"/>
    <row r="45606" ht="26.25" customHeight="1"/>
    <row r="45607" ht="26.25" customHeight="1"/>
    <row r="45608" ht="26.25" customHeight="1"/>
    <row r="45609" ht="26.25" customHeight="1"/>
    <row r="45610" ht="26.25" customHeight="1"/>
    <row r="45611" ht="26.25" customHeight="1"/>
    <row r="45612" ht="26.25" customHeight="1"/>
    <row r="45613" ht="26.25" customHeight="1"/>
    <row r="45614" ht="26.25" customHeight="1"/>
    <row r="45615" ht="26.25" customHeight="1"/>
    <row r="45616" ht="26.25" customHeight="1"/>
    <row r="45617" ht="26.25" customHeight="1"/>
    <row r="45618" ht="26.25" customHeight="1"/>
    <row r="45619" ht="26.25" customHeight="1"/>
    <row r="45620" ht="26.25" customHeight="1"/>
    <row r="45621" ht="26.25" customHeight="1"/>
    <row r="45622" ht="26.25" customHeight="1"/>
    <row r="45623" ht="26.25" customHeight="1"/>
    <row r="45624" ht="26.25" customHeight="1"/>
    <row r="45625" ht="26.25" customHeight="1"/>
    <row r="45626" ht="26.25" customHeight="1"/>
    <row r="45627" ht="26.25" customHeight="1"/>
    <row r="45628" ht="26.25" customHeight="1"/>
    <row r="45629" ht="26.25" customHeight="1"/>
    <row r="45630" ht="26.25" customHeight="1"/>
    <row r="45631" ht="26.25" customHeight="1"/>
    <row r="45632" ht="26.25" customHeight="1"/>
    <row r="45633" ht="26.25" customHeight="1"/>
    <row r="45634" ht="26.25" customHeight="1"/>
    <row r="45635" ht="26.25" customHeight="1"/>
    <row r="45636" ht="26.25" customHeight="1"/>
    <row r="45637" ht="26.25" customHeight="1"/>
    <row r="45638" ht="26.25" customHeight="1"/>
    <row r="45639" ht="26.25" customHeight="1"/>
    <row r="45640" ht="26.25" customHeight="1"/>
    <row r="45641" ht="26.25" customHeight="1"/>
    <row r="45642" ht="26.25" customHeight="1"/>
    <row r="45643" ht="26.25" customHeight="1"/>
    <row r="45644" ht="26.25" customHeight="1"/>
    <row r="45645" ht="26.25" customHeight="1"/>
    <row r="45646" ht="26.25" customHeight="1"/>
    <row r="45647" ht="26.25" customHeight="1"/>
    <row r="45648" ht="26.25" customHeight="1"/>
    <row r="45649" ht="26.25" customHeight="1"/>
    <row r="45650" ht="26.25" customHeight="1"/>
    <row r="45651" ht="26.25" customHeight="1"/>
    <row r="45652" ht="26.25" customHeight="1"/>
    <row r="45653" ht="26.25" customHeight="1"/>
    <row r="45654" ht="26.25" customHeight="1"/>
    <row r="45655" ht="26.25" customHeight="1"/>
    <row r="45656" ht="26.25" customHeight="1"/>
    <row r="45657" ht="26.25" customHeight="1"/>
    <row r="45658" ht="26.25" customHeight="1"/>
    <row r="45659" ht="26.25" customHeight="1"/>
    <row r="45660" ht="26.25" customHeight="1"/>
    <row r="45661" ht="26.25" customHeight="1"/>
    <row r="45662" ht="26.25" customHeight="1"/>
    <row r="45663" ht="26.25" customHeight="1"/>
    <row r="45664" ht="26.25" customHeight="1"/>
    <row r="45665" ht="26.25" customHeight="1"/>
    <row r="45666" ht="26.25" customHeight="1"/>
    <row r="45667" ht="26.25" customHeight="1"/>
    <row r="45668" ht="26.25" customHeight="1"/>
    <row r="45669" ht="26.25" customHeight="1"/>
    <row r="45670" ht="26.25" customHeight="1"/>
    <row r="45671" ht="26.25" customHeight="1"/>
    <row r="45672" ht="26.25" customHeight="1"/>
    <row r="45673" ht="26.25" customHeight="1"/>
    <row r="45674" ht="26.25" customHeight="1"/>
    <row r="45675" ht="26.25" customHeight="1"/>
    <row r="45676" ht="26.25" customHeight="1"/>
    <row r="45677" ht="26.25" customHeight="1"/>
    <row r="45678" ht="26.25" customHeight="1"/>
    <row r="45679" ht="26.25" customHeight="1"/>
    <row r="45680" ht="26.25" customHeight="1"/>
    <row r="45681" ht="26.25" customHeight="1"/>
    <row r="45682" ht="26.25" customHeight="1"/>
    <row r="45683" ht="26.25" customHeight="1"/>
    <row r="45684" ht="26.25" customHeight="1"/>
    <row r="45685" ht="26.25" customHeight="1"/>
    <row r="45686" ht="26.25" customHeight="1"/>
    <row r="45687" ht="26.25" customHeight="1"/>
    <row r="45688" ht="26.25" customHeight="1"/>
    <row r="45689" ht="26.25" customHeight="1"/>
    <row r="45690" ht="26.25" customHeight="1"/>
    <row r="45691" ht="26.25" customHeight="1"/>
    <row r="45692" ht="26.25" customHeight="1"/>
    <row r="45693" ht="26.25" customHeight="1"/>
    <row r="45694" ht="26.25" customHeight="1"/>
    <row r="45695" ht="26.25" customHeight="1"/>
    <row r="45696" ht="26.25" customHeight="1"/>
    <row r="45697" ht="26.25" customHeight="1"/>
    <row r="45698" ht="26.25" customHeight="1"/>
    <row r="45699" ht="26.25" customHeight="1"/>
    <row r="45700" ht="26.25" customHeight="1"/>
    <row r="45701" ht="26.25" customHeight="1"/>
    <row r="45702" ht="26.25" customHeight="1"/>
    <row r="45703" ht="26.25" customHeight="1"/>
    <row r="45704" ht="26.25" customHeight="1"/>
    <row r="45705" ht="26.25" customHeight="1"/>
    <row r="45706" ht="26.25" customHeight="1"/>
    <row r="45707" ht="26.25" customHeight="1"/>
    <row r="45708" ht="26.25" customHeight="1"/>
    <row r="45709" ht="26.25" customHeight="1"/>
    <row r="45710" ht="26.25" customHeight="1"/>
    <row r="45711" ht="26.25" customHeight="1"/>
    <row r="45712" ht="26.25" customHeight="1"/>
    <row r="45713" ht="26.25" customHeight="1"/>
    <row r="45714" ht="26.25" customHeight="1"/>
    <row r="45715" ht="26.25" customHeight="1"/>
    <row r="45716" ht="26.25" customHeight="1"/>
    <row r="45717" ht="26.25" customHeight="1"/>
    <row r="45718" ht="26.25" customHeight="1"/>
    <row r="45719" ht="26.25" customHeight="1"/>
    <row r="45720" ht="26.25" customHeight="1"/>
    <row r="45721" ht="26.25" customHeight="1"/>
    <row r="45722" ht="26.25" customHeight="1"/>
    <row r="45723" ht="26.25" customHeight="1"/>
    <row r="45724" ht="26.25" customHeight="1"/>
    <row r="45725" ht="26.25" customHeight="1"/>
    <row r="45726" ht="26.25" customHeight="1"/>
    <row r="45727" ht="26.25" customHeight="1"/>
    <row r="45728" ht="26.25" customHeight="1"/>
    <row r="45729" ht="26.25" customHeight="1"/>
    <row r="45730" ht="26.25" customHeight="1"/>
    <row r="45731" ht="26.25" customHeight="1"/>
    <row r="45732" ht="26.25" customHeight="1"/>
    <row r="45733" ht="26.25" customHeight="1"/>
    <row r="45734" ht="26.25" customHeight="1"/>
    <row r="45735" ht="26.25" customHeight="1"/>
    <row r="45736" ht="26.25" customHeight="1"/>
    <row r="45737" ht="26.25" customHeight="1"/>
    <row r="45738" ht="26.25" customHeight="1"/>
    <row r="45739" ht="26.25" customHeight="1"/>
    <row r="45740" ht="26.25" customHeight="1"/>
    <row r="45741" ht="26.25" customHeight="1"/>
    <row r="45742" ht="26.25" customHeight="1"/>
    <row r="45743" ht="26.25" customHeight="1"/>
    <row r="45744" ht="26.25" customHeight="1"/>
    <row r="45745" ht="26.25" customHeight="1"/>
    <row r="45746" ht="26.25" customHeight="1"/>
    <row r="45747" ht="26.25" customHeight="1"/>
    <row r="45748" ht="26.25" customHeight="1"/>
    <row r="45749" ht="26.25" customHeight="1"/>
    <row r="45750" ht="26.25" customHeight="1"/>
    <row r="45751" ht="26.25" customHeight="1"/>
    <row r="45752" ht="26.25" customHeight="1"/>
    <row r="45753" ht="26.25" customHeight="1"/>
    <row r="45754" ht="26.25" customHeight="1"/>
    <row r="45755" ht="26.25" customHeight="1"/>
    <row r="45756" ht="26.25" customHeight="1"/>
    <row r="45757" ht="26.25" customHeight="1"/>
    <row r="45758" ht="26.25" customHeight="1"/>
    <row r="45759" ht="26.25" customHeight="1"/>
    <row r="45760" ht="26.25" customHeight="1"/>
    <row r="45761" ht="26.25" customHeight="1"/>
    <row r="45762" ht="26.25" customHeight="1"/>
    <row r="45763" ht="26.25" customHeight="1"/>
    <row r="45764" ht="26.25" customHeight="1"/>
    <row r="45765" ht="26.25" customHeight="1"/>
    <row r="45766" ht="26.25" customHeight="1"/>
    <row r="45767" ht="26.25" customHeight="1"/>
    <row r="45768" ht="26.25" customHeight="1"/>
    <row r="45769" ht="26.25" customHeight="1"/>
    <row r="45770" ht="26.25" customHeight="1"/>
    <row r="45771" ht="26.25" customHeight="1"/>
    <row r="45772" ht="26.25" customHeight="1"/>
    <row r="45773" ht="26.25" customHeight="1"/>
    <row r="45774" ht="26.25" customHeight="1"/>
    <row r="45775" ht="26.25" customHeight="1"/>
    <row r="45776" ht="26.25" customHeight="1"/>
    <row r="45777" ht="26.25" customHeight="1"/>
    <row r="45778" ht="26.25" customHeight="1"/>
    <row r="45779" ht="26.25" customHeight="1"/>
    <row r="45780" ht="26.25" customHeight="1"/>
    <row r="45781" ht="26.25" customHeight="1"/>
    <row r="45782" ht="26.25" customHeight="1"/>
    <row r="45783" ht="26.25" customHeight="1"/>
    <row r="45784" ht="26.25" customHeight="1"/>
    <row r="45785" ht="26.25" customHeight="1"/>
    <row r="45786" ht="26.25" customHeight="1"/>
    <row r="45787" ht="26.25" customHeight="1"/>
    <row r="45788" ht="26.25" customHeight="1"/>
    <row r="45789" ht="26.25" customHeight="1"/>
    <row r="45790" ht="26.25" customHeight="1"/>
    <row r="45791" ht="26.25" customHeight="1"/>
    <row r="45792" ht="26.25" customHeight="1"/>
    <row r="45793" ht="26.25" customHeight="1"/>
    <row r="45794" ht="26.25" customHeight="1"/>
    <row r="45795" ht="26.25" customHeight="1"/>
    <row r="45796" ht="26.25" customHeight="1"/>
    <row r="45797" ht="26.25" customHeight="1"/>
    <row r="45798" ht="26.25" customHeight="1"/>
    <row r="45799" ht="26.25" customHeight="1"/>
    <row r="45800" ht="26.25" customHeight="1"/>
    <row r="45801" ht="26.25" customHeight="1"/>
    <row r="45802" ht="26.25" customHeight="1"/>
    <row r="45803" ht="26.25" customHeight="1"/>
    <row r="45804" ht="26.25" customHeight="1"/>
    <row r="45805" ht="26.25" customHeight="1"/>
    <row r="45806" ht="26.25" customHeight="1"/>
    <row r="45807" ht="26.25" customHeight="1"/>
    <row r="45808" ht="26.25" customHeight="1"/>
    <row r="45809" ht="26.25" customHeight="1"/>
    <row r="45810" ht="26.25" customHeight="1"/>
    <row r="45811" ht="26.25" customHeight="1"/>
    <row r="45812" ht="26.25" customHeight="1"/>
    <row r="45813" ht="26.25" customHeight="1"/>
    <row r="45814" ht="26.25" customHeight="1"/>
    <row r="45815" ht="26.25" customHeight="1"/>
    <row r="45816" ht="26.25" customHeight="1"/>
    <row r="45817" ht="26.25" customHeight="1"/>
    <row r="45818" ht="26.25" customHeight="1"/>
    <row r="45819" ht="26.25" customHeight="1"/>
    <row r="45820" ht="26.25" customHeight="1"/>
    <row r="45821" ht="26.25" customHeight="1"/>
    <row r="45822" ht="26.25" customHeight="1"/>
    <row r="45823" ht="26.25" customHeight="1"/>
    <row r="45824" ht="26.25" customHeight="1"/>
    <row r="45825" ht="26.25" customHeight="1"/>
    <row r="45826" ht="26.25" customHeight="1"/>
    <row r="45827" ht="26.25" customHeight="1"/>
    <row r="45828" ht="26.25" customHeight="1"/>
    <row r="45829" ht="26.25" customHeight="1"/>
    <row r="45830" ht="26.25" customHeight="1"/>
    <row r="45831" ht="26.25" customHeight="1"/>
    <row r="45832" ht="26.25" customHeight="1"/>
    <row r="45833" ht="26.25" customHeight="1"/>
    <row r="45834" ht="26.25" customHeight="1"/>
    <row r="45835" ht="26.25" customHeight="1"/>
    <row r="45836" ht="26.25" customHeight="1"/>
    <row r="45837" ht="26.25" customHeight="1"/>
    <row r="45838" ht="26.25" customHeight="1"/>
    <row r="45839" ht="26.25" customHeight="1"/>
    <row r="45840" ht="26.25" customHeight="1"/>
    <row r="45841" ht="26.25" customHeight="1"/>
    <row r="45842" ht="26.25" customHeight="1"/>
    <row r="45843" ht="26.25" customHeight="1"/>
    <row r="45844" ht="26.25" customHeight="1"/>
    <row r="45845" ht="26.25" customHeight="1"/>
    <row r="45846" ht="26.25" customHeight="1"/>
    <row r="45847" ht="26.25" customHeight="1"/>
    <row r="45848" ht="26.25" customHeight="1"/>
    <row r="45849" ht="26.25" customHeight="1"/>
    <row r="45850" ht="26.25" customHeight="1"/>
    <row r="45851" ht="26.25" customHeight="1"/>
    <row r="45852" ht="26.25" customHeight="1"/>
    <row r="45853" ht="26.25" customHeight="1"/>
    <row r="45854" ht="26.25" customHeight="1"/>
    <row r="45855" ht="26.25" customHeight="1"/>
    <row r="45856" ht="26.25" customHeight="1"/>
    <row r="45857" ht="26.25" customHeight="1"/>
    <row r="45858" ht="26.25" customHeight="1"/>
    <row r="45859" ht="26.25" customHeight="1"/>
    <row r="45860" ht="26.25" customHeight="1"/>
    <row r="45861" ht="26.25" customHeight="1"/>
    <row r="45862" ht="26.25" customHeight="1"/>
    <row r="45863" ht="26.25" customHeight="1"/>
    <row r="45864" ht="26.25" customHeight="1"/>
    <row r="45865" ht="26.25" customHeight="1"/>
    <row r="45866" ht="26.25" customHeight="1"/>
    <row r="45867" ht="26.25" customHeight="1"/>
    <row r="45868" ht="26.25" customHeight="1"/>
    <row r="45869" ht="26.25" customHeight="1"/>
    <row r="45870" ht="26.25" customHeight="1"/>
    <row r="45871" ht="26.25" customHeight="1"/>
    <row r="45872" ht="26.25" customHeight="1"/>
    <row r="45873" ht="26.25" customHeight="1"/>
    <row r="45874" ht="26.25" customHeight="1"/>
    <row r="45875" ht="26.25" customHeight="1"/>
    <row r="45876" ht="26.25" customHeight="1"/>
    <row r="45877" ht="26.25" customHeight="1"/>
    <row r="45878" ht="26.25" customHeight="1"/>
    <row r="45879" ht="26.25" customHeight="1"/>
    <row r="45880" ht="26.25" customHeight="1"/>
    <row r="45881" ht="26.25" customHeight="1"/>
    <row r="45882" ht="26.25" customHeight="1"/>
    <row r="45883" ht="26.25" customHeight="1"/>
    <row r="45884" ht="26.25" customHeight="1"/>
    <row r="45885" ht="26.25" customHeight="1"/>
    <row r="45886" ht="26.25" customHeight="1"/>
    <row r="45887" ht="26.25" customHeight="1"/>
    <row r="45888" ht="26.25" customHeight="1"/>
    <row r="45889" ht="26.25" customHeight="1"/>
    <row r="45890" ht="26.25" customHeight="1"/>
    <row r="45891" ht="26.25" customHeight="1"/>
    <row r="45892" ht="26.25" customHeight="1"/>
    <row r="45893" ht="26.25" customHeight="1"/>
    <row r="45894" ht="26.25" customHeight="1"/>
    <row r="45895" ht="26.25" customHeight="1"/>
    <row r="45896" ht="26.25" customHeight="1"/>
    <row r="45897" ht="26.25" customHeight="1"/>
    <row r="45898" ht="26.25" customHeight="1"/>
    <row r="45899" ht="26.25" customHeight="1"/>
    <row r="45900" ht="26.25" customHeight="1"/>
    <row r="45901" ht="26.25" customHeight="1"/>
    <row r="45902" ht="26.25" customHeight="1"/>
    <row r="45903" ht="26.25" customHeight="1"/>
    <row r="45904" ht="26.25" customHeight="1"/>
    <row r="45905" ht="26.25" customHeight="1"/>
    <row r="45906" ht="26.25" customHeight="1"/>
    <row r="45907" ht="26.25" customHeight="1"/>
    <row r="45908" ht="26.25" customHeight="1"/>
    <row r="45909" ht="26.25" customHeight="1"/>
    <row r="45910" ht="26.25" customHeight="1"/>
    <row r="45911" ht="26.25" customHeight="1"/>
    <row r="45912" ht="26.25" customHeight="1"/>
    <row r="45913" ht="26.25" customHeight="1"/>
    <row r="45914" ht="26.25" customHeight="1"/>
    <row r="45915" ht="26.25" customHeight="1"/>
    <row r="45916" ht="26.25" customHeight="1"/>
    <row r="45917" ht="26.25" customHeight="1"/>
    <row r="45918" ht="26.25" customHeight="1"/>
    <row r="45919" ht="26.25" customHeight="1"/>
    <row r="45920" ht="26.25" customHeight="1"/>
    <row r="45921" ht="26.25" customHeight="1"/>
    <row r="45922" ht="26.25" customHeight="1"/>
    <row r="45923" ht="26.25" customHeight="1"/>
    <row r="45924" ht="26.25" customHeight="1"/>
    <row r="45925" ht="26.25" customHeight="1"/>
    <row r="45926" ht="26.25" customHeight="1"/>
    <row r="45927" ht="26.25" customHeight="1"/>
    <row r="45928" ht="26.25" customHeight="1"/>
    <row r="45929" ht="26.25" customHeight="1"/>
    <row r="45930" ht="26.25" customHeight="1"/>
    <row r="45931" ht="26.25" customHeight="1"/>
    <row r="45932" ht="26.25" customHeight="1"/>
    <row r="45933" ht="26.25" customHeight="1"/>
    <row r="45934" ht="26.25" customHeight="1"/>
    <row r="45935" ht="26.25" customHeight="1"/>
    <row r="45936" ht="26.25" customHeight="1"/>
    <row r="45937" ht="26.25" customHeight="1"/>
    <row r="45938" ht="26.25" customHeight="1"/>
    <row r="45939" ht="26.25" customHeight="1"/>
    <row r="45940" ht="26.25" customHeight="1"/>
    <row r="45941" ht="26.25" customHeight="1"/>
    <row r="45942" ht="26.25" customHeight="1"/>
    <row r="45943" ht="26.25" customHeight="1"/>
    <row r="45944" ht="26.25" customHeight="1"/>
    <row r="45945" ht="26.25" customHeight="1"/>
    <row r="45946" ht="26.25" customHeight="1"/>
    <row r="45947" ht="26.25" customHeight="1"/>
    <row r="45948" ht="26.25" customHeight="1"/>
    <row r="45949" ht="26.25" customHeight="1"/>
    <row r="45950" ht="26.25" customHeight="1"/>
    <row r="45951" ht="26.25" customHeight="1"/>
    <row r="45952" ht="26.25" customHeight="1"/>
    <row r="45953" ht="26.25" customHeight="1"/>
    <row r="45954" ht="26.25" customHeight="1"/>
    <row r="45955" ht="26.25" customHeight="1"/>
    <row r="45956" ht="26.25" customHeight="1"/>
    <row r="45957" ht="26.25" customHeight="1"/>
    <row r="45958" ht="26.25" customHeight="1"/>
    <row r="45959" ht="26.25" customHeight="1"/>
    <row r="45960" ht="26.25" customHeight="1"/>
    <row r="45961" ht="26.25" customHeight="1"/>
    <row r="45962" ht="26.25" customHeight="1"/>
    <row r="45963" ht="26.25" customHeight="1"/>
    <row r="45964" ht="26.25" customHeight="1"/>
    <row r="45965" ht="26.25" customHeight="1"/>
    <row r="45966" ht="26.25" customHeight="1"/>
    <row r="45967" ht="26.25" customHeight="1"/>
    <row r="45968" ht="26.25" customHeight="1"/>
    <row r="45969" ht="26.25" customHeight="1"/>
    <row r="45970" ht="26.25" customHeight="1"/>
    <row r="45971" ht="26.25" customHeight="1"/>
    <row r="45972" ht="26.25" customHeight="1"/>
    <row r="45973" ht="26.25" customHeight="1"/>
    <row r="45974" ht="26.25" customHeight="1"/>
    <row r="45975" ht="26.25" customHeight="1"/>
    <row r="45976" ht="26.25" customHeight="1"/>
    <row r="45977" ht="26.25" customHeight="1"/>
    <row r="45978" ht="26.25" customHeight="1"/>
    <row r="45979" ht="26.25" customHeight="1"/>
    <row r="45980" ht="26.25" customHeight="1"/>
    <row r="45981" ht="26.25" customHeight="1"/>
    <row r="45982" ht="26.25" customHeight="1"/>
    <row r="45983" ht="26.25" customHeight="1"/>
    <row r="45984" ht="26.25" customHeight="1"/>
    <row r="45985" ht="26.25" customHeight="1"/>
    <row r="45986" ht="26.25" customHeight="1"/>
    <row r="45987" ht="26.25" customHeight="1"/>
    <row r="45988" ht="26.25" customHeight="1"/>
    <row r="45989" ht="26.25" customHeight="1"/>
    <row r="45990" ht="26.25" customHeight="1"/>
    <row r="45991" ht="26.25" customHeight="1"/>
    <row r="45992" ht="26.25" customHeight="1"/>
    <row r="45993" ht="26.25" customHeight="1"/>
    <row r="45994" ht="26.25" customHeight="1"/>
    <row r="45995" ht="26.25" customHeight="1"/>
    <row r="45996" ht="26.25" customHeight="1"/>
    <row r="45997" ht="26.25" customHeight="1"/>
    <row r="45998" ht="26.25" customHeight="1"/>
    <row r="45999" ht="26.25" customHeight="1"/>
    <row r="46000" ht="26.25" customHeight="1"/>
    <row r="46001" ht="26.25" customHeight="1"/>
    <row r="46002" ht="26.25" customHeight="1"/>
    <row r="46003" ht="26.25" customHeight="1"/>
    <row r="46004" ht="26.25" customHeight="1"/>
    <row r="46005" ht="26.25" customHeight="1"/>
    <row r="46006" ht="26.25" customHeight="1"/>
    <row r="46007" ht="26.25" customHeight="1"/>
    <row r="46008" ht="26.25" customHeight="1"/>
    <row r="46009" ht="26.25" customHeight="1"/>
    <row r="46010" ht="26.25" customHeight="1"/>
    <row r="46011" ht="26.25" customHeight="1"/>
    <row r="46012" ht="26.25" customHeight="1"/>
    <row r="46013" ht="26.25" customHeight="1"/>
    <row r="46014" ht="26.25" customHeight="1"/>
    <row r="46015" ht="26.25" customHeight="1"/>
    <row r="46016" ht="26.25" customHeight="1"/>
    <row r="46017" ht="26.25" customHeight="1"/>
    <row r="46018" ht="26.25" customHeight="1"/>
    <row r="46019" ht="26.25" customHeight="1"/>
    <row r="46020" ht="26.25" customHeight="1"/>
    <row r="46021" ht="26.25" customHeight="1"/>
    <row r="46022" ht="26.25" customHeight="1"/>
    <row r="46023" ht="26.25" customHeight="1"/>
    <row r="46024" ht="26.25" customHeight="1"/>
    <row r="46025" ht="26.25" customHeight="1"/>
    <row r="46026" ht="26.25" customHeight="1"/>
    <row r="46027" ht="26.25" customHeight="1"/>
    <row r="46028" ht="26.25" customHeight="1"/>
    <row r="46029" ht="26.25" customHeight="1"/>
    <row r="46030" ht="26.25" customHeight="1"/>
    <row r="46031" ht="26.25" customHeight="1"/>
    <row r="46032" ht="26.25" customHeight="1"/>
    <row r="46033" ht="26.25" customHeight="1"/>
    <row r="46034" ht="26.25" customHeight="1"/>
    <row r="46035" ht="26.25" customHeight="1"/>
    <row r="46036" ht="26.25" customHeight="1"/>
    <row r="46037" ht="26.25" customHeight="1"/>
    <row r="46038" ht="26.25" customHeight="1"/>
    <row r="46039" ht="26.25" customHeight="1"/>
    <row r="46040" ht="26.25" customHeight="1"/>
    <row r="46041" ht="26.25" customHeight="1"/>
    <row r="46042" ht="26.25" customHeight="1"/>
    <row r="46043" ht="26.25" customHeight="1"/>
    <row r="46044" ht="26.25" customHeight="1"/>
    <row r="46045" ht="26.25" customHeight="1"/>
    <row r="46046" ht="26.25" customHeight="1"/>
    <row r="46047" ht="26.25" customHeight="1"/>
    <row r="46048" ht="26.25" customHeight="1"/>
    <row r="46049" ht="26.25" customHeight="1"/>
    <row r="46050" ht="26.25" customHeight="1"/>
    <row r="46051" ht="26.25" customHeight="1"/>
    <row r="46052" ht="26.25" customHeight="1"/>
    <row r="46053" ht="26.25" customHeight="1"/>
    <row r="46054" ht="26.25" customHeight="1"/>
    <row r="46055" ht="26.25" customHeight="1"/>
    <row r="46056" ht="26.25" customHeight="1"/>
    <row r="46057" ht="26.25" customHeight="1"/>
    <row r="46058" ht="26.25" customHeight="1"/>
    <row r="46059" ht="26.25" customHeight="1"/>
    <row r="46060" ht="26.25" customHeight="1"/>
    <row r="46061" ht="26.25" customHeight="1"/>
    <row r="46062" ht="26.25" customHeight="1"/>
    <row r="46063" ht="26.25" customHeight="1"/>
    <row r="46064" ht="26.25" customHeight="1"/>
    <row r="46065" ht="26.25" customHeight="1"/>
    <row r="46066" ht="26.25" customHeight="1"/>
    <row r="46067" ht="26.25" customHeight="1"/>
    <row r="46068" ht="26.25" customHeight="1"/>
    <row r="46069" ht="26.25" customHeight="1"/>
    <row r="46070" ht="26.25" customHeight="1"/>
    <row r="46071" ht="26.25" customHeight="1"/>
    <row r="46072" ht="26.25" customHeight="1"/>
    <row r="46073" ht="26.25" customHeight="1"/>
    <row r="46074" ht="26.25" customHeight="1"/>
    <row r="46075" ht="26.25" customHeight="1"/>
    <row r="46076" ht="26.25" customHeight="1"/>
    <row r="46077" ht="26.25" customHeight="1"/>
    <row r="46078" ht="26.25" customHeight="1"/>
    <row r="46079" ht="26.25" customHeight="1"/>
    <row r="46080" ht="26.25" customHeight="1"/>
    <row r="46081" ht="26.25" customHeight="1"/>
    <row r="46082" ht="26.25" customHeight="1"/>
    <row r="46083" ht="26.25" customHeight="1"/>
    <row r="46084" ht="26.25" customHeight="1"/>
    <row r="46085" ht="26.25" customHeight="1"/>
    <row r="46086" ht="26.25" customHeight="1"/>
    <row r="46087" ht="26.25" customHeight="1"/>
    <row r="46088" ht="26.25" customHeight="1"/>
    <row r="46089" ht="26.25" customHeight="1"/>
    <row r="46090" ht="26.25" customHeight="1"/>
    <row r="46091" ht="26.25" customHeight="1"/>
    <row r="46092" ht="26.25" customHeight="1"/>
    <row r="46093" ht="26.25" customHeight="1"/>
    <row r="46094" ht="26.25" customHeight="1"/>
    <row r="46095" ht="26.25" customHeight="1"/>
    <row r="46096" ht="26.25" customHeight="1"/>
    <row r="46097" ht="26.25" customHeight="1"/>
    <row r="46098" ht="26.25" customHeight="1"/>
    <row r="46099" ht="26.25" customHeight="1"/>
    <row r="46100" ht="26.25" customHeight="1"/>
    <row r="46101" ht="26.25" customHeight="1"/>
    <row r="46102" ht="26.25" customHeight="1"/>
    <row r="46103" ht="26.25" customHeight="1"/>
    <row r="46104" ht="26.25" customHeight="1"/>
    <row r="46105" ht="26.25" customHeight="1"/>
    <row r="46106" ht="26.25" customHeight="1"/>
    <row r="46107" ht="26.25" customHeight="1"/>
    <row r="46108" ht="26.25" customHeight="1"/>
    <row r="46109" ht="26.25" customHeight="1"/>
    <row r="46110" ht="26.25" customHeight="1"/>
    <row r="46111" ht="26.25" customHeight="1"/>
    <row r="46112" ht="26.25" customHeight="1"/>
    <row r="46113" ht="26.25" customHeight="1"/>
    <row r="46114" ht="26.25" customHeight="1"/>
    <row r="46115" ht="26.25" customHeight="1"/>
    <row r="46116" ht="26.25" customHeight="1"/>
    <row r="46117" ht="26.25" customHeight="1"/>
    <row r="46118" ht="26.25" customHeight="1"/>
    <row r="46119" ht="26.25" customHeight="1"/>
    <row r="46120" ht="26.25" customHeight="1"/>
    <row r="46121" ht="26.25" customHeight="1"/>
    <row r="46122" ht="26.25" customHeight="1"/>
    <row r="46123" ht="26.25" customHeight="1"/>
    <row r="46124" ht="26.25" customHeight="1"/>
    <row r="46125" ht="26.25" customHeight="1"/>
    <row r="46126" ht="26.25" customHeight="1"/>
    <row r="46127" ht="26.25" customHeight="1"/>
    <row r="46128" ht="26.25" customHeight="1"/>
    <row r="46129" ht="26.25" customHeight="1"/>
    <row r="46130" ht="26.25" customHeight="1"/>
    <row r="46131" ht="26.25" customHeight="1"/>
    <row r="46132" ht="26.25" customHeight="1"/>
    <row r="46133" ht="26.25" customHeight="1"/>
    <row r="46134" ht="26.25" customHeight="1"/>
    <row r="46135" ht="26.25" customHeight="1"/>
    <row r="46136" ht="26.25" customHeight="1"/>
    <row r="46137" ht="26.25" customHeight="1"/>
    <row r="46138" ht="26.25" customHeight="1"/>
    <row r="46139" ht="26.25" customHeight="1"/>
    <row r="46140" ht="26.25" customHeight="1"/>
    <row r="46141" ht="26.25" customHeight="1"/>
    <row r="46142" ht="26.25" customHeight="1"/>
    <row r="46143" ht="26.25" customHeight="1"/>
    <row r="46144" ht="26.25" customHeight="1"/>
    <row r="46145" ht="26.25" customHeight="1"/>
    <row r="46146" ht="26.25" customHeight="1"/>
    <row r="46147" ht="26.25" customHeight="1"/>
    <row r="46148" ht="26.25" customHeight="1"/>
    <row r="46149" ht="26.25" customHeight="1"/>
    <row r="46150" ht="26.25" customHeight="1"/>
    <row r="46151" ht="26.25" customHeight="1"/>
    <row r="46152" ht="26.25" customHeight="1"/>
    <row r="46153" ht="26.25" customHeight="1"/>
    <row r="46154" ht="26.25" customHeight="1"/>
    <row r="46155" ht="26.25" customHeight="1"/>
    <row r="46156" ht="26.25" customHeight="1"/>
    <row r="46157" ht="26.25" customHeight="1"/>
    <row r="46158" ht="26.25" customHeight="1"/>
    <row r="46159" ht="26.25" customHeight="1"/>
    <row r="46160" ht="26.25" customHeight="1"/>
    <row r="46161" ht="26.25" customHeight="1"/>
    <row r="46162" ht="26.25" customHeight="1"/>
    <row r="46163" ht="26.25" customHeight="1"/>
    <row r="46164" ht="26.25" customHeight="1"/>
    <row r="46165" ht="26.25" customHeight="1"/>
    <row r="46166" ht="26.25" customHeight="1"/>
    <row r="46167" ht="26.25" customHeight="1"/>
    <row r="46168" ht="26.25" customHeight="1"/>
    <row r="46169" ht="26.25" customHeight="1"/>
    <row r="46170" ht="26.25" customHeight="1"/>
    <row r="46171" ht="26.25" customHeight="1"/>
    <row r="46172" ht="26.25" customHeight="1"/>
    <row r="46173" ht="26.25" customHeight="1"/>
    <row r="46174" ht="26.25" customHeight="1"/>
    <row r="46175" ht="26.25" customHeight="1"/>
    <row r="46176" ht="26.25" customHeight="1"/>
    <row r="46177" ht="26.25" customHeight="1"/>
    <row r="46178" ht="26.25" customHeight="1"/>
    <row r="46179" ht="26.25" customHeight="1"/>
    <row r="46180" ht="26.25" customHeight="1"/>
    <row r="46181" ht="26.25" customHeight="1"/>
    <row r="46182" ht="26.25" customHeight="1"/>
    <row r="46183" ht="26.25" customHeight="1"/>
    <row r="46184" ht="26.25" customHeight="1"/>
    <row r="46185" ht="26.25" customHeight="1"/>
    <row r="46186" ht="26.25" customHeight="1"/>
    <row r="46187" ht="26.25" customHeight="1"/>
    <row r="46188" ht="26.25" customHeight="1"/>
    <row r="46189" ht="26.25" customHeight="1"/>
    <row r="46190" ht="26.25" customHeight="1"/>
    <row r="46191" ht="26.25" customHeight="1"/>
    <row r="46192" ht="26.25" customHeight="1"/>
    <row r="46193" ht="26.25" customHeight="1"/>
    <row r="46194" ht="26.25" customHeight="1"/>
    <row r="46195" ht="26.25" customHeight="1"/>
    <row r="46196" ht="26.25" customHeight="1"/>
    <row r="46197" ht="26.25" customHeight="1"/>
    <row r="46198" ht="26.25" customHeight="1"/>
    <row r="46199" ht="26.25" customHeight="1"/>
    <row r="46200" ht="26.25" customHeight="1"/>
    <row r="46201" ht="26.25" customHeight="1"/>
    <row r="46202" ht="26.25" customHeight="1"/>
    <row r="46203" ht="26.25" customHeight="1"/>
    <row r="46204" ht="26.25" customHeight="1"/>
    <row r="46205" ht="26.25" customHeight="1"/>
    <row r="46206" ht="26.25" customHeight="1"/>
    <row r="46207" ht="26.25" customHeight="1"/>
    <row r="46208" ht="26.25" customHeight="1"/>
    <row r="46209" ht="26.25" customHeight="1"/>
    <row r="46210" ht="26.25" customHeight="1"/>
    <row r="46211" ht="26.25" customHeight="1"/>
    <row r="46212" ht="26.25" customHeight="1"/>
    <row r="46213" ht="26.25" customHeight="1"/>
    <row r="46214" ht="26.25" customHeight="1"/>
    <row r="46215" ht="26.25" customHeight="1"/>
    <row r="46216" ht="26.25" customHeight="1"/>
    <row r="46217" ht="26.25" customHeight="1"/>
    <row r="46218" ht="26.25" customHeight="1"/>
    <row r="46219" ht="26.25" customHeight="1"/>
    <row r="46220" ht="26.25" customHeight="1"/>
    <row r="46221" ht="26.25" customHeight="1"/>
    <row r="46222" ht="26.25" customHeight="1"/>
    <row r="46223" ht="26.25" customHeight="1"/>
    <row r="46224" ht="26.25" customHeight="1"/>
    <row r="46225" ht="26.25" customHeight="1"/>
    <row r="46226" ht="26.25" customHeight="1"/>
    <row r="46227" ht="26.25" customHeight="1"/>
    <row r="46228" ht="26.25" customHeight="1"/>
    <row r="46229" ht="26.25" customHeight="1"/>
    <row r="46230" ht="26.25" customHeight="1"/>
    <row r="46231" ht="26.25" customHeight="1"/>
    <row r="46232" ht="26.25" customHeight="1"/>
    <row r="46233" ht="26.25" customHeight="1"/>
    <row r="46234" ht="26.25" customHeight="1"/>
    <row r="46235" ht="26.25" customHeight="1"/>
    <row r="46236" ht="26.25" customHeight="1"/>
    <row r="46237" ht="26.25" customHeight="1"/>
    <row r="46238" ht="26.25" customHeight="1"/>
    <row r="46239" ht="26.25" customHeight="1"/>
    <row r="46240" ht="26.25" customHeight="1"/>
    <row r="46241" ht="26.25" customHeight="1"/>
    <row r="46242" ht="26.25" customHeight="1"/>
    <row r="46243" ht="26.25" customHeight="1"/>
    <row r="46244" ht="26.25" customHeight="1"/>
    <row r="46245" ht="26.25" customHeight="1"/>
    <row r="46246" ht="26.25" customHeight="1"/>
    <row r="46247" ht="26.25" customHeight="1"/>
    <row r="46248" ht="26.25" customHeight="1"/>
    <row r="46249" ht="26.25" customHeight="1"/>
    <row r="46250" ht="26.25" customHeight="1"/>
    <row r="46251" ht="26.25" customHeight="1"/>
    <row r="46252" ht="26.25" customHeight="1"/>
    <row r="46253" ht="26.25" customHeight="1"/>
    <row r="46254" ht="26.25" customHeight="1"/>
    <row r="46255" ht="26.25" customHeight="1"/>
    <row r="46256" ht="26.25" customHeight="1"/>
    <row r="46257" ht="26.25" customHeight="1"/>
    <row r="46258" ht="26.25" customHeight="1"/>
    <row r="46259" ht="26.25" customHeight="1"/>
    <row r="46260" ht="26.25" customHeight="1"/>
    <row r="46261" ht="26.25" customHeight="1"/>
    <row r="46262" ht="26.25" customHeight="1"/>
    <row r="46263" ht="26.25" customHeight="1"/>
    <row r="46264" ht="26.25" customHeight="1"/>
    <row r="46265" ht="26.25" customHeight="1"/>
    <row r="46266" ht="26.25" customHeight="1"/>
    <row r="46267" ht="26.25" customHeight="1"/>
    <row r="46268" ht="26.25" customHeight="1"/>
    <row r="46269" ht="26.25" customHeight="1"/>
    <row r="46270" ht="26.25" customHeight="1"/>
    <row r="46271" ht="26.25" customHeight="1"/>
    <row r="46272" ht="26.25" customHeight="1"/>
    <row r="46273" ht="26.25" customHeight="1"/>
    <row r="46274" ht="26.25" customHeight="1"/>
    <row r="46275" ht="26.25" customHeight="1"/>
    <row r="46276" ht="26.25" customHeight="1"/>
    <row r="46277" ht="26.25" customHeight="1"/>
    <row r="46278" ht="26.25" customHeight="1"/>
    <row r="46279" ht="26.25" customHeight="1"/>
    <row r="46280" ht="26.25" customHeight="1"/>
    <row r="46281" ht="26.25" customHeight="1"/>
    <row r="46282" ht="26.25" customHeight="1"/>
    <row r="46283" ht="26.25" customHeight="1"/>
    <row r="46284" ht="26.25" customHeight="1"/>
    <row r="46285" ht="26.25" customHeight="1"/>
    <row r="46286" ht="26.25" customHeight="1"/>
    <row r="46287" ht="26.25" customHeight="1"/>
    <row r="46288" ht="26.25" customHeight="1"/>
    <row r="46289" ht="26.25" customHeight="1"/>
    <row r="46290" ht="26.25" customHeight="1"/>
    <row r="46291" ht="26.25" customHeight="1"/>
    <row r="46292" ht="26.25" customHeight="1"/>
    <row r="46293" ht="26.25" customHeight="1"/>
    <row r="46294" ht="26.25" customHeight="1"/>
    <row r="46295" ht="26.25" customHeight="1"/>
    <row r="46296" ht="26.25" customHeight="1"/>
    <row r="46297" ht="26.25" customHeight="1"/>
    <row r="46298" ht="26.25" customHeight="1"/>
    <row r="46299" ht="26.25" customHeight="1"/>
    <row r="46300" ht="26.25" customHeight="1"/>
    <row r="46301" ht="26.25" customHeight="1"/>
    <row r="46302" ht="26.25" customHeight="1"/>
    <row r="46303" ht="26.25" customHeight="1"/>
    <row r="46304" ht="26.25" customHeight="1"/>
    <row r="46305" ht="26.25" customHeight="1"/>
    <row r="46306" ht="26.25" customHeight="1"/>
    <row r="46307" ht="26.25" customHeight="1"/>
    <row r="46308" ht="26.25" customHeight="1"/>
    <row r="46309" ht="26.25" customHeight="1"/>
    <row r="46310" ht="26.25" customHeight="1"/>
    <row r="46311" ht="26.25" customHeight="1"/>
    <row r="46312" ht="26.25" customHeight="1"/>
    <row r="46313" ht="26.25" customHeight="1"/>
    <row r="46314" ht="26.25" customHeight="1"/>
    <row r="46315" ht="26.25" customHeight="1"/>
    <row r="46316" ht="26.25" customHeight="1"/>
    <row r="46317" ht="26.25" customHeight="1"/>
    <row r="46318" ht="26.25" customHeight="1"/>
    <row r="46319" ht="26.25" customHeight="1"/>
    <row r="46320" ht="26.25" customHeight="1"/>
    <row r="46321" ht="26.25" customHeight="1"/>
    <row r="46322" ht="26.25" customHeight="1"/>
    <row r="46323" ht="26.25" customHeight="1"/>
    <row r="46324" ht="26.25" customHeight="1"/>
    <row r="46325" ht="26.25" customHeight="1"/>
    <row r="46326" ht="26.25" customHeight="1"/>
    <row r="46327" ht="26.25" customHeight="1"/>
    <row r="46328" ht="26.25" customHeight="1"/>
    <row r="46329" ht="26.25" customHeight="1"/>
    <row r="46330" ht="26.25" customHeight="1"/>
    <row r="46331" ht="26.25" customHeight="1"/>
    <row r="46332" ht="26.25" customHeight="1"/>
    <row r="46333" ht="26.25" customHeight="1"/>
    <row r="46334" ht="26.25" customHeight="1"/>
    <row r="46335" ht="26.25" customHeight="1"/>
    <row r="46336" ht="26.25" customHeight="1"/>
    <row r="46337" ht="26.25" customHeight="1"/>
    <row r="46338" ht="26.25" customHeight="1"/>
    <row r="46339" ht="26.25" customHeight="1"/>
    <row r="46340" ht="26.25" customHeight="1"/>
    <row r="46341" ht="26.25" customHeight="1"/>
    <row r="46342" ht="26.25" customHeight="1"/>
    <row r="46343" ht="26.25" customHeight="1"/>
    <row r="46344" ht="26.25" customHeight="1"/>
    <row r="46345" ht="26.25" customHeight="1"/>
    <row r="46346" ht="26.25" customHeight="1"/>
    <row r="46347" ht="26.25" customHeight="1"/>
    <row r="46348" ht="26.25" customHeight="1"/>
    <row r="46349" ht="26.25" customHeight="1"/>
    <row r="46350" ht="26.25" customHeight="1"/>
    <row r="46351" ht="26.25" customHeight="1"/>
    <row r="46352" ht="26.25" customHeight="1"/>
    <row r="46353" ht="26.25" customHeight="1"/>
    <row r="46354" ht="26.25" customHeight="1"/>
    <row r="46355" ht="26.25" customHeight="1"/>
    <row r="46356" ht="26.25" customHeight="1"/>
    <row r="46357" ht="26.25" customHeight="1"/>
    <row r="46358" ht="26.25" customHeight="1"/>
    <row r="46359" ht="26.25" customHeight="1"/>
    <row r="46360" ht="26.25" customHeight="1"/>
    <row r="46361" ht="26.25" customHeight="1"/>
    <row r="46362" ht="26.25" customHeight="1"/>
    <row r="46363" ht="26.25" customHeight="1"/>
    <row r="46364" ht="26.25" customHeight="1"/>
    <row r="46365" ht="26.25" customHeight="1"/>
    <row r="46366" ht="26.25" customHeight="1"/>
    <row r="46367" ht="26.25" customHeight="1"/>
    <row r="46368" ht="26.25" customHeight="1"/>
    <row r="46369" ht="26.25" customHeight="1"/>
    <row r="46370" ht="26.25" customHeight="1"/>
    <row r="46371" ht="26.25" customHeight="1"/>
    <row r="46372" ht="26.25" customHeight="1"/>
    <row r="46373" ht="26.25" customHeight="1"/>
    <row r="46374" ht="26.25" customHeight="1"/>
    <row r="46375" ht="26.25" customHeight="1"/>
    <row r="46376" ht="26.25" customHeight="1"/>
    <row r="46377" ht="26.25" customHeight="1"/>
    <row r="46378" ht="26.25" customHeight="1"/>
    <row r="46379" ht="26.25" customHeight="1"/>
    <row r="46380" ht="26.25" customHeight="1"/>
    <row r="46381" ht="26.25" customHeight="1"/>
    <row r="46382" ht="26.25" customHeight="1"/>
    <row r="46383" ht="26.25" customHeight="1"/>
    <row r="46384" ht="26.25" customHeight="1"/>
    <row r="46385" ht="26.25" customHeight="1"/>
    <row r="46386" ht="26.25" customHeight="1"/>
    <row r="46387" ht="26.25" customHeight="1"/>
    <row r="46388" ht="26.25" customHeight="1"/>
    <row r="46389" ht="26.25" customHeight="1"/>
    <row r="46390" ht="26.25" customHeight="1"/>
    <row r="46391" ht="26.25" customHeight="1"/>
    <row r="46392" ht="26.25" customHeight="1"/>
    <row r="46393" ht="26.25" customHeight="1"/>
    <row r="46394" ht="26.25" customHeight="1"/>
    <row r="46395" ht="26.25" customHeight="1"/>
    <row r="46396" ht="26.25" customHeight="1"/>
    <row r="46397" ht="26.25" customHeight="1"/>
    <row r="46398" ht="26.25" customHeight="1"/>
    <row r="46399" ht="26.25" customHeight="1"/>
    <row r="46400" ht="26.25" customHeight="1"/>
    <row r="46401" ht="26.25" customHeight="1"/>
    <row r="46402" ht="26.25" customHeight="1"/>
    <row r="46403" ht="26.25" customHeight="1"/>
    <row r="46404" ht="26.25" customHeight="1"/>
    <row r="46405" ht="26.25" customHeight="1"/>
    <row r="46406" ht="26.25" customHeight="1"/>
    <row r="46407" ht="26.25" customHeight="1"/>
    <row r="46408" ht="26.25" customHeight="1"/>
    <row r="46409" ht="26.25" customHeight="1"/>
    <row r="46410" ht="26.25" customHeight="1"/>
    <row r="46411" ht="26.25" customHeight="1"/>
    <row r="46412" ht="26.25" customHeight="1"/>
    <row r="46413" ht="26.25" customHeight="1"/>
    <row r="46414" ht="26.25" customHeight="1"/>
    <row r="46415" ht="26.25" customHeight="1"/>
    <row r="46416" ht="26.25" customHeight="1"/>
    <row r="46417" ht="26.25" customHeight="1"/>
    <row r="46418" ht="26.25" customHeight="1"/>
    <row r="46419" ht="26.25" customHeight="1"/>
    <row r="46420" ht="26.25" customHeight="1"/>
    <row r="46421" ht="26.25" customHeight="1"/>
    <row r="46422" ht="26.25" customHeight="1"/>
    <row r="46423" ht="26.25" customHeight="1"/>
    <row r="46424" ht="26.25" customHeight="1"/>
    <row r="46425" ht="26.25" customHeight="1"/>
    <row r="46426" ht="26.25" customHeight="1"/>
    <row r="46427" ht="26.25" customHeight="1"/>
    <row r="46428" ht="26.25" customHeight="1"/>
    <row r="46429" ht="26.25" customHeight="1"/>
    <row r="46430" ht="26.25" customHeight="1"/>
    <row r="46431" ht="26.25" customHeight="1"/>
    <row r="46432" ht="26.25" customHeight="1"/>
    <row r="46433" ht="26.25" customHeight="1"/>
    <row r="46434" ht="26.25" customHeight="1"/>
    <row r="46435" ht="26.25" customHeight="1"/>
    <row r="46436" ht="26.25" customHeight="1"/>
    <row r="46437" ht="26.25" customHeight="1"/>
    <row r="46438" ht="26.25" customHeight="1"/>
    <row r="46439" ht="26.25" customHeight="1"/>
    <row r="46440" ht="26.25" customHeight="1"/>
    <row r="46441" ht="26.25" customHeight="1"/>
    <row r="46442" ht="26.25" customHeight="1"/>
    <row r="46443" ht="26.25" customHeight="1"/>
    <row r="46444" ht="26.25" customHeight="1"/>
    <row r="46445" ht="26.25" customHeight="1"/>
    <row r="46446" ht="26.25" customHeight="1"/>
    <row r="46447" ht="26.25" customHeight="1"/>
    <row r="46448" ht="26.25" customHeight="1"/>
    <row r="46449" ht="26.25" customHeight="1"/>
    <row r="46450" ht="26.25" customHeight="1"/>
    <row r="46451" ht="26.25" customHeight="1"/>
    <row r="46452" ht="26.25" customHeight="1"/>
    <row r="46453" ht="26.25" customHeight="1"/>
    <row r="46454" ht="26.25" customHeight="1"/>
    <row r="46455" ht="26.25" customHeight="1"/>
    <row r="46456" ht="26.25" customHeight="1"/>
    <row r="46457" ht="26.25" customHeight="1"/>
    <row r="46458" ht="26.25" customHeight="1"/>
    <row r="46459" ht="26.25" customHeight="1"/>
    <row r="46460" ht="26.25" customHeight="1"/>
    <row r="46461" ht="26.25" customHeight="1"/>
    <row r="46462" ht="26.25" customHeight="1"/>
    <row r="46463" ht="26.25" customHeight="1"/>
    <row r="46464" ht="26.25" customHeight="1"/>
    <row r="46465" ht="26.25" customHeight="1"/>
    <row r="46466" ht="26.25" customHeight="1"/>
    <row r="46467" ht="26.25" customHeight="1"/>
    <row r="46468" ht="26.25" customHeight="1"/>
    <row r="46469" ht="26.25" customHeight="1"/>
    <row r="46470" ht="26.25" customHeight="1"/>
    <row r="46471" ht="26.25" customHeight="1"/>
    <row r="46472" ht="26.25" customHeight="1"/>
    <row r="46473" ht="26.25" customHeight="1"/>
    <row r="46474" ht="26.25" customHeight="1"/>
    <row r="46475" ht="26.25" customHeight="1"/>
    <row r="46476" ht="26.25" customHeight="1"/>
    <row r="46477" ht="26.25" customHeight="1"/>
    <row r="46478" ht="26.25" customHeight="1"/>
    <row r="46479" ht="26.25" customHeight="1"/>
    <row r="46480" ht="26.25" customHeight="1"/>
    <row r="46481" ht="26.25" customHeight="1"/>
    <row r="46482" ht="26.25" customHeight="1"/>
    <row r="46483" ht="26.25" customHeight="1"/>
    <row r="46484" ht="26.25" customHeight="1"/>
    <row r="46485" ht="26.25" customHeight="1"/>
    <row r="46486" ht="26.25" customHeight="1"/>
    <row r="46487" ht="26.25" customHeight="1"/>
    <row r="46488" ht="26.25" customHeight="1"/>
    <row r="46489" ht="26.25" customHeight="1"/>
    <row r="46490" ht="26.25" customHeight="1"/>
    <row r="46491" ht="26.25" customHeight="1"/>
    <row r="46492" ht="26.25" customHeight="1"/>
    <row r="46493" ht="26.25" customHeight="1"/>
    <row r="46494" ht="26.25" customHeight="1"/>
    <row r="46495" ht="26.25" customHeight="1"/>
    <row r="46496" ht="26.25" customHeight="1"/>
    <row r="46497" ht="26.25" customHeight="1"/>
    <row r="46498" ht="26.25" customHeight="1"/>
    <row r="46499" ht="26.25" customHeight="1"/>
    <row r="46500" ht="26.25" customHeight="1"/>
    <row r="46501" ht="26.25" customHeight="1"/>
    <row r="46502" ht="26.25" customHeight="1"/>
    <row r="46503" ht="26.25" customHeight="1"/>
    <row r="46504" ht="26.25" customHeight="1"/>
    <row r="46505" ht="26.25" customHeight="1"/>
    <row r="46506" ht="26.25" customHeight="1"/>
    <row r="46507" ht="26.25" customHeight="1"/>
    <row r="46508" ht="26.25" customHeight="1"/>
    <row r="46509" ht="26.25" customHeight="1"/>
    <row r="46510" ht="26.25" customHeight="1"/>
    <row r="46511" ht="26.25" customHeight="1"/>
    <row r="46512" ht="26.25" customHeight="1"/>
    <row r="46513" ht="26.25" customHeight="1"/>
    <row r="46514" ht="26.25" customHeight="1"/>
    <row r="46515" ht="26.25" customHeight="1"/>
    <row r="46516" ht="26.25" customHeight="1"/>
    <row r="46517" ht="26.25" customHeight="1"/>
    <row r="46518" ht="26.25" customHeight="1"/>
    <row r="46519" ht="26.25" customHeight="1"/>
    <row r="46520" ht="26.25" customHeight="1"/>
    <row r="46521" ht="26.25" customHeight="1"/>
    <row r="46522" ht="26.25" customHeight="1"/>
    <row r="46523" ht="26.25" customHeight="1"/>
    <row r="46524" ht="26.25" customHeight="1"/>
    <row r="46525" ht="26.25" customHeight="1"/>
    <row r="46526" ht="26.25" customHeight="1"/>
    <row r="46527" ht="26.25" customHeight="1"/>
    <row r="46528" ht="26.25" customHeight="1"/>
    <row r="46529" ht="26.25" customHeight="1"/>
    <row r="46530" ht="26.25" customHeight="1"/>
    <row r="46531" ht="26.25" customHeight="1"/>
    <row r="46532" ht="26.25" customHeight="1"/>
    <row r="46533" ht="26.25" customHeight="1"/>
    <row r="46534" ht="26.25" customHeight="1"/>
    <row r="46535" ht="26.25" customHeight="1"/>
    <row r="46536" ht="26.25" customHeight="1"/>
    <row r="46537" ht="26.25" customHeight="1"/>
    <row r="46538" ht="26.25" customHeight="1"/>
    <row r="46539" ht="26.25" customHeight="1"/>
    <row r="46540" ht="26.25" customHeight="1"/>
    <row r="46541" ht="26.25" customHeight="1"/>
    <row r="46542" ht="26.25" customHeight="1"/>
    <row r="46543" ht="26.25" customHeight="1"/>
    <row r="46544" ht="26.25" customHeight="1"/>
    <row r="46545" ht="26.25" customHeight="1"/>
    <row r="46546" ht="26.25" customHeight="1"/>
    <row r="46547" ht="26.25" customHeight="1"/>
    <row r="46548" ht="26.25" customHeight="1"/>
    <row r="46549" ht="26.25" customHeight="1"/>
    <row r="46550" ht="26.25" customHeight="1"/>
    <row r="46551" ht="26.25" customHeight="1"/>
    <row r="46552" ht="26.25" customHeight="1"/>
    <row r="46553" ht="26.25" customHeight="1"/>
    <row r="46554" ht="26.25" customHeight="1"/>
    <row r="46555" ht="26.25" customHeight="1"/>
    <row r="46556" ht="26.25" customHeight="1"/>
    <row r="46557" ht="26.25" customHeight="1"/>
    <row r="46558" ht="26.25" customHeight="1"/>
    <row r="46559" ht="26.25" customHeight="1"/>
    <row r="46560" ht="26.25" customHeight="1"/>
    <row r="46561" ht="26.25" customHeight="1"/>
    <row r="46562" ht="26.25" customHeight="1"/>
    <row r="46563" ht="26.25" customHeight="1"/>
    <row r="46564" ht="26.25" customHeight="1"/>
    <row r="46565" ht="26.25" customHeight="1"/>
    <row r="46566" ht="26.25" customHeight="1"/>
    <row r="46567" ht="26.25" customHeight="1"/>
    <row r="46568" ht="26.25" customHeight="1"/>
    <row r="46569" ht="26.25" customHeight="1"/>
    <row r="46570" ht="26.25" customHeight="1"/>
    <row r="46571" ht="26.25" customHeight="1"/>
    <row r="46572" ht="26.25" customHeight="1"/>
    <row r="46573" ht="26.25" customHeight="1"/>
    <row r="46574" ht="26.25" customHeight="1"/>
    <row r="46575" ht="26.25" customHeight="1"/>
    <row r="46576" ht="26.25" customHeight="1"/>
    <row r="46577" ht="26.25" customHeight="1"/>
    <row r="46578" ht="26.25" customHeight="1"/>
    <row r="46579" ht="26.25" customHeight="1"/>
    <row r="46580" ht="26.25" customHeight="1"/>
    <row r="46581" ht="26.25" customHeight="1"/>
    <row r="46582" ht="26.25" customHeight="1"/>
    <row r="46583" ht="26.25" customHeight="1"/>
    <row r="46584" ht="26.25" customHeight="1"/>
    <row r="46585" ht="26.25" customHeight="1"/>
    <row r="46586" ht="26.25" customHeight="1"/>
    <row r="46587" ht="26.25" customHeight="1"/>
    <row r="46588" ht="26.25" customHeight="1"/>
    <row r="46589" ht="26.25" customHeight="1"/>
    <row r="46590" ht="26.25" customHeight="1"/>
    <row r="46591" ht="26.25" customHeight="1"/>
    <row r="46592" ht="26.25" customHeight="1"/>
    <row r="46593" ht="26.25" customHeight="1"/>
    <row r="46594" ht="26.25" customHeight="1"/>
    <row r="46595" ht="26.25" customHeight="1"/>
    <row r="46596" ht="26.25" customHeight="1"/>
    <row r="46597" ht="26.25" customHeight="1"/>
    <row r="46598" ht="26.25" customHeight="1"/>
    <row r="46599" ht="26.25" customHeight="1"/>
    <row r="46600" ht="26.25" customHeight="1"/>
    <row r="46601" ht="26.25" customHeight="1"/>
    <row r="46602" ht="26.25" customHeight="1"/>
    <row r="46603" ht="26.25" customHeight="1"/>
    <row r="46604" ht="26.25" customHeight="1"/>
    <row r="46605" ht="26.25" customHeight="1"/>
    <row r="46606" ht="26.25" customHeight="1"/>
    <row r="46607" ht="26.25" customHeight="1"/>
    <row r="46608" ht="26.25" customHeight="1"/>
    <row r="46609" ht="26.25" customHeight="1"/>
    <row r="46610" ht="26.25" customHeight="1"/>
    <row r="46611" ht="26.25" customHeight="1"/>
    <row r="46612" ht="26.25" customHeight="1"/>
    <row r="46613" ht="26.25" customHeight="1"/>
    <row r="46614" ht="26.25" customHeight="1"/>
    <row r="46615" ht="26.25" customHeight="1"/>
    <row r="46616" ht="26.25" customHeight="1"/>
    <row r="46617" ht="26.25" customHeight="1"/>
    <row r="46618" ht="26.25" customHeight="1"/>
    <row r="46619" ht="26.25" customHeight="1"/>
    <row r="46620" ht="26.25" customHeight="1"/>
    <row r="46621" ht="26.25" customHeight="1"/>
    <row r="46622" ht="26.25" customHeight="1"/>
    <row r="46623" ht="26.25" customHeight="1"/>
    <row r="46624" ht="26.25" customHeight="1"/>
    <row r="46625" ht="26.25" customHeight="1"/>
    <row r="46626" ht="26.25" customHeight="1"/>
    <row r="46627" ht="26.25" customHeight="1"/>
    <row r="46628" ht="26.25" customHeight="1"/>
    <row r="46629" ht="26.25" customHeight="1"/>
    <row r="46630" ht="26.25" customHeight="1"/>
    <row r="46631" ht="26.25" customHeight="1"/>
    <row r="46632" ht="26.25" customHeight="1"/>
    <row r="46633" ht="26.25" customHeight="1"/>
    <row r="46634" ht="26.25" customHeight="1"/>
    <row r="46635" ht="26.25" customHeight="1"/>
    <row r="46636" ht="26.25" customHeight="1"/>
    <row r="46637" ht="26.25" customHeight="1"/>
    <row r="46638" ht="26.25" customHeight="1"/>
    <row r="46639" ht="26.25" customHeight="1"/>
    <row r="46640" ht="26.25" customHeight="1"/>
    <row r="46641" ht="26.25" customHeight="1"/>
    <row r="46642" ht="26.25" customHeight="1"/>
    <row r="46643" ht="26.25" customHeight="1"/>
    <row r="46644" ht="26.25" customHeight="1"/>
    <row r="46645" ht="26.25" customHeight="1"/>
    <row r="46646" ht="26.25" customHeight="1"/>
    <row r="46647" ht="26.25" customHeight="1"/>
    <row r="46648" ht="26.25" customHeight="1"/>
    <row r="46649" ht="26.25" customHeight="1"/>
    <row r="46650" ht="26.25" customHeight="1"/>
    <row r="46651" ht="26.25" customHeight="1"/>
    <row r="46652" ht="26.25" customHeight="1"/>
    <row r="46653" ht="26.25" customHeight="1"/>
    <row r="46654" ht="26.25" customHeight="1"/>
    <row r="46655" ht="26.25" customHeight="1"/>
    <row r="46656" ht="26.25" customHeight="1"/>
    <row r="46657" ht="26.25" customHeight="1"/>
    <row r="46658" ht="26.25" customHeight="1"/>
    <row r="46659" ht="26.25" customHeight="1"/>
    <row r="46660" ht="26.25" customHeight="1"/>
    <row r="46661" ht="26.25" customHeight="1"/>
    <row r="46662" ht="26.25" customHeight="1"/>
    <row r="46663" ht="26.25" customHeight="1"/>
    <row r="46664" ht="26.25" customHeight="1"/>
    <row r="46665" ht="26.25" customHeight="1"/>
    <row r="46666" ht="26.25" customHeight="1"/>
    <row r="46667" ht="26.25" customHeight="1"/>
    <row r="46668" ht="26.25" customHeight="1"/>
    <row r="46669" ht="26.25" customHeight="1"/>
    <row r="46670" ht="26.25" customHeight="1"/>
    <row r="46671" ht="26.25" customHeight="1"/>
    <row r="46672" ht="26.25" customHeight="1"/>
    <row r="46673" ht="26.25" customHeight="1"/>
    <row r="46674" ht="26.25" customHeight="1"/>
    <row r="46675" ht="26.25" customHeight="1"/>
    <row r="46676" ht="26.25" customHeight="1"/>
    <row r="46677" ht="26.25" customHeight="1"/>
    <row r="46678" ht="26.25" customHeight="1"/>
    <row r="46679" ht="26.25" customHeight="1"/>
    <row r="46680" ht="26.25" customHeight="1"/>
    <row r="46681" ht="26.25" customHeight="1"/>
    <row r="46682" ht="26.25" customHeight="1"/>
    <row r="46683" ht="26.25" customHeight="1"/>
    <row r="46684" ht="26.25" customHeight="1"/>
    <row r="46685" ht="26.25" customHeight="1"/>
    <row r="46686" ht="26.25" customHeight="1"/>
    <row r="46687" ht="26.25" customHeight="1"/>
    <row r="46688" ht="26.25" customHeight="1"/>
    <row r="46689" ht="26.25" customHeight="1"/>
    <row r="46690" ht="26.25" customHeight="1"/>
    <row r="46691" ht="26.25" customHeight="1"/>
    <row r="46692" ht="26.25" customHeight="1"/>
    <row r="46693" ht="26.25" customHeight="1"/>
    <row r="46694" ht="26.25" customHeight="1"/>
    <row r="46695" ht="26.25" customHeight="1"/>
    <row r="46696" ht="26.25" customHeight="1"/>
    <row r="46697" ht="26.25" customHeight="1"/>
    <row r="46698" ht="26.25" customHeight="1"/>
    <row r="46699" ht="26.25" customHeight="1"/>
    <row r="46700" ht="26.25" customHeight="1"/>
    <row r="46701" ht="26.25" customHeight="1"/>
    <row r="46702" ht="26.25" customHeight="1"/>
    <row r="46703" ht="26.25" customHeight="1"/>
    <row r="46704" ht="26.25" customHeight="1"/>
    <row r="46705" ht="26.25" customHeight="1"/>
    <row r="46706" ht="26.25" customHeight="1"/>
    <row r="46707" ht="26.25" customHeight="1"/>
    <row r="46708" ht="26.25" customHeight="1"/>
    <row r="46709" ht="26.25" customHeight="1"/>
    <row r="46710" ht="26.25" customHeight="1"/>
    <row r="46711" ht="26.25" customHeight="1"/>
    <row r="46712" ht="26.25" customHeight="1"/>
    <row r="46713" ht="26.25" customHeight="1"/>
    <row r="46714" ht="26.25" customHeight="1"/>
    <row r="46715" ht="26.25" customHeight="1"/>
    <row r="46716" ht="26.25" customHeight="1"/>
    <row r="46717" ht="26.25" customHeight="1"/>
    <row r="46718" ht="26.25" customHeight="1"/>
    <row r="46719" ht="26.25" customHeight="1"/>
    <row r="46720" ht="26.25" customHeight="1"/>
    <row r="46721" ht="26.25" customHeight="1"/>
    <row r="46722" ht="26.25" customHeight="1"/>
    <row r="46723" ht="26.25" customHeight="1"/>
    <row r="46724" ht="26.25" customHeight="1"/>
    <row r="46725" ht="26.25" customHeight="1"/>
    <row r="46726" ht="26.25" customHeight="1"/>
    <row r="46727" ht="26.25" customHeight="1"/>
    <row r="46728" ht="26.25" customHeight="1"/>
    <row r="46729" ht="26.25" customHeight="1"/>
    <row r="46730" ht="26.25" customHeight="1"/>
    <row r="46731" ht="26.25" customHeight="1"/>
    <row r="46732" ht="26.25" customHeight="1"/>
    <row r="46733" ht="26.25" customHeight="1"/>
    <row r="46734" ht="26.25" customHeight="1"/>
    <row r="46735" ht="26.25" customHeight="1"/>
    <row r="46736" ht="26.25" customHeight="1"/>
    <row r="46737" ht="26.25" customHeight="1"/>
    <row r="46738" ht="26.25" customHeight="1"/>
    <row r="46739" ht="26.25" customHeight="1"/>
    <row r="46740" ht="26.25" customHeight="1"/>
    <row r="46741" ht="26.25" customHeight="1"/>
    <row r="46742" ht="26.25" customHeight="1"/>
    <row r="46743" ht="26.25" customHeight="1"/>
    <row r="46744" ht="26.25" customHeight="1"/>
    <row r="46745" ht="26.25" customHeight="1"/>
    <row r="46746" ht="26.25" customHeight="1"/>
    <row r="46747" ht="26.25" customHeight="1"/>
    <row r="46748" ht="26.25" customHeight="1"/>
    <row r="46749" ht="26.25" customHeight="1"/>
    <row r="46750" ht="26.25" customHeight="1"/>
    <row r="46751" ht="26.25" customHeight="1"/>
    <row r="46752" ht="26.25" customHeight="1"/>
    <row r="46753" ht="26.25" customHeight="1"/>
    <row r="46754" ht="26.25" customHeight="1"/>
    <row r="46755" ht="26.25" customHeight="1"/>
    <row r="46756" ht="26.25" customHeight="1"/>
    <row r="46757" ht="26.25" customHeight="1"/>
    <row r="46758" ht="26.25" customHeight="1"/>
    <row r="46759" ht="26.25" customHeight="1"/>
    <row r="46760" ht="26.25" customHeight="1"/>
    <row r="46761" ht="26.25" customHeight="1"/>
    <row r="46762" ht="26.25" customHeight="1"/>
    <row r="46763" ht="26.25" customHeight="1"/>
    <row r="46764" ht="26.25" customHeight="1"/>
    <row r="46765" ht="26.25" customHeight="1"/>
    <row r="46766" ht="26.25" customHeight="1"/>
    <row r="46767" ht="26.25" customHeight="1"/>
    <row r="46768" ht="26.25" customHeight="1"/>
    <row r="46769" ht="26.25" customHeight="1"/>
    <row r="46770" ht="26.25" customHeight="1"/>
    <row r="46771" ht="26.25" customHeight="1"/>
    <row r="46772" ht="26.25" customHeight="1"/>
    <row r="46773" ht="26.25" customHeight="1"/>
    <row r="46774" ht="26.25" customHeight="1"/>
    <row r="46775" ht="26.25" customHeight="1"/>
    <row r="46776" ht="26.25" customHeight="1"/>
    <row r="46777" ht="26.25" customHeight="1"/>
    <row r="46778" ht="26.25" customHeight="1"/>
    <row r="46779" ht="26.25" customHeight="1"/>
    <row r="46780" ht="26.25" customHeight="1"/>
    <row r="46781" ht="26.25" customHeight="1"/>
    <row r="46782" ht="26.25" customHeight="1"/>
    <row r="46783" ht="26.25" customHeight="1"/>
    <row r="46784" ht="26.25" customHeight="1"/>
    <row r="46785" ht="26.25" customHeight="1"/>
    <row r="46786" ht="26.25" customHeight="1"/>
    <row r="46787" ht="26.25" customHeight="1"/>
    <row r="46788" ht="26.25" customHeight="1"/>
    <row r="46789" ht="26.25" customHeight="1"/>
    <row r="46790" ht="26.25" customHeight="1"/>
    <row r="46791" ht="26.25" customHeight="1"/>
    <row r="46792" ht="26.25" customHeight="1"/>
    <row r="46793" ht="26.25" customHeight="1"/>
    <row r="46794" ht="26.25" customHeight="1"/>
    <row r="46795" ht="26.25" customHeight="1"/>
    <row r="46796" ht="26.25" customHeight="1"/>
    <row r="46797" ht="26.25" customHeight="1"/>
    <row r="46798" ht="26.25" customHeight="1"/>
    <row r="46799" ht="26.25" customHeight="1"/>
    <row r="46800" ht="26.25" customHeight="1"/>
    <row r="46801" ht="26.25" customHeight="1"/>
    <row r="46802" ht="26.25" customHeight="1"/>
    <row r="46803" ht="26.25" customHeight="1"/>
    <row r="46804" ht="26.25" customHeight="1"/>
    <row r="46805" ht="26.25" customHeight="1"/>
    <row r="46806" ht="26.25" customHeight="1"/>
    <row r="46807" ht="26.25" customHeight="1"/>
    <row r="46808" ht="26.25" customHeight="1"/>
    <row r="46809" ht="26.25" customHeight="1"/>
    <row r="46810" ht="26.25" customHeight="1"/>
    <row r="46811" ht="26.25" customHeight="1"/>
    <row r="46812" ht="26.25" customHeight="1"/>
    <row r="46813" ht="26.25" customHeight="1"/>
    <row r="46814" ht="26.25" customHeight="1"/>
    <row r="46815" ht="26.25" customHeight="1"/>
    <row r="46816" ht="26.25" customHeight="1"/>
    <row r="46817" ht="26.25" customHeight="1"/>
    <row r="46818" ht="26.25" customHeight="1"/>
    <row r="46819" ht="26.25" customHeight="1"/>
    <row r="46820" ht="26.25" customHeight="1"/>
    <row r="46821" ht="26.25" customHeight="1"/>
    <row r="46822" ht="26.25" customHeight="1"/>
    <row r="46823" ht="26.25" customHeight="1"/>
    <row r="46824" ht="26.25" customHeight="1"/>
    <row r="46825" ht="26.25" customHeight="1"/>
    <row r="46826" ht="26.25" customHeight="1"/>
    <row r="46827" ht="26.25" customHeight="1"/>
    <row r="46828" ht="26.25" customHeight="1"/>
    <row r="46829" ht="26.25" customHeight="1"/>
    <row r="46830" ht="26.25" customHeight="1"/>
    <row r="46831" ht="26.25" customHeight="1"/>
    <row r="46832" ht="26.25" customHeight="1"/>
    <row r="46833" ht="26.25" customHeight="1"/>
    <row r="46834" ht="26.25" customHeight="1"/>
    <row r="46835" ht="26.25" customHeight="1"/>
    <row r="46836" ht="26.25" customHeight="1"/>
    <row r="46837" ht="26.25" customHeight="1"/>
    <row r="46838" ht="26.25" customHeight="1"/>
    <row r="46839" ht="26.25" customHeight="1"/>
    <row r="46840" ht="26.25" customHeight="1"/>
    <row r="46841" ht="26.25" customHeight="1"/>
    <row r="46842" ht="26.25" customHeight="1"/>
    <row r="46843" ht="26.25" customHeight="1"/>
    <row r="46844" ht="26.25" customHeight="1"/>
    <row r="46845" ht="26.25" customHeight="1"/>
    <row r="46846" ht="26.25" customHeight="1"/>
    <row r="46847" ht="26.25" customHeight="1"/>
    <row r="46848" ht="26.25" customHeight="1"/>
    <row r="46849" ht="26.25" customHeight="1"/>
    <row r="46850" ht="26.25" customHeight="1"/>
    <row r="46851" ht="26.25" customHeight="1"/>
    <row r="46852" ht="26.25" customHeight="1"/>
    <row r="46853" ht="26.25" customHeight="1"/>
    <row r="46854" ht="26.25" customHeight="1"/>
    <row r="46855" ht="26.25" customHeight="1"/>
    <row r="46856" ht="26.25" customHeight="1"/>
    <row r="46857" ht="26.25" customHeight="1"/>
    <row r="46858" ht="26.25" customHeight="1"/>
    <row r="46859" ht="26.25" customHeight="1"/>
    <row r="46860" ht="26.25" customHeight="1"/>
    <row r="46861" ht="26.25" customHeight="1"/>
    <row r="46862" ht="26.25" customHeight="1"/>
    <row r="46863" ht="26.25" customHeight="1"/>
    <row r="46864" ht="26.25" customHeight="1"/>
    <row r="46865" ht="26.25" customHeight="1"/>
    <row r="46866" ht="26.25" customHeight="1"/>
    <row r="46867" ht="26.25" customHeight="1"/>
    <row r="46868" ht="26.25" customHeight="1"/>
    <row r="46869" ht="26.25" customHeight="1"/>
    <row r="46870" ht="26.25" customHeight="1"/>
    <row r="46871" ht="26.25" customHeight="1"/>
    <row r="46872" ht="26.25" customHeight="1"/>
    <row r="46873" ht="26.25" customHeight="1"/>
    <row r="46874" ht="26.25" customHeight="1"/>
    <row r="46875" ht="26.25" customHeight="1"/>
    <row r="46876" ht="26.25" customHeight="1"/>
    <row r="46877" ht="26.25" customHeight="1"/>
    <row r="46878" ht="26.25" customHeight="1"/>
    <row r="46879" ht="26.25" customHeight="1"/>
    <row r="46880" ht="26.25" customHeight="1"/>
    <row r="46881" ht="26.25" customHeight="1"/>
    <row r="46882" ht="26.25" customHeight="1"/>
    <row r="46883" ht="26.25" customHeight="1"/>
    <row r="46884" ht="26.25" customHeight="1"/>
    <row r="46885" ht="26.25" customHeight="1"/>
    <row r="46886" ht="26.25" customHeight="1"/>
    <row r="46887" ht="26.25" customHeight="1"/>
    <row r="46888" ht="26.25" customHeight="1"/>
    <row r="46889" ht="26.25" customHeight="1"/>
    <row r="46890" ht="26.25" customHeight="1"/>
    <row r="46891" ht="26.25" customHeight="1"/>
    <row r="46892" ht="26.25" customHeight="1"/>
    <row r="46893" ht="26.25" customHeight="1"/>
    <row r="46894" ht="26.25" customHeight="1"/>
    <row r="46895" ht="26.25" customHeight="1"/>
    <row r="46896" ht="26.25" customHeight="1"/>
    <row r="46897" ht="26.25" customHeight="1"/>
    <row r="46898" ht="26.25" customHeight="1"/>
    <row r="46899" ht="26.25" customHeight="1"/>
    <row r="46900" ht="26.25" customHeight="1"/>
    <row r="46901" ht="26.25" customHeight="1"/>
    <row r="46902" ht="26.25" customHeight="1"/>
    <row r="46903" ht="26.25" customHeight="1"/>
    <row r="46904" ht="26.25" customHeight="1"/>
    <row r="46905" ht="26.25" customHeight="1"/>
    <row r="46906" ht="26.25" customHeight="1"/>
    <row r="46907" ht="26.25" customHeight="1"/>
    <row r="46908" ht="26.25" customHeight="1"/>
    <row r="46909" ht="26.25" customHeight="1"/>
    <row r="46910" ht="26.25" customHeight="1"/>
    <row r="46911" ht="26.25" customHeight="1"/>
    <row r="46912" ht="26.25" customHeight="1"/>
    <row r="46913" ht="26.25" customHeight="1"/>
    <row r="46914" ht="26.25" customHeight="1"/>
    <row r="46915" ht="26.25" customHeight="1"/>
    <row r="46916" ht="26.25" customHeight="1"/>
    <row r="46917" ht="26.25" customHeight="1"/>
    <row r="46918" ht="26.25" customHeight="1"/>
    <row r="46919" ht="26.25" customHeight="1"/>
    <row r="46920" ht="26.25" customHeight="1"/>
    <row r="46921" ht="26.25" customHeight="1"/>
    <row r="46922" ht="26.25" customHeight="1"/>
    <row r="46923" ht="26.25" customHeight="1"/>
    <row r="46924" ht="26.25" customHeight="1"/>
    <row r="46925" ht="26.25" customHeight="1"/>
    <row r="46926" ht="26.25" customHeight="1"/>
    <row r="46927" ht="26.25" customHeight="1"/>
    <row r="46928" ht="26.25" customHeight="1"/>
    <row r="46929" ht="26.25" customHeight="1"/>
    <row r="46930" ht="26.25" customHeight="1"/>
    <row r="46931" ht="26.25" customHeight="1"/>
    <row r="46932" ht="26.25" customHeight="1"/>
    <row r="46933" ht="26.25" customHeight="1"/>
    <row r="46934" ht="26.25" customHeight="1"/>
    <row r="46935" ht="26.25" customHeight="1"/>
    <row r="46936" ht="26.25" customHeight="1"/>
    <row r="46937" ht="26.25" customHeight="1"/>
    <row r="46938" ht="26.25" customHeight="1"/>
    <row r="46939" ht="26.25" customHeight="1"/>
    <row r="46940" ht="26.25" customHeight="1"/>
    <row r="46941" ht="26.25" customHeight="1"/>
    <row r="46942" ht="26.25" customHeight="1"/>
    <row r="46943" ht="26.25" customHeight="1"/>
    <row r="46944" ht="26.25" customHeight="1"/>
    <row r="46945" ht="26.25" customHeight="1"/>
    <row r="46946" ht="26.25" customHeight="1"/>
    <row r="46947" ht="26.25" customHeight="1"/>
    <row r="46948" ht="26.25" customHeight="1"/>
    <row r="46949" ht="26.25" customHeight="1"/>
    <row r="46950" ht="26.25" customHeight="1"/>
    <row r="46951" ht="26.25" customHeight="1"/>
    <row r="46952" ht="26.25" customHeight="1"/>
    <row r="46953" ht="26.25" customHeight="1"/>
    <row r="46954" ht="26.25" customHeight="1"/>
    <row r="46955" ht="26.25" customHeight="1"/>
    <row r="46956" ht="26.25" customHeight="1"/>
    <row r="46957" ht="26.25" customHeight="1"/>
    <row r="46958" ht="26.25" customHeight="1"/>
    <row r="46959" ht="26.25" customHeight="1"/>
    <row r="46960" ht="26.25" customHeight="1"/>
    <row r="46961" ht="26.25" customHeight="1"/>
    <row r="46962" ht="26.25" customHeight="1"/>
    <row r="46963" ht="26.25" customHeight="1"/>
    <row r="46964" ht="26.25" customHeight="1"/>
    <row r="46965" ht="26.25" customHeight="1"/>
    <row r="46966" ht="26.25" customHeight="1"/>
    <row r="46967" ht="26.25" customHeight="1"/>
    <row r="46968" ht="26.25" customHeight="1"/>
    <row r="46969" ht="26.25" customHeight="1"/>
    <row r="46970" ht="26.25" customHeight="1"/>
    <row r="46971" ht="26.25" customHeight="1"/>
    <row r="46972" ht="26.25" customHeight="1"/>
    <row r="46973" ht="26.25" customHeight="1"/>
    <row r="46974" ht="26.25" customHeight="1"/>
    <row r="46975" ht="26.25" customHeight="1"/>
    <row r="46976" ht="26.25" customHeight="1"/>
    <row r="46977" ht="26.25" customHeight="1"/>
    <row r="46978" ht="26.25" customHeight="1"/>
    <row r="46979" ht="26.25" customHeight="1"/>
    <row r="46980" ht="26.25" customHeight="1"/>
    <row r="46981" ht="26.25" customHeight="1"/>
    <row r="46982" ht="26.25" customHeight="1"/>
    <row r="46983" ht="26.25" customHeight="1"/>
    <row r="46984" ht="26.25" customHeight="1"/>
    <row r="46985" ht="26.25" customHeight="1"/>
    <row r="46986" ht="26.25" customHeight="1"/>
    <row r="46987" ht="26.25" customHeight="1"/>
    <row r="46988" ht="26.25" customHeight="1"/>
    <row r="46989" ht="26.25" customHeight="1"/>
    <row r="46990" ht="26.25" customHeight="1"/>
    <row r="46991" ht="26.25" customHeight="1"/>
    <row r="46992" ht="26.25" customHeight="1"/>
    <row r="46993" ht="26.25" customHeight="1"/>
    <row r="46994" ht="26.25" customHeight="1"/>
    <row r="46995" ht="26.25" customHeight="1"/>
    <row r="46996" ht="26.25" customHeight="1"/>
    <row r="46997" ht="26.25" customHeight="1"/>
    <row r="46998" ht="26.25" customHeight="1"/>
    <row r="46999" ht="26.25" customHeight="1"/>
    <row r="47000" ht="26.25" customHeight="1"/>
    <row r="47001" ht="26.25" customHeight="1"/>
    <row r="47002" ht="26.25" customHeight="1"/>
    <row r="47003" ht="26.25" customHeight="1"/>
    <row r="47004" ht="26.25" customHeight="1"/>
    <row r="47005" ht="26.25" customHeight="1"/>
    <row r="47006" ht="26.25" customHeight="1"/>
    <row r="47007" ht="26.25" customHeight="1"/>
    <row r="47008" ht="26.25" customHeight="1"/>
    <row r="47009" ht="26.25" customHeight="1"/>
    <row r="47010" ht="26.25" customHeight="1"/>
    <row r="47011" ht="26.25" customHeight="1"/>
    <row r="47012" ht="26.25" customHeight="1"/>
    <row r="47013" ht="26.25" customHeight="1"/>
    <row r="47014" ht="26.25" customHeight="1"/>
    <row r="47015" ht="26.25" customHeight="1"/>
    <row r="47016" ht="26.25" customHeight="1"/>
    <row r="47017" ht="26.25" customHeight="1"/>
    <row r="47018" ht="26.25" customHeight="1"/>
    <row r="47019" ht="26.25" customHeight="1"/>
    <row r="47020" ht="26.25" customHeight="1"/>
    <row r="47021" ht="26.25" customHeight="1"/>
    <row r="47022" ht="26.25" customHeight="1"/>
    <row r="47023" ht="26.25" customHeight="1"/>
    <row r="47024" ht="26.25" customHeight="1"/>
    <row r="47025" ht="26.25" customHeight="1"/>
    <row r="47026" ht="26.25" customHeight="1"/>
    <row r="47027" ht="26.25" customHeight="1"/>
    <row r="47028" ht="26.25" customHeight="1"/>
    <row r="47029" ht="26.25" customHeight="1"/>
    <row r="47030" ht="26.25" customHeight="1"/>
    <row r="47031" ht="26.25" customHeight="1"/>
    <row r="47032" ht="26.25" customHeight="1"/>
    <row r="47033" ht="26.25" customHeight="1"/>
    <row r="47034" ht="26.25" customHeight="1"/>
    <row r="47035" ht="26.25" customHeight="1"/>
    <row r="47036" ht="26.25" customHeight="1"/>
    <row r="47037" ht="26.25" customHeight="1"/>
    <row r="47038" ht="26.25" customHeight="1"/>
    <row r="47039" ht="26.25" customHeight="1"/>
    <row r="47040" ht="26.25" customHeight="1"/>
    <row r="47041" ht="26.25" customHeight="1"/>
    <row r="47042" ht="26.25" customHeight="1"/>
    <row r="47043" ht="26.25" customHeight="1"/>
    <row r="47044" ht="26.25" customHeight="1"/>
    <row r="47045" ht="26.25" customHeight="1"/>
    <row r="47046" ht="26.25" customHeight="1"/>
    <row r="47047" ht="26.25" customHeight="1"/>
    <row r="47048" ht="26.25" customHeight="1"/>
    <row r="47049" ht="26.25" customHeight="1"/>
    <row r="47050" ht="26.25" customHeight="1"/>
    <row r="47051" ht="26.25" customHeight="1"/>
    <row r="47052" ht="26.25" customHeight="1"/>
    <row r="47053" ht="26.25" customHeight="1"/>
    <row r="47054" ht="26.25" customHeight="1"/>
    <row r="47055" ht="26.25" customHeight="1"/>
    <row r="47056" ht="26.25" customHeight="1"/>
    <row r="47057" ht="26.25" customHeight="1"/>
    <row r="47058" ht="26.25" customHeight="1"/>
    <row r="47059" ht="26.25" customHeight="1"/>
    <row r="47060" ht="26.25" customHeight="1"/>
    <row r="47061" ht="26.25" customHeight="1"/>
    <row r="47062" ht="26.25" customHeight="1"/>
    <row r="47063" ht="26.25" customHeight="1"/>
    <row r="47064" ht="26.25" customHeight="1"/>
    <row r="47065" ht="26.25" customHeight="1"/>
    <row r="47066" ht="26.25" customHeight="1"/>
    <row r="47067" ht="26.25" customHeight="1"/>
    <row r="47068" ht="26.25" customHeight="1"/>
    <row r="47069" ht="26.25" customHeight="1"/>
    <row r="47070" ht="26.25" customHeight="1"/>
    <row r="47071" ht="26.25" customHeight="1"/>
    <row r="47072" ht="26.25" customHeight="1"/>
    <row r="47073" ht="26.25" customHeight="1"/>
    <row r="47074" ht="26.25" customHeight="1"/>
    <row r="47075" ht="26.25" customHeight="1"/>
    <row r="47076" ht="26.25" customHeight="1"/>
    <row r="47077" ht="26.25" customHeight="1"/>
    <row r="47078" ht="26.25" customHeight="1"/>
    <row r="47079" ht="26.25" customHeight="1"/>
    <row r="47080" ht="26.25" customHeight="1"/>
    <row r="47081" ht="26.25" customHeight="1"/>
    <row r="47082" ht="26.25" customHeight="1"/>
    <row r="47083" ht="26.25" customHeight="1"/>
    <row r="47084" ht="26.25" customHeight="1"/>
    <row r="47085" ht="26.25" customHeight="1"/>
    <row r="47086" ht="26.25" customHeight="1"/>
    <row r="47087" ht="26.25" customHeight="1"/>
    <row r="47088" ht="26.25" customHeight="1"/>
    <row r="47089" ht="26.25" customHeight="1"/>
    <row r="47090" ht="26.25" customHeight="1"/>
    <row r="47091" ht="26.25" customHeight="1"/>
    <row r="47092" ht="26.25" customHeight="1"/>
    <row r="47093" ht="26.25" customHeight="1"/>
    <row r="47094" ht="26.25" customHeight="1"/>
    <row r="47095" ht="26.25" customHeight="1"/>
    <row r="47096" ht="26.25" customHeight="1"/>
    <row r="47097" ht="26.25" customHeight="1"/>
    <row r="47098" ht="26.25" customHeight="1"/>
    <row r="47099" ht="26.25" customHeight="1"/>
    <row r="47100" ht="26.25" customHeight="1"/>
    <row r="47101" ht="26.25" customHeight="1"/>
    <row r="47102" ht="26.25" customHeight="1"/>
    <row r="47103" ht="26.25" customHeight="1"/>
    <row r="47104" ht="26.25" customHeight="1"/>
    <row r="47105" ht="26.25" customHeight="1"/>
    <row r="47106" ht="26.25" customHeight="1"/>
    <row r="47107" ht="26.25" customHeight="1"/>
    <row r="47108" ht="26.25" customHeight="1"/>
    <row r="47109" ht="26.25" customHeight="1"/>
    <row r="47110" ht="26.25" customHeight="1"/>
    <row r="47111" ht="26.25" customHeight="1"/>
    <row r="47112" ht="26.25" customHeight="1"/>
    <row r="47113" ht="26.25" customHeight="1"/>
    <row r="47114" ht="26.25" customHeight="1"/>
    <row r="47115" ht="26.25" customHeight="1"/>
    <row r="47116" ht="26.25" customHeight="1"/>
    <row r="47117" ht="26.25" customHeight="1"/>
    <row r="47118" ht="26.25" customHeight="1"/>
    <row r="47119" ht="26.25" customHeight="1"/>
    <row r="47120" ht="26.25" customHeight="1"/>
    <row r="47121" ht="26.25" customHeight="1"/>
    <row r="47122" ht="26.25" customHeight="1"/>
    <row r="47123" ht="26.25" customHeight="1"/>
    <row r="47124" ht="26.25" customHeight="1"/>
    <row r="47125" ht="26.25" customHeight="1"/>
    <row r="47126" ht="26.25" customHeight="1"/>
    <row r="47127" ht="26.25" customHeight="1"/>
    <row r="47128" ht="26.25" customHeight="1"/>
    <row r="47129" ht="26.25" customHeight="1"/>
    <row r="47130" ht="26.25" customHeight="1"/>
    <row r="47131" ht="26.25" customHeight="1"/>
    <row r="47132" ht="26.25" customHeight="1"/>
    <row r="47133" ht="26.25" customHeight="1"/>
    <row r="47134" ht="26.25" customHeight="1"/>
    <row r="47135" ht="26.25" customHeight="1"/>
    <row r="47136" ht="26.25" customHeight="1"/>
    <row r="47137" ht="26.25" customHeight="1"/>
    <row r="47138" ht="26.25" customHeight="1"/>
    <row r="47139" ht="26.25" customHeight="1"/>
    <row r="47140" ht="26.25" customHeight="1"/>
    <row r="47141" ht="26.25" customHeight="1"/>
    <row r="47142" ht="26.25" customHeight="1"/>
    <row r="47143" ht="26.25" customHeight="1"/>
    <row r="47144" ht="26.25" customHeight="1"/>
    <row r="47145" ht="26.25" customHeight="1"/>
    <row r="47146" ht="26.25" customHeight="1"/>
    <row r="47147" ht="26.25" customHeight="1"/>
    <row r="47148" ht="26.25" customHeight="1"/>
    <row r="47149" ht="26.25" customHeight="1"/>
    <row r="47150" ht="26.25" customHeight="1"/>
    <row r="47151" ht="26.25" customHeight="1"/>
    <row r="47152" ht="26.25" customHeight="1"/>
    <row r="47153" ht="26.25" customHeight="1"/>
    <row r="47154" ht="26.25" customHeight="1"/>
    <row r="47155" ht="26.25" customHeight="1"/>
    <row r="47156" ht="26.25" customHeight="1"/>
    <row r="47157" ht="26.25" customHeight="1"/>
    <row r="47158" ht="26.25" customHeight="1"/>
    <row r="47159" ht="26.25" customHeight="1"/>
    <row r="47160" ht="26.25" customHeight="1"/>
    <row r="47161" ht="26.25" customHeight="1"/>
    <row r="47162" ht="26.25" customHeight="1"/>
    <row r="47163" ht="26.25" customHeight="1"/>
    <row r="47164" ht="26.25" customHeight="1"/>
    <row r="47165" ht="26.25" customHeight="1"/>
    <row r="47166" ht="26.25" customHeight="1"/>
    <row r="47167" ht="26.25" customHeight="1"/>
    <row r="47168" ht="26.25" customHeight="1"/>
    <row r="47169" ht="26.25" customHeight="1"/>
    <row r="47170" ht="26.25" customHeight="1"/>
    <row r="47171" ht="26.25" customHeight="1"/>
    <row r="47172" ht="26.25" customHeight="1"/>
    <row r="47173" ht="26.25" customHeight="1"/>
    <row r="47174" ht="26.25" customHeight="1"/>
    <row r="47175" ht="26.25" customHeight="1"/>
    <row r="47176" ht="26.25" customHeight="1"/>
    <row r="47177" ht="26.25" customHeight="1"/>
    <row r="47178" ht="26.25" customHeight="1"/>
    <row r="47179" ht="26.25" customHeight="1"/>
    <row r="47180" ht="26.25" customHeight="1"/>
    <row r="47181" ht="26.25" customHeight="1"/>
    <row r="47182" ht="26.25" customHeight="1"/>
    <row r="47183" ht="26.25" customHeight="1"/>
    <row r="47184" ht="26.25" customHeight="1"/>
    <row r="47185" ht="26.25" customHeight="1"/>
    <row r="47186" ht="26.25" customHeight="1"/>
    <row r="47187" ht="26.25" customHeight="1"/>
    <row r="47188" ht="26.25" customHeight="1"/>
    <row r="47189" ht="26.25" customHeight="1"/>
    <row r="47190" ht="26.25" customHeight="1"/>
    <row r="47191" ht="26.25" customHeight="1"/>
    <row r="47192" ht="26.25" customHeight="1"/>
    <row r="47193" ht="26.25" customHeight="1"/>
    <row r="47194" ht="26.25" customHeight="1"/>
    <row r="47195" ht="26.25" customHeight="1"/>
    <row r="47196" ht="26.25" customHeight="1"/>
    <row r="47197" ht="26.25" customHeight="1"/>
    <row r="47198" ht="26.25" customHeight="1"/>
    <row r="47199" ht="26.25" customHeight="1"/>
    <row r="47200" ht="26.25" customHeight="1"/>
    <row r="47201" ht="26.25" customHeight="1"/>
    <row r="47202" ht="26.25" customHeight="1"/>
    <row r="47203" ht="26.25" customHeight="1"/>
    <row r="47204" ht="26.25" customHeight="1"/>
    <row r="47205" ht="26.25" customHeight="1"/>
    <row r="47206" ht="26.25" customHeight="1"/>
    <row r="47207" ht="26.25" customHeight="1"/>
    <row r="47208" ht="26.25" customHeight="1"/>
    <row r="47209" ht="26.25" customHeight="1"/>
    <row r="47210" ht="26.25" customHeight="1"/>
    <row r="47211" ht="26.25" customHeight="1"/>
    <row r="47212" ht="26.25" customHeight="1"/>
    <row r="47213" ht="26.25" customHeight="1"/>
    <row r="47214" ht="26.25" customHeight="1"/>
    <row r="47215" ht="26.25" customHeight="1"/>
    <row r="47216" ht="26.25" customHeight="1"/>
    <row r="47217" ht="26.25" customHeight="1"/>
    <row r="47218" ht="26.25" customHeight="1"/>
    <row r="47219" ht="26.25" customHeight="1"/>
    <row r="47220" ht="26.25" customHeight="1"/>
    <row r="47221" ht="26.25" customHeight="1"/>
    <row r="47222" ht="26.25" customHeight="1"/>
    <row r="47223" ht="26.25" customHeight="1"/>
    <row r="47224" ht="26.25" customHeight="1"/>
    <row r="47225" ht="26.25" customHeight="1"/>
    <row r="47226" ht="26.25" customHeight="1"/>
    <row r="47227" ht="26.25" customHeight="1"/>
    <row r="47228" ht="26.25" customHeight="1"/>
    <row r="47229" ht="26.25" customHeight="1"/>
    <row r="47230" ht="26.25" customHeight="1"/>
    <row r="47231" ht="26.25" customHeight="1"/>
    <row r="47232" ht="26.25" customHeight="1"/>
    <row r="47233" ht="26.25" customHeight="1"/>
    <row r="47234" ht="26.25" customHeight="1"/>
    <row r="47235" ht="26.25" customHeight="1"/>
    <row r="47236" ht="26.25" customHeight="1"/>
    <row r="47237" ht="26.25" customHeight="1"/>
    <row r="47238" ht="26.25" customHeight="1"/>
    <row r="47239" ht="26.25" customHeight="1"/>
    <row r="47240" ht="26.25" customHeight="1"/>
    <row r="47241" ht="26.25" customHeight="1"/>
    <row r="47242" ht="26.25" customHeight="1"/>
    <row r="47243" ht="26.25" customHeight="1"/>
    <row r="47244" ht="26.25" customHeight="1"/>
    <row r="47245" ht="26.25" customHeight="1"/>
    <row r="47246" ht="26.25" customHeight="1"/>
    <row r="47247" ht="26.25" customHeight="1"/>
    <row r="47248" ht="26.25" customHeight="1"/>
    <row r="47249" ht="26.25" customHeight="1"/>
    <row r="47250" ht="26.25" customHeight="1"/>
    <row r="47251" ht="26.25" customHeight="1"/>
    <row r="47252" ht="26.25" customHeight="1"/>
    <row r="47253" ht="26.25" customHeight="1"/>
    <row r="47254" ht="26.25" customHeight="1"/>
    <row r="47255" ht="26.25" customHeight="1"/>
    <row r="47256" ht="26.25" customHeight="1"/>
    <row r="47257" ht="26.25" customHeight="1"/>
    <row r="47258" ht="26.25" customHeight="1"/>
    <row r="47259" ht="26.25" customHeight="1"/>
    <row r="47260" ht="26.25" customHeight="1"/>
    <row r="47261" ht="26.25" customHeight="1"/>
    <row r="47262" ht="26.25" customHeight="1"/>
    <row r="47263" ht="26.25" customHeight="1"/>
    <row r="47264" ht="26.25" customHeight="1"/>
    <row r="47265" ht="26.25" customHeight="1"/>
    <row r="47266" ht="26.25" customHeight="1"/>
    <row r="47267" ht="26.25" customHeight="1"/>
    <row r="47268" ht="26.25" customHeight="1"/>
    <row r="47269" ht="26.25" customHeight="1"/>
    <row r="47270" ht="26.25" customHeight="1"/>
    <row r="47271" ht="26.25" customHeight="1"/>
    <row r="47272" ht="26.25" customHeight="1"/>
    <row r="47273" ht="26.25" customHeight="1"/>
    <row r="47274" ht="26.25" customHeight="1"/>
    <row r="47275" ht="26.25" customHeight="1"/>
    <row r="47276" ht="26.25" customHeight="1"/>
    <row r="47277" ht="26.25" customHeight="1"/>
    <row r="47278" ht="26.25" customHeight="1"/>
    <row r="47279" ht="26.25" customHeight="1"/>
    <row r="47280" ht="26.25" customHeight="1"/>
    <row r="47281" ht="26.25" customHeight="1"/>
    <row r="47282" ht="26.25" customHeight="1"/>
    <row r="47283" ht="26.25" customHeight="1"/>
    <row r="47284" ht="26.25" customHeight="1"/>
    <row r="47285" ht="26.25" customHeight="1"/>
    <row r="47286" ht="26.25" customHeight="1"/>
    <row r="47287" ht="26.25" customHeight="1"/>
    <row r="47288" ht="26.25" customHeight="1"/>
    <row r="47289" ht="26.25" customHeight="1"/>
    <row r="47290" ht="26.25" customHeight="1"/>
    <row r="47291" ht="26.25" customHeight="1"/>
    <row r="47292" ht="26.25" customHeight="1"/>
    <row r="47293" ht="26.25" customHeight="1"/>
    <row r="47294" ht="26.25" customHeight="1"/>
    <row r="47295" ht="26.25" customHeight="1"/>
    <row r="47296" ht="26.25" customHeight="1"/>
    <row r="47297" ht="26.25" customHeight="1"/>
    <row r="47298" ht="26.25" customHeight="1"/>
    <row r="47299" ht="26.25" customHeight="1"/>
    <row r="47300" ht="26.25" customHeight="1"/>
    <row r="47301" ht="26.25" customHeight="1"/>
    <row r="47302" ht="26.25" customHeight="1"/>
    <row r="47303" ht="26.25" customHeight="1"/>
    <row r="47304" ht="26.25" customHeight="1"/>
    <row r="47305" ht="26.25" customHeight="1"/>
    <row r="47306" ht="26.25" customHeight="1"/>
    <row r="47307" ht="26.25" customHeight="1"/>
    <row r="47308" ht="26.25" customHeight="1"/>
    <row r="47309" ht="26.25" customHeight="1"/>
    <row r="47310" ht="26.25" customHeight="1"/>
    <row r="47311" ht="26.25" customHeight="1"/>
    <row r="47312" ht="26.25" customHeight="1"/>
    <row r="47313" ht="26.25" customHeight="1"/>
    <row r="47314" ht="26.25" customHeight="1"/>
    <row r="47315" ht="26.25" customHeight="1"/>
    <row r="47316" ht="26.25" customHeight="1"/>
    <row r="47317" ht="26.25" customHeight="1"/>
    <row r="47318" ht="26.25" customHeight="1"/>
    <row r="47319" ht="26.25" customHeight="1"/>
    <row r="47320" ht="26.25" customHeight="1"/>
    <row r="47321" ht="26.25" customHeight="1"/>
    <row r="47322" ht="26.25" customHeight="1"/>
    <row r="47323" ht="26.25" customHeight="1"/>
    <row r="47324" ht="26.25" customHeight="1"/>
    <row r="47325" ht="26.25" customHeight="1"/>
    <row r="47326" ht="26.25" customHeight="1"/>
    <row r="47327" ht="26.25" customHeight="1"/>
    <row r="47328" ht="26.25" customHeight="1"/>
    <row r="47329" ht="26.25" customHeight="1"/>
    <row r="47330" ht="26.25" customHeight="1"/>
    <row r="47331" ht="26.25" customHeight="1"/>
    <row r="47332" ht="26.25" customHeight="1"/>
    <row r="47333" ht="26.25" customHeight="1"/>
    <row r="47334" ht="26.25" customHeight="1"/>
    <row r="47335" ht="26.25" customHeight="1"/>
    <row r="47336" ht="26.25" customHeight="1"/>
    <row r="47337" ht="26.25" customHeight="1"/>
    <row r="47338" ht="26.25" customHeight="1"/>
    <row r="47339" ht="26.25" customHeight="1"/>
    <row r="47340" ht="26.25" customHeight="1"/>
    <row r="47341" ht="26.25" customHeight="1"/>
    <row r="47342" ht="26.25" customHeight="1"/>
    <row r="47343" ht="26.25" customHeight="1"/>
    <row r="47344" ht="26.25" customHeight="1"/>
    <row r="47345" ht="26.25" customHeight="1"/>
    <row r="47346" ht="26.25" customHeight="1"/>
    <row r="47347" ht="26.25" customHeight="1"/>
    <row r="47348" ht="26.25" customHeight="1"/>
    <row r="47349" ht="26.25" customHeight="1"/>
    <row r="47350" ht="26.25" customHeight="1"/>
    <row r="47351" ht="26.25" customHeight="1"/>
    <row r="47352" ht="26.25" customHeight="1"/>
    <row r="47353" ht="26.25" customHeight="1"/>
    <row r="47354" ht="26.25" customHeight="1"/>
    <row r="47355" ht="26.25" customHeight="1"/>
    <row r="47356" ht="26.25" customHeight="1"/>
    <row r="47357" ht="26.25" customHeight="1"/>
    <row r="47358" ht="26.25" customHeight="1"/>
    <row r="47359" ht="26.25" customHeight="1"/>
    <row r="47360" ht="26.25" customHeight="1"/>
    <row r="47361" ht="26.25" customHeight="1"/>
    <row r="47362" ht="26.25" customHeight="1"/>
    <row r="47363" ht="26.25" customHeight="1"/>
    <row r="47364" ht="26.25" customHeight="1"/>
    <row r="47365" ht="26.25" customHeight="1"/>
    <row r="47366" ht="26.25" customHeight="1"/>
    <row r="47367" ht="26.25" customHeight="1"/>
    <row r="47368" ht="26.25" customHeight="1"/>
    <row r="47369" ht="26.25" customHeight="1"/>
    <row r="47370" ht="26.25" customHeight="1"/>
    <row r="47371" ht="26.25" customHeight="1"/>
    <row r="47372" ht="26.25" customHeight="1"/>
    <row r="47373" ht="26.25" customHeight="1"/>
    <row r="47374" ht="26.25" customHeight="1"/>
    <row r="47375" ht="26.25" customHeight="1"/>
    <row r="47376" ht="26.25" customHeight="1"/>
    <row r="47377" ht="26.25" customHeight="1"/>
    <row r="47378" ht="26.25" customHeight="1"/>
    <row r="47379" ht="26.25" customHeight="1"/>
    <row r="47380" ht="26.25" customHeight="1"/>
    <row r="47381" ht="26.25" customHeight="1"/>
    <row r="47382" ht="26.25" customHeight="1"/>
    <row r="47383" ht="26.25" customHeight="1"/>
    <row r="47384" ht="26.25" customHeight="1"/>
    <row r="47385" ht="26.25" customHeight="1"/>
    <row r="47386" ht="26.25" customHeight="1"/>
    <row r="47387" ht="26.25" customHeight="1"/>
    <row r="47388" ht="26.25" customHeight="1"/>
    <row r="47389" ht="26.25" customHeight="1"/>
    <row r="47390" ht="26.25" customHeight="1"/>
    <row r="47391" ht="26.25" customHeight="1"/>
    <row r="47392" ht="26.25" customHeight="1"/>
    <row r="47393" ht="26.25" customHeight="1"/>
    <row r="47394" ht="26.25" customHeight="1"/>
    <row r="47395" ht="26.25" customHeight="1"/>
    <row r="47396" ht="26.25" customHeight="1"/>
    <row r="47397" ht="26.25" customHeight="1"/>
    <row r="47398" ht="26.25" customHeight="1"/>
    <row r="47399" ht="26.25" customHeight="1"/>
    <row r="47400" ht="26.25" customHeight="1"/>
    <row r="47401" ht="26.25" customHeight="1"/>
    <row r="47402" ht="26.25" customHeight="1"/>
    <row r="47403" ht="26.25" customHeight="1"/>
    <row r="47404" ht="26.25" customHeight="1"/>
    <row r="47405" ht="26.25" customHeight="1"/>
    <row r="47406" ht="26.25" customHeight="1"/>
    <row r="47407" ht="26.25" customHeight="1"/>
    <row r="47408" ht="26.25" customHeight="1"/>
    <row r="47409" ht="26.25" customHeight="1"/>
    <row r="47410" ht="26.25" customHeight="1"/>
    <row r="47411" ht="26.25" customHeight="1"/>
    <row r="47412" ht="26.25" customHeight="1"/>
    <row r="47413" ht="26.25" customHeight="1"/>
    <row r="47414" ht="26.25" customHeight="1"/>
    <row r="47415" ht="26.25" customHeight="1"/>
    <row r="47416" ht="26.25" customHeight="1"/>
    <row r="47417" ht="26.25" customHeight="1"/>
    <row r="47418" ht="26.25" customHeight="1"/>
    <row r="47419" ht="26.25" customHeight="1"/>
    <row r="47420" ht="26.25" customHeight="1"/>
    <row r="47421" ht="26.25" customHeight="1"/>
    <row r="47422" ht="26.25" customHeight="1"/>
    <row r="47423" ht="26.25" customHeight="1"/>
    <row r="47424" ht="26.25" customHeight="1"/>
    <row r="47425" ht="26.25" customHeight="1"/>
    <row r="47426" ht="26.25" customHeight="1"/>
    <row r="47427" ht="26.25" customHeight="1"/>
    <row r="47428" ht="26.25" customHeight="1"/>
    <row r="47429" ht="26.25" customHeight="1"/>
    <row r="47430" ht="26.25" customHeight="1"/>
    <row r="47431" ht="26.25" customHeight="1"/>
    <row r="47432" ht="26.25" customHeight="1"/>
    <row r="47433" ht="26.25" customHeight="1"/>
    <row r="47434" ht="26.25" customHeight="1"/>
    <row r="47435" ht="26.25" customHeight="1"/>
    <row r="47436" ht="26.25" customHeight="1"/>
    <row r="47437" ht="26.25" customHeight="1"/>
    <row r="47438" ht="26.25" customHeight="1"/>
    <row r="47439" ht="26.25" customHeight="1"/>
    <row r="47440" ht="26.25" customHeight="1"/>
    <row r="47441" ht="26.25" customHeight="1"/>
    <row r="47442" ht="26.25" customHeight="1"/>
    <row r="47443" ht="26.25" customHeight="1"/>
    <row r="47444" ht="26.25" customHeight="1"/>
    <row r="47445" ht="26.25" customHeight="1"/>
    <row r="47446" ht="26.25" customHeight="1"/>
    <row r="47447" ht="26.25" customHeight="1"/>
    <row r="47448" ht="26.25" customHeight="1"/>
    <row r="47449" ht="26.25" customHeight="1"/>
    <row r="47450" ht="26.25" customHeight="1"/>
    <row r="47451" ht="26.25" customHeight="1"/>
    <row r="47452" ht="26.25" customHeight="1"/>
    <row r="47453" ht="26.25" customHeight="1"/>
    <row r="47454" ht="26.25" customHeight="1"/>
    <row r="47455" ht="26.25" customHeight="1"/>
    <row r="47456" ht="26.25" customHeight="1"/>
    <row r="47457" ht="26.25" customHeight="1"/>
    <row r="47458" ht="26.25" customHeight="1"/>
    <row r="47459" ht="26.25" customHeight="1"/>
    <row r="47460" ht="26.25" customHeight="1"/>
    <row r="47461" ht="26.25" customHeight="1"/>
    <row r="47462" ht="26.25" customHeight="1"/>
    <row r="47463" ht="26.25" customHeight="1"/>
    <row r="47464" ht="26.25" customHeight="1"/>
    <row r="47465" ht="26.25" customHeight="1"/>
    <row r="47466" ht="26.25" customHeight="1"/>
    <row r="47467" ht="26.25" customHeight="1"/>
    <row r="47468" ht="26.25" customHeight="1"/>
    <row r="47469" ht="26.25" customHeight="1"/>
    <row r="47470" ht="26.25" customHeight="1"/>
    <row r="47471" ht="26.25" customHeight="1"/>
    <row r="47472" ht="26.25" customHeight="1"/>
    <row r="47473" ht="26.25" customHeight="1"/>
    <row r="47474" ht="26.25" customHeight="1"/>
    <row r="47475" ht="26.25" customHeight="1"/>
    <row r="47476" ht="26.25" customHeight="1"/>
    <row r="47477" ht="26.25" customHeight="1"/>
    <row r="47478" ht="26.25" customHeight="1"/>
    <row r="47479" ht="26.25" customHeight="1"/>
    <row r="47480" ht="26.25" customHeight="1"/>
    <row r="47481" ht="26.25" customHeight="1"/>
    <row r="47482" ht="26.25" customHeight="1"/>
    <row r="47483" ht="26.25" customHeight="1"/>
    <row r="47484" ht="26.25" customHeight="1"/>
    <row r="47485" ht="26.25" customHeight="1"/>
    <row r="47486" ht="26.25" customHeight="1"/>
    <row r="47487" ht="26.25" customHeight="1"/>
    <row r="47488" ht="26.25" customHeight="1"/>
    <row r="47489" ht="26.25" customHeight="1"/>
    <row r="47490" ht="26.25" customHeight="1"/>
    <row r="47491" ht="26.25" customHeight="1"/>
    <row r="47492" ht="26.25" customHeight="1"/>
    <row r="47493" ht="26.25" customHeight="1"/>
    <row r="47494" ht="26.25" customHeight="1"/>
    <row r="47495" ht="26.25" customHeight="1"/>
    <row r="47496" ht="26.25" customHeight="1"/>
    <row r="47497" ht="26.25" customHeight="1"/>
    <row r="47498" ht="26.25" customHeight="1"/>
    <row r="47499" ht="26.25" customHeight="1"/>
    <row r="47500" ht="26.25" customHeight="1"/>
    <row r="47501" ht="26.25" customHeight="1"/>
    <row r="47502" ht="26.25" customHeight="1"/>
    <row r="47503" ht="26.25" customHeight="1"/>
    <row r="47504" ht="26.25" customHeight="1"/>
    <row r="47505" ht="26.25" customHeight="1"/>
    <row r="47506" ht="26.25" customHeight="1"/>
    <row r="47507" ht="26.25" customHeight="1"/>
    <row r="47508" ht="26.25" customHeight="1"/>
    <row r="47509" ht="26.25" customHeight="1"/>
    <row r="47510" ht="26.25" customHeight="1"/>
    <row r="47511" ht="26.25" customHeight="1"/>
    <row r="47512" ht="26.25" customHeight="1"/>
    <row r="47513" ht="26.25" customHeight="1"/>
    <row r="47514" ht="26.25" customHeight="1"/>
    <row r="47515" ht="26.25" customHeight="1"/>
    <row r="47516" ht="26.25" customHeight="1"/>
    <row r="47517" ht="26.25" customHeight="1"/>
    <row r="47518" ht="26.25" customHeight="1"/>
    <row r="47519" ht="26.25" customHeight="1"/>
    <row r="47520" ht="26.25" customHeight="1"/>
    <row r="47521" ht="26.25" customHeight="1"/>
    <row r="47522" ht="26.25" customHeight="1"/>
    <row r="47523" ht="26.25" customHeight="1"/>
    <row r="47524" ht="26.25" customHeight="1"/>
    <row r="47525" ht="26.25" customHeight="1"/>
    <row r="47526" ht="26.25" customHeight="1"/>
    <row r="47527" ht="26.25" customHeight="1"/>
    <row r="47528" ht="26.25" customHeight="1"/>
    <row r="47529" ht="26.25" customHeight="1"/>
    <row r="47530" ht="26.25" customHeight="1"/>
    <row r="47531" ht="26.25" customHeight="1"/>
    <row r="47532" ht="26.25" customHeight="1"/>
    <row r="47533" ht="26.25" customHeight="1"/>
    <row r="47534" ht="26.25" customHeight="1"/>
    <row r="47535" ht="26.25" customHeight="1"/>
    <row r="47536" ht="26.25" customHeight="1"/>
    <row r="47537" ht="26.25" customHeight="1"/>
    <row r="47538" ht="26.25" customHeight="1"/>
    <row r="47539" ht="26.25" customHeight="1"/>
    <row r="47540" ht="26.25" customHeight="1"/>
    <row r="47541" ht="26.25" customHeight="1"/>
    <row r="47542" ht="26.25" customHeight="1"/>
    <row r="47543" ht="26.25" customHeight="1"/>
    <row r="47544" ht="26.25" customHeight="1"/>
    <row r="47545" ht="26.25" customHeight="1"/>
    <row r="47546" ht="26.25" customHeight="1"/>
    <row r="47547" ht="26.25" customHeight="1"/>
    <row r="47548" ht="26.25" customHeight="1"/>
    <row r="47549" ht="26.25" customHeight="1"/>
    <row r="47550" ht="26.25" customHeight="1"/>
    <row r="47551" ht="26.25" customHeight="1"/>
    <row r="47552" ht="26.25" customHeight="1"/>
    <row r="47553" ht="26.25" customHeight="1"/>
    <row r="47554" ht="26.25" customHeight="1"/>
    <row r="47555" ht="26.25" customHeight="1"/>
    <row r="47556" ht="26.25" customHeight="1"/>
    <row r="47557" ht="26.25" customHeight="1"/>
    <row r="47558" ht="26.25" customHeight="1"/>
    <row r="47559" ht="26.25" customHeight="1"/>
    <row r="47560" ht="26.25" customHeight="1"/>
    <row r="47561" ht="26.25" customHeight="1"/>
    <row r="47562" ht="26.25" customHeight="1"/>
    <row r="47563" ht="26.25" customHeight="1"/>
    <row r="47564" ht="26.25" customHeight="1"/>
    <row r="47565" ht="26.25" customHeight="1"/>
    <row r="47566" ht="26.25" customHeight="1"/>
    <row r="47567" ht="26.25" customHeight="1"/>
    <row r="47568" ht="26.25" customHeight="1"/>
    <row r="47569" ht="26.25" customHeight="1"/>
    <row r="47570" ht="26.25" customHeight="1"/>
    <row r="47571" ht="26.25" customHeight="1"/>
    <row r="47572" ht="26.25" customHeight="1"/>
    <row r="47573" ht="26.25" customHeight="1"/>
    <row r="47574" ht="26.25" customHeight="1"/>
    <row r="47575" ht="26.25" customHeight="1"/>
    <row r="47576" ht="26.25" customHeight="1"/>
    <row r="47577" ht="26.25" customHeight="1"/>
    <row r="47578" ht="26.25" customHeight="1"/>
    <row r="47579" ht="26.25" customHeight="1"/>
    <row r="47580" ht="26.25" customHeight="1"/>
    <row r="47581" ht="26.25" customHeight="1"/>
    <row r="47582" ht="26.25" customHeight="1"/>
    <row r="47583" ht="26.25" customHeight="1"/>
    <row r="47584" ht="26.25" customHeight="1"/>
    <row r="47585" ht="26.25" customHeight="1"/>
    <row r="47586" ht="26.25" customHeight="1"/>
    <row r="47587" ht="26.25" customHeight="1"/>
    <row r="47588" ht="26.25" customHeight="1"/>
    <row r="47589" ht="26.25" customHeight="1"/>
    <row r="47590" ht="26.25" customHeight="1"/>
    <row r="47591" ht="26.25" customHeight="1"/>
    <row r="47592" ht="26.25" customHeight="1"/>
    <row r="47593" ht="26.25" customHeight="1"/>
    <row r="47594" ht="26.25" customHeight="1"/>
    <row r="47595" ht="26.25" customHeight="1"/>
    <row r="47596" ht="26.25" customHeight="1"/>
    <row r="47597" ht="26.25" customHeight="1"/>
    <row r="47598" ht="26.25" customHeight="1"/>
    <row r="47599" ht="26.25" customHeight="1"/>
    <row r="47600" ht="26.25" customHeight="1"/>
    <row r="47601" ht="26.25" customHeight="1"/>
    <row r="47602" ht="26.25" customHeight="1"/>
    <row r="47603" ht="26.25" customHeight="1"/>
    <row r="47604" ht="26.25" customHeight="1"/>
    <row r="47605" ht="26.25" customHeight="1"/>
    <row r="47606" ht="26.25" customHeight="1"/>
    <row r="47607" ht="26.25" customHeight="1"/>
    <row r="47608" ht="26.25" customHeight="1"/>
    <row r="47609" ht="26.25" customHeight="1"/>
    <row r="47610" ht="26.25" customHeight="1"/>
    <row r="47611" ht="26.25" customHeight="1"/>
    <row r="47612" ht="26.25" customHeight="1"/>
    <row r="47613" ht="26.25" customHeight="1"/>
    <row r="47614" ht="26.25" customHeight="1"/>
    <row r="47615" ht="26.25" customHeight="1"/>
    <row r="47616" ht="26.25" customHeight="1"/>
    <row r="47617" ht="26.25" customHeight="1"/>
    <row r="47618" ht="26.25" customHeight="1"/>
    <row r="47619" ht="26.25" customHeight="1"/>
    <row r="47620" ht="26.25" customHeight="1"/>
    <row r="47621" ht="26.25" customHeight="1"/>
    <row r="47622" ht="26.25" customHeight="1"/>
    <row r="47623" ht="26.25" customHeight="1"/>
    <row r="47624" ht="26.25" customHeight="1"/>
    <row r="47625" ht="26.25" customHeight="1"/>
    <row r="47626" ht="26.25" customHeight="1"/>
    <row r="47627" ht="26.25" customHeight="1"/>
    <row r="47628" ht="26.25" customHeight="1"/>
    <row r="47629" ht="26.25" customHeight="1"/>
    <row r="47630" ht="26.25" customHeight="1"/>
    <row r="47631" ht="26.25" customHeight="1"/>
    <row r="47632" ht="26.25" customHeight="1"/>
    <row r="47633" ht="26.25" customHeight="1"/>
    <row r="47634" ht="26.25" customHeight="1"/>
    <row r="47635" ht="26.25" customHeight="1"/>
    <row r="47636" ht="26.25" customHeight="1"/>
    <row r="47637" ht="26.25" customHeight="1"/>
    <row r="47638" ht="26.25" customHeight="1"/>
    <row r="47639" ht="26.25" customHeight="1"/>
    <row r="47640" ht="26.25" customHeight="1"/>
    <row r="47641" ht="26.25" customHeight="1"/>
    <row r="47642" ht="26.25" customHeight="1"/>
    <row r="47643" ht="26.25" customHeight="1"/>
    <row r="47644" ht="26.25" customHeight="1"/>
    <row r="47645" ht="26.25" customHeight="1"/>
    <row r="47646" ht="26.25" customHeight="1"/>
    <row r="47647" ht="26.25" customHeight="1"/>
    <row r="47648" ht="26.25" customHeight="1"/>
    <row r="47649" ht="26.25" customHeight="1"/>
    <row r="47650" ht="26.25" customHeight="1"/>
    <row r="47651" ht="26.25" customHeight="1"/>
    <row r="47652" ht="26.25" customHeight="1"/>
    <row r="47653" ht="26.25" customHeight="1"/>
    <row r="47654" ht="26.25" customHeight="1"/>
    <row r="47655" ht="26.25" customHeight="1"/>
    <row r="47656" ht="26.25" customHeight="1"/>
    <row r="47657" ht="26.25" customHeight="1"/>
    <row r="47658" ht="26.25" customHeight="1"/>
    <row r="47659" ht="26.25" customHeight="1"/>
    <row r="47660" ht="26.25" customHeight="1"/>
    <row r="47661" ht="26.25" customHeight="1"/>
    <row r="47662" ht="26.25" customHeight="1"/>
    <row r="47663" ht="26.25" customHeight="1"/>
    <row r="47664" ht="26.25" customHeight="1"/>
    <row r="47665" ht="26.25" customHeight="1"/>
    <row r="47666" ht="26.25" customHeight="1"/>
    <row r="47667" ht="26.25" customHeight="1"/>
    <row r="47668" ht="26.25" customHeight="1"/>
    <row r="47669" ht="26.25" customHeight="1"/>
    <row r="47670" ht="26.25" customHeight="1"/>
    <row r="47671" ht="26.25" customHeight="1"/>
    <row r="47672" ht="26.25" customHeight="1"/>
    <row r="47673" ht="26.25" customHeight="1"/>
    <row r="47674" ht="26.25" customHeight="1"/>
    <row r="47675" ht="26.25" customHeight="1"/>
    <row r="47676" ht="26.25" customHeight="1"/>
    <row r="47677" ht="26.25" customHeight="1"/>
    <row r="47678" ht="26.25" customHeight="1"/>
    <row r="47679" ht="26.25" customHeight="1"/>
    <row r="47680" ht="26.25" customHeight="1"/>
    <row r="47681" ht="26.25" customHeight="1"/>
    <row r="47682" ht="26.25" customHeight="1"/>
    <row r="47683" ht="26.25" customHeight="1"/>
    <row r="47684" ht="26.25" customHeight="1"/>
    <row r="47685" ht="26.25" customHeight="1"/>
    <row r="47686" ht="26.25" customHeight="1"/>
    <row r="47687" ht="26.25" customHeight="1"/>
    <row r="47688" ht="26.25" customHeight="1"/>
    <row r="47689" ht="26.25" customHeight="1"/>
    <row r="47690" ht="26.25" customHeight="1"/>
    <row r="47691" ht="26.25" customHeight="1"/>
    <row r="47692" ht="26.25" customHeight="1"/>
    <row r="47693" ht="26.25" customHeight="1"/>
    <row r="47694" ht="26.25" customHeight="1"/>
    <row r="47695" ht="26.25" customHeight="1"/>
    <row r="47696" ht="26.25" customHeight="1"/>
    <row r="47697" ht="26.25" customHeight="1"/>
    <row r="47698" ht="26.25" customHeight="1"/>
    <row r="47699" ht="26.25" customHeight="1"/>
    <row r="47700" ht="26.25" customHeight="1"/>
    <row r="47701" ht="26.25" customHeight="1"/>
    <row r="47702" ht="26.25" customHeight="1"/>
    <row r="47703" ht="26.25" customHeight="1"/>
    <row r="47704" ht="26.25" customHeight="1"/>
    <row r="47705" ht="26.25" customHeight="1"/>
    <row r="47706" ht="26.25" customHeight="1"/>
    <row r="47707" ht="26.25" customHeight="1"/>
    <row r="47708" ht="26.25" customHeight="1"/>
    <row r="47709" ht="26.25" customHeight="1"/>
    <row r="47710" ht="26.25" customHeight="1"/>
    <row r="47711" ht="26.25" customHeight="1"/>
    <row r="47712" ht="26.25" customHeight="1"/>
    <row r="47713" ht="26.25" customHeight="1"/>
    <row r="47714" ht="26.25" customHeight="1"/>
    <row r="47715" ht="26.25" customHeight="1"/>
    <row r="47716" ht="26.25" customHeight="1"/>
    <row r="47717" ht="26.25" customHeight="1"/>
    <row r="47718" ht="26.25" customHeight="1"/>
    <row r="47719" ht="26.25" customHeight="1"/>
    <row r="47720" ht="26.25" customHeight="1"/>
    <row r="47721" ht="26.25" customHeight="1"/>
    <row r="47722" ht="26.25" customHeight="1"/>
    <row r="47723" ht="26.25" customHeight="1"/>
    <row r="47724" ht="26.25" customHeight="1"/>
    <row r="47725" ht="26.25" customHeight="1"/>
    <row r="47726" ht="26.25" customHeight="1"/>
    <row r="47727" ht="26.25" customHeight="1"/>
    <row r="47728" ht="26.25" customHeight="1"/>
    <row r="47729" ht="26.25" customHeight="1"/>
    <row r="47730" ht="26.25" customHeight="1"/>
    <row r="47731" ht="26.25" customHeight="1"/>
    <row r="47732" ht="26.25" customHeight="1"/>
    <row r="47733" ht="26.25" customHeight="1"/>
    <row r="47734" ht="26.25" customHeight="1"/>
    <row r="47735" ht="26.25" customHeight="1"/>
    <row r="47736" ht="26.25" customHeight="1"/>
    <row r="47737" ht="26.25" customHeight="1"/>
    <row r="47738" ht="26.25" customHeight="1"/>
    <row r="47739" ht="26.25" customHeight="1"/>
    <row r="47740" ht="26.25" customHeight="1"/>
    <row r="47741" ht="26.25" customHeight="1"/>
    <row r="47742" ht="26.25" customHeight="1"/>
    <row r="47743" ht="26.25" customHeight="1"/>
    <row r="47744" ht="26.25" customHeight="1"/>
    <row r="47745" ht="26.25" customHeight="1"/>
    <row r="47746" ht="26.25" customHeight="1"/>
    <row r="47747" ht="26.25" customHeight="1"/>
    <row r="47748" ht="26.25" customHeight="1"/>
    <row r="47749" ht="26.25" customHeight="1"/>
    <row r="47750" ht="26.25" customHeight="1"/>
    <row r="47751" ht="26.25" customHeight="1"/>
    <row r="47752" ht="26.25" customHeight="1"/>
    <row r="47753" ht="26.25" customHeight="1"/>
    <row r="47754" ht="26.25" customHeight="1"/>
    <row r="47755" ht="26.25" customHeight="1"/>
    <row r="47756" ht="26.25" customHeight="1"/>
    <row r="47757" ht="26.25" customHeight="1"/>
    <row r="47758" ht="26.25" customHeight="1"/>
    <row r="47759" ht="26.25" customHeight="1"/>
    <row r="47760" ht="26.25" customHeight="1"/>
    <row r="47761" ht="26.25" customHeight="1"/>
    <row r="47762" ht="26.25" customHeight="1"/>
    <row r="47763" ht="26.25" customHeight="1"/>
    <row r="47764" ht="26.25" customHeight="1"/>
    <row r="47765" ht="26.25" customHeight="1"/>
    <row r="47766" ht="26.25" customHeight="1"/>
    <row r="47767" ht="26.25" customHeight="1"/>
    <row r="47768" ht="26.25" customHeight="1"/>
    <row r="47769" ht="26.25" customHeight="1"/>
    <row r="47770" ht="26.25" customHeight="1"/>
    <row r="47771" ht="26.25" customHeight="1"/>
    <row r="47772" ht="26.25" customHeight="1"/>
    <row r="47773" ht="26.25" customHeight="1"/>
    <row r="47774" ht="26.25" customHeight="1"/>
    <row r="47775" ht="26.25" customHeight="1"/>
    <row r="47776" ht="26.25" customHeight="1"/>
    <row r="47777" ht="26.25" customHeight="1"/>
    <row r="47778" ht="26.25" customHeight="1"/>
    <row r="47779" ht="26.25" customHeight="1"/>
    <row r="47780" ht="26.25" customHeight="1"/>
    <row r="47781" ht="26.25" customHeight="1"/>
    <row r="47782" ht="26.25" customHeight="1"/>
    <row r="47783" ht="26.25" customHeight="1"/>
    <row r="47784" ht="26.25" customHeight="1"/>
    <row r="47785" ht="26.25" customHeight="1"/>
    <row r="47786" ht="26.25" customHeight="1"/>
    <row r="47787" ht="26.25" customHeight="1"/>
    <row r="47788" ht="26.25" customHeight="1"/>
    <row r="47789" ht="26.25" customHeight="1"/>
    <row r="47790" ht="26.25" customHeight="1"/>
    <row r="47791" ht="26.25" customHeight="1"/>
    <row r="47792" ht="26.25" customHeight="1"/>
    <row r="47793" ht="26.25" customHeight="1"/>
    <row r="47794" ht="26.25" customHeight="1"/>
    <row r="47795" ht="26.25" customHeight="1"/>
    <row r="47796" ht="26.25" customHeight="1"/>
    <row r="47797" ht="26.25" customHeight="1"/>
    <row r="47798" ht="26.25" customHeight="1"/>
    <row r="47799" ht="26.25" customHeight="1"/>
    <row r="47800" ht="26.25" customHeight="1"/>
    <row r="47801" ht="26.25" customHeight="1"/>
    <row r="47802" ht="26.25" customHeight="1"/>
    <row r="47803" ht="26.25" customHeight="1"/>
    <row r="47804" ht="26.25" customHeight="1"/>
    <row r="47805" ht="26.25" customHeight="1"/>
    <row r="47806" ht="26.25" customHeight="1"/>
    <row r="47807" ht="26.25" customHeight="1"/>
    <row r="47808" ht="26.25" customHeight="1"/>
    <row r="47809" ht="26.25" customHeight="1"/>
    <row r="47810" ht="26.25" customHeight="1"/>
    <row r="47811" ht="26.25" customHeight="1"/>
    <row r="47812" ht="26.25" customHeight="1"/>
    <row r="47813" ht="26.25" customHeight="1"/>
    <row r="47814" ht="26.25" customHeight="1"/>
    <row r="47815" ht="26.25" customHeight="1"/>
    <row r="47816" ht="26.25" customHeight="1"/>
    <row r="47817" ht="26.25" customHeight="1"/>
    <row r="47818" ht="26.25" customHeight="1"/>
    <row r="47819" ht="26.25" customHeight="1"/>
    <row r="47820" ht="26.25" customHeight="1"/>
    <row r="47821" ht="26.25" customHeight="1"/>
    <row r="47822" ht="26.25" customHeight="1"/>
    <row r="47823" ht="26.25" customHeight="1"/>
    <row r="47824" ht="26.25" customHeight="1"/>
    <row r="47825" ht="26.25" customHeight="1"/>
    <row r="47826" ht="26.25" customHeight="1"/>
    <row r="47827" ht="26.25" customHeight="1"/>
    <row r="47828" ht="26.25" customHeight="1"/>
    <row r="47829" ht="26.25" customHeight="1"/>
    <row r="47830" ht="26.25" customHeight="1"/>
    <row r="47831" ht="26.25" customHeight="1"/>
    <row r="47832" ht="26.25" customHeight="1"/>
    <row r="47833" ht="26.25" customHeight="1"/>
    <row r="47834" ht="26.25" customHeight="1"/>
    <row r="47835" ht="26.25" customHeight="1"/>
    <row r="47836" ht="26.25" customHeight="1"/>
    <row r="47837" ht="26.25" customHeight="1"/>
    <row r="47838" ht="26.25" customHeight="1"/>
    <row r="47839" ht="26.25" customHeight="1"/>
    <row r="47840" ht="26.25" customHeight="1"/>
    <row r="47841" ht="26.25" customHeight="1"/>
    <row r="47842" ht="26.25" customHeight="1"/>
    <row r="47843" ht="26.25" customHeight="1"/>
    <row r="47844" ht="26.25" customHeight="1"/>
    <row r="47845" ht="26.25" customHeight="1"/>
    <row r="47846" ht="26.25" customHeight="1"/>
    <row r="47847" ht="26.25" customHeight="1"/>
    <row r="47848" ht="26.25" customHeight="1"/>
    <row r="47849" ht="26.25" customHeight="1"/>
    <row r="47850" ht="26.25" customHeight="1"/>
    <row r="47851" ht="26.25" customHeight="1"/>
    <row r="47852" ht="26.25" customHeight="1"/>
    <row r="47853" ht="26.25" customHeight="1"/>
    <row r="47854" ht="26.25" customHeight="1"/>
    <row r="47855" ht="26.25" customHeight="1"/>
    <row r="47856" ht="26.25" customHeight="1"/>
    <row r="47857" ht="26.25" customHeight="1"/>
    <row r="47858" ht="26.25" customHeight="1"/>
    <row r="47859" ht="26.25" customHeight="1"/>
    <row r="47860" ht="26.25" customHeight="1"/>
    <row r="47861" ht="26.25" customHeight="1"/>
    <row r="47862" ht="26.25" customHeight="1"/>
    <row r="47863" ht="26.25" customHeight="1"/>
    <row r="47864" ht="26.25" customHeight="1"/>
    <row r="47865" ht="26.25" customHeight="1"/>
    <row r="47866" ht="26.25" customHeight="1"/>
    <row r="47867" ht="26.25" customHeight="1"/>
    <row r="47868" ht="26.25" customHeight="1"/>
    <row r="47869" ht="26.25" customHeight="1"/>
    <row r="47870" ht="26.25" customHeight="1"/>
    <row r="47871" ht="26.25" customHeight="1"/>
    <row r="47872" ht="26.25" customHeight="1"/>
    <row r="47873" ht="26.25" customHeight="1"/>
    <row r="47874" ht="26.25" customHeight="1"/>
    <row r="47875" ht="26.25" customHeight="1"/>
    <row r="47876" ht="26.25" customHeight="1"/>
    <row r="47877" ht="26.25" customHeight="1"/>
    <row r="47878" ht="26.25" customHeight="1"/>
    <row r="47879" ht="26.25" customHeight="1"/>
    <row r="47880" ht="26.25" customHeight="1"/>
    <row r="47881" ht="26.25" customHeight="1"/>
    <row r="47882" ht="26.25" customHeight="1"/>
    <row r="47883" ht="26.25" customHeight="1"/>
    <row r="47884" ht="26.25" customHeight="1"/>
    <row r="47885" ht="26.25" customHeight="1"/>
    <row r="47886" ht="26.25" customHeight="1"/>
    <row r="47887" ht="26.25" customHeight="1"/>
    <row r="47888" ht="26.25" customHeight="1"/>
    <row r="47889" ht="26.25" customHeight="1"/>
    <row r="47890" ht="26.25" customHeight="1"/>
    <row r="47891" ht="26.25" customHeight="1"/>
    <row r="47892" ht="26.25" customHeight="1"/>
    <row r="47893" ht="26.25" customHeight="1"/>
    <row r="47894" ht="26.25" customHeight="1"/>
    <row r="47895" ht="26.25" customHeight="1"/>
    <row r="47896" ht="26.25" customHeight="1"/>
    <row r="47897" ht="26.25" customHeight="1"/>
    <row r="47898" ht="26.25" customHeight="1"/>
    <row r="47899" ht="26.25" customHeight="1"/>
    <row r="47900" ht="26.25" customHeight="1"/>
    <row r="47901" ht="26.25" customHeight="1"/>
    <row r="47902" ht="26.25" customHeight="1"/>
    <row r="47903" ht="26.25" customHeight="1"/>
    <row r="47904" ht="26.25" customHeight="1"/>
    <row r="47905" ht="26.25" customHeight="1"/>
    <row r="47906" ht="26.25" customHeight="1"/>
    <row r="47907" ht="26.25" customHeight="1"/>
    <row r="47908" ht="26.25" customHeight="1"/>
    <row r="47909" ht="26.25" customHeight="1"/>
    <row r="47910" ht="26.25" customHeight="1"/>
    <row r="47911" ht="26.25" customHeight="1"/>
    <row r="47912" ht="26.25" customHeight="1"/>
    <row r="47913" ht="26.25" customHeight="1"/>
    <row r="47914" ht="26.25" customHeight="1"/>
    <row r="47915" ht="26.25" customHeight="1"/>
    <row r="47916" ht="26.25" customHeight="1"/>
    <row r="47917" ht="26.25" customHeight="1"/>
    <row r="47918" ht="26.25" customHeight="1"/>
    <row r="47919" ht="26.25" customHeight="1"/>
    <row r="47920" ht="26.25" customHeight="1"/>
    <row r="47921" ht="26.25" customHeight="1"/>
    <row r="47922" ht="26.25" customHeight="1"/>
    <row r="47923" ht="26.25" customHeight="1"/>
    <row r="47924" ht="26.25" customHeight="1"/>
    <row r="47925" ht="26.25" customHeight="1"/>
    <row r="47926" ht="26.25" customHeight="1"/>
    <row r="47927" ht="26.25" customHeight="1"/>
    <row r="47928" ht="26.25" customHeight="1"/>
    <row r="47929" ht="26.25" customHeight="1"/>
    <row r="47930" ht="26.25" customHeight="1"/>
    <row r="47931" ht="26.25" customHeight="1"/>
    <row r="47932" ht="26.25" customHeight="1"/>
    <row r="47933" ht="26.25" customHeight="1"/>
    <row r="47934" ht="26.25" customHeight="1"/>
    <row r="47935" ht="26.25" customHeight="1"/>
    <row r="47936" ht="26.25" customHeight="1"/>
    <row r="47937" ht="26.25" customHeight="1"/>
    <row r="47938" ht="26.25" customHeight="1"/>
    <row r="47939" ht="26.25" customHeight="1"/>
    <row r="47940" ht="26.25" customHeight="1"/>
    <row r="47941" ht="26.25" customHeight="1"/>
    <row r="47942" ht="26.25" customHeight="1"/>
    <row r="47943" ht="26.25" customHeight="1"/>
    <row r="47944" ht="26.25" customHeight="1"/>
    <row r="47945" ht="26.25" customHeight="1"/>
    <row r="47946" ht="26.25" customHeight="1"/>
    <row r="47947" ht="26.25" customHeight="1"/>
    <row r="47948" ht="26.25" customHeight="1"/>
    <row r="47949" ht="26.25" customHeight="1"/>
    <row r="47950" ht="26.25" customHeight="1"/>
    <row r="47951" ht="26.25" customHeight="1"/>
    <row r="47952" ht="26.25" customHeight="1"/>
    <row r="47953" ht="26.25" customHeight="1"/>
    <row r="47954" ht="26.25" customHeight="1"/>
    <row r="47955" ht="26.25" customHeight="1"/>
    <row r="47956" ht="26.25" customHeight="1"/>
    <row r="47957" ht="26.25" customHeight="1"/>
    <row r="47958" ht="26.25" customHeight="1"/>
    <row r="47959" ht="26.25" customHeight="1"/>
    <row r="47960" ht="26.25" customHeight="1"/>
    <row r="47961" ht="26.25" customHeight="1"/>
    <row r="47962" ht="26.25" customHeight="1"/>
    <row r="47963" ht="26.25" customHeight="1"/>
    <row r="47964" ht="26.25" customHeight="1"/>
    <row r="47965" ht="26.25" customHeight="1"/>
    <row r="47966" ht="26.25" customHeight="1"/>
    <row r="47967" ht="26.25" customHeight="1"/>
    <row r="47968" ht="26.25" customHeight="1"/>
    <row r="47969" ht="26.25" customHeight="1"/>
    <row r="47970" ht="26.25" customHeight="1"/>
    <row r="47971" ht="26.25" customHeight="1"/>
    <row r="47972" ht="26.25" customHeight="1"/>
    <row r="47973" ht="26.25" customHeight="1"/>
    <row r="47974" ht="26.25" customHeight="1"/>
    <row r="47975" ht="26.25" customHeight="1"/>
    <row r="47976" ht="26.25" customHeight="1"/>
    <row r="47977" ht="26.25" customHeight="1"/>
    <row r="47978" ht="26.25" customHeight="1"/>
    <row r="47979" ht="26.25" customHeight="1"/>
    <row r="47980" ht="26.25" customHeight="1"/>
    <row r="47981" ht="26.25" customHeight="1"/>
    <row r="47982" ht="26.25" customHeight="1"/>
    <row r="47983" ht="26.25" customHeight="1"/>
    <row r="47984" ht="26.25" customHeight="1"/>
    <row r="47985" ht="26.25" customHeight="1"/>
    <row r="47986" ht="26.25" customHeight="1"/>
    <row r="47987" ht="26.25" customHeight="1"/>
    <row r="47988" ht="26.25" customHeight="1"/>
    <row r="47989" ht="26.25" customHeight="1"/>
    <row r="47990" ht="26.25" customHeight="1"/>
    <row r="47991" ht="26.25" customHeight="1"/>
    <row r="47992" ht="26.25" customHeight="1"/>
    <row r="47993" ht="26.25" customHeight="1"/>
    <row r="47994" ht="26.25" customHeight="1"/>
    <row r="47995" ht="26.25" customHeight="1"/>
    <row r="47996" ht="26.25" customHeight="1"/>
    <row r="47997" ht="26.25" customHeight="1"/>
    <row r="47998" ht="26.25" customHeight="1"/>
    <row r="47999" ht="26.25" customHeight="1"/>
    <row r="48000" ht="26.25" customHeight="1"/>
    <row r="48001" ht="26.25" customHeight="1"/>
    <row r="48002" ht="26.25" customHeight="1"/>
    <row r="48003" ht="26.25" customHeight="1"/>
    <row r="48004" ht="26.25" customHeight="1"/>
    <row r="48005" ht="26.25" customHeight="1"/>
    <row r="48006" ht="26.25" customHeight="1"/>
    <row r="48007" ht="26.25" customHeight="1"/>
    <row r="48008" ht="26.25" customHeight="1"/>
    <row r="48009" ht="26.25" customHeight="1"/>
    <row r="48010" ht="26.25" customHeight="1"/>
    <row r="48011" ht="26.25" customHeight="1"/>
    <row r="48012" ht="26.25" customHeight="1"/>
    <row r="48013" ht="26.25" customHeight="1"/>
    <row r="48014" ht="26.25" customHeight="1"/>
    <row r="48015" ht="26.25" customHeight="1"/>
    <row r="48016" ht="26.25" customHeight="1"/>
    <row r="48017" ht="26.25" customHeight="1"/>
    <row r="48018" ht="26.25" customHeight="1"/>
    <row r="48019" ht="26.25" customHeight="1"/>
    <row r="48020" ht="26.25" customHeight="1"/>
    <row r="48021" ht="26.25" customHeight="1"/>
    <row r="48022" ht="26.25" customHeight="1"/>
    <row r="48023" ht="26.25" customHeight="1"/>
    <row r="48024" ht="26.25" customHeight="1"/>
    <row r="48025" ht="26.25" customHeight="1"/>
    <row r="48026" ht="26.25" customHeight="1"/>
    <row r="48027" ht="26.25" customHeight="1"/>
    <row r="48028" ht="26.25" customHeight="1"/>
    <row r="48029" ht="26.25" customHeight="1"/>
    <row r="48030" ht="26.25" customHeight="1"/>
    <row r="48031" ht="26.25" customHeight="1"/>
    <row r="48032" ht="26.25" customHeight="1"/>
    <row r="48033" ht="26.25" customHeight="1"/>
    <row r="48034" ht="26.25" customHeight="1"/>
    <row r="48035" ht="26.25" customHeight="1"/>
    <row r="48036" ht="26.25" customHeight="1"/>
    <row r="48037" ht="26.25" customHeight="1"/>
    <row r="48038" ht="26.25" customHeight="1"/>
    <row r="48039" ht="26.25" customHeight="1"/>
    <row r="48040" ht="26.25" customHeight="1"/>
    <row r="48041" ht="26.25" customHeight="1"/>
    <row r="48042" ht="26.25" customHeight="1"/>
    <row r="48043" ht="26.25" customHeight="1"/>
    <row r="48044" ht="26.25" customHeight="1"/>
    <row r="48045" ht="26.25" customHeight="1"/>
    <row r="48046" ht="26.25" customHeight="1"/>
    <row r="48047" ht="26.25" customHeight="1"/>
    <row r="48048" ht="26.25" customHeight="1"/>
    <row r="48049" ht="26.25" customHeight="1"/>
    <row r="48050" ht="26.25" customHeight="1"/>
    <row r="48051" ht="26.25" customHeight="1"/>
    <row r="48052" ht="26.25" customHeight="1"/>
    <row r="48053" ht="26.25" customHeight="1"/>
    <row r="48054" ht="26.25" customHeight="1"/>
    <row r="48055" ht="26.25" customHeight="1"/>
    <row r="48056" ht="26.25" customHeight="1"/>
    <row r="48057" ht="26.25" customHeight="1"/>
    <row r="48058" ht="26.25" customHeight="1"/>
    <row r="48059" ht="26.25" customHeight="1"/>
    <row r="48060" ht="26.25" customHeight="1"/>
    <row r="48061" ht="26.25" customHeight="1"/>
    <row r="48062" ht="26.25" customHeight="1"/>
    <row r="48063" ht="26.25" customHeight="1"/>
    <row r="48064" ht="26.25" customHeight="1"/>
    <row r="48065" ht="26.25" customHeight="1"/>
    <row r="48066" ht="26.25" customHeight="1"/>
    <row r="48067" ht="26.25" customHeight="1"/>
    <row r="48068" ht="26.25" customHeight="1"/>
    <row r="48069" ht="26.25" customHeight="1"/>
    <row r="48070" ht="26.25" customHeight="1"/>
    <row r="48071" ht="26.25" customHeight="1"/>
    <row r="48072" ht="26.25" customHeight="1"/>
    <row r="48073" ht="26.25" customHeight="1"/>
    <row r="48074" ht="26.25" customHeight="1"/>
    <row r="48075" ht="26.25" customHeight="1"/>
    <row r="48076" ht="26.25" customHeight="1"/>
    <row r="48077" ht="26.25" customHeight="1"/>
    <row r="48078" ht="26.25" customHeight="1"/>
    <row r="48079" ht="26.25" customHeight="1"/>
    <row r="48080" ht="26.25" customHeight="1"/>
    <row r="48081" ht="26.25" customHeight="1"/>
    <row r="48082" ht="26.25" customHeight="1"/>
    <row r="48083" ht="26.25" customHeight="1"/>
    <row r="48084" ht="26.25" customHeight="1"/>
    <row r="48085" ht="26.25" customHeight="1"/>
    <row r="48086" ht="26.25" customHeight="1"/>
    <row r="48087" ht="26.25" customHeight="1"/>
    <row r="48088" ht="26.25" customHeight="1"/>
    <row r="48089" ht="26.25" customHeight="1"/>
    <row r="48090" ht="26.25" customHeight="1"/>
    <row r="48091" ht="26.25" customHeight="1"/>
    <row r="48092" ht="26.25" customHeight="1"/>
    <row r="48093" ht="26.25" customHeight="1"/>
    <row r="48094" ht="26.25" customHeight="1"/>
    <row r="48095" ht="26.25" customHeight="1"/>
    <row r="48096" ht="26.25" customHeight="1"/>
    <row r="48097" ht="26.25" customHeight="1"/>
    <row r="48098" ht="26.25" customHeight="1"/>
    <row r="48099" ht="26.25" customHeight="1"/>
    <row r="48100" ht="26.25" customHeight="1"/>
    <row r="48101" ht="26.25" customHeight="1"/>
    <row r="48102" ht="26.25" customHeight="1"/>
    <row r="48103" ht="26.25" customHeight="1"/>
    <row r="48104" ht="26.25" customHeight="1"/>
    <row r="48105" ht="26.25" customHeight="1"/>
    <row r="48106" ht="26.25" customHeight="1"/>
    <row r="48107" ht="26.25" customHeight="1"/>
    <row r="48108" ht="26.25" customHeight="1"/>
    <row r="48109" ht="26.25" customHeight="1"/>
    <row r="48110" ht="26.25" customHeight="1"/>
    <row r="48111" ht="26.25" customHeight="1"/>
    <row r="48112" ht="26.25" customHeight="1"/>
    <row r="48113" ht="26.25" customHeight="1"/>
    <row r="48114" ht="26.25" customHeight="1"/>
    <row r="48115" ht="26.25" customHeight="1"/>
    <row r="48116" ht="26.25" customHeight="1"/>
    <row r="48117" ht="26.25" customHeight="1"/>
    <row r="48118" ht="26.25" customHeight="1"/>
    <row r="48119" ht="26.25" customHeight="1"/>
    <row r="48120" ht="26.25" customHeight="1"/>
    <row r="48121" ht="26.25" customHeight="1"/>
    <row r="48122" ht="26.25" customHeight="1"/>
    <row r="48123" ht="26.25" customHeight="1"/>
    <row r="48124" ht="26.25" customHeight="1"/>
    <row r="48125" ht="26.25" customHeight="1"/>
    <row r="48126" ht="26.25" customHeight="1"/>
    <row r="48127" ht="26.25" customHeight="1"/>
    <row r="48128" ht="26.25" customHeight="1"/>
    <row r="48129" ht="26.25" customHeight="1"/>
    <row r="48130" ht="26.25" customHeight="1"/>
    <row r="48131" ht="26.25" customHeight="1"/>
    <row r="48132" ht="26.25" customHeight="1"/>
    <row r="48133" ht="26.25" customHeight="1"/>
    <row r="48134" ht="26.25" customHeight="1"/>
    <row r="48135" ht="26.25" customHeight="1"/>
    <row r="48136" ht="26.25" customHeight="1"/>
    <row r="48137" ht="26.25" customHeight="1"/>
    <row r="48138" ht="26.25" customHeight="1"/>
    <row r="48139" ht="26.25" customHeight="1"/>
    <row r="48140" ht="26.25" customHeight="1"/>
    <row r="48141" ht="26.25" customHeight="1"/>
    <row r="48142" ht="26.25" customHeight="1"/>
    <row r="48143" ht="26.25" customHeight="1"/>
    <row r="48144" ht="26.25" customHeight="1"/>
    <row r="48145" ht="26.25" customHeight="1"/>
    <row r="48146" ht="26.25" customHeight="1"/>
    <row r="48147" ht="26.25" customHeight="1"/>
    <row r="48148" ht="26.25" customHeight="1"/>
    <row r="48149" ht="26.25" customHeight="1"/>
    <row r="48150" ht="26.25" customHeight="1"/>
    <row r="48151" ht="26.25" customHeight="1"/>
    <row r="48152" ht="26.25" customHeight="1"/>
    <row r="48153" ht="26.25" customHeight="1"/>
    <row r="48154" ht="26.25" customHeight="1"/>
    <row r="48155" ht="26.25" customHeight="1"/>
    <row r="48156" ht="26.25" customHeight="1"/>
    <row r="48157" ht="26.25" customHeight="1"/>
    <row r="48158" ht="26.25" customHeight="1"/>
    <row r="48159" ht="26.25" customHeight="1"/>
    <row r="48160" ht="26.25" customHeight="1"/>
    <row r="48161" ht="26.25" customHeight="1"/>
    <row r="48162" ht="26.25" customHeight="1"/>
    <row r="48163" ht="26.25" customHeight="1"/>
    <row r="48164" ht="26.25" customHeight="1"/>
    <row r="48165" ht="26.25" customHeight="1"/>
    <row r="48166" ht="26.25" customHeight="1"/>
    <row r="48167" ht="26.25" customHeight="1"/>
    <row r="48168" ht="26.25" customHeight="1"/>
    <row r="48169" ht="26.25" customHeight="1"/>
    <row r="48170" ht="26.25" customHeight="1"/>
    <row r="48171" ht="26.25" customHeight="1"/>
    <row r="48172" ht="26.25" customHeight="1"/>
    <row r="48173" ht="26.25" customHeight="1"/>
    <row r="48174" ht="26.25" customHeight="1"/>
    <row r="48175" ht="26.25" customHeight="1"/>
    <row r="48176" ht="26.25" customHeight="1"/>
    <row r="48177" ht="26.25" customHeight="1"/>
    <row r="48178" ht="26.25" customHeight="1"/>
    <row r="48179" ht="26.25" customHeight="1"/>
    <row r="48180" ht="26.25" customHeight="1"/>
    <row r="48181" ht="26.25" customHeight="1"/>
    <row r="48182" ht="26.25" customHeight="1"/>
    <row r="48183" ht="26.25" customHeight="1"/>
    <row r="48184" ht="26.25" customHeight="1"/>
    <row r="48185" ht="26.25" customHeight="1"/>
    <row r="48186" ht="26.25" customHeight="1"/>
    <row r="48187" ht="26.25" customHeight="1"/>
    <row r="48188" ht="26.25" customHeight="1"/>
    <row r="48189" ht="26.25" customHeight="1"/>
    <row r="48190" ht="26.25" customHeight="1"/>
    <row r="48191" ht="26.25" customHeight="1"/>
    <row r="48192" ht="26.25" customHeight="1"/>
    <row r="48193" ht="26.25" customHeight="1"/>
    <row r="48194" ht="26.25" customHeight="1"/>
    <row r="48195" ht="26.25" customHeight="1"/>
    <row r="48196" ht="26.25" customHeight="1"/>
    <row r="48197" ht="26.25" customHeight="1"/>
    <row r="48198" ht="26.25" customHeight="1"/>
    <row r="48199" ht="26.25" customHeight="1"/>
    <row r="48200" ht="26.25" customHeight="1"/>
    <row r="48201" ht="26.25" customHeight="1"/>
    <row r="48202" ht="26.25" customHeight="1"/>
    <row r="48203" ht="26.25" customHeight="1"/>
    <row r="48204" ht="26.25" customHeight="1"/>
    <row r="48205" ht="26.25" customHeight="1"/>
    <row r="48206" ht="26.25" customHeight="1"/>
    <row r="48207" ht="26.25" customHeight="1"/>
    <row r="48208" ht="26.25" customHeight="1"/>
    <row r="48209" ht="26.25" customHeight="1"/>
    <row r="48210" ht="26.25" customHeight="1"/>
    <row r="48211" ht="26.25" customHeight="1"/>
    <row r="48212" ht="26.25" customHeight="1"/>
    <row r="48213" ht="26.25" customHeight="1"/>
    <row r="48214" ht="26.25" customHeight="1"/>
    <row r="48215" ht="26.25" customHeight="1"/>
    <row r="48216" ht="26.25" customHeight="1"/>
    <row r="48217" ht="26.25" customHeight="1"/>
    <row r="48218" ht="26.25" customHeight="1"/>
    <row r="48219" ht="26.25" customHeight="1"/>
    <row r="48220" ht="26.25" customHeight="1"/>
    <row r="48221" ht="26.25" customHeight="1"/>
    <row r="48222" ht="26.25" customHeight="1"/>
    <row r="48223" ht="26.25" customHeight="1"/>
    <row r="48224" ht="26.25" customHeight="1"/>
    <row r="48225" ht="26.25" customHeight="1"/>
    <row r="48226" ht="26.25" customHeight="1"/>
    <row r="48227" ht="26.25" customHeight="1"/>
    <row r="48228" ht="26.25" customHeight="1"/>
    <row r="48229" ht="26.25" customHeight="1"/>
    <row r="48230" ht="26.25" customHeight="1"/>
    <row r="48231" ht="26.25" customHeight="1"/>
    <row r="48232" ht="26.25" customHeight="1"/>
    <row r="48233" ht="26.25" customHeight="1"/>
    <row r="48234" ht="26.25" customHeight="1"/>
    <row r="48235" ht="26.25" customHeight="1"/>
    <row r="48236" ht="26.25" customHeight="1"/>
    <row r="48237" ht="26.25" customHeight="1"/>
    <row r="48238" ht="26.25" customHeight="1"/>
    <row r="48239" ht="26.25" customHeight="1"/>
    <row r="48240" ht="26.25" customHeight="1"/>
    <row r="48241" ht="26.25" customHeight="1"/>
    <row r="48242" ht="26.25" customHeight="1"/>
    <row r="48243" ht="26.25" customHeight="1"/>
    <row r="48244" ht="26.25" customHeight="1"/>
    <row r="48245" ht="26.25" customHeight="1"/>
    <row r="48246" ht="26.25" customHeight="1"/>
    <row r="48247" ht="26.25" customHeight="1"/>
    <row r="48248" ht="26.25" customHeight="1"/>
    <row r="48249" ht="26.25" customHeight="1"/>
    <row r="48250" ht="26.25" customHeight="1"/>
    <row r="48251" ht="26.25" customHeight="1"/>
    <row r="48252" ht="26.25" customHeight="1"/>
    <row r="48253" ht="26.25" customHeight="1"/>
    <row r="48254" ht="26.25" customHeight="1"/>
    <row r="48255" ht="26.25" customHeight="1"/>
    <row r="48256" ht="26.25" customHeight="1"/>
    <row r="48257" ht="26.25" customHeight="1"/>
    <row r="48258" ht="26.25" customHeight="1"/>
    <row r="48259" ht="26.25" customHeight="1"/>
    <row r="48260" ht="26.25" customHeight="1"/>
    <row r="48261" ht="26.25" customHeight="1"/>
    <row r="48262" ht="26.25" customHeight="1"/>
    <row r="48263" ht="26.25" customHeight="1"/>
    <row r="48264" ht="26.25" customHeight="1"/>
    <row r="48265" ht="26.25" customHeight="1"/>
    <row r="48266" ht="26.25" customHeight="1"/>
    <row r="48267" ht="26.25" customHeight="1"/>
    <row r="48268" ht="26.25" customHeight="1"/>
    <row r="48269" ht="26.25" customHeight="1"/>
    <row r="48270" ht="26.25" customHeight="1"/>
    <row r="48271" ht="26.25" customHeight="1"/>
    <row r="48272" ht="26.25" customHeight="1"/>
    <row r="48273" ht="26.25" customHeight="1"/>
    <row r="48274" ht="26.25" customHeight="1"/>
    <row r="48275" ht="26.25" customHeight="1"/>
    <row r="48276" ht="26.25" customHeight="1"/>
    <row r="48277" ht="26.25" customHeight="1"/>
    <row r="48278" ht="26.25" customHeight="1"/>
    <row r="48279" ht="26.25" customHeight="1"/>
    <row r="48280" ht="26.25" customHeight="1"/>
    <row r="48281" ht="26.25" customHeight="1"/>
    <row r="48282" ht="26.25" customHeight="1"/>
    <row r="48283" ht="26.25" customHeight="1"/>
    <row r="48284" ht="26.25" customHeight="1"/>
    <row r="48285" ht="26.25" customHeight="1"/>
    <row r="48286" ht="26.25" customHeight="1"/>
    <row r="48287" ht="26.25" customHeight="1"/>
    <row r="48288" ht="26.25" customHeight="1"/>
    <row r="48289" ht="26.25" customHeight="1"/>
    <row r="48290" ht="26.25" customHeight="1"/>
    <row r="48291" ht="26.25" customHeight="1"/>
    <row r="48292" ht="26.25" customHeight="1"/>
    <row r="48293" ht="26.25" customHeight="1"/>
    <row r="48294" ht="26.25" customHeight="1"/>
    <row r="48295" ht="26.25" customHeight="1"/>
    <row r="48296" ht="26.25" customHeight="1"/>
    <row r="48297" ht="26.25" customHeight="1"/>
    <row r="48298" ht="26.25" customHeight="1"/>
    <row r="48299" ht="26.25" customHeight="1"/>
    <row r="48300" ht="26.25" customHeight="1"/>
    <row r="48301" ht="26.25" customHeight="1"/>
    <row r="48302" ht="26.25" customHeight="1"/>
    <row r="48303" ht="26.25" customHeight="1"/>
    <row r="48304" ht="26.25" customHeight="1"/>
    <row r="48305" ht="26.25" customHeight="1"/>
    <row r="48306" ht="26.25" customHeight="1"/>
    <row r="48307" ht="26.25" customHeight="1"/>
    <row r="48308" ht="26.25" customHeight="1"/>
    <row r="48309" ht="26.25" customHeight="1"/>
    <row r="48310" ht="26.25" customHeight="1"/>
    <row r="48311" ht="26.25" customHeight="1"/>
    <row r="48312" ht="26.25" customHeight="1"/>
    <row r="48313" ht="26.25" customHeight="1"/>
    <row r="48314" ht="26.25" customHeight="1"/>
    <row r="48315" ht="26.25" customHeight="1"/>
    <row r="48316" ht="26.25" customHeight="1"/>
    <row r="48317" ht="26.25" customHeight="1"/>
    <row r="48318" ht="26.25" customHeight="1"/>
    <row r="48319" ht="26.25" customHeight="1"/>
    <row r="48320" ht="26.25" customHeight="1"/>
    <row r="48321" ht="26.25" customHeight="1"/>
    <row r="48322" ht="26.25" customHeight="1"/>
    <row r="48323" ht="26.25" customHeight="1"/>
    <row r="48324" ht="26.25" customHeight="1"/>
    <row r="48325" ht="26.25" customHeight="1"/>
    <row r="48326" ht="26.25" customHeight="1"/>
    <row r="48327" ht="26.25" customHeight="1"/>
    <row r="48328" ht="26.25" customHeight="1"/>
    <row r="48329" ht="26.25" customHeight="1"/>
    <row r="48330" ht="26.25" customHeight="1"/>
    <row r="48331" ht="26.25" customHeight="1"/>
    <row r="48332" ht="26.25" customHeight="1"/>
    <row r="48333" ht="26.25" customHeight="1"/>
    <row r="48334" ht="26.25" customHeight="1"/>
    <row r="48335" ht="26.25" customHeight="1"/>
    <row r="48336" ht="26.25" customHeight="1"/>
    <row r="48337" ht="26.25" customHeight="1"/>
    <row r="48338" ht="26.25" customHeight="1"/>
    <row r="48339" ht="26.25" customHeight="1"/>
    <row r="48340" ht="26.25" customHeight="1"/>
    <row r="48341" ht="26.25" customHeight="1"/>
    <row r="48342" ht="26.25" customHeight="1"/>
    <row r="48343" ht="26.25" customHeight="1"/>
    <row r="48344" ht="26.25" customHeight="1"/>
    <row r="48345" ht="26.25" customHeight="1"/>
    <row r="48346" ht="26.25" customHeight="1"/>
    <row r="48347" ht="26.25" customHeight="1"/>
    <row r="48348" ht="26.25" customHeight="1"/>
    <row r="48349" ht="26.25" customHeight="1"/>
    <row r="48350" ht="26.25" customHeight="1"/>
    <row r="48351" ht="26.25" customHeight="1"/>
    <row r="48352" ht="26.25" customHeight="1"/>
    <row r="48353" ht="26.25" customHeight="1"/>
    <row r="48354" ht="26.25" customHeight="1"/>
    <row r="48355" ht="26.25" customHeight="1"/>
    <row r="48356" ht="26.25" customHeight="1"/>
    <row r="48357" ht="26.25" customHeight="1"/>
    <row r="48358" ht="26.25" customHeight="1"/>
    <row r="48359" ht="26.25" customHeight="1"/>
    <row r="48360" ht="26.25" customHeight="1"/>
    <row r="48361" ht="26.25" customHeight="1"/>
    <row r="48362" ht="26.25" customHeight="1"/>
    <row r="48363" ht="26.25" customHeight="1"/>
    <row r="48364" ht="26.25" customHeight="1"/>
    <row r="48365" ht="26.25" customHeight="1"/>
    <row r="48366" ht="26.25" customHeight="1"/>
    <row r="48367" ht="26.25" customHeight="1"/>
    <row r="48368" ht="26.25" customHeight="1"/>
    <row r="48369" ht="26.25" customHeight="1"/>
    <row r="48370" ht="26.25" customHeight="1"/>
    <row r="48371" ht="26.25" customHeight="1"/>
    <row r="48372" ht="26.25" customHeight="1"/>
    <row r="48373" ht="26.25" customHeight="1"/>
    <row r="48374" ht="26.25" customHeight="1"/>
    <row r="48375" ht="26.25" customHeight="1"/>
    <row r="48376" ht="26.25" customHeight="1"/>
    <row r="48377" ht="26.25" customHeight="1"/>
    <row r="48378" ht="26.25" customHeight="1"/>
    <row r="48379" ht="26.25" customHeight="1"/>
    <row r="48380" ht="26.25" customHeight="1"/>
    <row r="48381" ht="26.25" customHeight="1"/>
    <row r="48382" ht="26.25" customHeight="1"/>
    <row r="48383" ht="26.25" customHeight="1"/>
    <row r="48384" ht="26.25" customHeight="1"/>
    <row r="48385" ht="26.25" customHeight="1"/>
    <row r="48386" ht="26.25" customHeight="1"/>
    <row r="48387" ht="26.25" customHeight="1"/>
    <row r="48388" ht="26.25" customHeight="1"/>
    <row r="48389" ht="26.25" customHeight="1"/>
    <row r="48390" ht="26.25" customHeight="1"/>
    <row r="48391" ht="26.25" customHeight="1"/>
    <row r="48392" ht="26.25" customHeight="1"/>
    <row r="48393" ht="26.25" customHeight="1"/>
    <row r="48394" ht="26.25" customHeight="1"/>
    <row r="48395" ht="26.25" customHeight="1"/>
    <row r="48396" ht="26.25" customHeight="1"/>
    <row r="48397" ht="26.25" customHeight="1"/>
    <row r="48398" ht="26.25" customHeight="1"/>
    <row r="48399" ht="26.25" customHeight="1"/>
    <row r="48400" ht="26.25" customHeight="1"/>
    <row r="48401" ht="26.25" customHeight="1"/>
    <row r="48402" ht="26.25" customHeight="1"/>
    <row r="48403" ht="26.25" customHeight="1"/>
    <row r="48404" ht="26.25" customHeight="1"/>
    <row r="48405" ht="26.25" customHeight="1"/>
    <row r="48406" ht="26.25" customHeight="1"/>
    <row r="48407" ht="26.25" customHeight="1"/>
    <row r="48408" ht="26.25" customHeight="1"/>
    <row r="48409" ht="26.25" customHeight="1"/>
    <row r="48410" ht="26.25" customHeight="1"/>
    <row r="48411" ht="26.25" customHeight="1"/>
    <row r="48412" ht="26.25" customHeight="1"/>
    <row r="48413" ht="26.25" customHeight="1"/>
    <row r="48414" ht="26.25" customHeight="1"/>
    <row r="48415" ht="26.25" customHeight="1"/>
    <row r="48416" ht="26.25" customHeight="1"/>
    <row r="48417" ht="26.25" customHeight="1"/>
    <row r="48418" ht="26.25" customHeight="1"/>
    <row r="48419" ht="26.25" customHeight="1"/>
    <row r="48420" ht="26.25" customHeight="1"/>
    <row r="48421" ht="26.25" customHeight="1"/>
    <row r="48422" ht="26.25" customHeight="1"/>
    <row r="48423" ht="26.25" customHeight="1"/>
    <row r="48424" ht="26.25" customHeight="1"/>
    <row r="48425" ht="26.25" customHeight="1"/>
    <row r="48426" ht="26.25" customHeight="1"/>
    <row r="48427" ht="26.25" customHeight="1"/>
    <row r="48428" ht="26.25" customHeight="1"/>
    <row r="48429" ht="26.25" customHeight="1"/>
    <row r="48430" ht="26.25" customHeight="1"/>
    <row r="48431" ht="26.25" customHeight="1"/>
    <row r="48432" ht="26.25" customHeight="1"/>
    <row r="48433" ht="26.25" customHeight="1"/>
    <row r="48434" ht="26.25" customHeight="1"/>
    <row r="48435" ht="26.25" customHeight="1"/>
    <row r="48436" ht="26.25" customHeight="1"/>
    <row r="48437" ht="26.25" customHeight="1"/>
    <row r="48438" ht="26.25" customHeight="1"/>
    <row r="48439" ht="26.25" customHeight="1"/>
    <row r="48440" ht="26.25" customHeight="1"/>
    <row r="48441" ht="26.25" customHeight="1"/>
    <row r="48442" ht="26.25" customHeight="1"/>
    <row r="48443" ht="26.25" customHeight="1"/>
    <row r="48444" ht="26.25" customHeight="1"/>
    <row r="48445" ht="26.25" customHeight="1"/>
    <row r="48446" ht="26.25" customHeight="1"/>
    <row r="48447" ht="26.25" customHeight="1"/>
    <row r="48448" ht="26.25" customHeight="1"/>
    <row r="48449" ht="26.25" customHeight="1"/>
    <row r="48450" ht="26.25" customHeight="1"/>
    <row r="48451" ht="26.25" customHeight="1"/>
    <row r="48452" ht="26.25" customHeight="1"/>
    <row r="48453" ht="26.25" customHeight="1"/>
    <row r="48454" ht="26.25" customHeight="1"/>
    <row r="48455" ht="26.25" customHeight="1"/>
    <row r="48456" ht="26.25" customHeight="1"/>
    <row r="48457" ht="26.25" customHeight="1"/>
    <row r="48458" ht="26.25" customHeight="1"/>
    <row r="48459" ht="26.25" customHeight="1"/>
    <row r="48460" ht="26.25" customHeight="1"/>
    <row r="48461" ht="26.25" customHeight="1"/>
    <row r="48462" ht="26.25" customHeight="1"/>
    <row r="48463" ht="26.25" customHeight="1"/>
    <row r="48464" ht="26.25" customHeight="1"/>
    <row r="48465" ht="26.25" customHeight="1"/>
    <row r="48466" ht="26.25" customHeight="1"/>
    <row r="48467" ht="26.25" customHeight="1"/>
    <row r="48468" ht="26.25" customHeight="1"/>
    <row r="48469" ht="26.25" customHeight="1"/>
    <row r="48470" ht="26.25" customHeight="1"/>
    <row r="48471" ht="26.25" customHeight="1"/>
    <row r="48472" ht="26.25" customHeight="1"/>
    <row r="48473" ht="26.25" customHeight="1"/>
    <row r="48474" ht="26.25" customHeight="1"/>
    <row r="48475" ht="26.25" customHeight="1"/>
    <row r="48476" ht="26.25" customHeight="1"/>
    <row r="48477" ht="26.25" customHeight="1"/>
    <row r="48478" ht="26.25" customHeight="1"/>
    <row r="48479" ht="26.25" customHeight="1"/>
    <row r="48480" ht="26.25" customHeight="1"/>
    <row r="48481" ht="26.25" customHeight="1"/>
    <row r="48482" ht="26.25" customHeight="1"/>
    <row r="48483" ht="26.25" customHeight="1"/>
    <row r="48484" ht="26.25" customHeight="1"/>
    <row r="48485" ht="26.25" customHeight="1"/>
    <row r="48486" ht="26.25" customHeight="1"/>
    <row r="48487" ht="26.25" customHeight="1"/>
    <row r="48488" ht="26.25" customHeight="1"/>
    <row r="48489" ht="26.25" customHeight="1"/>
    <row r="48490" ht="26.25" customHeight="1"/>
    <row r="48491" ht="26.25" customHeight="1"/>
    <row r="48492" ht="26.25" customHeight="1"/>
    <row r="48493" ht="26.25" customHeight="1"/>
    <row r="48494" ht="26.25" customHeight="1"/>
    <row r="48495" ht="26.25" customHeight="1"/>
    <row r="48496" ht="26.25" customHeight="1"/>
    <row r="48497" ht="26.25" customHeight="1"/>
    <row r="48498" ht="26.25" customHeight="1"/>
    <row r="48499" ht="26.25" customHeight="1"/>
    <row r="48500" ht="26.25" customHeight="1"/>
    <row r="48501" ht="26.25" customHeight="1"/>
    <row r="48502" ht="26.25" customHeight="1"/>
    <row r="48503" ht="26.25" customHeight="1"/>
    <row r="48504" ht="26.25" customHeight="1"/>
    <row r="48505" ht="26.25" customHeight="1"/>
    <row r="48506" ht="26.25" customHeight="1"/>
    <row r="48507" ht="26.25" customHeight="1"/>
    <row r="48508" ht="26.25" customHeight="1"/>
    <row r="48509" ht="26.25" customHeight="1"/>
    <row r="48510" ht="26.25" customHeight="1"/>
    <row r="48511" ht="26.25" customHeight="1"/>
    <row r="48512" ht="26.25" customHeight="1"/>
    <row r="48513" ht="26.25" customHeight="1"/>
    <row r="48514" ht="26.25" customHeight="1"/>
    <row r="48515" ht="26.25" customHeight="1"/>
    <row r="48516" ht="26.25" customHeight="1"/>
    <row r="48517" ht="26.25" customHeight="1"/>
    <row r="48518" ht="26.25" customHeight="1"/>
    <row r="48519" ht="26.25" customHeight="1"/>
    <row r="48520" ht="26.25" customHeight="1"/>
    <row r="48521" ht="26.25" customHeight="1"/>
    <row r="48522" ht="26.25" customHeight="1"/>
    <row r="48523" ht="26.25" customHeight="1"/>
    <row r="48524" ht="26.25" customHeight="1"/>
    <row r="48525" ht="26.25" customHeight="1"/>
    <row r="48526" ht="26.25" customHeight="1"/>
    <row r="48527" ht="26.25" customHeight="1"/>
    <row r="48528" ht="26.25" customHeight="1"/>
    <row r="48529" ht="26.25" customHeight="1"/>
    <row r="48530" ht="26.25" customHeight="1"/>
    <row r="48531" ht="26.25" customHeight="1"/>
    <row r="48532" ht="26.25" customHeight="1"/>
    <row r="48533" ht="26.25" customHeight="1"/>
    <row r="48534" ht="26.25" customHeight="1"/>
    <row r="48535" ht="26.25" customHeight="1"/>
    <row r="48536" ht="26.25" customHeight="1"/>
    <row r="48537" ht="26.25" customHeight="1"/>
    <row r="48538" ht="26.25" customHeight="1"/>
    <row r="48539" ht="26.25" customHeight="1"/>
    <row r="48540" ht="26.25" customHeight="1"/>
    <row r="48541" ht="26.25" customHeight="1"/>
    <row r="48542" ht="26.25" customHeight="1"/>
    <row r="48543" ht="26.25" customHeight="1"/>
    <row r="48544" ht="26.25" customHeight="1"/>
    <row r="48545" ht="26.25" customHeight="1"/>
    <row r="48546" ht="26.25" customHeight="1"/>
    <row r="48547" ht="26.25" customHeight="1"/>
    <row r="48548" ht="26.25" customHeight="1"/>
    <row r="48549" ht="26.25" customHeight="1"/>
    <row r="48550" ht="26.25" customHeight="1"/>
    <row r="48551" ht="26.25" customHeight="1"/>
    <row r="48552" ht="26.25" customHeight="1"/>
    <row r="48553" ht="26.25" customHeight="1"/>
    <row r="48554" ht="26.25" customHeight="1"/>
    <row r="48555" ht="26.25" customHeight="1"/>
    <row r="48556" ht="26.25" customHeight="1"/>
    <row r="48557" ht="26.25" customHeight="1"/>
    <row r="48558" ht="26.25" customHeight="1"/>
    <row r="48559" ht="26.25" customHeight="1"/>
    <row r="48560" ht="26.25" customHeight="1"/>
    <row r="48561" ht="26.25" customHeight="1"/>
    <row r="48562" ht="26.25" customHeight="1"/>
    <row r="48563" ht="26.25" customHeight="1"/>
    <row r="48564" ht="26.25" customHeight="1"/>
    <row r="48565" ht="26.25" customHeight="1"/>
    <row r="48566" ht="26.25" customHeight="1"/>
    <row r="48567" ht="26.25" customHeight="1"/>
    <row r="48568" ht="26.25" customHeight="1"/>
    <row r="48569" ht="26.25" customHeight="1"/>
    <row r="48570" ht="26.25" customHeight="1"/>
    <row r="48571" ht="26.25" customHeight="1"/>
    <row r="48572" ht="26.25" customHeight="1"/>
    <row r="48573" ht="26.25" customHeight="1"/>
    <row r="48574" ht="26.25" customHeight="1"/>
    <row r="48575" ht="26.25" customHeight="1"/>
    <row r="48576" ht="26.25" customHeight="1"/>
    <row r="48577" ht="26.25" customHeight="1"/>
    <row r="48578" ht="26.25" customHeight="1"/>
    <row r="48579" ht="26.25" customHeight="1"/>
    <row r="48580" ht="26.25" customHeight="1"/>
    <row r="48581" ht="26.25" customHeight="1"/>
    <row r="48582" ht="26.25" customHeight="1"/>
    <row r="48583" ht="26.25" customHeight="1"/>
    <row r="48584" ht="26.25" customHeight="1"/>
    <row r="48585" ht="26.25" customHeight="1"/>
    <row r="48586" ht="26.25" customHeight="1"/>
    <row r="48587" ht="26.25" customHeight="1"/>
    <row r="48588" ht="26.25" customHeight="1"/>
    <row r="48589" ht="26.25" customHeight="1"/>
    <row r="48590" ht="26.25" customHeight="1"/>
    <row r="48591" ht="26.25" customHeight="1"/>
    <row r="48592" ht="26.25" customHeight="1"/>
    <row r="48593" ht="26.25" customHeight="1"/>
    <row r="48594" ht="26.25" customHeight="1"/>
    <row r="48595" ht="26.25" customHeight="1"/>
    <row r="48596" ht="26.25" customHeight="1"/>
    <row r="48597" ht="26.25" customHeight="1"/>
    <row r="48598" ht="26.25" customHeight="1"/>
    <row r="48599" ht="26.25" customHeight="1"/>
    <row r="48600" ht="26.25" customHeight="1"/>
    <row r="48601" ht="26.25" customHeight="1"/>
    <row r="48602" ht="26.25" customHeight="1"/>
    <row r="48603" ht="26.25" customHeight="1"/>
    <row r="48604" ht="26.25" customHeight="1"/>
    <row r="48605" ht="26.25" customHeight="1"/>
    <row r="48606" ht="26.25" customHeight="1"/>
    <row r="48607" ht="26.25" customHeight="1"/>
    <row r="48608" ht="26.25" customHeight="1"/>
    <row r="48609" ht="26.25" customHeight="1"/>
    <row r="48610" ht="26.25" customHeight="1"/>
    <row r="48611" ht="26.25" customHeight="1"/>
    <row r="48612" ht="26.25" customHeight="1"/>
    <row r="48613" ht="26.25" customHeight="1"/>
    <row r="48614" ht="26.25" customHeight="1"/>
    <row r="48615" ht="26.25" customHeight="1"/>
    <row r="48616" ht="26.25" customHeight="1"/>
    <row r="48617" ht="26.25" customHeight="1"/>
    <row r="48618" ht="26.25" customHeight="1"/>
    <row r="48619" ht="26.25" customHeight="1"/>
    <row r="48620" ht="26.25" customHeight="1"/>
    <row r="48621" ht="26.25" customHeight="1"/>
    <row r="48622" ht="26.25" customHeight="1"/>
    <row r="48623" ht="26.25" customHeight="1"/>
    <row r="48624" ht="26.25" customHeight="1"/>
    <row r="48625" ht="26.25" customHeight="1"/>
    <row r="48626" ht="26.25" customHeight="1"/>
    <row r="48627" ht="26.25" customHeight="1"/>
    <row r="48628" ht="26.25" customHeight="1"/>
    <row r="48629" ht="26.25" customHeight="1"/>
    <row r="48630" ht="26.25" customHeight="1"/>
    <row r="48631" ht="26.25" customHeight="1"/>
    <row r="48632" ht="26.25" customHeight="1"/>
    <row r="48633" ht="26.25" customHeight="1"/>
    <row r="48634" ht="26.25" customHeight="1"/>
    <row r="48635" ht="26.25" customHeight="1"/>
    <row r="48636" ht="26.25" customHeight="1"/>
    <row r="48637" ht="26.25" customHeight="1"/>
    <row r="48638" ht="26.25" customHeight="1"/>
    <row r="48639" ht="26.25" customHeight="1"/>
    <row r="48640" ht="26.25" customHeight="1"/>
    <row r="48641" ht="26.25" customHeight="1"/>
    <row r="48642" ht="26.25" customHeight="1"/>
    <row r="48643" ht="26.25" customHeight="1"/>
    <row r="48644" ht="26.25" customHeight="1"/>
    <row r="48645" ht="26.25" customHeight="1"/>
    <row r="48646" ht="26.25" customHeight="1"/>
    <row r="48647" ht="26.25" customHeight="1"/>
    <row r="48648" ht="26.25" customHeight="1"/>
    <row r="48649" ht="26.25" customHeight="1"/>
    <row r="48650" ht="26.25" customHeight="1"/>
    <row r="48651" ht="26.25" customHeight="1"/>
    <row r="48652" ht="26.25" customHeight="1"/>
    <row r="48653" ht="26.25" customHeight="1"/>
    <row r="48654" ht="26.25" customHeight="1"/>
    <row r="48655" ht="26.25" customHeight="1"/>
    <row r="48656" ht="26.25" customHeight="1"/>
    <row r="48657" ht="26.25" customHeight="1"/>
    <row r="48658" ht="26.25" customHeight="1"/>
    <row r="48659" ht="26.25" customHeight="1"/>
    <row r="48660" ht="26.25" customHeight="1"/>
    <row r="48661" ht="26.25" customHeight="1"/>
    <row r="48662" ht="26.25" customHeight="1"/>
    <row r="48663" ht="26.25" customHeight="1"/>
    <row r="48664" ht="26.25" customHeight="1"/>
    <row r="48665" ht="26.25" customHeight="1"/>
    <row r="48666" ht="26.25" customHeight="1"/>
    <row r="48667" ht="26.25" customHeight="1"/>
    <row r="48668" ht="26.25" customHeight="1"/>
    <row r="48669" ht="26.25" customHeight="1"/>
    <row r="48670" ht="26.25" customHeight="1"/>
    <row r="48671" ht="26.25" customHeight="1"/>
    <row r="48672" ht="26.25" customHeight="1"/>
    <row r="48673" ht="26.25" customHeight="1"/>
    <row r="48674" ht="26.25" customHeight="1"/>
    <row r="48675" ht="26.25" customHeight="1"/>
    <row r="48676" ht="26.25" customHeight="1"/>
    <row r="48677" ht="26.25" customHeight="1"/>
    <row r="48678" ht="26.25" customHeight="1"/>
    <row r="48679" ht="26.25" customHeight="1"/>
    <row r="48680" ht="26.25" customHeight="1"/>
    <row r="48681" ht="26.25" customHeight="1"/>
    <row r="48682" ht="26.25" customHeight="1"/>
    <row r="48683" ht="26.25" customHeight="1"/>
    <row r="48684" ht="26.25" customHeight="1"/>
    <row r="48685" ht="26.25" customHeight="1"/>
    <row r="48686" ht="26.25" customHeight="1"/>
    <row r="48687" ht="26.25" customHeight="1"/>
    <row r="48688" ht="26.25" customHeight="1"/>
    <row r="48689" ht="26.25" customHeight="1"/>
    <row r="48690" ht="26.25" customHeight="1"/>
    <row r="48691" ht="26.25" customHeight="1"/>
    <row r="48692" ht="26.25" customHeight="1"/>
    <row r="48693" ht="26.25" customHeight="1"/>
    <row r="48694" ht="26.25" customHeight="1"/>
    <row r="48695" ht="26.25" customHeight="1"/>
    <row r="48696" ht="26.25" customHeight="1"/>
    <row r="48697" ht="26.25" customHeight="1"/>
    <row r="48698" ht="26.25" customHeight="1"/>
    <row r="48699" ht="26.25" customHeight="1"/>
    <row r="48700" ht="26.25" customHeight="1"/>
    <row r="48701" ht="26.25" customHeight="1"/>
    <row r="48702" ht="26.25" customHeight="1"/>
    <row r="48703" ht="26.25" customHeight="1"/>
    <row r="48704" ht="26.25" customHeight="1"/>
    <row r="48705" ht="26.25" customHeight="1"/>
    <row r="48706" ht="26.25" customHeight="1"/>
    <row r="48707" ht="26.25" customHeight="1"/>
    <row r="48708" ht="26.25" customHeight="1"/>
    <row r="48709" ht="26.25" customHeight="1"/>
    <row r="48710" ht="26.25" customHeight="1"/>
    <row r="48711" ht="26.25" customHeight="1"/>
    <row r="48712" ht="26.25" customHeight="1"/>
    <row r="48713" ht="26.25" customHeight="1"/>
    <row r="48714" ht="26.25" customHeight="1"/>
    <row r="48715" ht="26.25" customHeight="1"/>
    <row r="48716" ht="26.25" customHeight="1"/>
    <row r="48717" ht="26.25" customHeight="1"/>
    <row r="48718" ht="26.25" customHeight="1"/>
    <row r="48719" ht="26.25" customHeight="1"/>
    <row r="48720" ht="26.25" customHeight="1"/>
    <row r="48721" ht="26.25" customHeight="1"/>
    <row r="48722" ht="26.25" customHeight="1"/>
    <row r="48723" ht="26.25" customHeight="1"/>
    <row r="48724" ht="26.25" customHeight="1"/>
    <row r="48725" ht="26.25" customHeight="1"/>
    <row r="48726" ht="26.25" customHeight="1"/>
    <row r="48727" ht="26.25" customHeight="1"/>
    <row r="48728" ht="26.25" customHeight="1"/>
    <row r="48729" ht="26.25" customHeight="1"/>
    <row r="48730" ht="26.25" customHeight="1"/>
    <row r="48731" ht="26.25" customHeight="1"/>
    <row r="48732" ht="26.25" customHeight="1"/>
    <row r="48733" ht="26.25" customHeight="1"/>
    <row r="48734" ht="26.25" customHeight="1"/>
    <row r="48735" ht="26.25" customHeight="1"/>
    <row r="48736" ht="26.25" customHeight="1"/>
    <row r="48737" ht="26.25" customHeight="1"/>
    <row r="48738" ht="26.25" customHeight="1"/>
    <row r="48739" ht="26.25" customHeight="1"/>
    <row r="48740" ht="26.25" customHeight="1"/>
    <row r="48741" ht="26.25" customHeight="1"/>
    <row r="48742" ht="26.25" customHeight="1"/>
    <row r="48743" ht="26.25" customHeight="1"/>
    <row r="48744" ht="26.25" customHeight="1"/>
    <row r="48745" ht="26.25" customHeight="1"/>
    <row r="48746" ht="26.25" customHeight="1"/>
    <row r="48747" ht="26.25" customHeight="1"/>
    <row r="48748" ht="26.25" customHeight="1"/>
    <row r="48749" ht="26.25" customHeight="1"/>
    <row r="48750" ht="26.25" customHeight="1"/>
    <row r="48751" ht="26.25" customHeight="1"/>
    <row r="48752" ht="26.25" customHeight="1"/>
    <row r="48753" ht="26.25" customHeight="1"/>
    <row r="48754" ht="26.25" customHeight="1"/>
    <row r="48755" ht="26.25" customHeight="1"/>
    <row r="48756" ht="26.25" customHeight="1"/>
    <row r="48757" ht="26.25" customHeight="1"/>
    <row r="48758" ht="26.25" customHeight="1"/>
    <row r="48759" ht="26.25" customHeight="1"/>
    <row r="48760" ht="26.25" customHeight="1"/>
    <row r="48761" ht="26.25" customHeight="1"/>
    <row r="48762" ht="26.25" customHeight="1"/>
    <row r="48763" ht="26.25" customHeight="1"/>
    <row r="48764" ht="26.25" customHeight="1"/>
    <row r="48765" ht="26.25" customHeight="1"/>
    <row r="48766" ht="26.25" customHeight="1"/>
    <row r="48767" ht="26.25" customHeight="1"/>
    <row r="48768" ht="26.25" customHeight="1"/>
    <row r="48769" ht="26.25" customHeight="1"/>
    <row r="48770" ht="26.25" customHeight="1"/>
    <row r="48771" ht="26.25" customHeight="1"/>
    <row r="48772" ht="26.25" customHeight="1"/>
    <row r="48773" ht="26.25" customHeight="1"/>
    <row r="48774" ht="26.25" customHeight="1"/>
    <row r="48775" ht="26.25" customHeight="1"/>
    <row r="48776" ht="26.25" customHeight="1"/>
    <row r="48777" ht="26.25" customHeight="1"/>
    <row r="48778" ht="26.25" customHeight="1"/>
    <row r="48779" ht="26.25" customHeight="1"/>
    <row r="48780" ht="26.25" customHeight="1"/>
    <row r="48781" ht="26.25" customHeight="1"/>
    <row r="48782" ht="26.25" customHeight="1"/>
    <row r="48783" ht="26.25" customHeight="1"/>
    <row r="48784" ht="26.25" customHeight="1"/>
    <row r="48785" ht="26.25" customHeight="1"/>
    <row r="48786" ht="26.25" customHeight="1"/>
    <row r="48787" ht="26.25" customHeight="1"/>
    <row r="48788" ht="26.25" customHeight="1"/>
    <row r="48789" ht="26.25" customHeight="1"/>
    <row r="48790" ht="26.25" customHeight="1"/>
    <row r="48791" ht="26.25" customHeight="1"/>
    <row r="48792" ht="26.25" customHeight="1"/>
    <row r="48793" ht="26.25" customHeight="1"/>
    <row r="48794" ht="26.25" customHeight="1"/>
    <row r="48795" ht="26.25" customHeight="1"/>
    <row r="48796" ht="26.25" customHeight="1"/>
    <row r="48797" ht="26.25" customHeight="1"/>
    <row r="48798" ht="26.25" customHeight="1"/>
    <row r="48799" ht="26.25" customHeight="1"/>
    <row r="48800" ht="26.25" customHeight="1"/>
    <row r="48801" ht="26.25" customHeight="1"/>
    <row r="48802" ht="26.25" customHeight="1"/>
    <row r="48803" ht="26.25" customHeight="1"/>
    <row r="48804" ht="26.25" customHeight="1"/>
    <row r="48805" ht="26.25" customHeight="1"/>
    <row r="48806" ht="26.25" customHeight="1"/>
    <row r="48807" ht="26.25" customHeight="1"/>
    <row r="48808" ht="26.25" customHeight="1"/>
    <row r="48809" ht="26.25" customHeight="1"/>
    <row r="48810" ht="26.25" customHeight="1"/>
    <row r="48811" ht="26.25" customHeight="1"/>
    <row r="48812" ht="26.25" customHeight="1"/>
    <row r="48813" ht="26.25" customHeight="1"/>
    <row r="48814" ht="26.25" customHeight="1"/>
    <row r="48815" ht="26.25" customHeight="1"/>
    <row r="48816" ht="26.25" customHeight="1"/>
    <row r="48817" ht="26.25" customHeight="1"/>
    <row r="48818" ht="26.25" customHeight="1"/>
    <row r="48819" ht="26.25" customHeight="1"/>
    <row r="48820" ht="26.25" customHeight="1"/>
    <row r="48821" ht="26.25" customHeight="1"/>
    <row r="48822" ht="26.25" customHeight="1"/>
    <row r="48823" ht="26.25" customHeight="1"/>
    <row r="48824" ht="26.25" customHeight="1"/>
    <row r="48825" ht="26.25" customHeight="1"/>
    <row r="48826" ht="26.25" customHeight="1"/>
    <row r="48827" ht="26.25" customHeight="1"/>
    <row r="48828" ht="26.25" customHeight="1"/>
    <row r="48829" ht="26.25" customHeight="1"/>
    <row r="48830" ht="26.25" customHeight="1"/>
    <row r="48831" ht="26.25" customHeight="1"/>
    <row r="48832" ht="26.25" customHeight="1"/>
    <row r="48833" ht="26.25" customHeight="1"/>
    <row r="48834" ht="26.25" customHeight="1"/>
    <row r="48835" ht="26.25" customHeight="1"/>
    <row r="48836" ht="26.25" customHeight="1"/>
    <row r="48837" ht="26.25" customHeight="1"/>
    <row r="48838" ht="26.25" customHeight="1"/>
    <row r="48839" ht="26.25" customHeight="1"/>
    <row r="48840" ht="26.25" customHeight="1"/>
    <row r="48841" ht="26.25" customHeight="1"/>
    <row r="48842" ht="26.25" customHeight="1"/>
    <row r="48843" ht="26.25" customHeight="1"/>
    <row r="48844" ht="26.25" customHeight="1"/>
    <row r="48845" ht="26.25" customHeight="1"/>
    <row r="48846" ht="26.25" customHeight="1"/>
    <row r="48847" ht="26.25" customHeight="1"/>
    <row r="48848" ht="26.25" customHeight="1"/>
    <row r="48849" ht="26.25" customHeight="1"/>
    <row r="48850" ht="26.25" customHeight="1"/>
    <row r="48851" ht="26.25" customHeight="1"/>
    <row r="48852" ht="26.25" customHeight="1"/>
    <row r="48853" ht="26.25" customHeight="1"/>
    <row r="48854" ht="26.25" customHeight="1"/>
    <row r="48855" ht="26.25" customHeight="1"/>
    <row r="48856" ht="26.25" customHeight="1"/>
    <row r="48857" ht="26.25" customHeight="1"/>
    <row r="48858" ht="26.25" customHeight="1"/>
    <row r="48859" ht="26.25" customHeight="1"/>
    <row r="48860" ht="26.25" customHeight="1"/>
    <row r="48861" ht="26.25" customHeight="1"/>
    <row r="48862" ht="26.25" customHeight="1"/>
    <row r="48863" ht="26.25" customHeight="1"/>
    <row r="48864" ht="26.25" customHeight="1"/>
    <row r="48865" ht="26.25" customHeight="1"/>
    <row r="48866" ht="26.25" customHeight="1"/>
    <row r="48867" ht="26.25" customHeight="1"/>
    <row r="48868" ht="26.25" customHeight="1"/>
    <row r="48869" ht="26.25" customHeight="1"/>
    <row r="48870" ht="26.25" customHeight="1"/>
    <row r="48871" ht="26.25" customHeight="1"/>
    <row r="48872" ht="26.25" customHeight="1"/>
    <row r="48873" ht="26.25" customHeight="1"/>
    <row r="48874" ht="26.25" customHeight="1"/>
    <row r="48875" ht="26.25" customHeight="1"/>
    <row r="48876" ht="26.25" customHeight="1"/>
    <row r="48877" ht="26.25" customHeight="1"/>
    <row r="48878" ht="26.25" customHeight="1"/>
    <row r="48879" ht="26.25" customHeight="1"/>
    <row r="48880" ht="26.25" customHeight="1"/>
    <row r="48881" ht="26.25" customHeight="1"/>
    <row r="48882" ht="26.25" customHeight="1"/>
    <row r="48883" ht="26.25" customHeight="1"/>
    <row r="48884" ht="26.25" customHeight="1"/>
    <row r="48885" ht="26.25" customHeight="1"/>
    <row r="48886" ht="26.25" customHeight="1"/>
    <row r="48887" ht="26.25" customHeight="1"/>
    <row r="48888" ht="26.25" customHeight="1"/>
    <row r="48889" ht="26.25" customHeight="1"/>
    <row r="48890" ht="26.25" customHeight="1"/>
    <row r="48891" ht="26.25" customHeight="1"/>
    <row r="48892" ht="26.25" customHeight="1"/>
    <row r="48893" ht="26.25" customHeight="1"/>
    <row r="48894" ht="26.25" customHeight="1"/>
    <row r="48895" ht="26.25" customHeight="1"/>
    <row r="48896" ht="26.25" customHeight="1"/>
    <row r="48897" ht="26.25" customHeight="1"/>
    <row r="48898" ht="26.25" customHeight="1"/>
    <row r="48899" ht="26.25" customHeight="1"/>
    <row r="48900" ht="26.25" customHeight="1"/>
    <row r="48901" ht="26.25" customHeight="1"/>
    <row r="48902" ht="26.25" customHeight="1"/>
    <row r="48903" ht="26.25" customHeight="1"/>
    <row r="48904" ht="26.25" customHeight="1"/>
    <row r="48905" ht="26.25" customHeight="1"/>
    <row r="48906" ht="26.25" customHeight="1"/>
    <row r="48907" ht="26.25" customHeight="1"/>
    <row r="48908" ht="26.25" customHeight="1"/>
    <row r="48909" ht="26.25" customHeight="1"/>
    <row r="48910" ht="26.25" customHeight="1"/>
    <row r="48911" ht="26.25" customHeight="1"/>
    <row r="48912" ht="26.25" customHeight="1"/>
    <row r="48913" ht="26.25" customHeight="1"/>
    <row r="48914" ht="26.25" customHeight="1"/>
    <row r="48915" ht="26.25" customHeight="1"/>
    <row r="48916" ht="26.25" customHeight="1"/>
    <row r="48917" ht="26.25" customHeight="1"/>
    <row r="48918" ht="26.25" customHeight="1"/>
    <row r="48919" ht="26.25" customHeight="1"/>
    <row r="48920" ht="26.25" customHeight="1"/>
    <row r="48921" ht="26.25" customHeight="1"/>
    <row r="48922" ht="26.25" customHeight="1"/>
    <row r="48923" ht="26.25" customHeight="1"/>
    <row r="48924" ht="26.25" customHeight="1"/>
    <row r="48925" ht="26.25" customHeight="1"/>
    <row r="48926" ht="26.25" customHeight="1"/>
    <row r="48927" ht="26.25" customHeight="1"/>
    <row r="48928" ht="26.25" customHeight="1"/>
    <row r="48929" ht="26.25" customHeight="1"/>
    <row r="48930" ht="26.25" customHeight="1"/>
    <row r="48931" ht="26.25" customHeight="1"/>
    <row r="48932" ht="26.25" customHeight="1"/>
    <row r="48933" ht="26.25" customHeight="1"/>
    <row r="48934" ht="26.25" customHeight="1"/>
    <row r="48935" ht="26.25" customHeight="1"/>
    <row r="48936" ht="26.25" customHeight="1"/>
    <row r="48937" ht="26.25" customHeight="1"/>
    <row r="48938" ht="26.25" customHeight="1"/>
    <row r="48939" ht="26.25" customHeight="1"/>
    <row r="48940" ht="26.25" customHeight="1"/>
    <row r="48941" ht="26.25" customHeight="1"/>
    <row r="48942" ht="26.25" customHeight="1"/>
    <row r="48943" ht="26.25" customHeight="1"/>
    <row r="48944" ht="26.25" customHeight="1"/>
    <row r="48945" ht="26.25" customHeight="1"/>
    <row r="48946" ht="26.25" customHeight="1"/>
    <row r="48947" ht="26.25" customHeight="1"/>
    <row r="48948" ht="26.25" customHeight="1"/>
    <row r="48949" ht="26.25" customHeight="1"/>
    <row r="48950" ht="26.25" customHeight="1"/>
    <row r="48951" ht="26.25" customHeight="1"/>
    <row r="48952" ht="26.25" customHeight="1"/>
    <row r="48953" ht="26.25" customHeight="1"/>
    <row r="48954" ht="26.25" customHeight="1"/>
    <row r="48955" ht="26.25" customHeight="1"/>
    <row r="48956" ht="26.25" customHeight="1"/>
    <row r="48957" ht="26.25" customHeight="1"/>
    <row r="48958" ht="26.25" customHeight="1"/>
    <row r="48959" ht="26.25" customHeight="1"/>
    <row r="48960" ht="26.25" customHeight="1"/>
    <row r="48961" ht="26.25" customHeight="1"/>
    <row r="48962" ht="26.25" customHeight="1"/>
    <row r="48963" ht="26.25" customHeight="1"/>
    <row r="48964" ht="26.25" customHeight="1"/>
    <row r="48965" ht="26.25" customHeight="1"/>
    <row r="48966" ht="26.25" customHeight="1"/>
    <row r="48967" ht="26.25" customHeight="1"/>
    <row r="48968" ht="26.25" customHeight="1"/>
    <row r="48969" ht="26.25" customHeight="1"/>
    <row r="48970" ht="26.25" customHeight="1"/>
    <row r="48971" ht="26.25" customHeight="1"/>
    <row r="48972" ht="26.25" customHeight="1"/>
    <row r="48973" ht="26.25" customHeight="1"/>
    <row r="48974" ht="26.25" customHeight="1"/>
    <row r="48975" ht="26.25" customHeight="1"/>
    <row r="48976" ht="26.25" customHeight="1"/>
    <row r="48977" ht="26.25" customHeight="1"/>
    <row r="48978" ht="26.25" customHeight="1"/>
    <row r="48979" ht="26.25" customHeight="1"/>
    <row r="48980" ht="26.25" customHeight="1"/>
    <row r="48981" ht="26.25" customHeight="1"/>
    <row r="48982" ht="26.25" customHeight="1"/>
    <row r="48983" ht="26.25" customHeight="1"/>
    <row r="48984" ht="26.25" customHeight="1"/>
    <row r="48985" ht="26.25" customHeight="1"/>
    <row r="48986" ht="26.25" customHeight="1"/>
    <row r="48987" ht="26.25" customHeight="1"/>
    <row r="48988" ht="26.25" customHeight="1"/>
    <row r="48989" ht="26.25" customHeight="1"/>
    <row r="48990" ht="26.25" customHeight="1"/>
    <row r="48991" ht="26.25" customHeight="1"/>
    <row r="48992" ht="26.25" customHeight="1"/>
    <row r="48993" ht="26.25" customHeight="1"/>
    <row r="48994" ht="26.25" customHeight="1"/>
    <row r="48995" ht="26.25" customHeight="1"/>
    <row r="48996" ht="26.25" customHeight="1"/>
    <row r="48997" ht="26.25" customHeight="1"/>
    <row r="48998" ht="26.25" customHeight="1"/>
    <row r="48999" ht="26.25" customHeight="1"/>
    <row r="49000" ht="26.25" customHeight="1"/>
    <row r="49001" ht="26.25" customHeight="1"/>
    <row r="49002" ht="26.25" customHeight="1"/>
    <row r="49003" ht="26.25" customHeight="1"/>
    <row r="49004" ht="26.25" customHeight="1"/>
    <row r="49005" ht="26.25" customHeight="1"/>
    <row r="49006" ht="26.25" customHeight="1"/>
    <row r="49007" ht="26.25" customHeight="1"/>
    <row r="49008" ht="26.25" customHeight="1"/>
    <row r="49009" ht="26.25" customHeight="1"/>
    <row r="49010" ht="26.25" customHeight="1"/>
    <row r="49011" ht="26.25" customHeight="1"/>
    <row r="49012" ht="26.25" customHeight="1"/>
    <row r="49013" ht="26.25" customHeight="1"/>
    <row r="49014" ht="26.25" customHeight="1"/>
    <row r="49015" ht="26.25" customHeight="1"/>
    <row r="49016" ht="26.25" customHeight="1"/>
    <row r="49017" ht="26.25" customHeight="1"/>
    <row r="49018" ht="26.25" customHeight="1"/>
    <row r="49019" ht="26.25" customHeight="1"/>
    <row r="49020" ht="26.25" customHeight="1"/>
    <row r="49021" ht="26.25" customHeight="1"/>
    <row r="49022" ht="26.25" customHeight="1"/>
    <row r="49023" ht="26.25" customHeight="1"/>
    <row r="49024" ht="26.25" customHeight="1"/>
    <row r="49025" ht="26.25" customHeight="1"/>
    <row r="49026" ht="26.25" customHeight="1"/>
    <row r="49027" ht="26.25" customHeight="1"/>
    <row r="49028" ht="26.25" customHeight="1"/>
    <row r="49029" ht="26.25" customHeight="1"/>
    <row r="49030" ht="26.25" customHeight="1"/>
    <row r="49031" ht="26.25" customHeight="1"/>
    <row r="49032" ht="26.25" customHeight="1"/>
    <row r="49033" ht="26.25" customHeight="1"/>
    <row r="49034" ht="26.25" customHeight="1"/>
    <row r="49035" ht="26.25" customHeight="1"/>
    <row r="49036" ht="26.25" customHeight="1"/>
    <row r="49037" ht="26.25" customHeight="1"/>
    <row r="49038" ht="26.25" customHeight="1"/>
    <row r="49039" ht="26.25" customHeight="1"/>
    <row r="49040" ht="26.25" customHeight="1"/>
    <row r="49041" ht="26.25" customHeight="1"/>
    <row r="49042" ht="26.25" customHeight="1"/>
    <row r="49043" ht="26.25" customHeight="1"/>
    <row r="49044" ht="26.25" customHeight="1"/>
    <row r="49045" ht="26.25" customHeight="1"/>
    <row r="49046" ht="26.25" customHeight="1"/>
    <row r="49047" ht="26.25" customHeight="1"/>
    <row r="49048" ht="26.25" customHeight="1"/>
    <row r="49049" ht="26.25" customHeight="1"/>
    <row r="49050" ht="26.25" customHeight="1"/>
    <row r="49051" ht="26.25" customHeight="1"/>
    <row r="49052" ht="26.25" customHeight="1"/>
    <row r="49053" ht="26.25" customHeight="1"/>
    <row r="49054" ht="26.25" customHeight="1"/>
    <row r="49055" ht="26.25" customHeight="1"/>
    <row r="49056" ht="26.25" customHeight="1"/>
    <row r="49057" ht="26.25" customHeight="1"/>
    <row r="49058" ht="26.25" customHeight="1"/>
    <row r="49059" ht="26.25" customHeight="1"/>
    <row r="49060" ht="26.25" customHeight="1"/>
    <row r="49061" ht="26.25" customHeight="1"/>
    <row r="49062" ht="26.25" customHeight="1"/>
    <row r="49063" ht="26.25" customHeight="1"/>
    <row r="49064" ht="26.25" customHeight="1"/>
    <row r="49065" ht="26.25" customHeight="1"/>
    <row r="49066" ht="26.25" customHeight="1"/>
    <row r="49067" ht="26.25" customHeight="1"/>
    <row r="49068" ht="26.25" customHeight="1"/>
    <row r="49069" ht="26.25" customHeight="1"/>
    <row r="49070" ht="26.25" customHeight="1"/>
    <row r="49071" ht="26.25" customHeight="1"/>
    <row r="49072" ht="26.25" customHeight="1"/>
    <row r="49073" ht="26.25" customHeight="1"/>
    <row r="49074" ht="26.25" customHeight="1"/>
    <row r="49075" ht="26.25" customHeight="1"/>
    <row r="49076" ht="26.25" customHeight="1"/>
    <row r="49077" ht="26.25" customHeight="1"/>
    <row r="49078" ht="26.25" customHeight="1"/>
    <row r="49079" ht="26.25" customHeight="1"/>
    <row r="49080" ht="26.25" customHeight="1"/>
    <row r="49081" ht="26.25" customHeight="1"/>
    <row r="49082" ht="26.25" customHeight="1"/>
    <row r="49083" ht="26.25" customHeight="1"/>
    <row r="49084" ht="26.25" customHeight="1"/>
    <row r="49085" ht="26.25" customHeight="1"/>
    <row r="49086" ht="26.25" customHeight="1"/>
    <row r="49087" ht="26.25" customHeight="1"/>
    <row r="49088" ht="26.25" customHeight="1"/>
    <row r="49089" ht="26.25" customHeight="1"/>
    <row r="49090" ht="26.25" customHeight="1"/>
    <row r="49091" ht="26.25" customHeight="1"/>
    <row r="49092" ht="26.25" customHeight="1"/>
    <row r="49093" ht="26.25" customHeight="1"/>
    <row r="49094" ht="26.25" customHeight="1"/>
    <row r="49095" ht="26.25" customHeight="1"/>
    <row r="49096" ht="26.25" customHeight="1"/>
    <row r="49097" ht="26.25" customHeight="1"/>
    <row r="49098" ht="26.25" customHeight="1"/>
    <row r="49099" ht="26.25" customHeight="1"/>
    <row r="49100" ht="26.25" customHeight="1"/>
    <row r="49101" ht="26.25" customHeight="1"/>
    <row r="49102" ht="26.25" customHeight="1"/>
    <row r="49103" ht="26.25" customHeight="1"/>
    <row r="49104" ht="26.25" customHeight="1"/>
    <row r="49105" ht="26.25" customHeight="1"/>
    <row r="49106" ht="26.25" customHeight="1"/>
    <row r="49107" ht="26.25" customHeight="1"/>
    <row r="49108" ht="26.25" customHeight="1"/>
    <row r="49109" ht="26.25" customHeight="1"/>
    <row r="49110" ht="26.25" customHeight="1"/>
    <row r="49111" ht="26.25" customHeight="1"/>
    <row r="49112" ht="26.25" customHeight="1"/>
    <row r="49113" ht="26.25" customHeight="1"/>
    <row r="49114" ht="26.25" customHeight="1"/>
    <row r="49115" ht="26.25" customHeight="1"/>
    <row r="49116" ht="26.25" customHeight="1"/>
    <row r="49117" ht="26.25" customHeight="1"/>
    <row r="49118" ht="26.25" customHeight="1"/>
    <row r="49119" ht="26.25" customHeight="1"/>
    <row r="49120" ht="26.25" customHeight="1"/>
    <row r="49121" ht="26.25" customHeight="1"/>
    <row r="49122" ht="26.25" customHeight="1"/>
    <row r="49123" ht="26.25" customHeight="1"/>
    <row r="49124" ht="26.25" customHeight="1"/>
    <row r="49125" ht="26.25" customHeight="1"/>
    <row r="49126" ht="26.25" customHeight="1"/>
    <row r="49127" ht="26.25" customHeight="1"/>
    <row r="49128" ht="26.25" customHeight="1"/>
    <row r="49129" ht="26.25" customHeight="1"/>
    <row r="49130" ht="26.25" customHeight="1"/>
    <row r="49131" ht="26.25" customHeight="1"/>
    <row r="49132" ht="26.25" customHeight="1"/>
    <row r="49133" ht="26.25" customHeight="1"/>
    <row r="49134" ht="26.25" customHeight="1"/>
    <row r="49135" ht="26.25" customHeight="1"/>
    <row r="49136" ht="26.25" customHeight="1"/>
    <row r="49137" ht="26.25" customHeight="1"/>
    <row r="49138" ht="26.25" customHeight="1"/>
    <row r="49139" ht="26.25" customHeight="1"/>
    <row r="49140" ht="26.25" customHeight="1"/>
    <row r="49141" ht="26.25" customHeight="1"/>
    <row r="49142" ht="26.25" customHeight="1"/>
    <row r="49143" ht="26.25" customHeight="1"/>
    <row r="49144" ht="26.25" customHeight="1"/>
    <row r="49145" ht="26.25" customHeight="1"/>
    <row r="49146" ht="26.25" customHeight="1"/>
    <row r="49147" ht="26.25" customHeight="1"/>
    <row r="49148" ht="26.25" customHeight="1"/>
    <row r="49149" ht="26.25" customHeight="1"/>
    <row r="49150" ht="26.25" customHeight="1"/>
    <row r="49151" ht="26.25" customHeight="1"/>
    <row r="49152" ht="26.25" customHeight="1"/>
    <row r="49153" ht="26.25" customHeight="1"/>
    <row r="49154" ht="26.25" customHeight="1"/>
    <row r="49155" ht="26.25" customHeight="1"/>
    <row r="49156" ht="26.25" customHeight="1"/>
    <row r="49157" ht="26.25" customHeight="1"/>
    <row r="49158" ht="26.25" customHeight="1"/>
    <row r="49159" ht="26.25" customHeight="1"/>
    <row r="49160" ht="26.25" customHeight="1"/>
    <row r="49161" ht="26.25" customHeight="1"/>
    <row r="49162" ht="26.25" customHeight="1"/>
    <row r="49163" ht="26.25" customHeight="1"/>
    <row r="49164" ht="26.25" customHeight="1"/>
    <row r="49165" ht="26.25" customHeight="1"/>
    <row r="49166" ht="26.25" customHeight="1"/>
    <row r="49167" ht="26.25" customHeight="1"/>
    <row r="49168" ht="26.25" customHeight="1"/>
    <row r="49169" ht="26.25" customHeight="1"/>
    <row r="49170" ht="26.25" customHeight="1"/>
    <row r="49171" ht="26.25" customHeight="1"/>
    <row r="49172" ht="26.25" customHeight="1"/>
    <row r="49173" ht="26.25" customHeight="1"/>
    <row r="49174" ht="26.25" customHeight="1"/>
    <row r="49175" ht="26.25" customHeight="1"/>
    <row r="49176" ht="26.25" customHeight="1"/>
    <row r="49177" ht="26.25" customHeight="1"/>
    <row r="49178" ht="26.25" customHeight="1"/>
    <row r="49179" ht="26.25" customHeight="1"/>
    <row r="49180" ht="26.25" customHeight="1"/>
    <row r="49181" ht="26.25" customHeight="1"/>
    <row r="49182" ht="26.25" customHeight="1"/>
    <row r="49183" ht="26.25" customHeight="1"/>
    <row r="49184" ht="26.25" customHeight="1"/>
    <row r="49185" ht="26.25" customHeight="1"/>
    <row r="49186" ht="26.25" customHeight="1"/>
    <row r="49187" ht="26.25" customHeight="1"/>
    <row r="49188" ht="26.25" customHeight="1"/>
    <row r="49189" ht="26.25" customHeight="1"/>
    <row r="49190" ht="26.25" customHeight="1"/>
    <row r="49191" ht="26.25" customHeight="1"/>
    <row r="49192" ht="26.25" customHeight="1"/>
    <row r="49193" ht="26.25" customHeight="1"/>
    <row r="49194" ht="26.25" customHeight="1"/>
    <row r="49195" ht="26.25" customHeight="1"/>
    <row r="49196" ht="26.25" customHeight="1"/>
    <row r="49197" ht="26.25" customHeight="1"/>
    <row r="49198" ht="26.25" customHeight="1"/>
    <row r="49199" ht="26.25" customHeight="1"/>
    <row r="49200" ht="26.25" customHeight="1"/>
    <row r="49201" ht="26.25" customHeight="1"/>
    <row r="49202" ht="26.25" customHeight="1"/>
    <row r="49203" ht="26.25" customHeight="1"/>
    <row r="49204" ht="26.25" customHeight="1"/>
    <row r="49205" ht="26.25" customHeight="1"/>
    <row r="49206" ht="26.25" customHeight="1"/>
    <row r="49207" ht="26.25" customHeight="1"/>
    <row r="49208" ht="26.25" customHeight="1"/>
    <row r="49209" ht="26.25" customHeight="1"/>
    <row r="49210" ht="26.25" customHeight="1"/>
    <row r="49211" ht="26.25" customHeight="1"/>
    <row r="49212" ht="26.25" customHeight="1"/>
    <row r="49213" ht="26.25" customHeight="1"/>
    <row r="49214" ht="26.25" customHeight="1"/>
    <row r="49215" ht="26.25" customHeight="1"/>
    <row r="49216" ht="26.25" customHeight="1"/>
    <row r="49217" ht="26.25" customHeight="1"/>
    <row r="49218" ht="26.25" customHeight="1"/>
    <row r="49219" ht="26.25" customHeight="1"/>
    <row r="49220" ht="26.25" customHeight="1"/>
    <row r="49221" ht="26.25" customHeight="1"/>
    <row r="49222" ht="26.25" customHeight="1"/>
    <row r="49223" ht="26.25" customHeight="1"/>
    <row r="49224" ht="26.25" customHeight="1"/>
    <row r="49225" ht="26.25" customHeight="1"/>
    <row r="49226" ht="26.25" customHeight="1"/>
    <row r="49227" ht="26.25" customHeight="1"/>
    <row r="49228" ht="26.25" customHeight="1"/>
    <row r="49229" ht="26.25" customHeight="1"/>
    <row r="49230" ht="26.25" customHeight="1"/>
    <row r="49231" ht="26.25" customHeight="1"/>
    <row r="49232" ht="26.25" customHeight="1"/>
    <row r="49233" ht="26.25" customHeight="1"/>
    <row r="49234" ht="26.25" customHeight="1"/>
    <row r="49235" ht="26.25" customHeight="1"/>
    <row r="49236" ht="26.25" customHeight="1"/>
    <row r="49237" ht="26.25" customHeight="1"/>
    <row r="49238" ht="26.25" customHeight="1"/>
    <row r="49239" ht="26.25" customHeight="1"/>
    <row r="49240" ht="26.25" customHeight="1"/>
    <row r="49241" ht="26.25" customHeight="1"/>
    <row r="49242" ht="26.25" customHeight="1"/>
    <row r="49243" ht="26.25" customHeight="1"/>
    <row r="49244" ht="26.25" customHeight="1"/>
    <row r="49245" ht="26.25" customHeight="1"/>
    <row r="49246" ht="26.25" customHeight="1"/>
    <row r="49247" ht="26.25" customHeight="1"/>
    <row r="49248" ht="26.25" customHeight="1"/>
    <row r="49249" ht="26.25" customHeight="1"/>
    <row r="49250" ht="26.25" customHeight="1"/>
    <row r="49251" ht="26.25" customHeight="1"/>
    <row r="49252" ht="26.25" customHeight="1"/>
    <row r="49253" ht="26.25" customHeight="1"/>
    <row r="49254" ht="26.25" customHeight="1"/>
    <row r="49255" ht="26.25" customHeight="1"/>
    <row r="49256" ht="26.25" customHeight="1"/>
    <row r="49257" ht="26.25" customHeight="1"/>
    <row r="49258" ht="26.25" customHeight="1"/>
    <row r="49259" ht="26.25" customHeight="1"/>
    <row r="49260" ht="26.25" customHeight="1"/>
    <row r="49261" ht="26.25" customHeight="1"/>
    <row r="49262" ht="26.25" customHeight="1"/>
    <row r="49263" ht="26.25" customHeight="1"/>
    <row r="49264" ht="26.25" customHeight="1"/>
    <row r="49265" ht="26.25" customHeight="1"/>
    <row r="49266" ht="26.25" customHeight="1"/>
    <row r="49267" ht="26.25" customHeight="1"/>
    <row r="49268" ht="26.25" customHeight="1"/>
    <row r="49269" ht="26.25" customHeight="1"/>
    <row r="49270" ht="26.25" customHeight="1"/>
    <row r="49271" ht="26.25" customHeight="1"/>
    <row r="49272" ht="26.25" customHeight="1"/>
    <row r="49273" ht="26.25" customHeight="1"/>
    <row r="49274" ht="26.25" customHeight="1"/>
    <row r="49275" ht="26.25" customHeight="1"/>
    <row r="49276" ht="26.25" customHeight="1"/>
    <row r="49277" ht="26.25" customHeight="1"/>
    <row r="49278" ht="26.25" customHeight="1"/>
    <row r="49279" ht="26.25" customHeight="1"/>
    <row r="49280" ht="26.25" customHeight="1"/>
    <row r="49281" ht="26.25" customHeight="1"/>
    <row r="49282" ht="26.25" customHeight="1"/>
    <row r="49283" ht="26.25" customHeight="1"/>
    <row r="49284" ht="26.25" customHeight="1"/>
    <row r="49285" ht="26.25" customHeight="1"/>
    <row r="49286" ht="26.25" customHeight="1"/>
    <row r="49287" ht="26.25" customHeight="1"/>
    <row r="49288" ht="26.25" customHeight="1"/>
    <row r="49289" ht="26.25" customHeight="1"/>
    <row r="49290" ht="26.25" customHeight="1"/>
    <row r="49291" ht="26.25" customHeight="1"/>
    <row r="49292" ht="26.25" customHeight="1"/>
    <row r="49293" ht="26.25" customHeight="1"/>
    <row r="49294" ht="26.25" customHeight="1"/>
    <row r="49295" ht="26.25" customHeight="1"/>
    <row r="49296" ht="26.25" customHeight="1"/>
    <row r="49297" ht="26.25" customHeight="1"/>
    <row r="49298" ht="26.25" customHeight="1"/>
    <row r="49299" ht="26.25" customHeight="1"/>
    <row r="49300" ht="26.25" customHeight="1"/>
    <row r="49301" ht="26.25" customHeight="1"/>
    <row r="49302" ht="26.25" customHeight="1"/>
    <row r="49303" ht="26.25" customHeight="1"/>
    <row r="49304" ht="26.25" customHeight="1"/>
    <row r="49305" ht="26.25" customHeight="1"/>
    <row r="49306" ht="26.25" customHeight="1"/>
    <row r="49307" ht="26.25" customHeight="1"/>
    <row r="49308" ht="26.25" customHeight="1"/>
    <row r="49309" ht="26.25" customHeight="1"/>
    <row r="49310" ht="26.25" customHeight="1"/>
    <row r="49311" ht="26.25" customHeight="1"/>
    <row r="49312" ht="26.25" customHeight="1"/>
    <row r="49313" ht="26.25" customHeight="1"/>
    <row r="49314" ht="26.25" customHeight="1"/>
    <row r="49315" ht="26.25" customHeight="1"/>
    <row r="49316" ht="26.25" customHeight="1"/>
    <row r="49317" ht="26.25" customHeight="1"/>
    <row r="49318" ht="26.25" customHeight="1"/>
    <row r="49319" ht="26.25" customHeight="1"/>
    <row r="49320" ht="26.25" customHeight="1"/>
    <row r="49321" ht="26.25" customHeight="1"/>
    <row r="49322" ht="26.25" customHeight="1"/>
    <row r="49323" ht="26.25" customHeight="1"/>
    <row r="49324" ht="26.25" customHeight="1"/>
    <row r="49325" ht="26.25" customHeight="1"/>
    <row r="49326" ht="26.25" customHeight="1"/>
    <row r="49327" ht="26.25" customHeight="1"/>
    <row r="49328" ht="26.25" customHeight="1"/>
    <row r="49329" ht="26.25" customHeight="1"/>
    <row r="49330" ht="26.25" customHeight="1"/>
    <row r="49331" ht="26.25" customHeight="1"/>
    <row r="49332" ht="26.25" customHeight="1"/>
    <row r="49333" ht="26.25" customHeight="1"/>
    <row r="49334" ht="26.25" customHeight="1"/>
    <row r="49335" ht="26.25" customHeight="1"/>
    <row r="49336" ht="26.25" customHeight="1"/>
    <row r="49337" ht="26.25" customHeight="1"/>
    <row r="49338" ht="26.25" customHeight="1"/>
    <row r="49339" ht="26.25" customHeight="1"/>
    <row r="49340" ht="26.25" customHeight="1"/>
    <row r="49341" ht="26.25" customHeight="1"/>
    <row r="49342" ht="26.25" customHeight="1"/>
    <row r="49343" ht="26.25" customHeight="1"/>
    <row r="49344" ht="26.25" customHeight="1"/>
    <row r="49345" ht="26.25" customHeight="1"/>
    <row r="49346" ht="26.25" customHeight="1"/>
    <row r="49347" ht="26.25" customHeight="1"/>
    <row r="49348" ht="26.25" customHeight="1"/>
    <row r="49349" ht="26.25" customHeight="1"/>
    <row r="49350" ht="26.25" customHeight="1"/>
    <row r="49351" ht="26.25" customHeight="1"/>
    <row r="49352" ht="26.25" customHeight="1"/>
    <row r="49353" ht="26.25" customHeight="1"/>
    <row r="49354" ht="26.25" customHeight="1"/>
    <row r="49355" ht="26.25" customHeight="1"/>
    <row r="49356" ht="26.25" customHeight="1"/>
    <row r="49357" ht="26.25" customHeight="1"/>
    <row r="49358" ht="26.25" customHeight="1"/>
    <row r="49359" ht="26.25" customHeight="1"/>
    <row r="49360" ht="26.25" customHeight="1"/>
    <row r="49361" ht="26.25" customHeight="1"/>
    <row r="49362" ht="26.25" customHeight="1"/>
    <row r="49363" ht="26.25" customHeight="1"/>
    <row r="49364" ht="26.25" customHeight="1"/>
    <row r="49365" ht="26.25" customHeight="1"/>
    <row r="49366" ht="26.25" customHeight="1"/>
    <row r="49367" ht="26.25" customHeight="1"/>
    <row r="49368" ht="26.25" customHeight="1"/>
    <row r="49369" ht="26.25" customHeight="1"/>
    <row r="49370" ht="26.25" customHeight="1"/>
    <row r="49371" ht="26.25" customHeight="1"/>
    <row r="49372" ht="26.25" customHeight="1"/>
    <row r="49373" ht="26.25" customHeight="1"/>
    <row r="49374" ht="26.25" customHeight="1"/>
    <row r="49375" ht="26.25" customHeight="1"/>
    <row r="49376" ht="26.25" customHeight="1"/>
    <row r="49377" ht="26.25" customHeight="1"/>
    <row r="49378" ht="26.25" customHeight="1"/>
    <row r="49379" ht="26.25" customHeight="1"/>
    <row r="49380" ht="26.25" customHeight="1"/>
    <row r="49381" ht="26.25" customHeight="1"/>
    <row r="49382" ht="26.25" customHeight="1"/>
    <row r="49383" ht="26.25" customHeight="1"/>
    <row r="49384" ht="26.25" customHeight="1"/>
    <row r="49385" ht="26.25" customHeight="1"/>
    <row r="49386" ht="26.25" customHeight="1"/>
    <row r="49387" ht="26.25" customHeight="1"/>
    <row r="49388" ht="26.25" customHeight="1"/>
    <row r="49389" ht="26.25" customHeight="1"/>
    <row r="49390" ht="26.25" customHeight="1"/>
    <row r="49391" ht="26.25" customHeight="1"/>
    <row r="49392" ht="26.25" customHeight="1"/>
    <row r="49393" ht="26.25" customHeight="1"/>
    <row r="49394" ht="26.25" customHeight="1"/>
    <row r="49395" ht="26.25" customHeight="1"/>
    <row r="49396" ht="26.25" customHeight="1"/>
    <row r="49397" ht="26.25" customHeight="1"/>
    <row r="49398" ht="26.25" customHeight="1"/>
    <row r="49399" ht="26.25" customHeight="1"/>
    <row r="49400" ht="26.25" customHeight="1"/>
    <row r="49401" ht="26.25" customHeight="1"/>
    <row r="49402" ht="26.25" customHeight="1"/>
    <row r="49403" ht="26.25" customHeight="1"/>
    <row r="49404" ht="26.25" customHeight="1"/>
    <row r="49405" ht="26.25" customHeight="1"/>
    <row r="49406" ht="26.25" customHeight="1"/>
    <row r="49407" ht="26.25" customHeight="1"/>
    <row r="49408" ht="26.25" customHeight="1"/>
    <row r="49409" ht="26.25" customHeight="1"/>
    <row r="49410" ht="26.25" customHeight="1"/>
    <row r="49411" ht="26.25" customHeight="1"/>
    <row r="49412" ht="26.25" customHeight="1"/>
    <row r="49413" ht="26.25" customHeight="1"/>
    <row r="49414" ht="26.25" customHeight="1"/>
    <row r="49415" ht="26.25" customHeight="1"/>
    <row r="49416" ht="26.25" customHeight="1"/>
    <row r="49417" ht="26.25" customHeight="1"/>
    <row r="49418" ht="26.25" customHeight="1"/>
    <row r="49419" ht="26.25" customHeight="1"/>
    <row r="49420" ht="26.25" customHeight="1"/>
    <row r="49421" ht="26.25" customHeight="1"/>
    <row r="49422" ht="26.25" customHeight="1"/>
    <row r="49423" ht="26.25" customHeight="1"/>
    <row r="49424" ht="26.25" customHeight="1"/>
    <row r="49425" ht="26.25" customHeight="1"/>
    <row r="49426" ht="26.25" customHeight="1"/>
    <row r="49427" ht="26.25" customHeight="1"/>
    <row r="49428" ht="26.25" customHeight="1"/>
    <row r="49429" ht="26.25" customHeight="1"/>
    <row r="49430" ht="26.25" customHeight="1"/>
    <row r="49431" ht="26.25" customHeight="1"/>
    <row r="49432" ht="26.25" customHeight="1"/>
    <row r="49433" ht="26.25" customHeight="1"/>
    <row r="49434" ht="26.25" customHeight="1"/>
    <row r="49435" ht="26.25" customHeight="1"/>
    <row r="49436" ht="26.25" customHeight="1"/>
    <row r="49437" ht="26.25" customHeight="1"/>
    <row r="49438" ht="26.25" customHeight="1"/>
    <row r="49439" ht="26.25" customHeight="1"/>
    <row r="49440" ht="26.25" customHeight="1"/>
    <row r="49441" ht="26.25" customHeight="1"/>
    <row r="49442" ht="26.25" customHeight="1"/>
    <row r="49443" ht="26.25" customHeight="1"/>
    <row r="49444" ht="26.25" customHeight="1"/>
    <row r="49445" ht="26.25" customHeight="1"/>
    <row r="49446" ht="26.25" customHeight="1"/>
    <row r="49447" ht="26.25" customHeight="1"/>
    <row r="49448" ht="26.25" customHeight="1"/>
    <row r="49449" ht="26.25" customHeight="1"/>
    <row r="49450" ht="26.25" customHeight="1"/>
    <row r="49451" ht="26.25" customHeight="1"/>
    <row r="49452" ht="26.25" customHeight="1"/>
    <row r="49453" ht="26.25" customHeight="1"/>
    <row r="49454" ht="26.25" customHeight="1"/>
    <row r="49455" ht="26.25" customHeight="1"/>
    <row r="49456" ht="26.25" customHeight="1"/>
    <row r="49457" ht="26.25" customHeight="1"/>
    <row r="49458" ht="26.25" customHeight="1"/>
    <row r="49459" ht="26.25" customHeight="1"/>
    <row r="49460" ht="26.25" customHeight="1"/>
    <row r="49461" ht="26.25" customHeight="1"/>
    <row r="49462" ht="26.25" customHeight="1"/>
    <row r="49463" ht="26.25" customHeight="1"/>
    <row r="49464" ht="26.25" customHeight="1"/>
    <row r="49465" ht="26.25" customHeight="1"/>
    <row r="49466" ht="26.25" customHeight="1"/>
    <row r="49467" ht="26.25" customHeight="1"/>
    <row r="49468" ht="26.25" customHeight="1"/>
    <row r="49469" ht="26.25" customHeight="1"/>
    <row r="49470" ht="26.25" customHeight="1"/>
    <row r="49471" ht="26.25" customHeight="1"/>
    <row r="49472" ht="26.25" customHeight="1"/>
    <row r="49473" ht="26.25" customHeight="1"/>
    <row r="49474" ht="26.25" customHeight="1"/>
    <row r="49475" ht="26.25" customHeight="1"/>
    <row r="49476" ht="26.25" customHeight="1"/>
    <row r="49477" ht="26.25" customHeight="1"/>
    <row r="49478" ht="26.25" customHeight="1"/>
    <row r="49479" ht="26.25" customHeight="1"/>
    <row r="49480" ht="26.25" customHeight="1"/>
    <row r="49481" ht="26.25" customHeight="1"/>
    <row r="49482" ht="26.25" customHeight="1"/>
    <row r="49483" ht="26.25" customHeight="1"/>
    <row r="49484" ht="26.25" customHeight="1"/>
    <row r="49485" ht="26.25" customHeight="1"/>
    <row r="49486" ht="26.25" customHeight="1"/>
    <row r="49487" ht="26.25" customHeight="1"/>
    <row r="49488" ht="26.25" customHeight="1"/>
    <row r="49489" ht="26.25" customHeight="1"/>
    <row r="49490" ht="26.25" customHeight="1"/>
    <row r="49491" ht="26.25" customHeight="1"/>
    <row r="49492" ht="26.25" customHeight="1"/>
    <row r="49493" ht="26.25" customHeight="1"/>
    <row r="49494" ht="26.25" customHeight="1"/>
    <row r="49495" ht="26.25" customHeight="1"/>
    <row r="49496" ht="26.25" customHeight="1"/>
    <row r="49497" ht="26.25" customHeight="1"/>
    <row r="49498" ht="26.25" customHeight="1"/>
    <row r="49499" ht="26.25" customHeight="1"/>
    <row r="49500" ht="26.25" customHeight="1"/>
    <row r="49501" ht="26.25" customHeight="1"/>
    <row r="49502" ht="26.25" customHeight="1"/>
    <row r="49503" ht="26.25" customHeight="1"/>
    <row r="49504" ht="26.25" customHeight="1"/>
    <row r="49505" ht="26.25" customHeight="1"/>
    <row r="49506" ht="26.25" customHeight="1"/>
    <row r="49507" ht="26.25" customHeight="1"/>
    <row r="49508" ht="26.25" customHeight="1"/>
    <row r="49509" ht="26.25" customHeight="1"/>
    <row r="49510" ht="26.25" customHeight="1"/>
    <row r="49511" ht="26.25" customHeight="1"/>
    <row r="49512" ht="26.25" customHeight="1"/>
    <row r="49513" ht="26.25" customHeight="1"/>
    <row r="49514" ht="26.25" customHeight="1"/>
    <row r="49515" ht="26.25" customHeight="1"/>
    <row r="49516" ht="26.25" customHeight="1"/>
    <row r="49517" ht="26.25" customHeight="1"/>
    <row r="49518" ht="26.25" customHeight="1"/>
    <row r="49519" ht="26.25" customHeight="1"/>
    <row r="49520" ht="26.25" customHeight="1"/>
    <row r="49521" ht="26.25" customHeight="1"/>
    <row r="49522" ht="26.25" customHeight="1"/>
    <row r="49523" ht="26.25" customHeight="1"/>
    <row r="49524" ht="26.25" customHeight="1"/>
    <row r="49525" ht="26.25" customHeight="1"/>
    <row r="49526" ht="26.25" customHeight="1"/>
    <row r="49527" ht="26.25" customHeight="1"/>
    <row r="49528" ht="26.25" customHeight="1"/>
    <row r="49529" ht="26.25" customHeight="1"/>
    <row r="49530" ht="26.25" customHeight="1"/>
    <row r="49531" ht="26.25" customHeight="1"/>
    <row r="49532" ht="26.25" customHeight="1"/>
    <row r="49533" ht="26.25" customHeight="1"/>
    <row r="49534" ht="26.25" customHeight="1"/>
    <row r="49535" ht="26.25" customHeight="1"/>
    <row r="49536" ht="26.25" customHeight="1"/>
    <row r="49537" ht="26.25" customHeight="1"/>
    <row r="49538" ht="26.25" customHeight="1"/>
    <row r="49539" ht="26.25" customHeight="1"/>
    <row r="49540" ht="26.25" customHeight="1"/>
    <row r="49541" ht="26.25" customHeight="1"/>
    <row r="49542" ht="26.25" customHeight="1"/>
    <row r="49543" ht="26.25" customHeight="1"/>
    <row r="49544" ht="26.25" customHeight="1"/>
    <row r="49545" ht="26.25" customHeight="1"/>
    <row r="49546" ht="26.25" customHeight="1"/>
    <row r="49547" ht="26.25" customHeight="1"/>
    <row r="49548" ht="26.25" customHeight="1"/>
    <row r="49549" ht="26.25" customHeight="1"/>
    <row r="49550" ht="26.25" customHeight="1"/>
    <row r="49551" ht="26.25" customHeight="1"/>
    <row r="49552" ht="26.25" customHeight="1"/>
    <row r="49553" ht="26.25" customHeight="1"/>
    <row r="49554" ht="26.25" customHeight="1"/>
    <row r="49555" ht="26.25" customHeight="1"/>
    <row r="49556" ht="26.25" customHeight="1"/>
    <row r="49557" ht="26.25" customHeight="1"/>
    <row r="49558" ht="26.25" customHeight="1"/>
    <row r="49559" ht="26.25" customHeight="1"/>
    <row r="49560" ht="26.25" customHeight="1"/>
    <row r="49561" ht="26.25" customHeight="1"/>
    <row r="49562" ht="26.25" customHeight="1"/>
    <row r="49563" ht="26.25" customHeight="1"/>
    <row r="49564" ht="26.25" customHeight="1"/>
    <row r="49565" ht="26.25" customHeight="1"/>
    <row r="49566" ht="26.25" customHeight="1"/>
    <row r="49567" ht="26.25" customHeight="1"/>
    <row r="49568" ht="26.25" customHeight="1"/>
    <row r="49569" ht="26.25" customHeight="1"/>
    <row r="49570" ht="26.25" customHeight="1"/>
    <row r="49571" ht="26.25" customHeight="1"/>
    <row r="49572" ht="26.25" customHeight="1"/>
    <row r="49573" ht="26.25" customHeight="1"/>
    <row r="49574" ht="26.25" customHeight="1"/>
    <row r="49575" ht="26.25" customHeight="1"/>
    <row r="49576" ht="26.25" customHeight="1"/>
    <row r="49577" ht="26.25" customHeight="1"/>
    <row r="49578" ht="26.25" customHeight="1"/>
    <row r="49579" ht="26.25" customHeight="1"/>
    <row r="49580" ht="26.25" customHeight="1"/>
    <row r="49581" ht="26.25" customHeight="1"/>
    <row r="49582" ht="26.25" customHeight="1"/>
    <row r="49583" ht="26.25" customHeight="1"/>
    <row r="49584" ht="26.25" customHeight="1"/>
    <row r="49585" ht="26.25" customHeight="1"/>
    <row r="49586" ht="26.25" customHeight="1"/>
    <row r="49587" ht="26.25" customHeight="1"/>
    <row r="49588" ht="26.25" customHeight="1"/>
    <row r="49589" ht="26.25" customHeight="1"/>
    <row r="49590" ht="26.25" customHeight="1"/>
    <row r="49591" ht="26.25" customHeight="1"/>
    <row r="49592" ht="26.25" customHeight="1"/>
    <row r="49593" ht="26.25" customHeight="1"/>
    <row r="49594" ht="26.25" customHeight="1"/>
    <row r="49595" ht="26.25" customHeight="1"/>
    <row r="49596" ht="26.25" customHeight="1"/>
    <row r="49597" ht="26.25" customHeight="1"/>
    <row r="49598" ht="26.25" customHeight="1"/>
    <row r="49599" ht="26.25" customHeight="1"/>
    <row r="49600" ht="26.25" customHeight="1"/>
    <row r="49601" ht="26.25" customHeight="1"/>
    <row r="49602" ht="26.25" customHeight="1"/>
    <row r="49603" ht="26.25" customHeight="1"/>
    <row r="49604" ht="26.25" customHeight="1"/>
    <row r="49605" ht="26.25" customHeight="1"/>
    <row r="49606" ht="26.25" customHeight="1"/>
    <row r="49607" ht="26.25" customHeight="1"/>
    <row r="49608" ht="26.25" customHeight="1"/>
    <row r="49609" ht="26.25" customHeight="1"/>
    <row r="49610" ht="26.25" customHeight="1"/>
    <row r="49611" ht="26.25" customHeight="1"/>
    <row r="49612" ht="26.25" customHeight="1"/>
    <row r="49613" ht="26.25" customHeight="1"/>
    <row r="49614" ht="26.25" customHeight="1"/>
    <row r="49615" ht="26.25" customHeight="1"/>
    <row r="49616" ht="26.25" customHeight="1"/>
    <row r="49617" ht="26.25" customHeight="1"/>
    <row r="49618" ht="26.25" customHeight="1"/>
    <row r="49619" ht="26.25" customHeight="1"/>
    <row r="49620" ht="26.25" customHeight="1"/>
    <row r="49621" ht="26.25" customHeight="1"/>
    <row r="49622" ht="26.25" customHeight="1"/>
    <row r="49623" ht="26.25" customHeight="1"/>
    <row r="49624" ht="26.25" customHeight="1"/>
    <row r="49625" ht="26.25" customHeight="1"/>
    <row r="49626" ht="26.25" customHeight="1"/>
    <row r="49627" ht="26.25" customHeight="1"/>
    <row r="49628" ht="26.25" customHeight="1"/>
    <row r="49629" ht="26.25" customHeight="1"/>
    <row r="49630" ht="26.25" customHeight="1"/>
    <row r="49631" ht="26.25" customHeight="1"/>
    <row r="49632" ht="26.25" customHeight="1"/>
    <row r="49633" ht="26.25" customHeight="1"/>
    <row r="49634" ht="26.25" customHeight="1"/>
    <row r="49635" ht="26.25" customHeight="1"/>
    <row r="49636" ht="26.25" customHeight="1"/>
    <row r="49637" ht="26.25" customHeight="1"/>
    <row r="49638" ht="26.25" customHeight="1"/>
    <row r="49639" ht="26.25" customHeight="1"/>
    <row r="49640" ht="26.25" customHeight="1"/>
    <row r="49641" ht="26.25" customHeight="1"/>
    <row r="49642" ht="26.25" customHeight="1"/>
    <row r="49643" ht="26.25" customHeight="1"/>
    <row r="49644" ht="26.25" customHeight="1"/>
    <row r="49645" ht="26.25" customHeight="1"/>
    <row r="49646" ht="26.25" customHeight="1"/>
    <row r="49647" ht="26.25" customHeight="1"/>
    <row r="49648" ht="26.25" customHeight="1"/>
    <row r="49649" ht="26.25" customHeight="1"/>
    <row r="49650" ht="26.25" customHeight="1"/>
    <row r="49651" ht="26.25" customHeight="1"/>
    <row r="49652" ht="26.25" customHeight="1"/>
    <row r="49653" ht="26.25" customHeight="1"/>
    <row r="49654" ht="26.25" customHeight="1"/>
    <row r="49655" ht="26.25" customHeight="1"/>
    <row r="49656" ht="26.25" customHeight="1"/>
    <row r="49657" ht="26.25" customHeight="1"/>
    <row r="49658" ht="26.25" customHeight="1"/>
    <row r="49659" ht="26.25" customHeight="1"/>
    <row r="49660" ht="26.25" customHeight="1"/>
    <row r="49661" ht="26.25" customHeight="1"/>
    <row r="49662" ht="26.25" customHeight="1"/>
    <row r="49663" ht="26.25" customHeight="1"/>
    <row r="49664" ht="26.25" customHeight="1"/>
    <row r="49665" ht="26.25" customHeight="1"/>
    <row r="49666" ht="26.25" customHeight="1"/>
    <row r="49667" ht="26.25" customHeight="1"/>
    <row r="49668" ht="26.25" customHeight="1"/>
    <row r="49669" ht="26.25" customHeight="1"/>
    <row r="49670" ht="26.25" customHeight="1"/>
    <row r="49671" ht="26.25" customHeight="1"/>
    <row r="49672" ht="26.25" customHeight="1"/>
    <row r="49673" ht="26.25" customHeight="1"/>
    <row r="49674" ht="26.25" customHeight="1"/>
    <row r="49675" ht="26.25" customHeight="1"/>
    <row r="49676" ht="26.25" customHeight="1"/>
    <row r="49677" ht="26.25" customHeight="1"/>
    <row r="49678" ht="26.25" customHeight="1"/>
    <row r="49679" ht="26.25" customHeight="1"/>
    <row r="49680" ht="26.25" customHeight="1"/>
    <row r="49681" ht="26.25" customHeight="1"/>
    <row r="49682" ht="26.25" customHeight="1"/>
    <row r="49683" ht="26.25" customHeight="1"/>
    <row r="49684" ht="26.25" customHeight="1"/>
    <row r="49685" ht="26.25" customHeight="1"/>
    <row r="49686" ht="26.25" customHeight="1"/>
    <row r="49687" ht="26.25" customHeight="1"/>
    <row r="49688" ht="26.25" customHeight="1"/>
    <row r="49689" ht="26.25" customHeight="1"/>
    <row r="49690" ht="26.25" customHeight="1"/>
    <row r="49691" ht="26.25" customHeight="1"/>
    <row r="49692" ht="26.25" customHeight="1"/>
    <row r="49693" ht="26.25" customHeight="1"/>
    <row r="49694" ht="26.25" customHeight="1"/>
    <row r="49695" ht="26.25" customHeight="1"/>
    <row r="49696" ht="26.25" customHeight="1"/>
    <row r="49697" ht="26.25" customHeight="1"/>
    <row r="49698" ht="26.25" customHeight="1"/>
    <row r="49699" ht="26.25" customHeight="1"/>
    <row r="49700" ht="26.25" customHeight="1"/>
    <row r="49701" ht="26.25" customHeight="1"/>
    <row r="49702" ht="26.25" customHeight="1"/>
    <row r="49703" ht="26.25" customHeight="1"/>
    <row r="49704" ht="26.25" customHeight="1"/>
    <row r="49705" ht="26.25" customHeight="1"/>
    <row r="49706" ht="26.25" customHeight="1"/>
    <row r="49707" ht="26.25" customHeight="1"/>
    <row r="49708" ht="26.25" customHeight="1"/>
    <row r="49709" ht="26.25" customHeight="1"/>
    <row r="49710" ht="26.25" customHeight="1"/>
    <row r="49711" ht="26.25" customHeight="1"/>
    <row r="49712" ht="26.25" customHeight="1"/>
    <row r="49713" ht="26.25" customHeight="1"/>
    <row r="49714" ht="26.25" customHeight="1"/>
    <row r="49715" ht="26.25" customHeight="1"/>
    <row r="49716" ht="26.25" customHeight="1"/>
    <row r="49717" ht="26.25" customHeight="1"/>
    <row r="49718" ht="26.25" customHeight="1"/>
    <row r="49719" ht="26.25" customHeight="1"/>
    <row r="49720" ht="26.25" customHeight="1"/>
    <row r="49721" ht="26.25" customHeight="1"/>
    <row r="49722" ht="26.25" customHeight="1"/>
    <row r="49723" ht="26.25" customHeight="1"/>
    <row r="49724" ht="26.25" customHeight="1"/>
    <row r="49725" ht="26.25" customHeight="1"/>
    <row r="49726" ht="26.25" customHeight="1"/>
    <row r="49727" ht="26.25" customHeight="1"/>
    <row r="49728" ht="26.25" customHeight="1"/>
    <row r="49729" ht="26.25" customHeight="1"/>
    <row r="49730" ht="26.25" customHeight="1"/>
    <row r="49731" ht="26.25" customHeight="1"/>
    <row r="49732" ht="26.25" customHeight="1"/>
    <row r="49733" ht="26.25" customHeight="1"/>
    <row r="49734" ht="26.25" customHeight="1"/>
    <row r="49735" ht="26.25" customHeight="1"/>
    <row r="49736" ht="26.25" customHeight="1"/>
    <row r="49737" ht="26.25" customHeight="1"/>
    <row r="49738" ht="26.25" customHeight="1"/>
    <row r="49739" ht="26.25" customHeight="1"/>
    <row r="49740" ht="26.25" customHeight="1"/>
    <row r="49741" ht="26.25" customHeight="1"/>
    <row r="49742" ht="26.25" customHeight="1"/>
    <row r="49743" ht="26.25" customHeight="1"/>
    <row r="49744" ht="26.25" customHeight="1"/>
    <row r="49745" ht="26.25" customHeight="1"/>
    <row r="49746" ht="26.25" customHeight="1"/>
    <row r="49747" ht="26.25" customHeight="1"/>
    <row r="49748" ht="26.25" customHeight="1"/>
    <row r="49749" ht="26.25" customHeight="1"/>
    <row r="49750" ht="26.25" customHeight="1"/>
    <row r="49751" ht="26.25" customHeight="1"/>
    <row r="49752" ht="26.25" customHeight="1"/>
    <row r="49753" ht="26.25" customHeight="1"/>
    <row r="49754" ht="26.25" customHeight="1"/>
    <row r="49755" ht="26.25" customHeight="1"/>
    <row r="49756" ht="26.25" customHeight="1"/>
    <row r="49757" ht="26.25" customHeight="1"/>
    <row r="49758" ht="26.25" customHeight="1"/>
    <row r="49759" ht="26.25" customHeight="1"/>
    <row r="49760" ht="26.25" customHeight="1"/>
    <row r="49761" ht="26.25" customHeight="1"/>
    <row r="49762" ht="26.25" customHeight="1"/>
    <row r="49763" ht="26.25" customHeight="1"/>
    <row r="49764" ht="26.25" customHeight="1"/>
    <row r="49765" ht="26.25" customHeight="1"/>
    <row r="49766" ht="26.25" customHeight="1"/>
    <row r="49767" ht="26.25" customHeight="1"/>
    <row r="49768" ht="26.25" customHeight="1"/>
    <row r="49769" ht="26.25" customHeight="1"/>
    <row r="49770" ht="26.25" customHeight="1"/>
    <row r="49771" ht="26.25" customHeight="1"/>
    <row r="49772" ht="26.25" customHeight="1"/>
    <row r="49773" ht="26.25" customHeight="1"/>
    <row r="49774" ht="26.25" customHeight="1"/>
    <row r="49775" ht="26.25" customHeight="1"/>
    <row r="49776" ht="26.25" customHeight="1"/>
    <row r="49777" ht="26.25" customHeight="1"/>
    <row r="49778" ht="26.25" customHeight="1"/>
    <row r="49779" ht="26.25" customHeight="1"/>
    <row r="49780" ht="26.25" customHeight="1"/>
    <row r="49781" ht="26.25" customHeight="1"/>
    <row r="49782" ht="26.25" customHeight="1"/>
    <row r="49783" ht="26.25" customHeight="1"/>
    <row r="49784" ht="26.25" customHeight="1"/>
    <row r="49785" ht="26.25" customHeight="1"/>
    <row r="49786" ht="26.25" customHeight="1"/>
    <row r="49787" ht="26.25" customHeight="1"/>
    <row r="49788" ht="26.25" customHeight="1"/>
    <row r="49789" ht="26.25" customHeight="1"/>
    <row r="49790" ht="26.25" customHeight="1"/>
    <row r="49791" ht="26.25" customHeight="1"/>
    <row r="49792" ht="26.25" customHeight="1"/>
    <row r="49793" ht="26.25" customHeight="1"/>
    <row r="49794" ht="26.25" customHeight="1"/>
    <row r="49795" ht="26.25" customHeight="1"/>
    <row r="49796" ht="26.25" customHeight="1"/>
    <row r="49797" ht="26.25" customHeight="1"/>
    <row r="49798" ht="26.25" customHeight="1"/>
    <row r="49799" ht="26.25" customHeight="1"/>
    <row r="49800" ht="26.25" customHeight="1"/>
    <row r="49801" ht="26.25" customHeight="1"/>
    <row r="49802" ht="26.25" customHeight="1"/>
    <row r="49803" ht="26.25" customHeight="1"/>
    <row r="49804" ht="26.25" customHeight="1"/>
    <row r="49805" ht="26.25" customHeight="1"/>
    <row r="49806" ht="26.25" customHeight="1"/>
    <row r="49807" ht="26.25" customHeight="1"/>
    <row r="49808" ht="26.25" customHeight="1"/>
    <row r="49809" ht="26.25" customHeight="1"/>
    <row r="49810" ht="26.25" customHeight="1"/>
    <row r="49811" ht="26.25" customHeight="1"/>
    <row r="49812" ht="26.25" customHeight="1"/>
    <row r="49813" ht="26.25" customHeight="1"/>
    <row r="49814" ht="26.25" customHeight="1"/>
    <row r="49815" ht="26.25" customHeight="1"/>
    <row r="49816" ht="26.25" customHeight="1"/>
    <row r="49817" ht="26.25" customHeight="1"/>
    <row r="49818" ht="26.25" customHeight="1"/>
    <row r="49819" ht="26.25" customHeight="1"/>
    <row r="49820" ht="26.25" customHeight="1"/>
    <row r="49821" ht="26.25" customHeight="1"/>
    <row r="49822" ht="26.25" customHeight="1"/>
    <row r="49823" ht="26.25" customHeight="1"/>
    <row r="49824" ht="26.25" customHeight="1"/>
    <row r="49825" ht="26.25" customHeight="1"/>
    <row r="49826" ht="26.25" customHeight="1"/>
    <row r="49827" ht="26.25" customHeight="1"/>
    <row r="49828" ht="26.25" customHeight="1"/>
    <row r="49829" ht="26.25" customHeight="1"/>
    <row r="49830" ht="26.25" customHeight="1"/>
    <row r="49831" ht="26.25" customHeight="1"/>
    <row r="49832" ht="26.25" customHeight="1"/>
    <row r="49833" ht="26.25" customHeight="1"/>
    <row r="49834" ht="26.25" customHeight="1"/>
    <row r="49835" ht="26.25" customHeight="1"/>
    <row r="49836" ht="26.25" customHeight="1"/>
    <row r="49837" ht="26.25" customHeight="1"/>
    <row r="49838" ht="26.25" customHeight="1"/>
    <row r="49839" ht="26.25" customHeight="1"/>
    <row r="49840" ht="26.25" customHeight="1"/>
    <row r="49841" ht="26.25" customHeight="1"/>
    <row r="49842" ht="26.25" customHeight="1"/>
    <row r="49843" ht="26.25" customHeight="1"/>
    <row r="49844" ht="26.25" customHeight="1"/>
    <row r="49845" ht="26.25" customHeight="1"/>
    <row r="49846" ht="26.25" customHeight="1"/>
    <row r="49847" ht="26.25" customHeight="1"/>
    <row r="49848" ht="26.25" customHeight="1"/>
    <row r="49849" ht="26.25" customHeight="1"/>
    <row r="49850" ht="26.25" customHeight="1"/>
    <row r="49851" ht="26.25" customHeight="1"/>
    <row r="49852" ht="26.25" customHeight="1"/>
    <row r="49853" ht="26.25" customHeight="1"/>
    <row r="49854" ht="26.25" customHeight="1"/>
    <row r="49855" ht="26.25" customHeight="1"/>
    <row r="49856" ht="26.25" customHeight="1"/>
    <row r="49857" ht="26.25" customHeight="1"/>
    <row r="49858" ht="26.25" customHeight="1"/>
    <row r="49859" ht="26.25" customHeight="1"/>
    <row r="49860" ht="26.25" customHeight="1"/>
    <row r="49861" ht="26.25" customHeight="1"/>
    <row r="49862" ht="26.25" customHeight="1"/>
    <row r="49863" ht="26.25" customHeight="1"/>
    <row r="49864" ht="26.25" customHeight="1"/>
    <row r="49865" ht="26.25" customHeight="1"/>
    <row r="49866" ht="26.25" customHeight="1"/>
    <row r="49867" ht="26.25" customHeight="1"/>
    <row r="49868" ht="26.25" customHeight="1"/>
    <row r="49869" ht="26.25" customHeight="1"/>
    <row r="49870" ht="26.25" customHeight="1"/>
    <row r="49871" ht="26.25" customHeight="1"/>
    <row r="49872" ht="26.25" customHeight="1"/>
    <row r="49873" ht="26.25" customHeight="1"/>
    <row r="49874" ht="26.25" customHeight="1"/>
    <row r="49875" ht="26.25" customHeight="1"/>
    <row r="49876" ht="26.25" customHeight="1"/>
    <row r="49877" ht="26.25" customHeight="1"/>
    <row r="49878" ht="26.25" customHeight="1"/>
    <row r="49879" ht="26.25" customHeight="1"/>
    <row r="49880" ht="26.25" customHeight="1"/>
    <row r="49881" ht="26.25" customHeight="1"/>
    <row r="49882" ht="26.25" customHeight="1"/>
    <row r="49883" ht="26.25" customHeight="1"/>
    <row r="49884" ht="26.25" customHeight="1"/>
    <row r="49885" ht="26.25" customHeight="1"/>
    <row r="49886" ht="26.25" customHeight="1"/>
    <row r="49887" ht="26.25" customHeight="1"/>
    <row r="49888" ht="26.25" customHeight="1"/>
    <row r="49889" ht="26.25" customHeight="1"/>
    <row r="49890" ht="26.25" customHeight="1"/>
    <row r="49891" ht="26.25" customHeight="1"/>
    <row r="49892" ht="26.25" customHeight="1"/>
    <row r="49893" ht="26.25" customHeight="1"/>
    <row r="49894" ht="26.25" customHeight="1"/>
    <row r="49895" ht="26.25" customHeight="1"/>
    <row r="49896" ht="26.25" customHeight="1"/>
    <row r="49897" ht="26.25" customHeight="1"/>
    <row r="49898" ht="26.25" customHeight="1"/>
    <row r="49899" ht="26.25" customHeight="1"/>
    <row r="49900" ht="26.25" customHeight="1"/>
    <row r="49901" ht="26.25" customHeight="1"/>
    <row r="49902" ht="26.25" customHeight="1"/>
    <row r="49903" ht="26.25" customHeight="1"/>
    <row r="49904" ht="26.25" customHeight="1"/>
    <row r="49905" ht="26.25" customHeight="1"/>
    <row r="49906" ht="26.25" customHeight="1"/>
    <row r="49907" ht="26.25" customHeight="1"/>
    <row r="49908" ht="26.25" customHeight="1"/>
    <row r="49909" ht="26.25" customHeight="1"/>
    <row r="49910" ht="26.25" customHeight="1"/>
    <row r="49911" ht="26.25" customHeight="1"/>
    <row r="49912" ht="26.25" customHeight="1"/>
    <row r="49913" ht="26.25" customHeight="1"/>
    <row r="49914" ht="26.25" customHeight="1"/>
    <row r="49915" ht="26.25" customHeight="1"/>
    <row r="49916" ht="26.25" customHeight="1"/>
    <row r="49917" ht="26.25" customHeight="1"/>
    <row r="49918" ht="26.25" customHeight="1"/>
    <row r="49919" ht="26.25" customHeight="1"/>
    <row r="49920" ht="26.25" customHeight="1"/>
    <row r="49921" ht="26.25" customHeight="1"/>
    <row r="49922" ht="26.25" customHeight="1"/>
    <row r="49923" ht="26.25" customHeight="1"/>
    <row r="49924" ht="26.25" customHeight="1"/>
    <row r="49925" ht="26.25" customHeight="1"/>
    <row r="49926" ht="26.25" customHeight="1"/>
    <row r="49927" ht="26.25" customHeight="1"/>
    <row r="49928" ht="26.25" customHeight="1"/>
    <row r="49929" ht="26.25" customHeight="1"/>
    <row r="49930" ht="26.25" customHeight="1"/>
    <row r="49931" ht="26.25" customHeight="1"/>
    <row r="49932" ht="26.25" customHeight="1"/>
    <row r="49933" ht="26.25" customHeight="1"/>
    <row r="49934" ht="26.25" customHeight="1"/>
    <row r="49935" ht="26.25" customHeight="1"/>
    <row r="49936" ht="26.25" customHeight="1"/>
    <row r="49937" ht="26.25" customHeight="1"/>
    <row r="49938" ht="26.25" customHeight="1"/>
    <row r="49939" ht="26.25" customHeight="1"/>
    <row r="49940" ht="26.25" customHeight="1"/>
    <row r="49941" ht="26.25" customHeight="1"/>
    <row r="49942" ht="26.25" customHeight="1"/>
    <row r="49943" ht="26.25" customHeight="1"/>
    <row r="49944" ht="26.25" customHeight="1"/>
    <row r="49945" ht="26.25" customHeight="1"/>
    <row r="49946" ht="26.25" customHeight="1"/>
    <row r="49947" ht="26.25" customHeight="1"/>
    <row r="49948" ht="26.25" customHeight="1"/>
    <row r="49949" ht="26.25" customHeight="1"/>
    <row r="49950" ht="26.25" customHeight="1"/>
    <row r="49951" ht="26.25" customHeight="1"/>
    <row r="49952" ht="26.25" customHeight="1"/>
    <row r="49953" ht="26.25" customHeight="1"/>
    <row r="49954" ht="26.25" customHeight="1"/>
    <row r="49955" ht="26.25" customHeight="1"/>
    <row r="49956" ht="26.25" customHeight="1"/>
    <row r="49957" ht="26.25" customHeight="1"/>
    <row r="49958" ht="26.25" customHeight="1"/>
    <row r="49959" ht="26.25" customHeight="1"/>
    <row r="49960" ht="26.25" customHeight="1"/>
    <row r="49961" ht="26.25" customHeight="1"/>
    <row r="49962" ht="26.25" customHeight="1"/>
    <row r="49963" ht="26.25" customHeight="1"/>
    <row r="49964" ht="26.25" customHeight="1"/>
    <row r="49965" ht="26.25" customHeight="1"/>
    <row r="49966" ht="26.25" customHeight="1"/>
    <row r="49967" ht="26.25" customHeight="1"/>
    <row r="49968" ht="26.25" customHeight="1"/>
    <row r="49969" ht="26.25" customHeight="1"/>
    <row r="49970" ht="26.25" customHeight="1"/>
    <row r="49971" ht="26.25" customHeight="1"/>
    <row r="49972" ht="26.25" customHeight="1"/>
    <row r="49973" ht="26.25" customHeight="1"/>
    <row r="49974" ht="26.25" customHeight="1"/>
    <row r="49975" ht="26.25" customHeight="1"/>
    <row r="49976" ht="26.25" customHeight="1"/>
    <row r="49977" ht="26.25" customHeight="1"/>
    <row r="49978" ht="26.25" customHeight="1"/>
    <row r="49979" ht="26.25" customHeight="1"/>
    <row r="49980" ht="26.25" customHeight="1"/>
    <row r="49981" ht="26.25" customHeight="1"/>
    <row r="49982" ht="26.25" customHeight="1"/>
    <row r="49983" ht="26.25" customHeight="1"/>
    <row r="49984" ht="26.25" customHeight="1"/>
    <row r="49985" ht="26.25" customHeight="1"/>
    <row r="49986" ht="26.25" customHeight="1"/>
    <row r="49987" ht="26.25" customHeight="1"/>
    <row r="49988" ht="26.25" customHeight="1"/>
    <row r="49989" ht="26.25" customHeight="1"/>
    <row r="49990" ht="26.25" customHeight="1"/>
    <row r="49991" ht="26.25" customHeight="1"/>
    <row r="49992" ht="26.25" customHeight="1"/>
    <row r="49993" ht="26.25" customHeight="1"/>
    <row r="49994" ht="26.25" customHeight="1"/>
    <row r="49995" ht="26.25" customHeight="1"/>
    <row r="49996" ht="26.25" customHeight="1"/>
    <row r="49997" ht="26.25" customHeight="1"/>
    <row r="49998" ht="26.25" customHeight="1"/>
    <row r="49999" ht="26.25" customHeight="1"/>
    <row r="50000" ht="26.25" customHeight="1"/>
    <row r="50001" ht="26.25" customHeight="1"/>
    <row r="50002" ht="26.25" customHeight="1"/>
    <row r="50003" ht="26.25" customHeight="1"/>
    <row r="50004" ht="26.25" customHeight="1"/>
    <row r="50005" ht="26.25" customHeight="1"/>
    <row r="50006" ht="26.25" customHeight="1"/>
    <row r="50007" ht="26.25" customHeight="1"/>
    <row r="50008" ht="26.25" customHeight="1"/>
    <row r="50009" ht="26.25" customHeight="1"/>
    <row r="50010" ht="26.25" customHeight="1"/>
    <row r="50011" ht="26.25" customHeight="1"/>
    <row r="50012" ht="26.25" customHeight="1"/>
    <row r="50013" ht="26.25" customHeight="1"/>
    <row r="50014" ht="26.25" customHeight="1"/>
    <row r="50015" ht="26.25" customHeight="1"/>
    <row r="50016" ht="26.25" customHeight="1"/>
    <row r="50017" ht="26.25" customHeight="1"/>
    <row r="50018" ht="26.25" customHeight="1"/>
    <row r="50019" ht="26.25" customHeight="1"/>
    <row r="50020" ht="26.25" customHeight="1"/>
    <row r="50021" ht="26.25" customHeight="1"/>
    <row r="50022" ht="26.25" customHeight="1"/>
    <row r="50023" ht="26.25" customHeight="1"/>
    <row r="50024" ht="26.25" customHeight="1"/>
    <row r="50025" ht="26.25" customHeight="1"/>
    <row r="50026" ht="26.25" customHeight="1"/>
    <row r="50027" ht="26.25" customHeight="1"/>
    <row r="50028" ht="26.25" customHeight="1"/>
    <row r="50029" ht="26.25" customHeight="1"/>
    <row r="50030" ht="26.25" customHeight="1"/>
    <row r="50031" ht="26.25" customHeight="1"/>
    <row r="50032" ht="26.25" customHeight="1"/>
    <row r="50033" ht="26.25" customHeight="1"/>
    <row r="50034" ht="26.25" customHeight="1"/>
    <row r="50035" ht="26.25" customHeight="1"/>
    <row r="50036" ht="26.25" customHeight="1"/>
    <row r="50037" ht="26.25" customHeight="1"/>
    <row r="50038" ht="26.25" customHeight="1"/>
    <row r="50039" ht="26.25" customHeight="1"/>
    <row r="50040" ht="26.25" customHeight="1"/>
    <row r="50041" ht="26.25" customHeight="1"/>
    <row r="50042" ht="26.25" customHeight="1"/>
    <row r="50043" ht="26.25" customHeight="1"/>
    <row r="50044" ht="26.25" customHeight="1"/>
    <row r="50045" ht="26.25" customHeight="1"/>
    <row r="50046" ht="26.25" customHeight="1"/>
    <row r="50047" ht="26.25" customHeight="1"/>
    <row r="50048" ht="26.25" customHeight="1"/>
    <row r="50049" ht="26.25" customHeight="1"/>
    <row r="50050" ht="26.25" customHeight="1"/>
    <row r="50051" ht="26.25" customHeight="1"/>
    <row r="50052" ht="26.25" customHeight="1"/>
    <row r="50053" ht="26.25" customHeight="1"/>
    <row r="50054" ht="26.25" customHeight="1"/>
    <row r="50055" ht="26.25" customHeight="1"/>
    <row r="50056" ht="26.25" customHeight="1"/>
    <row r="50057" ht="26.25" customHeight="1"/>
    <row r="50058" ht="26.25" customHeight="1"/>
    <row r="50059" ht="26.25" customHeight="1"/>
    <row r="50060" ht="26.25" customHeight="1"/>
    <row r="50061" ht="26.25" customHeight="1"/>
    <row r="50062" ht="26.25" customHeight="1"/>
    <row r="50063" ht="26.25" customHeight="1"/>
    <row r="50064" ht="26.25" customHeight="1"/>
    <row r="50065" ht="26.25" customHeight="1"/>
    <row r="50066" ht="26.25" customHeight="1"/>
    <row r="50067" ht="26.25" customHeight="1"/>
    <row r="50068" ht="26.25" customHeight="1"/>
    <row r="50069" ht="26.25" customHeight="1"/>
    <row r="50070" ht="26.25" customHeight="1"/>
    <row r="50071" ht="26.25" customHeight="1"/>
    <row r="50072" ht="26.25" customHeight="1"/>
    <row r="50073" ht="26.25" customHeight="1"/>
    <row r="50074" ht="26.25" customHeight="1"/>
    <row r="50075" ht="26.25" customHeight="1"/>
    <row r="50076" ht="26.25" customHeight="1"/>
    <row r="50077" ht="26.25" customHeight="1"/>
    <row r="50078" ht="26.25" customHeight="1"/>
    <row r="50079" ht="26.25" customHeight="1"/>
    <row r="50080" ht="26.25" customHeight="1"/>
    <row r="50081" ht="26.25" customHeight="1"/>
    <row r="50082" ht="26.25" customHeight="1"/>
    <row r="50083" ht="26.25" customHeight="1"/>
    <row r="50084" ht="26.25" customHeight="1"/>
    <row r="50085" ht="26.25" customHeight="1"/>
    <row r="50086" ht="26.25" customHeight="1"/>
    <row r="50087" ht="26.25" customHeight="1"/>
    <row r="50088" ht="26.25" customHeight="1"/>
    <row r="50089" ht="26.25" customHeight="1"/>
    <row r="50090" ht="26.25" customHeight="1"/>
    <row r="50091" ht="26.25" customHeight="1"/>
    <row r="50092" ht="26.25" customHeight="1"/>
    <row r="50093" ht="26.25" customHeight="1"/>
    <row r="50094" ht="26.25" customHeight="1"/>
    <row r="50095" ht="26.25" customHeight="1"/>
    <row r="50096" ht="26.25" customHeight="1"/>
    <row r="50097" ht="26.25" customHeight="1"/>
    <row r="50098" ht="26.25" customHeight="1"/>
    <row r="50099" ht="26.25" customHeight="1"/>
    <row r="50100" ht="26.25" customHeight="1"/>
    <row r="50101" ht="26.25" customHeight="1"/>
    <row r="50102" ht="26.25" customHeight="1"/>
    <row r="50103" ht="26.25" customHeight="1"/>
    <row r="50104" ht="26.25" customHeight="1"/>
    <row r="50105" ht="26.25" customHeight="1"/>
    <row r="50106" ht="26.25" customHeight="1"/>
    <row r="50107" ht="26.25" customHeight="1"/>
    <row r="50108" ht="26.25" customHeight="1"/>
    <row r="50109" ht="26.25" customHeight="1"/>
    <row r="50110" ht="26.25" customHeight="1"/>
    <row r="50111" ht="26.25" customHeight="1"/>
    <row r="50112" ht="26.25" customHeight="1"/>
    <row r="50113" ht="26.25" customHeight="1"/>
    <row r="50114" ht="26.25" customHeight="1"/>
    <row r="50115" ht="26.25" customHeight="1"/>
    <row r="50116" ht="26.25" customHeight="1"/>
    <row r="50117" ht="26.25" customHeight="1"/>
    <row r="50118" ht="26.25" customHeight="1"/>
    <row r="50119" ht="26.25" customHeight="1"/>
    <row r="50120" ht="26.25" customHeight="1"/>
    <row r="50121" ht="26.25" customHeight="1"/>
    <row r="50122" ht="26.25" customHeight="1"/>
    <row r="50123" ht="26.25" customHeight="1"/>
    <row r="50124" ht="26.25" customHeight="1"/>
    <row r="50125" ht="26.25" customHeight="1"/>
    <row r="50126" ht="26.25" customHeight="1"/>
    <row r="50127" ht="26.25" customHeight="1"/>
    <row r="50128" ht="26.25" customHeight="1"/>
    <row r="50129" ht="26.25" customHeight="1"/>
    <row r="50130" ht="26.25" customHeight="1"/>
    <row r="50131" ht="26.25" customHeight="1"/>
    <row r="50132" ht="26.25" customHeight="1"/>
    <row r="50133" ht="26.25" customHeight="1"/>
    <row r="50134" ht="26.25" customHeight="1"/>
    <row r="50135" ht="26.25" customHeight="1"/>
    <row r="50136" ht="26.25" customHeight="1"/>
    <row r="50137" ht="26.25" customHeight="1"/>
    <row r="50138" ht="26.25" customHeight="1"/>
    <row r="50139" ht="26.25" customHeight="1"/>
    <row r="50140" ht="26.25" customHeight="1"/>
    <row r="50141" ht="26.25" customHeight="1"/>
    <row r="50142" ht="26.25" customHeight="1"/>
    <row r="50143" ht="26.25" customHeight="1"/>
    <row r="50144" ht="26.25" customHeight="1"/>
    <row r="50145" ht="26.25" customHeight="1"/>
    <row r="50146" ht="26.25" customHeight="1"/>
    <row r="50147" ht="26.25" customHeight="1"/>
    <row r="50148" ht="26.25" customHeight="1"/>
    <row r="50149" ht="26.25" customHeight="1"/>
    <row r="50150" ht="26.25" customHeight="1"/>
    <row r="50151" ht="26.25" customHeight="1"/>
    <row r="50152" ht="26.25" customHeight="1"/>
    <row r="50153" ht="26.25" customHeight="1"/>
    <row r="50154" ht="26.25" customHeight="1"/>
    <row r="50155" ht="26.25" customHeight="1"/>
    <row r="50156" ht="26.25" customHeight="1"/>
    <row r="50157" ht="26.25" customHeight="1"/>
    <row r="50158" ht="26.25" customHeight="1"/>
    <row r="50159" ht="26.25" customHeight="1"/>
    <row r="50160" ht="26.25" customHeight="1"/>
    <row r="50161" ht="26.25" customHeight="1"/>
    <row r="50162" ht="26.25" customHeight="1"/>
    <row r="50163" ht="26.25" customHeight="1"/>
    <row r="50164" ht="26.25" customHeight="1"/>
    <row r="50165" ht="26.25" customHeight="1"/>
    <row r="50166" ht="26.25" customHeight="1"/>
    <row r="50167" ht="26.25" customHeight="1"/>
    <row r="50168" ht="26.25" customHeight="1"/>
    <row r="50169" ht="26.25" customHeight="1"/>
    <row r="50170" ht="26.25" customHeight="1"/>
    <row r="50171" ht="26.25" customHeight="1"/>
    <row r="50172" ht="26.25" customHeight="1"/>
    <row r="50173" ht="26.25" customHeight="1"/>
    <row r="50174" ht="26.25" customHeight="1"/>
    <row r="50175" ht="26.25" customHeight="1"/>
    <row r="50176" ht="26.25" customHeight="1"/>
    <row r="50177" ht="26.25" customHeight="1"/>
    <row r="50178" ht="26.25" customHeight="1"/>
    <row r="50179" ht="26.25" customHeight="1"/>
    <row r="50180" ht="26.25" customHeight="1"/>
    <row r="50181" ht="26.25" customHeight="1"/>
    <row r="50182" ht="26.25" customHeight="1"/>
    <row r="50183" ht="26.25" customHeight="1"/>
    <row r="50184" ht="26.25" customHeight="1"/>
    <row r="50185" ht="26.25" customHeight="1"/>
    <row r="50186" ht="26.25" customHeight="1"/>
    <row r="50187" ht="26.25" customHeight="1"/>
    <row r="50188" ht="26.25" customHeight="1"/>
    <row r="50189" ht="26.25" customHeight="1"/>
    <row r="50190" ht="26.25" customHeight="1"/>
    <row r="50191" ht="26.25" customHeight="1"/>
    <row r="50192" ht="26.25" customHeight="1"/>
    <row r="50193" ht="26.25" customHeight="1"/>
    <row r="50194" ht="26.25" customHeight="1"/>
    <row r="50195" ht="26.25" customHeight="1"/>
    <row r="50196" ht="26.25" customHeight="1"/>
    <row r="50197" ht="26.25" customHeight="1"/>
    <row r="50198" ht="26.25" customHeight="1"/>
    <row r="50199" ht="26.25" customHeight="1"/>
    <row r="50200" ht="26.25" customHeight="1"/>
    <row r="50201" ht="26.25" customHeight="1"/>
    <row r="50202" ht="26.25" customHeight="1"/>
    <row r="50203" ht="26.25" customHeight="1"/>
    <row r="50204" ht="26.25" customHeight="1"/>
    <row r="50205" ht="26.25" customHeight="1"/>
    <row r="50206" ht="26.25" customHeight="1"/>
    <row r="50207" ht="26.25" customHeight="1"/>
    <row r="50208" ht="26.25" customHeight="1"/>
    <row r="50209" ht="26.25" customHeight="1"/>
    <row r="50210" ht="26.25" customHeight="1"/>
    <row r="50211" ht="26.25" customHeight="1"/>
    <row r="50212" ht="26.25" customHeight="1"/>
    <row r="50213" ht="26.25" customHeight="1"/>
    <row r="50214" ht="26.25" customHeight="1"/>
    <row r="50215" ht="26.25" customHeight="1"/>
    <row r="50216" ht="26.25" customHeight="1"/>
    <row r="50217" ht="26.25" customHeight="1"/>
    <row r="50218" ht="26.25" customHeight="1"/>
    <row r="50219" ht="26.25" customHeight="1"/>
    <row r="50220" ht="26.25" customHeight="1"/>
    <row r="50221" ht="26.25" customHeight="1"/>
    <row r="50222" ht="26.25" customHeight="1"/>
    <row r="50223" ht="26.25" customHeight="1"/>
    <row r="50224" ht="26.25" customHeight="1"/>
    <row r="50225" ht="26.25" customHeight="1"/>
    <row r="50226" ht="26.25" customHeight="1"/>
    <row r="50227" ht="26.25" customHeight="1"/>
    <row r="50228" ht="26.25" customHeight="1"/>
    <row r="50229" ht="26.25" customHeight="1"/>
    <row r="50230" ht="26.25" customHeight="1"/>
    <row r="50231" ht="26.25" customHeight="1"/>
    <row r="50232" ht="26.25" customHeight="1"/>
    <row r="50233" ht="26.25" customHeight="1"/>
    <row r="50234" ht="26.25" customHeight="1"/>
    <row r="50235" ht="26.25" customHeight="1"/>
    <row r="50236" ht="26.25" customHeight="1"/>
    <row r="50237" ht="26.25" customHeight="1"/>
    <row r="50238" ht="26.25" customHeight="1"/>
    <row r="50239" ht="26.25" customHeight="1"/>
    <row r="50240" ht="26.25" customHeight="1"/>
    <row r="50241" ht="26.25" customHeight="1"/>
    <row r="50242" ht="26.25" customHeight="1"/>
    <row r="50243" ht="26.25" customHeight="1"/>
    <row r="50244" ht="26.25" customHeight="1"/>
    <row r="50245" ht="26.25" customHeight="1"/>
    <row r="50246" ht="26.25" customHeight="1"/>
    <row r="50247" ht="26.25" customHeight="1"/>
    <row r="50248" ht="26.25" customHeight="1"/>
    <row r="50249" ht="26.25" customHeight="1"/>
    <row r="50250" ht="26.25" customHeight="1"/>
    <row r="50251" ht="26.25" customHeight="1"/>
    <row r="50252" ht="26.25" customHeight="1"/>
    <row r="50253" ht="26.25" customHeight="1"/>
    <row r="50254" ht="26.25" customHeight="1"/>
    <row r="50255" ht="26.25" customHeight="1"/>
    <row r="50256" ht="26.25" customHeight="1"/>
    <row r="50257" ht="26.25" customHeight="1"/>
    <row r="50258" ht="26.25" customHeight="1"/>
    <row r="50259" ht="26.25" customHeight="1"/>
    <row r="50260" ht="26.25" customHeight="1"/>
    <row r="50261" ht="26.25" customHeight="1"/>
    <row r="50262" ht="26.25" customHeight="1"/>
    <row r="50263" ht="26.25" customHeight="1"/>
    <row r="50264" ht="26.25" customHeight="1"/>
    <row r="50265" ht="26.25" customHeight="1"/>
    <row r="50266" ht="26.25" customHeight="1"/>
    <row r="50267" ht="26.25" customHeight="1"/>
    <row r="50268" ht="26.25" customHeight="1"/>
    <row r="50269" ht="26.25" customHeight="1"/>
    <row r="50270" ht="26.25" customHeight="1"/>
    <row r="50271" ht="26.25" customHeight="1"/>
    <row r="50272" ht="26.25" customHeight="1"/>
    <row r="50273" ht="26.25" customHeight="1"/>
    <row r="50274" ht="26.25" customHeight="1"/>
    <row r="50275" ht="26.25" customHeight="1"/>
    <row r="50276" ht="26.25" customHeight="1"/>
    <row r="50277" ht="26.25" customHeight="1"/>
    <row r="50278" ht="26.25" customHeight="1"/>
    <row r="50279" ht="26.25" customHeight="1"/>
    <row r="50280" ht="26.25" customHeight="1"/>
    <row r="50281" ht="26.25" customHeight="1"/>
    <row r="50282" ht="26.25" customHeight="1"/>
    <row r="50283" ht="26.25" customHeight="1"/>
    <row r="50284" ht="26.25" customHeight="1"/>
    <row r="50285" ht="26.25" customHeight="1"/>
    <row r="50286" ht="26.25" customHeight="1"/>
    <row r="50287" ht="26.25" customHeight="1"/>
    <row r="50288" ht="26.25" customHeight="1"/>
    <row r="50289" ht="26.25" customHeight="1"/>
    <row r="50290" ht="26.25" customHeight="1"/>
    <row r="50291" ht="26.25" customHeight="1"/>
    <row r="50292" ht="26.25" customHeight="1"/>
    <row r="50293" ht="26.25" customHeight="1"/>
    <row r="50294" ht="26.25" customHeight="1"/>
    <row r="50295" ht="26.25" customHeight="1"/>
    <row r="50296" ht="26.25" customHeight="1"/>
    <row r="50297" ht="26.25" customHeight="1"/>
    <row r="50298" ht="26.25" customHeight="1"/>
    <row r="50299" ht="26.25" customHeight="1"/>
    <row r="50300" ht="26.25" customHeight="1"/>
    <row r="50301" ht="26.25" customHeight="1"/>
    <row r="50302" ht="26.25" customHeight="1"/>
    <row r="50303" ht="26.25" customHeight="1"/>
    <row r="50304" ht="26.25" customHeight="1"/>
    <row r="50305" ht="26.25" customHeight="1"/>
    <row r="50306" ht="26.25" customHeight="1"/>
    <row r="50307" ht="26.25" customHeight="1"/>
    <row r="50308" ht="26.25" customHeight="1"/>
    <row r="50309" ht="26.25" customHeight="1"/>
    <row r="50310" ht="26.25" customHeight="1"/>
    <row r="50311" ht="26.25" customHeight="1"/>
    <row r="50312" ht="26.25" customHeight="1"/>
    <row r="50313" ht="26.25" customHeight="1"/>
    <row r="50314" ht="26.25" customHeight="1"/>
    <row r="50315" ht="26.25" customHeight="1"/>
    <row r="50316" ht="26.25" customHeight="1"/>
    <row r="50317" ht="26.25" customHeight="1"/>
    <row r="50318" ht="26.25" customHeight="1"/>
    <row r="50319" ht="26.25" customHeight="1"/>
    <row r="50320" ht="26.25" customHeight="1"/>
    <row r="50321" ht="26.25" customHeight="1"/>
    <row r="50322" ht="26.25" customHeight="1"/>
    <row r="50323" ht="26.25" customHeight="1"/>
    <row r="50324" ht="26.25" customHeight="1"/>
    <row r="50325" ht="26.25" customHeight="1"/>
    <row r="50326" ht="26.25" customHeight="1"/>
    <row r="50327" ht="26.25" customHeight="1"/>
    <row r="50328" ht="26.25" customHeight="1"/>
    <row r="50329" ht="26.25" customHeight="1"/>
    <row r="50330" ht="26.25" customHeight="1"/>
    <row r="50331" ht="26.25" customHeight="1"/>
    <row r="50332" ht="26.25" customHeight="1"/>
    <row r="50333" ht="26.25" customHeight="1"/>
    <row r="50334" ht="26.25" customHeight="1"/>
    <row r="50335" ht="26.25" customHeight="1"/>
    <row r="50336" ht="26.25" customHeight="1"/>
    <row r="50337" ht="26.25" customHeight="1"/>
    <row r="50338" ht="26.25" customHeight="1"/>
    <row r="50339" ht="26.25" customHeight="1"/>
    <row r="50340" ht="26.25" customHeight="1"/>
    <row r="50341" ht="26.25" customHeight="1"/>
    <row r="50342" ht="26.25" customHeight="1"/>
    <row r="50343" ht="26.25" customHeight="1"/>
    <row r="50344" ht="26.25" customHeight="1"/>
    <row r="50345" ht="26.25" customHeight="1"/>
    <row r="50346" ht="26.25" customHeight="1"/>
    <row r="50347" ht="26.25" customHeight="1"/>
    <row r="50348" ht="26.25" customHeight="1"/>
    <row r="50349" ht="26.25" customHeight="1"/>
    <row r="50350" ht="26.25" customHeight="1"/>
    <row r="50351" ht="26.25" customHeight="1"/>
    <row r="50352" ht="26.25" customHeight="1"/>
    <row r="50353" ht="26.25" customHeight="1"/>
    <row r="50354" ht="26.25" customHeight="1"/>
    <row r="50355" ht="26.25" customHeight="1"/>
    <row r="50356" ht="26.25" customHeight="1"/>
    <row r="50357" ht="26.25" customHeight="1"/>
    <row r="50358" ht="26.25" customHeight="1"/>
    <row r="50359" ht="26.25" customHeight="1"/>
    <row r="50360" ht="26.25" customHeight="1"/>
    <row r="50361" ht="26.25" customHeight="1"/>
    <row r="50362" ht="26.25" customHeight="1"/>
    <row r="50363" ht="26.25" customHeight="1"/>
    <row r="50364" ht="26.25" customHeight="1"/>
    <row r="50365" ht="26.25" customHeight="1"/>
    <row r="50366" ht="26.25" customHeight="1"/>
    <row r="50367" ht="26.25" customHeight="1"/>
    <row r="50368" ht="26.25" customHeight="1"/>
    <row r="50369" ht="26.25" customHeight="1"/>
    <row r="50370" ht="26.25" customHeight="1"/>
    <row r="50371" ht="26.25" customHeight="1"/>
    <row r="50372" ht="26.25" customHeight="1"/>
    <row r="50373" ht="26.25" customHeight="1"/>
    <row r="50374" ht="26.25" customHeight="1"/>
    <row r="50375" ht="26.25" customHeight="1"/>
    <row r="50376" ht="26.25" customHeight="1"/>
    <row r="50377" ht="26.25" customHeight="1"/>
    <row r="50378" ht="26.25" customHeight="1"/>
    <row r="50379" ht="26.25" customHeight="1"/>
    <row r="50380" ht="26.25" customHeight="1"/>
    <row r="50381" ht="26.25" customHeight="1"/>
    <row r="50382" ht="26.25" customHeight="1"/>
    <row r="50383" ht="26.25" customHeight="1"/>
    <row r="50384" ht="26.25" customHeight="1"/>
    <row r="50385" ht="26.25" customHeight="1"/>
    <row r="50386" ht="26.25" customHeight="1"/>
    <row r="50387" ht="26.25" customHeight="1"/>
    <row r="50388" ht="26.25" customHeight="1"/>
    <row r="50389" ht="26.25" customHeight="1"/>
    <row r="50390" ht="26.25" customHeight="1"/>
    <row r="50391" ht="26.25" customHeight="1"/>
    <row r="50392" ht="26.25" customHeight="1"/>
    <row r="50393" ht="26.25" customHeight="1"/>
    <row r="50394" ht="26.25" customHeight="1"/>
    <row r="50395" ht="26.25" customHeight="1"/>
    <row r="50396" ht="26.25" customHeight="1"/>
    <row r="50397" ht="26.25" customHeight="1"/>
    <row r="50398" ht="26.25" customHeight="1"/>
    <row r="50399" ht="26.25" customHeight="1"/>
    <row r="50400" ht="26.25" customHeight="1"/>
    <row r="50401" ht="26.25" customHeight="1"/>
    <row r="50402" ht="26.25" customHeight="1"/>
    <row r="50403" ht="26.25" customHeight="1"/>
    <row r="50404" ht="26.25" customHeight="1"/>
    <row r="50405" ht="26.25" customHeight="1"/>
    <row r="50406" ht="26.25" customHeight="1"/>
    <row r="50407" ht="26.25" customHeight="1"/>
    <row r="50408" ht="26.25" customHeight="1"/>
    <row r="50409" ht="26.25" customHeight="1"/>
    <row r="50410" ht="26.25" customHeight="1"/>
    <row r="50411" ht="26.25" customHeight="1"/>
    <row r="50412" ht="26.25" customHeight="1"/>
    <row r="50413" ht="26.25" customHeight="1"/>
    <row r="50414" ht="26.25" customHeight="1"/>
    <row r="50415" ht="26.25" customHeight="1"/>
    <row r="50416" ht="26.25" customHeight="1"/>
    <row r="50417" ht="26.25" customHeight="1"/>
    <row r="50418" ht="26.25" customHeight="1"/>
    <row r="50419" ht="26.25" customHeight="1"/>
    <row r="50420" ht="26.25" customHeight="1"/>
    <row r="50421" ht="26.25" customHeight="1"/>
    <row r="50422" ht="26.25" customHeight="1"/>
    <row r="50423" ht="26.25" customHeight="1"/>
    <row r="50424" ht="26.25" customHeight="1"/>
    <row r="50425" ht="26.25" customHeight="1"/>
    <row r="50426" ht="26.25" customHeight="1"/>
    <row r="50427" ht="26.25" customHeight="1"/>
    <row r="50428" ht="26.25" customHeight="1"/>
    <row r="50429" ht="26.25" customHeight="1"/>
    <row r="50430" ht="26.25" customHeight="1"/>
    <row r="50431" ht="26.25" customHeight="1"/>
    <row r="50432" ht="26.25" customHeight="1"/>
    <row r="50433" ht="26.25" customHeight="1"/>
    <row r="50434" ht="26.25" customHeight="1"/>
    <row r="50435" ht="26.25" customHeight="1"/>
    <row r="50436" ht="26.25" customHeight="1"/>
    <row r="50437" ht="26.25" customHeight="1"/>
    <row r="50438" ht="26.25" customHeight="1"/>
    <row r="50439" ht="26.25" customHeight="1"/>
    <row r="50440" ht="26.25" customHeight="1"/>
    <row r="50441" ht="26.25" customHeight="1"/>
    <row r="50442" ht="26.25" customHeight="1"/>
    <row r="50443" ht="26.25" customHeight="1"/>
    <row r="50444" ht="26.25" customHeight="1"/>
    <row r="50445" ht="26.25" customHeight="1"/>
    <row r="50446" ht="26.25" customHeight="1"/>
    <row r="50447" ht="26.25" customHeight="1"/>
    <row r="50448" ht="26.25" customHeight="1"/>
    <row r="50449" ht="26.25" customHeight="1"/>
    <row r="50450" ht="26.25" customHeight="1"/>
    <row r="50451" ht="26.25" customHeight="1"/>
    <row r="50452" ht="26.25" customHeight="1"/>
    <row r="50453" ht="26.25" customHeight="1"/>
    <row r="50454" ht="26.25" customHeight="1"/>
    <row r="50455" ht="26.25" customHeight="1"/>
    <row r="50456" ht="26.25" customHeight="1"/>
    <row r="50457" ht="26.25" customHeight="1"/>
    <row r="50458" ht="26.25" customHeight="1"/>
    <row r="50459" ht="26.25" customHeight="1"/>
    <row r="50460" ht="26.25" customHeight="1"/>
    <row r="50461" ht="26.25" customHeight="1"/>
    <row r="50462" ht="26.25" customHeight="1"/>
    <row r="50463" ht="26.25" customHeight="1"/>
    <row r="50464" ht="26.25" customHeight="1"/>
    <row r="50465" ht="26.25" customHeight="1"/>
    <row r="50466" ht="26.25" customHeight="1"/>
    <row r="50467" ht="26.25" customHeight="1"/>
    <row r="50468" ht="26.25" customHeight="1"/>
    <row r="50469" ht="26.25" customHeight="1"/>
    <row r="50470" ht="26.25" customHeight="1"/>
    <row r="50471" ht="26.25" customHeight="1"/>
    <row r="50472" ht="26.25" customHeight="1"/>
    <row r="50473" ht="26.25" customHeight="1"/>
    <row r="50474" ht="26.25" customHeight="1"/>
    <row r="50475" ht="26.25" customHeight="1"/>
    <row r="50476" ht="26.25" customHeight="1"/>
    <row r="50477" ht="26.25" customHeight="1"/>
    <row r="50478" ht="26.25" customHeight="1"/>
    <row r="50479" ht="26.25" customHeight="1"/>
    <row r="50480" ht="26.25" customHeight="1"/>
    <row r="50481" ht="26.25" customHeight="1"/>
    <row r="50482" ht="26.25" customHeight="1"/>
    <row r="50483" ht="26.25" customHeight="1"/>
    <row r="50484" ht="26.25" customHeight="1"/>
    <row r="50485" ht="26.25" customHeight="1"/>
    <row r="50486" ht="26.25" customHeight="1"/>
    <row r="50487" ht="26.25" customHeight="1"/>
    <row r="50488" ht="26.25" customHeight="1"/>
    <row r="50489" ht="26.25" customHeight="1"/>
    <row r="50490" ht="26.25" customHeight="1"/>
    <row r="50491" ht="26.25" customHeight="1"/>
    <row r="50492" ht="26.25" customHeight="1"/>
    <row r="50493" ht="26.25" customHeight="1"/>
    <row r="50494" ht="26.25" customHeight="1"/>
    <row r="50495" ht="26.25" customHeight="1"/>
    <row r="50496" ht="26.25" customHeight="1"/>
    <row r="50497" ht="26.25" customHeight="1"/>
    <row r="50498" ht="26.25" customHeight="1"/>
    <row r="50499" ht="26.25" customHeight="1"/>
    <row r="50500" ht="26.25" customHeight="1"/>
    <row r="50501" ht="26.25" customHeight="1"/>
    <row r="50502" ht="26.25" customHeight="1"/>
    <row r="50503" ht="26.25" customHeight="1"/>
    <row r="50504" ht="26.25" customHeight="1"/>
    <row r="50505" ht="26.25" customHeight="1"/>
    <row r="50506" ht="26.25" customHeight="1"/>
    <row r="50507" ht="26.25" customHeight="1"/>
    <row r="50508" ht="26.25" customHeight="1"/>
    <row r="50509" ht="26.25" customHeight="1"/>
    <row r="50510" ht="26.25" customHeight="1"/>
    <row r="50511" ht="26.25" customHeight="1"/>
    <row r="50512" ht="26.25" customHeight="1"/>
    <row r="50513" ht="26.25" customHeight="1"/>
    <row r="50514" ht="26.25" customHeight="1"/>
    <row r="50515" ht="26.25" customHeight="1"/>
    <row r="50516" ht="26.25" customHeight="1"/>
    <row r="50517" ht="26.25" customHeight="1"/>
    <row r="50518" ht="26.25" customHeight="1"/>
    <row r="50519" ht="26.25" customHeight="1"/>
    <row r="50520" ht="26.25" customHeight="1"/>
    <row r="50521" ht="26.25" customHeight="1"/>
    <row r="50522" ht="26.25" customHeight="1"/>
    <row r="50523" ht="26.25" customHeight="1"/>
    <row r="50524" ht="26.25" customHeight="1"/>
    <row r="50525" ht="26.25" customHeight="1"/>
    <row r="50526" ht="26.25" customHeight="1"/>
    <row r="50527" ht="26.25" customHeight="1"/>
    <row r="50528" ht="26.25" customHeight="1"/>
    <row r="50529" ht="26.25" customHeight="1"/>
    <row r="50530" ht="26.25" customHeight="1"/>
    <row r="50531" ht="26.25" customHeight="1"/>
    <row r="50532" ht="26.25" customHeight="1"/>
    <row r="50533" ht="26.25" customHeight="1"/>
    <row r="50534" ht="26.25" customHeight="1"/>
    <row r="50535" ht="26.25" customHeight="1"/>
    <row r="50536" ht="26.25" customHeight="1"/>
    <row r="50537" ht="26.25" customHeight="1"/>
    <row r="50538" ht="26.25" customHeight="1"/>
    <row r="50539" ht="26.25" customHeight="1"/>
    <row r="50540" ht="26.25" customHeight="1"/>
    <row r="50541" ht="26.25" customHeight="1"/>
    <row r="50542" ht="26.25" customHeight="1"/>
    <row r="50543" ht="26.25" customHeight="1"/>
    <row r="50544" ht="26.25" customHeight="1"/>
    <row r="50545" ht="26.25" customHeight="1"/>
    <row r="50546" ht="26.25" customHeight="1"/>
    <row r="50547" ht="26.25" customHeight="1"/>
    <row r="50548" ht="26.25" customHeight="1"/>
    <row r="50549" ht="26.25" customHeight="1"/>
    <row r="50550" ht="26.25" customHeight="1"/>
    <row r="50551" ht="26.25" customHeight="1"/>
    <row r="50552" ht="26.25" customHeight="1"/>
    <row r="50553" ht="26.25" customHeight="1"/>
    <row r="50554" ht="26.25" customHeight="1"/>
    <row r="50555" ht="26.25" customHeight="1"/>
    <row r="50556" ht="26.25" customHeight="1"/>
    <row r="50557" ht="26.25" customHeight="1"/>
    <row r="50558" ht="26.25" customHeight="1"/>
    <row r="50559" ht="26.25" customHeight="1"/>
    <row r="50560" ht="26.25" customHeight="1"/>
    <row r="50561" ht="26.25" customHeight="1"/>
    <row r="50562" ht="26.25" customHeight="1"/>
    <row r="50563" ht="26.25" customHeight="1"/>
    <row r="50564" ht="26.25" customHeight="1"/>
    <row r="50565" ht="26.25" customHeight="1"/>
    <row r="50566" ht="26.25" customHeight="1"/>
    <row r="50567" ht="26.25" customHeight="1"/>
    <row r="50568" ht="26.25" customHeight="1"/>
    <row r="50569" ht="26.25" customHeight="1"/>
    <row r="50570" ht="26.25" customHeight="1"/>
    <row r="50571" ht="26.25" customHeight="1"/>
    <row r="50572" ht="26.25" customHeight="1"/>
    <row r="50573" ht="26.25" customHeight="1"/>
    <row r="50574" ht="26.25" customHeight="1"/>
    <row r="50575" ht="26.25" customHeight="1"/>
    <row r="50576" ht="26.25" customHeight="1"/>
    <row r="50577" ht="26.25" customHeight="1"/>
    <row r="50578" ht="26.25" customHeight="1"/>
    <row r="50579" ht="26.25" customHeight="1"/>
    <row r="50580" ht="26.25" customHeight="1"/>
    <row r="50581" ht="26.25" customHeight="1"/>
    <row r="50582" ht="26.25" customHeight="1"/>
    <row r="50583" ht="26.25" customHeight="1"/>
    <row r="50584" ht="26.25" customHeight="1"/>
    <row r="50585" ht="26.25" customHeight="1"/>
    <row r="50586" ht="26.25" customHeight="1"/>
    <row r="50587" ht="26.25" customHeight="1"/>
    <row r="50588" ht="26.25" customHeight="1"/>
    <row r="50589" ht="26.25" customHeight="1"/>
    <row r="50590" ht="26.25" customHeight="1"/>
    <row r="50591" ht="26.25" customHeight="1"/>
    <row r="50592" ht="26.25" customHeight="1"/>
    <row r="50593" ht="26.25" customHeight="1"/>
    <row r="50594" ht="26.25" customHeight="1"/>
    <row r="50595" ht="26.25" customHeight="1"/>
    <row r="50596" ht="26.25" customHeight="1"/>
    <row r="50597" ht="26.25" customHeight="1"/>
    <row r="50598" ht="26.25" customHeight="1"/>
    <row r="50599" ht="26.25" customHeight="1"/>
    <row r="50600" ht="26.25" customHeight="1"/>
    <row r="50601" ht="26.25" customHeight="1"/>
    <row r="50602" ht="26.25" customHeight="1"/>
    <row r="50603" ht="26.25" customHeight="1"/>
    <row r="50604" ht="26.25" customHeight="1"/>
    <row r="50605" ht="26.25" customHeight="1"/>
    <row r="50606" ht="26.25" customHeight="1"/>
    <row r="50607" ht="26.25" customHeight="1"/>
    <row r="50608" ht="26.25" customHeight="1"/>
    <row r="50609" ht="26.25" customHeight="1"/>
    <row r="50610" ht="26.25" customHeight="1"/>
    <row r="50611" ht="26.25" customHeight="1"/>
    <row r="50612" ht="26.25" customHeight="1"/>
    <row r="50613" ht="26.25" customHeight="1"/>
    <row r="50614" ht="26.25" customHeight="1"/>
    <row r="50615" ht="26.25" customHeight="1"/>
    <row r="50616" ht="26.25" customHeight="1"/>
    <row r="50617" ht="26.25" customHeight="1"/>
    <row r="50618" ht="26.25" customHeight="1"/>
    <row r="50619" ht="26.25" customHeight="1"/>
    <row r="50620" ht="26.25" customHeight="1"/>
    <row r="50621" ht="26.25" customHeight="1"/>
    <row r="50622" ht="26.25" customHeight="1"/>
    <row r="50623" ht="26.25" customHeight="1"/>
    <row r="50624" ht="26.25" customHeight="1"/>
    <row r="50625" ht="26.25" customHeight="1"/>
    <row r="50626" ht="26.25" customHeight="1"/>
    <row r="50627" ht="26.25" customHeight="1"/>
    <row r="50628" ht="26.25" customHeight="1"/>
    <row r="50629" ht="26.25" customHeight="1"/>
    <row r="50630" ht="26.25" customHeight="1"/>
    <row r="50631" ht="26.25" customHeight="1"/>
    <row r="50632" ht="26.25" customHeight="1"/>
    <row r="50633" ht="26.25" customHeight="1"/>
    <row r="50634" ht="26.25" customHeight="1"/>
    <row r="50635" ht="26.25" customHeight="1"/>
    <row r="50636" ht="26.25" customHeight="1"/>
    <row r="50637" ht="26.25" customHeight="1"/>
    <row r="50638" ht="26.25" customHeight="1"/>
    <row r="50639" ht="26.25" customHeight="1"/>
    <row r="50640" ht="26.25" customHeight="1"/>
    <row r="50641" ht="26.25" customHeight="1"/>
    <row r="50642" ht="26.25" customHeight="1"/>
    <row r="50643" ht="26.25" customHeight="1"/>
    <row r="50644" ht="26.25" customHeight="1"/>
    <row r="50645" ht="26.25" customHeight="1"/>
    <row r="50646" ht="26.25" customHeight="1"/>
    <row r="50647" ht="26.25" customHeight="1"/>
    <row r="50648" ht="26.25" customHeight="1"/>
    <row r="50649" ht="26.25" customHeight="1"/>
    <row r="50650" ht="26.25" customHeight="1"/>
    <row r="50651" ht="26.25" customHeight="1"/>
    <row r="50652" ht="26.25" customHeight="1"/>
    <row r="50653" ht="26.25" customHeight="1"/>
    <row r="50654" ht="26.25" customHeight="1"/>
    <row r="50655" ht="26.25" customHeight="1"/>
    <row r="50656" ht="26.25" customHeight="1"/>
    <row r="50657" ht="26.25" customHeight="1"/>
    <row r="50658" ht="26.25" customHeight="1"/>
    <row r="50659" ht="26.25" customHeight="1"/>
    <row r="50660" ht="26.25" customHeight="1"/>
    <row r="50661" ht="26.25" customHeight="1"/>
    <row r="50662" ht="26.25" customHeight="1"/>
    <row r="50663" ht="26.25" customHeight="1"/>
    <row r="50664" ht="26.25" customHeight="1"/>
    <row r="50665" ht="26.25" customHeight="1"/>
    <row r="50666" ht="26.25" customHeight="1"/>
    <row r="50667" ht="26.25" customHeight="1"/>
    <row r="50668" ht="26.25" customHeight="1"/>
    <row r="50669" ht="26.25" customHeight="1"/>
    <row r="50670" ht="26.25" customHeight="1"/>
    <row r="50671" ht="26.25" customHeight="1"/>
    <row r="50672" ht="26.25" customHeight="1"/>
    <row r="50673" ht="26.25" customHeight="1"/>
    <row r="50674" ht="26.25" customHeight="1"/>
    <row r="50675" ht="26.25" customHeight="1"/>
    <row r="50676" ht="26.25" customHeight="1"/>
    <row r="50677" ht="26.25" customHeight="1"/>
    <row r="50678" ht="26.25" customHeight="1"/>
    <row r="50679" ht="26.25" customHeight="1"/>
    <row r="50680" ht="26.25" customHeight="1"/>
    <row r="50681" ht="26.25" customHeight="1"/>
    <row r="50682" ht="26.25" customHeight="1"/>
    <row r="50683" ht="26.25" customHeight="1"/>
    <row r="50684" ht="26.25" customHeight="1"/>
    <row r="50685" ht="26.25" customHeight="1"/>
    <row r="50686" ht="26.25" customHeight="1"/>
    <row r="50687" ht="26.25" customHeight="1"/>
    <row r="50688" ht="26.25" customHeight="1"/>
    <row r="50689" ht="26.25" customHeight="1"/>
    <row r="50690" ht="26.25" customHeight="1"/>
    <row r="50691" ht="26.25" customHeight="1"/>
    <row r="50692" ht="26.25" customHeight="1"/>
    <row r="50693" ht="26.25" customHeight="1"/>
    <row r="50694" ht="26.25" customHeight="1"/>
    <row r="50695" ht="26.25" customHeight="1"/>
    <row r="50696" ht="26.25" customHeight="1"/>
    <row r="50697" ht="26.25" customHeight="1"/>
    <row r="50698" ht="26.25" customHeight="1"/>
    <row r="50699" ht="26.25" customHeight="1"/>
    <row r="50700" ht="26.25" customHeight="1"/>
    <row r="50701" ht="26.25" customHeight="1"/>
    <row r="50702" ht="26.25" customHeight="1"/>
    <row r="50703" ht="26.25" customHeight="1"/>
    <row r="50704" ht="26.25" customHeight="1"/>
    <row r="50705" ht="26.25" customHeight="1"/>
    <row r="50706" ht="26.25" customHeight="1"/>
    <row r="50707" ht="26.25" customHeight="1"/>
    <row r="50708" ht="26.25" customHeight="1"/>
    <row r="50709" ht="26.25" customHeight="1"/>
    <row r="50710" ht="26.25" customHeight="1"/>
    <row r="50711" ht="26.25" customHeight="1"/>
    <row r="50712" ht="26.25" customHeight="1"/>
    <row r="50713" ht="26.25" customHeight="1"/>
    <row r="50714" ht="26.25" customHeight="1"/>
    <row r="50715" ht="26.25" customHeight="1"/>
    <row r="50716" ht="26.25" customHeight="1"/>
    <row r="50717" ht="26.25" customHeight="1"/>
    <row r="50718" ht="26.25" customHeight="1"/>
    <row r="50719" ht="26.25" customHeight="1"/>
    <row r="50720" ht="26.25" customHeight="1"/>
    <row r="50721" ht="26.25" customHeight="1"/>
    <row r="50722" ht="26.25" customHeight="1"/>
    <row r="50723" ht="26.25" customHeight="1"/>
    <row r="50724" ht="26.25" customHeight="1"/>
    <row r="50725" ht="26.25" customHeight="1"/>
    <row r="50726" ht="26.25" customHeight="1"/>
    <row r="50727" ht="26.25" customHeight="1"/>
    <row r="50728" ht="26.25" customHeight="1"/>
    <row r="50729" ht="26.25" customHeight="1"/>
    <row r="50730" ht="26.25" customHeight="1"/>
    <row r="50731" ht="26.25" customHeight="1"/>
    <row r="50732" ht="26.25" customHeight="1"/>
    <row r="50733" ht="26.25" customHeight="1"/>
    <row r="50734" ht="26.25" customHeight="1"/>
    <row r="50735" ht="26.25" customHeight="1"/>
    <row r="50736" ht="26.25" customHeight="1"/>
    <row r="50737" ht="26.25" customHeight="1"/>
    <row r="50738" ht="26.25" customHeight="1"/>
    <row r="50739" ht="26.25" customHeight="1"/>
    <row r="50740" ht="26.25" customHeight="1"/>
    <row r="50741" ht="26.25" customHeight="1"/>
    <row r="50742" ht="26.25" customHeight="1"/>
    <row r="50743" ht="26.25" customHeight="1"/>
    <row r="50744" ht="26.25" customHeight="1"/>
    <row r="50745" ht="26.25" customHeight="1"/>
    <row r="50746" ht="26.25" customHeight="1"/>
    <row r="50747" ht="26.25" customHeight="1"/>
    <row r="50748" ht="26.25" customHeight="1"/>
    <row r="50749" ht="26.25" customHeight="1"/>
    <row r="50750" ht="26.25" customHeight="1"/>
    <row r="50751" ht="26.25" customHeight="1"/>
    <row r="50752" ht="26.25" customHeight="1"/>
    <row r="50753" ht="26.25" customHeight="1"/>
    <row r="50754" ht="26.25" customHeight="1"/>
    <row r="50755" ht="26.25" customHeight="1"/>
    <row r="50756" ht="26.25" customHeight="1"/>
    <row r="50757" ht="26.25" customHeight="1"/>
    <row r="50758" ht="26.25" customHeight="1"/>
    <row r="50759" ht="26.25" customHeight="1"/>
    <row r="50760" ht="26.25" customHeight="1"/>
    <row r="50761" ht="26.25" customHeight="1"/>
    <row r="50762" ht="26.25" customHeight="1"/>
    <row r="50763" ht="26.25" customHeight="1"/>
    <row r="50764" ht="26.25" customHeight="1"/>
    <row r="50765" ht="26.25" customHeight="1"/>
    <row r="50766" ht="26.25" customHeight="1"/>
    <row r="50767" ht="26.25" customHeight="1"/>
    <row r="50768" ht="26.25" customHeight="1"/>
    <row r="50769" ht="26.25" customHeight="1"/>
    <row r="50770" ht="26.25" customHeight="1"/>
    <row r="50771" ht="26.25" customHeight="1"/>
    <row r="50772" ht="26.25" customHeight="1"/>
    <row r="50773" ht="26.25" customHeight="1"/>
    <row r="50774" ht="26.25" customHeight="1"/>
    <row r="50775" ht="26.25" customHeight="1"/>
    <row r="50776" ht="26.25" customHeight="1"/>
    <row r="50777" ht="26.25" customHeight="1"/>
    <row r="50778" ht="26.25" customHeight="1"/>
    <row r="50779" ht="26.25" customHeight="1"/>
    <row r="50780" ht="26.25" customHeight="1"/>
    <row r="50781" ht="26.25" customHeight="1"/>
    <row r="50782" ht="26.25" customHeight="1"/>
    <row r="50783" ht="26.25" customHeight="1"/>
    <row r="50784" ht="26.25" customHeight="1"/>
    <row r="50785" ht="26.25" customHeight="1"/>
    <row r="50786" ht="26.25" customHeight="1"/>
    <row r="50787" ht="26.25" customHeight="1"/>
    <row r="50788" ht="26.25" customHeight="1"/>
    <row r="50789" ht="26.25" customHeight="1"/>
    <row r="50790" ht="26.25" customHeight="1"/>
    <row r="50791" ht="26.25" customHeight="1"/>
    <row r="50792" ht="26.25" customHeight="1"/>
    <row r="50793" ht="26.25" customHeight="1"/>
    <row r="50794" ht="26.25" customHeight="1"/>
    <row r="50795" ht="26.25" customHeight="1"/>
    <row r="50796" ht="26.25" customHeight="1"/>
    <row r="50797" ht="26.25" customHeight="1"/>
    <row r="50798" ht="26.25" customHeight="1"/>
    <row r="50799" ht="26.25" customHeight="1"/>
    <row r="50800" ht="26.25" customHeight="1"/>
    <row r="50801" ht="26.25" customHeight="1"/>
    <row r="50802" ht="26.25" customHeight="1"/>
    <row r="50803" ht="26.25" customHeight="1"/>
    <row r="50804" ht="26.25" customHeight="1"/>
    <row r="50805" ht="26.25" customHeight="1"/>
    <row r="50806" ht="26.25" customHeight="1"/>
    <row r="50807" ht="26.25" customHeight="1"/>
    <row r="50808" ht="26.25" customHeight="1"/>
    <row r="50809" ht="26.25" customHeight="1"/>
    <row r="50810" ht="26.25" customHeight="1"/>
    <row r="50811" ht="26.25" customHeight="1"/>
    <row r="50812" ht="26.25" customHeight="1"/>
    <row r="50813" ht="26.25" customHeight="1"/>
    <row r="50814" ht="26.25" customHeight="1"/>
    <row r="50815" ht="26.25" customHeight="1"/>
    <row r="50816" ht="26.25" customHeight="1"/>
    <row r="50817" ht="26.25" customHeight="1"/>
    <row r="50818" ht="26.25" customHeight="1"/>
    <row r="50819" ht="26.25" customHeight="1"/>
    <row r="50820" ht="26.25" customHeight="1"/>
    <row r="50821" ht="26.25" customHeight="1"/>
    <row r="50822" ht="26.25" customHeight="1"/>
    <row r="50823" ht="26.25" customHeight="1"/>
    <row r="50824" ht="26.25" customHeight="1"/>
    <row r="50825" ht="26.25" customHeight="1"/>
    <row r="50826" ht="26.25" customHeight="1"/>
    <row r="50827" ht="26.25" customHeight="1"/>
    <row r="50828" ht="26.25" customHeight="1"/>
    <row r="50829" ht="26.25" customHeight="1"/>
    <row r="50830" ht="26.25" customHeight="1"/>
    <row r="50831" ht="26.25" customHeight="1"/>
    <row r="50832" ht="26.25" customHeight="1"/>
    <row r="50833" ht="26.25" customHeight="1"/>
    <row r="50834" ht="26.25" customHeight="1"/>
    <row r="50835" ht="26.25" customHeight="1"/>
    <row r="50836" ht="26.25" customHeight="1"/>
    <row r="50837" ht="26.25" customHeight="1"/>
    <row r="50838" ht="26.25" customHeight="1"/>
    <row r="50839" ht="26.25" customHeight="1"/>
    <row r="50840" ht="26.25" customHeight="1"/>
    <row r="50841" ht="26.25" customHeight="1"/>
    <row r="50842" ht="26.25" customHeight="1"/>
    <row r="50843" ht="26.25" customHeight="1"/>
    <row r="50844" ht="26.25" customHeight="1"/>
    <row r="50845" ht="26.25" customHeight="1"/>
    <row r="50846" ht="26.25" customHeight="1"/>
    <row r="50847" ht="26.25" customHeight="1"/>
    <row r="50848" ht="26.25" customHeight="1"/>
    <row r="50849" ht="26.25" customHeight="1"/>
    <row r="50850" ht="26.25" customHeight="1"/>
    <row r="50851" ht="26.25" customHeight="1"/>
    <row r="50852" ht="26.25" customHeight="1"/>
    <row r="50853" ht="26.25" customHeight="1"/>
    <row r="50854" ht="26.25" customHeight="1"/>
    <row r="50855" ht="26.25" customHeight="1"/>
    <row r="50856" ht="26.25" customHeight="1"/>
    <row r="50857" ht="26.25" customHeight="1"/>
    <row r="50858" ht="26.25" customHeight="1"/>
    <row r="50859" ht="26.25" customHeight="1"/>
    <row r="50860" ht="26.25" customHeight="1"/>
    <row r="50861" ht="26.25" customHeight="1"/>
    <row r="50862" ht="26.25" customHeight="1"/>
    <row r="50863" ht="26.25" customHeight="1"/>
    <row r="50864" ht="26.25" customHeight="1"/>
    <row r="50865" ht="26.25" customHeight="1"/>
    <row r="50866" ht="26.25" customHeight="1"/>
    <row r="50867" ht="26.25" customHeight="1"/>
    <row r="50868" ht="26.25" customHeight="1"/>
    <row r="50869" ht="26.25" customHeight="1"/>
    <row r="50870" ht="26.25" customHeight="1"/>
    <row r="50871" ht="26.25" customHeight="1"/>
    <row r="50872" ht="26.25" customHeight="1"/>
    <row r="50873" ht="26.25" customHeight="1"/>
    <row r="50874" ht="26.25" customHeight="1"/>
    <row r="50875" ht="26.25" customHeight="1"/>
    <row r="50876" ht="26.25" customHeight="1"/>
    <row r="50877" ht="26.25" customHeight="1"/>
    <row r="50878" ht="26.25" customHeight="1"/>
    <row r="50879" ht="26.25" customHeight="1"/>
    <row r="50880" ht="26.25" customHeight="1"/>
    <row r="50881" ht="26.25" customHeight="1"/>
    <row r="50882" ht="26.25" customHeight="1"/>
    <row r="50883" ht="26.25" customHeight="1"/>
    <row r="50884" ht="26.25" customHeight="1"/>
    <row r="50885" ht="26.25" customHeight="1"/>
    <row r="50886" ht="26.25" customHeight="1"/>
    <row r="50887" ht="26.25" customHeight="1"/>
    <row r="50888" ht="26.25" customHeight="1"/>
    <row r="50889" ht="26.25" customHeight="1"/>
    <row r="50890" ht="26.25" customHeight="1"/>
    <row r="50891" ht="26.25" customHeight="1"/>
    <row r="50892" ht="26.25" customHeight="1"/>
    <row r="50893" ht="26.25" customHeight="1"/>
    <row r="50894" ht="26.25" customHeight="1"/>
    <row r="50895" ht="26.25" customHeight="1"/>
    <row r="50896" ht="26.25" customHeight="1"/>
    <row r="50897" ht="26.25" customHeight="1"/>
    <row r="50898" ht="26.25" customHeight="1"/>
    <row r="50899" ht="26.25" customHeight="1"/>
    <row r="50900" ht="26.25" customHeight="1"/>
    <row r="50901" ht="26.25" customHeight="1"/>
    <row r="50902" ht="26.25" customHeight="1"/>
    <row r="50903" ht="26.25" customHeight="1"/>
    <row r="50904" ht="26.25" customHeight="1"/>
    <row r="50905" ht="26.25" customHeight="1"/>
    <row r="50906" ht="26.25" customHeight="1"/>
    <row r="50907" ht="26.25" customHeight="1"/>
    <row r="50908" ht="26.25" customHeight="1"/>
    <row r="50909" ht="26.25" customHeight="1"/>
    <row r="50910" ht="26.25" customHeight="1"/>
    <row r="50911" ht="26.25" customHeight="1"/>
    <row r="50912" ht="26.25" customHeight="1"/>
    <row r="50913" ht="26.25" customHeight="1"/>
    <row r="50914" ht="26.25" customHeight="1"/>
    <row r="50915" ht="26.25" customHeight="1"/>
    <row r="50916" ht="26.25" customHeight="1"/>
    <row r="50917" ht="26.25" customHeight="1"/>
    <row r="50918" ht="26.25" customHeight="1"/>
    <row r="50919" ht="26.25" customHeight="1"/>
    <row r="50920" ht="26.25" customHeight="1"/>
    <row r="50921" ht="26.25" customHeight="1"/>
    <row r="50922" ht="26.25" customHeight="1"/>
    <row r="50923" ht="26.25" customHeight="1"/>
    <row r="50924" ht="26.25" customHeight="1"/>
    <row r="50925" ht="26.25" customHeight="1"/>
    <row r="50926" ht="26.25" customHeight="1"/>
    <row r="50927" ht="26.25" customHeight="1"/>
    <row r="50928" ht="26.25" customHeight="1"/>
    <row r="50929" ht="26.25" customHeight="1"/>
    <row r="50930" ht="26.25" customHeight="1"/>
    <row r="50931" ht="26.25" customHeight="1"/>
    <row r="50932" ht="26.25" customHeight="1"/>
    <row r="50933" ht="26.25" customHeight="1"/>
    <row r="50934" ht="26.25" customHeight="1"/>
    <row r="50935" ht="26.25" customHeight="1"/>
    <row r="50936" ht="26.25" customHeight="1"/>
    <row r="50937" ht="26.25" customHeight="1"/>
    <row r="50938" ht="26.25" customHeight="1"/>
    <row r="50939" ht="26.25" customHeight="1"/>
    <row r="50940" ht="26.25" customHeight="1"/>
    <row r="50941" ht="26.25" customHeight="1"/>
    <row r="50942" ht="26.25" customHeight="1"/>
    <row r="50943" ht="26.25" customHeight="1"/>
    <row r="50944" ht="26.25" customHeight="1"/>
    <row r="50945" ht="26.25" customHeight="1"/>
    <row r="50946" ht="26.25" customHeight="1"/>
    <row r="50947" ht="26.25" customHeight="1"/>
    <row r="50948" ht="26.25" customHeight="1"/>
    <row r="50949" ht="26.25" customHeight="1"/>
    <row r="50950" ht="26.25" customHeight="1"/>
    <row r="50951" ht="26.25" customHeight="1"/>
    <row r="50952" ht="26.25" customHeight="1"/>
    <row r="50953" ht="26.25" customHeight="1"/>
    <row r="50954" ht="26.25" customHeight="1"/>
    <row r="50955" ht="26.25" customHeight="1"/>
    <row r="50956" ht="26.25" customHeight="1"/>
    <row r="50957" ht="26.25" customHeight="1"/>
    <row r="50958" ht="26.25" customHeight="1"/>
    <row r="50959" ht="26.25" customHeight="1"/>
    <row r="50960" ht="26.25" customHeight="1"/>
    <row r="50961" ht="26.25" customHeight="1"/>
    <row r="50962" ht="26.25" customHeight="1"/>
    <row r="50963" ht="26.25" customHeight="1"/>
    <row r="50964" ht="26.25" customHeight="1"/>
    <row r="50965" ht="26.25" customHeight="1"/>
    <row r="50966" ht="26.25" customHeight="1"/>
    <row r="50967" ht="26.25" customHeight="1"/>
    <row r="50968" ht="26.25" customHeight="1"/>
    <row r="50969" ht="26.25" customHeight="1"/>
    <row r="50970" ht="26.25" customHeight="1"/>
    <row r="50971" ht="26.25" customHeight="1"/>
    <row r="50972" ht="26.25" customHeight="1"/>
    <row r="50973" ht="26.25" customHeight="1"/>
    <row r="50974" ht="26.25" customHeight="1"/>
    <row r="50975" ht="26.25" customHeight="1"/>
    <row r="50976" ht="26.25" customHeight="1"/>
    <row r="50977" ht="26.25" customHeight="1"/>
    <row r="50978" ht="26.25" customHeight="1"/>
    <row r="50979" ht="26.25" customHeight="1"/>
    <row r="50980" ht="26.25" customHeight="1"/>
    <row r="50981" ht="26.25" customHeight="1"/>
    <row r="50982" ht="26.25" customHeight="1"/>
    <row r="50983" ht="26.25" customHeight="1"/>
    <row r="50984" ht="26.25" customHeight="1"/>
    <row r="50985" ht="26.25" customHeight="1"/>
    <row r="50986" ht="26.25" customHeight="1"/>
    <row r="50987" ht="26.25" customHeight="1"/>
    <row r="50988" ht="26.25" customHeight="1"/>
    <row r="50989" ht="26.25" customHeight="1"/>
    <row r="50990" ht="26.25" customHeight="1"/>
    <row r="50991" ht="26.25" customHeight="1"/>
    <row r="50992" ht="26.25" customHeight="1"/>
    <row r="50993" ht="26.25" customHeight="1"/>
    <row r="50994" ht="26.25" customHeight="1"/>
    <row r="50995" ht="26.25" customHeight="1"/>
    <row r="50996" ht="26.25" customHeight="1"/>
    <row r="50997" ht="26.25" customHeight="1"/>
    <row r="50998" ht="26.25" customHeight="1"/>
    <row r="50999" ht="26.25" customHeight="1"/>
    <row r="51000" ht="26.25" customHeight="1"/>
    <row r="51001" ht="26.25" customHeight="1"/>
    <row r="51002" ht="26.25" customHeight="1"/>
    <row r="51003" ht="26.25" customHeight="1"/>
    <row r="51004" ht="26.25" customHeight="1"/>
    <row r="51005" ht="26.25" customHeight="1"/>
    <row r="51006" ht="26.25" customHeight="1"/>
    <row r="51007" ht="26.25" customHeight="1"/>
    <row r="51008" ht="26.25" customHeight="1"/>
    <row r="51009" ht="26.25" customHeight="1"/>
    <row r="51010" ht="26.25" customHeight="1"/>
    <row r="51011" ht="26.25" customHeight="1"/>
    <row r="51012" ht="26.25" customHeight="1"/>
    <row r="51013" ht="26.25" customHeight="1"/>
    <row r="51014" ht="26.25" customHeight="1"/>
    <row r="51015" ht="26.25" customHeight="1"/>
    <row r="51016" ht="26.25" customHeight="1"/>
    <row r="51017" ht="26.25" customHeight="1"/>
    <row r="51018" ht="26.25" customHeight="1"/>
    <row r="51019" ht="26.25" customHeight="1"/>
    <row r="51020" ht="26.25" customHeight="1"/>
    <row r="51021" ht="26.25" customHeight="1"/>
    <row r="51022" ht="26.25" customHeight="1"/>
    <row r="51023" ht="26.25" customHeight="1"/>
    <row r="51024" ht="26.25" customHeight="1"/>
    <row r="51025" ht="26.25" customHeight="1"/>
    <row r="51026" ht="26.25" customHeight="1"/>
    <row r="51027" ht="26.25" customHeight="1"/>
    <row r="51028" ht="26.25" customHeight="1"/>
    <row r="51029" ht="26.25" customHeight="1"/>
    <row r="51030" ht="26.25" customHeight="1"/>
    <row r="51031" ht="26.25" customHeight="1"/>
    <row r="51032" ht="26.25" customHeight="1"/>
    <row r="51033" ht="26.25" customHeight="1"/>
    <row r="51034" ht="26.25" customHeight="1"/>
    <row r="51035" ht="26.25" customHeight="1"/>
    <row r="51036" ht="26.25" customHeight="1"/>
    <row r="51037" ht="26.25" customHeight="1"/>
    <row r="51038" ht="26.25" customHeight="1"/>
    <row r="51039" ht="26.25" customHeight="1"/>
    <row r="51040" ht="26.25" customHeight="1"/>
    <row r="51041" ht="26.25" customHeight="1"/>
    <row r="51042" ht="26.25" customHeight="1"/>
    <row r="51043" ht="26.25" customHeight="1"/>
    <row r="51044" ht="26.25" customHeight="1"/>
    <row r="51045" ht="26.25" customHeight="1"/>
    <row r="51046" ht="26.25" customHeight="1"/>
    <row r="51047" ht="26.25" customHeight="1"/>
    <row r="51048" ht="26.25" customHeight="1"/>
    <row r="51049" ht="26.25" customHeight="1"/>
    <row r="51050" ht="26.25" customHeight="1"/>
    <row r="51051" ht="26.25" customHeight="1"/>
    <row r="51052" ht="26.25" customHeight="1"/>
    <row r="51053" ht="26.25" customHeight="1"/>
    <row r="51054" ht="26.25" customHeight="1"/>
    <row r="51055" ht="26.25" customHeight="1"/>
    <row r="51056" ht="26.25" customHeight="1"/>
    <row r="51057" ht="26.25" customHeight="1"/>
    <row r="51058" ht="26.25" customHeight="1"/>
    <row r="51059" ht="26.25" customHeight="1"/>
    <row r="51060" ht="26.25" customHeight="1"/>
    <row r="51061" ht="26.25" customHeight="1"/>
    <row r="51062" ht="26.25" customHeight="1"/>
    <row r="51063" ht="26.25" customHeight="1"/>
    <row r="51064" ht="26.25" customHeight="1"/>
    <row r="51065" ht="26.25" customHeight="1"/>
    <row r="51066" ht="26.25" customHeight="1"/>
    <row r="51067" ht="26.25" customHeight="1"/>
    <row r="51068" ht="26.25" customHeight="1"/>
    <row r="51069" ht="26.25" customHeight="1"/>
    <row r="51070" ht="26.25" customHeight="1"/>
    <row r="51071" ht="26.25" customHeight="1"/>
    <row r="51072" ht="26.25" customHeight="1"/>
    <row r="51073" ht="26.25" customHeight="1"/>
    <row r="51074" ht="26.25" customHeight="1"/>
    <row r="51075" ht="26.25" customHeight="1"/>
    <row r="51076" ht="26.25" customHeight="1"/>
    <row r="51077" ht="26.25" customHeight="1"/>
    <row r="51078" ht="26.25" customHeight="1"/>
    <row r="51079" ht="26.25" customHeight="1"/>
    <row r="51080" ht="26.25" customHeight="1"/>
    <row r="51081" ht="26.25" customHeight="1"/>
    <row r="51082" ht="26.25" customHeight="1"/>
    <row r="51083" ht="26.25" customHeight="1"/>
    <row r="51084" ht="26.25" customHeight="1"/>
    <row r="51085" ht="26.25" customHeight="1"/>
    <row r="51086" ht="26.25" customHeight="1"/>
    <row r="51087" ht="26.25" customHeight="1"/>
    <row r="51088" ht="26.25" customHeight="1"/>
    <row r="51089" ht="26.25" customHeight="1"/>
    <row r="51090" ht="26.25" customHeight="1"/>
    <row r="51091" ht="26.25" customHeight="1"/>
    <row r="51092" ht="26.25" customHeight="1"/>
    <row r="51093" ht="26.25" customHeight="1"/>
    <row r="51094" ht="26.25" customHeight="1"/>
    <row r="51095" ht="26.25" customHeight="1"/>
    <row r="51096" ht="26.25" customHeight="1"/>
    <row r="51097" ht="26.25" customHeight="1"/>
    <row r="51098" ht="26.25" customHeight="1"/>
    <row r="51099" ht="26.25" customHeight="1"/>
    <row r="51100" ht="26.25" customHeight="1"/>
    <row r="51101" ht="26.25" customHeight="1"/>
    <row r="51102" ht="26.25" customHeight="1"/>
    <row r="51103" ht="26.25" customHeight="1"/>
    <row r="51104" ht="26.25" customHeight="1"/>
    <row r="51105" ht="26.25" customHeight="1"/>
    <row r="51106" ht="26.25" customHeight="1"/>
    <row r="51107" ht="26.25" customHeight="1"/>
    <row r="51108" ht="26.25" customHeight="1"/>
    <row r="51109" ht="26.25" customHeight="1"/>
    <row r="51110" ht="26.25" customHeight="1"/>
    <row r="51111" ht="26.25" customHeight="1"/>
    <row r="51112" ht="26.25" customHeight="1"/>
    <row r="51113" ht="26.25" customHeight="1"/>
    <row r="51114" ht="26.25" customHeight="1"/>
    <row r="51115" ht="26.25" customHeight="1"/>
    <row r="51116" ht="26.25" customHeight="1"/>
    <row r="51117" ht="26.25" customHeight="1"/>
    <row r="51118" ht="26.25" customHeight="1"/>
    <row r="51119" ht="26.25" customHeight="1"/>
    <row r="51120" ht="26.25" customHeight="1"/>
    <row r="51121" ht="26.25" customHeight="1"/>
    <row r="51122" ht="26.25" customHeight="1"/>
    <row r="51123" ht="26.25" customHeight="1"/>
    <row r="51124" ht="26.25" customHeight="1"/>
    <row r="51125" ht="26.25" customHeight="1"/>
    <row r="51126" ht="26.25" customHeight="1"/>
    <row r="51127" ht="26.25" customHeight="1"/>
    <row r="51128" ht="26.25" customHeight="1"/>
    <row r="51129" ht="26.25" customHeight="1"/>
    <row r="51130" ht="26.25" customHeight="1"/>
    <row r="51131" ht="26.25" customHeight="1"/>
    <row r="51132" ht="26.25" customHeight="1"/>
    <row r="51133" ht="26.25" customHeight="1"/>
    <row r="51134" ht="26.25" customHeight="1"/>
    <row r="51135" ht="26.25" customHeight="1"/>
    <row r="51136" ht="26.25" customHeight="1"/>
    <row r="51137" ht="26.25" customHeight="1"/>
    <row r="51138" ht="26.25" customHeight="1"/>
    <row r="51139" ht="26.25" customHeight="1"/>
    <row r="51140" ht="26.25" customHeight="1"/>
    <row r="51141" ht="26.25" customHeight="1"/>
    <row r="51142" ht="26.25" customHeight="1"/>
    <row r="51143" ht="26.25" customHeight="1"/>
    <row r="51144" ht="26.25" customHeight="1"/>
    <row r="51145" ht="26.25" customHeight="1"/>
    <row r="51146" ht="26.25" customHeight="1"/>
    <row r="51147" ht="26.25" customHeight="1"/>
    <row r="51148" ht="26.25" customHeight="1"/>
    <row r="51149" ht="26.25" customHeight="1"/>
    <row r="51150" ht="26.25" customHeight="1"/>
    <row r="51151" ht="26.25" customHeight="1"/>
    <row r="51152" ht="26.25" customHeight="1"/>
    <row r="51153" ht="26.25" customHeight="1"/>
    <row r="51154" ht="26.25" customHeight="1"/>
    <row r="51155" ht="26.25" customHeight="1"/>
    <row r="51156" ht="26.25" customHeight="1"/>
    <row r="51157" ht="26.25" customHeight="1"/>
    <row r="51158" ht="26.25" customHeight="1"/>
    <row r="51159" ht="26.25" customHeight="1"/>
    <row r="51160" ht="26.25" customHeight="1"/>
    <row r="51161" ht="26.25" customHeight="1"/>
    <row r="51162" ht="26.25" customHeight="1"/>
    <row r="51163" ht="26.25" customHeight="1"/>
    <row r="51164" ht="26.25" customHeight="1"/>
    <row r="51165" ht="26.25" customHeight="1"/>
    <row r="51166" ht="26.25" customHeight="1"/>
    <row r="51167" ht="26.25" customHeight="1"/>
    <row r="51168" ht="26.25" customHeight="1"/>
    <row r="51169" ht="26.25" customHeight="1"/>
    <row r="51170" ht="26.25" customHeight="1"/>
    <row r="51171" ht="26.25" customHeight="1"/>
    <row r="51172" ht="26.25" customHeight="1"/>
    <row r="51173" ht="26.25" customHeight="1"/>
    <row r="51174" ht="26.25" customHeight="1"/>
    <row r="51175" ht="26.25" customHeight="1"/>
    <row r="51176" ht="26.25" customHeight="1"/>
    <row r="51177" ht="26.25" customHeight="1"/>
    <row r="51178" ht="26.25" customHeight="1"/>
    <row r="51179" ht="26.25" customHeight="1"/>
    <row r="51180" ht="26.25" customHeight="1"/>
    <row r="51181" ht="26.25" customHeight="1"/>
    <row r="51182" ht="26.25" customHeight="1"/>
    <row r="51183" ht="26.25" customHeight="1"/>
    <row r="51184" ht="26.25" customHeight="1"/>
    <row r="51185" ht="26.25" customHeight="1"/>
    <row r="51186" ht="26.25" customHeight="1"/>
    <row r="51187" ht="26.25" customHeight="1"/>
    <row r="51188" ht="26.25" customHeight="1"/>
    <row r="51189" ht="26.25" customHeight="1"/>
    <row r="51190" ht="26.25" customHeight="1"/>
    <row r="51191" ht="26.25" customHeight="1"/>
    <row r="51192" ht="26.25" customHeight="1"/>
    <row r="51193" ht="26.25" customHeight="1"/>
    <row r="51194" ht="26.25" customHeight="1"/>
    <row r="51195" ht="26.25" customHeight="1"/>
    <row r="51196" ht="26.25" customHeight="1"/>
    <row r="51197" ht="26.25" customHeight="1"/>
    <row r="51198" ht="26.25" customHeight="1"/>
    <row r="51199" ht="26.25" customHeight="1"/>
    <row r="51200" ht="26.25" customHeight="1"/>
    <row r="51201" ht="26.25" customHeight="1"/>
    <row r="51202" ht="26.25" customHeight="1"/>
    <row r="51203" ht="26.25" customHeight="1"/>
    <row r="51204" ht="26.25" customHeight="1"/>
    <row r="51205" ht="26.25" customHeight="1"/>
    <row r="51206" ht="26.25" customHeight="1"/>
    <row r="51207" ht="26.25" customHeight="1"/>
    <row r="51208" ht="26.25" customHeight="1"/>
    <row r="51209" ht="26.25" customHeight="1"/>
    <row r="51210" ht="26.25" customHeight="1"/>
    <row r="51211" ht="26.25" customHeight="1"/>
    <row r="51212" ht="26.25" customHeight="1"/>
    <row r="51213" ht="26.25" customHeight="1"/>
    <row r="51214" ht="26.25" customHeight="1"/>
    <row r="51215" ht="26.25" customHeight="1"/>
    <row r="51216" ht="26.25" customHeight="1"/>
    <row r="51217" ht="26.25" customHeight="1"/>
    <row r="51218" ht="26.25" customHeight="1"/>
    <row r="51219" ht="26.25" customHeight="1"/>
    <row r="51220" ht="26.25" customHeight="1"/>
    <row r="51221" ht="26.25" customHeight="1"/>
    <row r="51222" ht="26.25" customHeight="1"/>
    <row r="51223" ht="26.25" customHeight="1"/>
    <row r="51224" ht="26.25" customHeight="1"/>
    <row r="51225" ht="26.25" customHeight="1"/>
    <row r="51226" ht="26.25" customHeight="1"/>
    <row r="51227" ht="26.25" customHeight="1"/>
    <row r="51228" ht="26.25" customHeight="1"/>
    <row r="51229" ht="26.25" customHeight="1"/>
    <row r="51230" ht="26.25" customHeight="1"/>
    <row r="51231" ht="26.25" customHeight="1"/>
    <row r="51232" ht="26.25" customHeight="1"/>
    <row r="51233" ht="26.25" customHeight="1"/>
    <row r="51234" ht="26.25" customHeight="1"/>
    <row r="51235" ht="26.25" customHeight="1"/>
    <row r="51236" ht="26.25" customHeight="1"/>
    <row r="51237" ht="26.25" customHeight="1"/>
    <row r="51238" ht="26.25" customHeight="1"/>
    <row r="51239" ht="26.25" customHeight="1"/>
    <row r="51240" ht="26.25" customHeight="1"/>
    <row r="51241" ht="26.25" customHeight="1"/>
    <row r="51242" ht="26.25" customHeight="1"/>
    <row r="51243" ht="26.25" customHeight="1"/>
    <row r="51244" ht="26.25" customHeight="1"/>
    <row r="51245" ht="26.25" customHeight="1"/>
    <row r="51246" ht="26.25" customHeight="1"/>
    <row r="51247" ht="26.25" customHeight="1"/>
    <row r="51248" ht="26.25" customHeight="1"/>
    <row r="51249" ht="26.25" customHeight="1"/>
    <row r="51250" ht="26.25" customHeight="1"/>
    <row r="51251" ht="26.25" customHeight="1"/>
    <row r="51252" ht="26.25" customHeight="1"/>
    <row r="51253" ht="26.25" customHeight="1"/>
    <row r="51254" ht="26.25" customHeight="1"/>
    <row r="51255" ht="26.25" customHeight="1"/>
    <row r="51256" ht="26.25" customHeight="1"/>
    <row r="51257" ht="26.25" customHeight="1"/>
    <row r="51258" ht="26.25" customHeight="1"/>
    <row r="51259" ht="26.25" customHeight="1"/>
    <row r="51260" ht="26.25" customHeight="1"/>
    <row r="51261" ht="26.25" customHeight="1"/>
    <row r="51262" ht="26.25" customHeight="1"/>
    <row r="51263" ht="26.25" customHeight="1"/>
    <row r="51264" ht="26.25" customHeight="1"/>
    <row r="51265" ht="26.25" customHeight="1"/>
    <row r="51266" ht="26.25" customHeight="1"/>
    <row r="51267" ht="26.25" customHeight="1"/>
    <row r="51268" ht="26.25" customHeight="1"/>
    <row r="51269" ht="26.25" customHeight="1"/>
    <row r="51270" ht="26.25" customHeight="1"/>
    <row r="51271" ht="26.25" customHeight="1"/>
    <row r="51272" ht="26.25" customHeight="1"/>
    <row r="51273" ht="26.25" customHeight="1"/>
    <row r="51274" ht="26.25" customHeight="1"/>
    <row r="51275" ht="26.25" customHeight="1"/>
    <row r="51276" ht="26.25" customHeight="1"/>
    <row r="51277" ht="26.25" customHeight="1"/>
    <row r="51278" ht="26.25" customHeight="1"/>
    <row r="51279" ht="26.25" customHeight="1"/>
    <row r="51280" ht="26.25" customHeight="1"/>
    <row r="51281" ht="26.25" customHeight="1"/>
    <row r="51282" ht="26.25" customHeight="1"/>
    <row r="51283" ht="26.25" customHeight="1"/>
    <row r="51284" ht="26.25" customHeight="1"/>
    <row r="51285" ht="26.25" customHeight="1"/>
    <row r="51286" ht="26.25" customHeight="1"/>
    <row r="51287" ht="26.25" customHeight="1"/>
    <row r="51288" ht="26.25" customHeight="1"/>
    <row r="51289" ht="26.25" customHeight="1"/>
    <row r="51290" ht="26.25" customHeight="1"/>
    <row r="51291" ht="26.25" customHeight="1"/>
    <row r="51292" ht="26.25" customHeight="1"/>
    <row r="51293" ht="26.25" customHeight="1"/>
    <row r="51294" ht="26.25" customHeight="1"/>
    <row r="51295" ht="26.25" customHeight="1"/>
    <row r="51296" ht="26.25" customHeight="1"/>
    <row r="51297" ht="26.25" customHeight="1"/>
    <row r="51298" ht="26.25" customHeight="1"/>
    <row r="51299" ht="26.25" customHeight="1"/>
    <row r="51300" ht="26.25" customHeight="1"/>
    <row r="51301" ht="26.25" customHeight="1"/>
    <row r="51302" ht="26.25" customHeight="1"/>
    <row r="51303" ht="26.25" customHeight="1"/>
    <row r="51304" ht="26.25" customHeight="1"/>
    <row r="51305" ht="26.25" customHeight="1"/>
    <row r="51306" ht="26.25" customHeight="1"/>
    <row r="51307" ht="26.25" customHeight="1"/>
    <row r="51308" ht="26.25" customHeight="1"/>
    <row r="51309" ht="26.25" customHeight="1"/>
    <row r="51310" ht="26.25" customHeight="1"/>
    <row r="51311" ht="26.25" customHeight="1"/>
    <row r="51312" ht="26.25" customHeight="1"/>
    <row r="51313" ht="26.25" customHeight="1"/>
    <row r="51314" ht="26.25" customHeight="1"/>
    <row r="51315" ht="26.25" customHeight="1"/>
    <row r="51316" ht="26.25" customHeight="1"/>
    <row r="51317" ht="26.25" customHeight="1"/>
    <row r="51318" ht="26.25" customHeight="1"/>
    <row r="51319" ht="26.25" customHeight="1"/>
    <row r="51320" ht="26.25" customHeight="1"/>
    <row r="51321" ht="26.25" customHeight="1"/>
    <row r="51322" ht="26.25" customHeight="1"/>
    <row r="51323" ht="26.25" customHeight="1"/>
    <row r="51324" ht="26.25" customHeight="1"/>
    <row r="51325" ht="26.25" customHeight="1"/>
    <row r="51326" ht="26.25" customHeight="1"/>
    <row r="51327" ht="26.25" customHeight="1"/>
    <row r="51328" ht="26.25" customHeight="1"/>
    <row r="51329" ht="26.25" customHeight="1"/>
    <row r="51330" ht="26.25" customHeight="1"/>
    <row r="51331" ht="26.25" customHeight="1"/>
    <row r="51332" ht="26.25" customHeight="1"/>
    <row r="51333" ht="26.25" customHeight="1"/>
    <row r="51334" ht="26.25" customHeight="1"/>
    <row r="51335" ht="26.25" customHeight="1"/>
    <row r="51336" ht="26.25" customHeight="1"/>
    <row r="51337" ht="26.25" customHeight="1"/>
    <row r="51338" ht="26.25" customHeight="1"/>
    <row r="51339" ht="26.25" customHeight="1"/>
    <row r="51340" ht="26.25" customHeight="1"/>
    <row r="51341" ht="26.25" customHeight="1"/>
    <row r="51342" ht="26.25" customHeight="1"/>
    <row r="51343" ht="26.25" customHeight="1"/>
    <row r="51344" ht="26.25" customHeight="1"/>
    <row r="51345" ht="26.25" customHeight="1"/>
    <row r="51346" ht="26.25" customHeight="1"/>
    <row r="51347" ht="26.25" customHeight="1"/>
    <row r="51348" ht="26.25" customHeight="1"/>
    <row r="51349" ht="26.25" customHeight="1"/>
    <row r="51350" ht="26.25" customHeight="1"/>
    <row r="51351" ht="26.25" customHeight="1"/>
    <row r="51352" ht="26.25" customHeight="1"/>
    <row r="51353" ht="26.25" customHeight="1"/>
    <row r="51354" ht="26.25" customHeight="1"/>
    <row r="51355" ht="26.25" customHeight="1"/>
    <row r="51356" ht="26.25" customHeight="1"/>
    <row r="51357" ht="26.25" customHeight="1"/>
    <row r="51358" ht="26.25" customHeight="1"/>
    <row r="51359" ht="26.25" customHeight="1"/>
    <row r="51360" ht="26.25" customHeight="1"/>
    <row r="51361" ht="26.25" customHeight="1"/>
    <row r="51362" ht="26.25" customHeight="1"/>
    <row r="51363" ht="26.25" customHeight="1"/>
    <row r="51364" ht="26.25" customHeight="1"/>
    <row r="51365" ht="26.25" customHeight="1"/>
    <row r="51366" ht="26.25" customHeight="1"/>
    <row r="51367" ht="26.25" customHeight="1"/>
    <row r="51368" ht="26.25" customHeight="1"/>
    <row r="51369" ht="26.25" customHeight="1"/>
    <row r="51370" ht="26.25" customHeight="1"/>
    <row r="51371" ht="26.25" customHeight="1"/>
    <row r="51372" ht="26.25" customHeight="1"/>
    <row r="51373" ht="26.25" customHeight="1"/>
    <row r="51374" ht="26.25" customHeight="1"/>
    <row r="51375" ht="26.25" customHeight="1"/>
    <row r="51376" ht="26.25" customHeight="1"/>
    <row r="51377" ht="26.25" customHeight="1"/>
    <row r="51378" ht="26.25" customHeight="1"/>
    <row r="51379" ht="26.25" customHeight="1"/>
    <row r="51380" ht="26.25" customHeight="1"/>
    <row r="51381" ht="26.25" customHeight="1"/>
    <row r="51382" ht="26.25" customHeight="1"/>
    <row r="51383" ht="26.25" customHeight="1"/>
    <row r="51384" ht="26.25" customHeight="1"/>
    <row r="51385" ht="26.25" customHeight="1"/>
    <row r="51386" ht="26.25" customHeight="1"/>
    <row r="51387" ht="26.25" customHeight="1"/>
    <row r="51388" ht="26.25" customHeight="1"/>
    <row r="51389" ht="26.25" customHeight="1"/>
    <row r="51390" ht="26.25" customHeight="1"/>
    <row r="51391" ht="26.25" customHeight="1"/>
    <row r="51392" ht="26.25" customHeight="1"/>
    <row r="51393" ht="26.25" customHeight="1"/>
    <row r="51394" ht="26.25" customHeight="1"/>
    <row r="51395" ht="26.25" customHeight="1"/>
    <row r="51396" ht="26.25" customHeight="1"/>
    <row r="51397" ht="26.25" customHeight="1"/>
    <row r="51398" ht="26.25" customHeight="1"/>
    <row r="51399" ht="26.25" customHeight="1"/>
    <row r="51400" ht="26.25" customHeight="1"/>
    <row r="51401" ht="26.25" customHeight="1"/>
    <row r="51402" ht="26.25" customHeight="1"/>
    <row r="51403" ht="26.25" customHeight="1"/>
    <row r="51404" ht="26.25" customHeight="1"/>
    <row r="51405" ht="26.25" customHeight="1"/>
    <row r="51406" ht="26.25" customHeight="1"/>
    <row r="51407" ht="26.25" customHeight="1"/>
    <row r="51408" ht="26.25" customHeight="1"/>
    <row r="51409" ht="26.25" customHeight="1"/>
    <row r="51410" ht="26.25" customHeight="1"/>
    <row r="51411" ht="26.25" customHeight="1"/>
    <row r="51412" ht="26.25" customHeight="1"/>
    <row r="51413" ht="26.25" customHeight="1"/>
    <row r="51414" ht="26.25" customHeight="1"/>
    <row r="51415" ht="26.25" customHeight="1"/>
    <row r="51416" ht="26.25" customHeight="1"/>
    <row r="51417" ht="26.25" customHeight="1"/>
    <row r="51418" ht="26.25" customHeight="1"/>
    <row r="51419" ht="26.25" customHeight="1"/>
    <row r="51420" ht="26.25" customHeight="1"/>
    <row r="51421" ht="26.25" customHeight="1"/>
    <row r="51422" ht="26.25" customHeight="1"/>
    <row r="51423" ht="26.25" customHeight="1"/>
    <row r="51424" ht="26.25" customHeight="1"/>
    <row r="51425" ht="26.25" customHeight="1"/>
    <row r="51426" ht="26.25" customHeight="1"/>
    <row r="51427" ht="26.25" customHeight="1"/>
    <row r="51428" ht="26.25" customHeight="1"/>
    <row r="51429" ht="26.25" customHeight="1"/>
    <row r="51430" ht="26.25" customHeight="1"/>
    <row r="51431" ht="26.25" customHeight="1"/>
    <row r="51432" ht="26.25" customHeight="1"/>
    <row r="51433" ht="26.25" customHeight="1"/>
    <row r="51434" ht="26.25" customHeight="1"/>
    <row r="51435" ht="26.25" customHeight="1"/>
    <row r="51436" ht="26.25" customHeight="1"/>
    <row r="51437" ht="26.25" customHeight="1"/>
    <row r="51438" ht="26.25" customHeight="1"/>
    <row r="51439" ht="26.25" customHeight="1"/>
    <row r="51440" ht="26.25" customHeight="1"/>
    <row r="51441" ht="26.25" customHeight="1"/>
    <row r="51442" ht="26.25" customHeight="1"/>
    <row r="51443" ht="26.25" customHeight="1"/>
    <row r="51444" ht="26.25" customHeight="1"/>
    <row r="51445" ht="26.25" customHeight="1"/>
    <row r="51446" ht="26.25" customHeight="1"/>
    <row r="51447" ht="26.25" customHeight="1"/>
    <row r="51448" ht="26.25" customHeight="1"/>
    <row r="51449" ht="26.25" customHeight="1"/>
    <row r="51450" ht="26.25" customHeight="1"/>
    <row r="51451" ht="26.25" customHeight="1"/>
    <row r="51452" ht="26.25" customHeight="1"/>
    <row r="51453" ht="26.25" customHeight="1"/>
    <row r="51454" ht="26.25" customHeight="1"/>
    <row r="51455" ht="26.25" customHeight="1"/>
    <row r="51456" ht="26.25" customHeight="1"/>
    <row r="51457" ht="26.25" customHeight="1"/>
    <row r="51458" ht="26.25" customHeight="1"/>
    <row r="51459" ht="26.25" customHeight="1"/>
    <row r="51460" ht="26.25" customHeight="1"/>
    <row r="51461" ht="26.25" customHeight="1"/>
    <row r="51462" ht="26.25" customHeight="1"/>
    <row r="51463" ht="26.25" customHeight="1"/>
    <row r="51464" ht="26.25" customHeight="1"/>
    <row r="51465" ht="26.25" customHeight="1"/>
    <row r="51466" ht="26.25" customHeight="1"/>
    <row r="51467" ht="26.25" customHeight="1"/>
    <row r="51468" ht="26.25" customHeight="1"/>
    <row r="51469" ht="26.25" customHeight="1"/>
    <row r="51470" ht="26.25" customHeight="1"/>
    <row r="51471" ht="26.25" customHeight="1"/>
    <row r="51472" ht="26.25" customHeight="1"/>
    <row r="51473" ht="26.25" customHeight="1"/>
    <row r="51474" ht="26.25" customHeight="1"/>
    <row r="51475" ht="26.25" customHeight="1"/>
    <row r="51476" ht="26.25" customHeight="1"/>
    <row r="51477" ht="26.25" customHeight="1"/>
    <row r="51478" ht="26.25" customHeight="1"/>
    <row r="51479" ht="26.25" customHeight="1"/>
    <row r="51480" ht="26.25" customHeight="1"/>
    <row r="51481" ht="26.25" customHeight="1"/>
    <row r="51482" ht="26.25" customHeight="1"/>
    <row r="51483" ht="26.25" customHeight="1"/>
    <row r="51484" ht="26.25" customHeight="1"/>
    <row r="51485" ht="26.25" customHeight="1"/>
    <row r="51486" ht="26.25" customHeight="1"/>
    <row r="51487" ht="26.25" customHeight="1"/>
    <row r="51488" ht="26.25" customHeight="1"/>
    <row r="51489" ht="26.25" customHeight="1"/>
    <row r="51490" ht="26.25" customHeight="1"/>
    <row r="51491" ht="26.25" customHeight="1"/>
    <row r="51492" ht="26.25" customHeight="1"/>
    <row r="51493" ht="26.25" customHeight="1"/>
    <row r="51494" ht="26.25" customHeight="1"/>
    <row r="51495" ht="26.25" customHeight="1"/>
    <row r="51496" ht="26.25" customHeight="1"/>
    <row r="51497" ht="26.25" customHeight="1"/>
    <row r="51498" ht="26.25" customHeight="1"/>
    <row r="51499" ht="26.25" customHeight="1"/>
    <row r="51500" ht="26.25" customHeight="1"/>
    <row r="51501" ht="26.25" customHeight="1"/>
    <row r="51502" ht="26.25" customHeight="1"/>
    <row r="51503" ht="26.25" customHeight="1"/>
    <row r="51504" ht="26.25" customHeight="1"/>
    <row r="51505" ht="26.25" customHeight="1"/>
    <row r="51506" ht="26.25" customHeight="1"/>
    <row r="51507" ht="26.25" customHeight="1"/>
    <row r="51508" ht="26.25" customHeight="1"/>
    <row r="51509" ht="26.25" customHeight="1"/>
    <row r="51510" ht="26.25" customHeight="1"/>
    <row r="51511" ht="26.25" customHeight="1"/>
    <row r="51512" ht="26.25" customHeight="1"/>
    <row r="51513" ht="26.25" customHeight="1"/>
    <row r="51514" ht="26.25" customHeight="1"/>
    <row r="51515" ht="26.25" customHeight="1"/>
    <row r="51516" ht="26.25" customHeight="1"/>
    <row r="51517" ht="26.25" customHeight="1"/>
    <row r="51518" ht="26.25" customHeight="1"/>
    <row r="51519" ht="26.25" customHeight="1"/>
    <row r="51520" ht="26.25" customHeight="1"/>
    <row r="51521" ht="26.25" customHeight="1"/>
    <row r="51522" ht="26.25" customHeight="1"/>
    <row r="51523" ht="26.25" customHeight="1"/>
    <row r="51524" ht="26.25" customHeight="1"/>
    <row r="51525" ht="26.25" customHeight="1"/>
    <row r="51526" ht="26.25" customHeight="1"/>
    <row r="51527" ht="26.25" customHeight="1"/>
    <row r="51528" ht="26.25" customHeight="1"/>
    <row r="51529" ht="26.25" customHeight="1"/>
    <row r="51530" ht="26.25" customHeight="1"/>
    <row r="51531" ht="26.25" customHeight="1"/>
    <row r="51532" ht="26.25" customHeight="1"/>
    <row r="51533" ht="26.25" customHeight="1"/>
    <row r="51534" ht="26.25" customHeight="1"/>
    <row r="51535" ht="26.25" customHeight="1"/>
    <row r="51536" ht="26.25" customHeight="1"/>
    <row r="51537" ht="26.25" customHeight="1"/>
    <row r="51538" ht="26.25" customHeight="1"/>
    <row r="51539" ht="26.25" customHeight="1"/>
    <row r="51540" ht="26.25" customHeight="1"/>
    <row r="51541" ht="26.25" customHeight="1"/>
    <row r="51542" ht="26.25" customHeight="1"/>
    <row r="51543" ht="26.25" customHeight="1"/>
    <row r="51544" ht="26.25" customHeight="1"/>
    <row r="51545" ht="26.25" customHeight="1"/>
    <row r="51546" ht="26.25" customHeight="1"/>
    <row r="51547" ht="26.25" customHeight="1"/>
    <row r="51548" ht="26.25" customHeight="1"/>
    <row r="51549" ht="26.25" customHeight="1"/>
    <row r="51550" ht="26.25" customHeight="1"/>
    <row r="51551" ht="26.25" customHeight="1"/>
    <row r="51552" ht="26.25" customHeight="1"/>
    <row r="51553" ht="26.25" customHeight="1"/>
    <row r="51554" ht="26.25" customHeight="1"/>
    <row r="51555" ht="26.25" customHeight="1"/>
    <row r="51556" ht="26.25" customHeight="1"/>
    <row r="51557" ht="26.25" customHeight="1"/>
    <row r="51558" ht="26.25" customHeight="1"/>
    <row r="51559" ht="26.25" customHeight="1"/>
    <row r="51560" ht="26.25" customHeight="1"/>
    <row r="51561" ht="26.25" customHeight="1"/>
    <row r="51562" ht="26.25" customHeight="1"/>
    <row r="51563" ht="26.25" customHeight="1"/>
    <row r="51564" ht="26.25" customHeight="1"/>
    <row r="51565" ht="26.25" customHeight="1"/>
    <row r="51566" ht="26.25" customHeight="1"/>
    <row r="51567" ht="26.25" customHeight="1"/>
    <row r="51568" ht="26.25" customHeight="1"/>
    <row r="51569" ht="26.25" customHeight="1"/>
    <row r="51570" ht="26.25" customHeight="1"/>
    <row r="51571" ht="26.25" customHeight="1"/>
    <row r="51572" ht="26.25" customHeight="1"/>
    <row r="51573" ht="26.25" customHeight="1"/>
    <row r="51574" ht="26.25" customHeight="1"/>
    <row r="51575" ht="26.25" customHeight="1"/>
    <row r="51576" ht="26.25" customHeight="1"/>
    <row r="51577" ht="26.25" customHeight="1"/>
    <row r="51578" ht="26.25" customHeight="1"/>
    <row r="51579" ht="26.25" customHeight="1"/>
    <row r="51580" ht="26.25" customHeight="1"/>
    <row r="51581" ht="26.25" customHeight="1"/>
    <row r="51582" ht="26.25" customHeight="1"/>
    <row r="51583" ht="26.25" customHeight="1"/>
    <row r="51584" ht="26.25" customHeight="1"/>
    <row r="51585" ht="26.25" customHeight="1"/>
    <row r="51586" ht="26.25" customHeight="1"/>
    <row r="51587" ht="26.25" customHeight="1"/>
    <row r="51588" ht="26.25" customHeight="1"/>
    <row r="51589" ht="26.25" customHeight="1"/>
    <row r="51590" ht="26.25" customHeight="1"/>
    <row r="51591" ht="26.25" customHeight="1"/>
    <row r="51592" ht="26.25" customHeight="1"/>
    <row r="51593" ht="26.25" customHeight="1"/>
    <row r="51594" ht="26.25" customHeight="1"/>
    <row r="51595" ht="26.25" customHeight="1"/>
    <row r="51596" ht="26.25" customHeight="1"/>
    <row r="51597" ht="26.25" customHeight="1"/>
    <row r="51598" ht="26.25" customHeight="1"/>
    <row r="51599" ht="26.25" customHeight="1"/>
    <row r="51600" ht="26.25" customHeight="1"/>
    <row r="51601" ht="26.25" customHeight="1"/>
    <row r="51602" ht="26.25" customHeight="1"/>
    <row r="51603" ht="26.25" customHeight="1"/>
    <row r="51604" ht="26.25" customHeight="1"/>
    <row r="51605" ht="26.25" customHeight="1"/>
    <row r="51606" ht="26.25" customHeight="1"/>
    <row r="51607" ht="26.25" customHeight="1"/>
    <row r="51608" ht="26.25" customHeight="1"/>
    <row r="51609" ht="26.25" customHeight="1"/>
    <row r="51610" ht="26.25" customHeight="1"/>
    <row r="51611" ht="26.25" customHeight="1"/>
    <row r="51612" ht="26.25" customHeight="1"/>
    <row r="51613" ht="26.25" customHeight="1"/>
    <row r="51614" ht="26.25" customHeight="1"/>
    <row r="51615" ht="26.25" customHeight="1"/>
    <row r="51616" ht="26.25" customHeight="1"/>
    <row r="51617" ht="26.25" customHeight="1"/>
    <row r="51618" ht="26.25" customHeight="1"/>
    <row r="51619" ht="26.25" customHeight="1"/>
    <row r="51620" ht="26.25" customHeight="1"/>
    <row r="51621" ht="26.25" customHeight="1"/>
    <row r="51622" ht="26.25" customHeight="1"/>
    <row r="51623" ht="26.25" customHeight="1"/>
    <row r="51624" ht="26.25" customHeight="1"/>
    <row r="51625" ht="26.25" customHeight="1"/>
    <row r="51626" ht="26.25" customHeight="1"/>
    <row r="51627" ht="26.25" customHeight="1"/>
    <row r="51628" ht="26.25" customHeight="1"/>
    <row r="51629" ht="26.25" customHeight="1"/>
    <row r="51630" ht="26.25" customHeight="1"/>
    <row r="51631" ht="26.25" customHeight="1"/>
    <row r="51632" ht="26.25" customHeight="1"/>
    <row r="51633" ht="26.25" customHeight="1"/>
    <row r="51634" ht="26.25" customHeight="1"/>
    <row r="51635" ht="26.25" customHeight="1"/>
    <row r="51636" ht="26.25" customHeight="1"/>
    <row r="51637" ht="26.25" customHeight="1"/>
    <row r="51638" ht="26.25" customHeight="1"/>
    <row r="51639" ht="26.25" customHeight="1"/>
    <row r="51640" ht="26.25" customHeight="1"/>
    <row r="51641" ht="26.25" customHeight="1"/>
    <row r="51642" ht="26.25" customHeight="1"/>
    <row r="51643" ht="26.25" customHeight="1"/>
    <row r="51644" ht="26.25" customHeight="1"/>
    <row r="51645" ht="26.25" customHeight="1"/>
    <row r="51646" ht="26.25" customHeight="1"/>
    <row r="51647" ht="26.25" customHeight="1"/>
    <row r="51648" ht="26.25" customHeight="1"/>
    <row r="51649" ht="26.25" customHeight="1"/>
    <row r="51650" ht="26.25" customHeight="1"/>
    <row r="51651" ht="26.25" customHeight="1"/>
    <row r="51652" ht="26.25" customHeight="1"/>
    <row r="51653" ht="26.25" customHeight="1"/>
    <row r="51654" ht="26.25" customHeight="1"/>
    <row r="51655" ht="26.25" customHeight="1"/>
    <row r="51656" ht="26.25" customHeight="1"/>
    <row r="51657" ht="26.25" customHeight="1"/>
    <row r="51658" ht="26.25" customHeight="1"/>
    <row r="51659" ht="26.25" customHeight="1"/>
    <row r="51660" ht="26.25" customHeight="1"/>
    <row r="51661" ht="26.25" customHeight="1"/>
    <row r="51662" ht="26.25" customHeight="1"/>
    <row r="51663" ht="26.25" customHeight="1"/>
    <row r="51664" ht="26.25" customHeight="1"/>
    <row r="51665" ht="26.25" customHeight="1"/>
    <row r="51666" ht="26.25" customHeight="1"/>
    <row r="51667" ht="26.25" customHeight="1"/>
    <row r="51668" ht="26.25" customHeight="1"/>
    <row r="51669" ht="26.25" customHeight="1"/>
    <row r="51670" ht="26.25" customHeight="1"/>
    <row r="51671" ht="26.25" customHeight="1"/>
    <row r="51672" ht="26.25" customHeight="1"/>
    <row r="51673" ht="26.25" customHeight="1"/>
    <row r="51674" ht="26.25" customHeight="1"/>
    <row r="51675" ht="26.25" customHeight="1"/>
    <row r="51676" ht="26.25" customHeight="1"/>
    <row r="51677" ht="26.25" customHeight="1"/>
    <row r="51678" ht="26.25" customHeight="1"/>
    <row r="51679" ht="26.25" customHeight="1"/>
    <row r="51680" ht="26.25" customHeight="1"/>
    <row r="51681" ht="26.25" customHeight="1"/>
    <row r="51682" ht="26.25" customHeight="1"/>
    <row r="51683" ht="26.25" customHeight="1"/>
    <row r="51684" ht="26.25" customHeight="1"/>
    <row r="51685" ht="26.25" customHeight="1"/>
    <row r="51686" ht="26.25" customHeight="1"/>
    <row r="51687" ht="26.25" customHeight="1"/>
    <row r="51688" ht="26.25" customHeight="1"/>
    <row r="51689" ht="26.25" customHeight="1"/>
    <row r="51690" ht="26.25" customHeight="1"/>
    <row r="51691" ht="26.25" customHeight="1"/>
    <row r="51692" ht="26.25" customHeight="1"/>
    <row r="51693" ht="26.25" customHeight="1"/>
    <row r="51694" ht="26.25" customHeight="1"/>
    <row r="51695" ht="26.25" customHeight="1"/>
    <row r="51696" ht="26.25" customHeight="1"/>
    <row r="51697" ht="26.25" customHeight="1"/>
    <row r="51698" ht="26.25" customHeight="1"/>
    <row r="51699" ht="26.25" customHeight="1"/>
    <row r="51700" ht="26.25" customHeight="1"/>
    <row r="51701" ht="26.25" customHeight="1"/>
    <row r="51702" ht="26.25" customHeight="1"/>
    <row r="51703" ht="26.25" customHeight="1"/>
    <row r="51704" ht="26.25" customHeight="1"/>
    <row r="51705" ht="26.25" customHeight="1"/>
    <row r="51706" ht="26.25" customHeight="1"/>
    <row r="51707" ht="26.25" customHeight="1"/>
    <row r="51708" ht="26.25" customHeight="1"/>
    <row r="51709" ht="26.25" customHeight="1"/>
    <row r="51710" ht="26.25" customHeight="1"/>
    <row r="51711" ht="26.25" customHeight="1"/>
    <row r="51712" ht="26.25" customHeight="1"/>
    <row r="51713" ht="26.25" customHeight="1"/>
    <row r="51714" ht="26.25" customHeight="1"/>
    <row r="51715" ht="26.25" customHeight="1"/>
    <row r="51716" ht="26.25" customHeight="1"/>
    <row r="51717" ht="26.25" customHeight="1"/>
    <row r="51718" ht="26.25" customHeight="1"/>
    <row r="51719" ht="26.25" customHeight="1"/>
    <row r="51720" ht="26.25" customHeight="1"/>
    <row r="51721" ht="26.25" customHeight="1"/>
    <row r="51722" ht="26.25" customHeight="1"/>
    <row r="51723" ht="26.25" customHeight="1"/>
    <row r="51724" ht="26.25" customHeight="1"/>
    <row r="51725" ht="26.25" customHeight="1"/>
    <row r="51726" ht="26.25" customHeight="1"/>
    <row r="51727" ht="26.25" customHeight="1"/>
    <row r="51728" ht="26.25" customHeight="1"/>
    <row r="51729" ht="26.25" customHeight="1"/>
    <row r="51730" ht="26.25" customHeight="1"/>
    <row r="51731" ht="26.25" customHeight="1"/>
    <row r="51732" ht="26.25" customHeight="1"/>
    <row r="51733" ht="26.25" customHeight="1"/>
    <row r="51734" ht="26.25" customHeight="1"/>
    <row r="51735" ht="26.25" customHeight="1"/>
    <row r="51736" ht="26.25" customHeight="1"/>
    <row r="51737" ht="26.25" customHeight="1"/>
    <row r="51738" ht="26.25" customHeight="1"/>
    <row r="51739" ht="26.25" customHeight="1"/>
    <row r="51740" ht="26.25" customHeight="1"/>
    <row r="51741" ht="26.25" customHeight="1"/>
    <row r="51742" ht="26.25" customHeight="1"/>
    <row r="51743" ht="26.25" customHeight="1"/>
    <row r="51744" ht="26.25" customHeight="1"/>
    <row r="51745" ht="26.25" customHeight="1"/>
    <row r="51746" ht="26.25" customHeight="1"/>
    <row r="51747" ht="26.25" customHeight="1"/>
    <row r="51748" ht="26.25" customHeight="1"/>
    <row r="51749" ht="26.25" customHeight="1"/>
    <row r="51750" ht="26.25" customHeight="1"/>
    <row r="51751" ht="26.25" customHeight="1"/>
    <row r="51752" ht="26.25" customHeight="1"/>
    <row r="51753" ht="26.25" customHeight="1"/>
    <row r="51754" ht="26.25" customHeight="1"/>
    <row r="51755" ht="26.25" customHeight="1"/>
    <row r="51756" ht="26.25" customHeight="1"/>
    <row r="51757" ht="26.25" customHeight="1"/>
    <row r="51758" ht="26.25" customHeight="1"/>
    <row r="51759" ht="26.25" customHeight="1"/>
    <row r="51760" ht="26.25" customHeight="1"/>
    <row r="51761" ht="26.25" customHeight="1"/>
    <row r="51762" ht="26.25" customHeight="1"/>
    <row r="51763" ht="26.25" customHeight="1"/>
    <row r="51764" ht="26.25" customHeight="1"/>
    <row r="51765" ht="26.25" customHeight="1"/>
    <row r="51766" ht="26.25" customHeight="1"/>
    <row r="51767" ht="26.25" customHeight="1"/>
    <row r="51768" ht="26.25" customHeight="1"/>
    <row r="51769" ht="26.25" customHeight="1"/>
    <row r="51770" ht="26.25" customHeight="1"/>
    <row r="51771" ht="26.25" customHeight="1"/>
    <row r="51772" ht="26.25" customHeight="1"/>
    <row r="51773" ht="26.25" customHeight="1"/>
    <row r="51774" ht="26.25" customHeight="1"/>
    <row r="51775" ht="26.25" customHeight="1"/>
    <row r="51776" ht="26.25" customHeight="1"/>
    <row r="51777" ht="26.25" customHeight="1"/>
    <row r="51778" ht="26.25" customHeight="1"/>
    <row r="51779" ht="26.25" customHeight="1"/>
    <row r="51780" ht="26.25" customHeight="1"/>
    <row r="51781" ht="26.25" customHeight="1"/>
    <row r="51782" ht="26.25" customHeight="1"/>
    <row r="51783" ht="26.25" customHeight="1"/>
    <row r="51784" ht="26.25" customHeight="1"/>
    <row r="51785" ht="26.25" customHeight="1"/>
    <row r="51786" ht="26.25" customHeight="1"/>
    <row r="51787" ht="26.25" customHeight="1"/>
    <row r="51788" ht="26.25" customHeight="1"/>
    <row r="51789" ht="26.25" customHeight="1"/>
    <row r="51790" ht="26.25" customHeight="1"/>
    <row r="51791" ht="26.25" customHeight="1"/>
    <row r="51792" ht="26.25" customHeight="1"/>
    <row r="51793" ht="26.25" customHeight="1"/>
    <row r="51794" ht="26.25" customHeight="1"/>
    <row r="51795" ht="26.25" customHeight="1"/>
    <row r="51796" ht="26.25" customHeight="1"/>
    <row r="51797" ht="26.25" customHeight="1"/>
    <row r="51798" ht="26.25" customHeight="1"/>
    <row r="51799" ht="26.25" customHeight="1"/>
    <row r="51800" ht="26.25" customHeight="1"/>
    <row r="51801" ht="26.25" customHeight="1"/>
    <row r="51802" ht="26.25" customHeight="1"/>
    <row r="51803" ht="26.25" customHeight="1"/>
    <row r="51804" ht="26.25" customHeight="1"/>
    <row r="51805" ht="26.25" customHeight="1"/>
    <row r="51806" ht="26.25" customHeight="1"/>
    <row r="51807" ht="26.25" customHeight="1"/>
    <row r="51808" ht="26.25" customHeight="1"/>
    <row r="51809" ht="26.25" customHeight="1"/>
    <row r="51810" ht="26.25" customHeight="1"/>
    <row r="51811" ht="26.25" customHeight="1"/>
    <row r="51812" ht="26.25" customHeight="1"/>
    <row r="51813" ht="26.25" customHeight="1"/>
    <row r="51814" ht="26.25" customHeight="1"/>
    <row r="51815" ht="26.25" customHeight="1"/>
    <row r="51816" ht="26.25" customHeight="1"/>
    <row r="51817" ht="26.25" customHeight="1"/>
    <row r="51818" ht="26.25" customHeight="1"/>
    <row r="51819" ht="26.25" customHeight="1"/>
    <row r="51820" ht="26.25" customHeight="1"/>
    <row r="51821" ht="26.25" customHeight="1"/>
    <row r="51822" ht="26.25" customHeight="1"/>
    <row r="51823" ht="26.25" customHeight="1"/>
    <row r="51824" ht="26.25" customHeight="1"/>
    <row r="51825" ht="26.25" customHeight="1"/>
    <row r="51826" ht="26.25" customHeight="1"/>
    <row r="51827" ht="26.25" customHeight="1"/>
    <row r="51828" ht="26.25" customHeight="1"/>
    <row r="51829" ht="26.25" customHeight="1"/>
    <row r="51830" ht="26.25" customHeight="1"/>
    <row r="51831" ht="26.25" customHeight="1"/>
    <row r="51832" ht="26.25" customHeight="1"/>
    <row r="51833" ht="26.25" customHeight="1"/>
    <row r="51834" ht="26.25" customHeight="1"/>
    <row r="51835" ht="26.25" customHeight="1"/>
    <row r="51836" ht="26.25" customHeight="1"/>
    <row r="51837" ht="26.25" customHeight="1"/>
    <row r="51838" ht="26.25" customHeight="1"/>
    <row r="51839" ht="26.25" customHeight="1"/>
    <row r="51840" ht="26.25" customHeight="1"/>
    <row r="51841" ht="26.25" customHeight="1"/>
    <row r="51842" ht="26.25" customHeight="1"/>
    <row r="51843" ht="26.25" customHeight="1"/>
    <row r="51844" ht="26.25" customHeight="1"/>
    <row r="51845" ht="26.25" customHeight="1"/>
    <row r="51846" ht="26.25" customHeight="1"/>
    <row r="51847" ht="26.25" customHeight="1"/>
    <row r="51848" ht="26.25" customHeight="1"/>
    <row r="51849" ht="26.25" customHeight="1"/>
    <row r="51850" ht="26.25" customHeight="1"/>
    <row r="51851" ht="26.25" customHeight="1"/>
    <row r="51852" ht="26.25" customHeight="1"/>
    <row r="51853" ht="26.25" customHeight="1"/>
    <row r="51854" ht="26.25" customHeight="1"/>
    <row r="51855" ht="26.25" customHeight="1"/>
    <row r="51856" ht="26.25" customHeight="1"/>
    <row r="51857" ht="26.25" customHeight="1"/>
    <row r="51858" ht="26.25" customHeight="1"/>
    <row r="51859" ht="26.25" customHeight="1"/>
    <row r="51860" ht="26.25" customHeight="1"/>
    <row r="51861" ht="26.25" customHeight="1"/>
    <row r="51862" ht="26.25" customHeight="1"/>
    <row r="51863" ht="26.25" customHeight="1"/>
    <row r="51864" ht="26.25" customHeight="1"/>
    <row r="51865" ht="26.25" customHeight="1"/>
    <row r="51866" ht="26.25" customHeight="1"/>
    <row r="51867" ht="26.25" customHeight="1"/>
    <row r="51868" ht="26.25" customHeight="1"/>
    <row r="51869" ht="26.25" customHeight="1"/>
    <row r="51870" ht="26.25" customHeight="1"/>
    <row r="51871" ht="26.25" customHeight="1"/>
    <row r="51872" ht="26.25" customHeight="1"/>
    <row r="51873" ht="26.25" customHeight="1"/>
    <row r="51874" ht="26.25" customHeight="1"/>
    <row r="51875" ht="26.25" customHeight="1"/>
    <row r="51876" ht="26.25" customHeight="1"/>
    <row r="51877" ht="26.25" customHeight="1"/>
    <row r="51878" ht="26.25" customHeight="1"/>
    <row r="51879" ht="26.25" customHeight="1"/>
    <row r="51880" ht="26.25" customHeight="1"/>
    <row r="51881" ht="26.25" customHeight="1"/>
    <row r="51882" ht="26.25" customHeight="1"/>
    <row r="51883" ht="26.25" customHeight="1"/>
    <row r="51884" ht="26.25" customHeight="1"/>
    <row r="51885" ht="26.25" customHeight="1"/>
    <row r="51886" ht="26.25" customHeight="1"/>
    <row r="51887" ht="26.25" customHeight="1"/>
    <row r="51888" ht="26.25" customHeight="1"/>
    <row r="51889" ht="26.25" customHeight="1"/>
    <row r="51890" ht="26.25" customHeight="1"/>
    <row r="51891" ht="26.25" customHeight="1"/>
    <row r="51892" ht="26.25" customHeight="1"/>
    <row r="51893" ht="26.25" customHeight="1"/>
    <row r="51894" ht="26.25" customHeight="1"/>
    <row r="51895" ht="26.25" customHeight="1"/>
    <row r="51896" ht="26.25" customHeight="1"/>
    <row r="51897" ht="26.25" customHeight="1"/>
    <row r="51898" ht="26.25" customHeight="1"/>
    <row r="51899" ht="26.25" customHeight="1"/>
    <row r="51900" ht="26.25" customHeight="1"/>
    <row r="51901" ht="26.25" customHeight="1"/>
    <row r="51902" ht="26.25" customHeight="1"/>
    <row r="51903" ht="26.25" customHeight="1"/>
    <row r="51904" ht="26.25" customHeight="1"/>
    <row r="51905" ht="26.25" customHeight="1"/>
    <row r="51906" ht="26.25" customHeight="1"/>
    <row r="51907" ht="26.25" customHeight="1"/>
    <row r="51908" ht="26.25" customHeight="1"/>
    <row r="51909" ht="26.25" customHeight="1"/>
    <row r="51910" ht="26.25" customHeight="1"/>
    <row r="51911" ht="26.25" customHeight="1"/>
    <row r="51912" ht="26.25" customHeight="1"/>
    <row r="51913" ht="26.25" customHeight="1"/>
    <row r="51914" ht="26.25" customHeight="1"/>
    <row r="51915" ht="26.25" customHeight="1"/>
    <row r="51916" ht="26.25" customHeight="1"/>
    <row r="51917" ht="26.25" customHeight="1"/>
    <row r="51918" ht="26.25" customHeight="1"/>
    <row r="51919" ht="26.25" customHeight="1"/>
    <row r="51920" ht="26.25" customHeight="1"/>
    <row r="51921" ht="26.25" customHeight="1"/>
    <row r="51922" ht="26.25" customHeight="1"/>
    <row r="51923" ht="26.25" customHeight="1"/>
    <row r="51924" ht="26.25" customHeight="1"/>
    <row r="51925" ht="26.25" customHeight="1"/>
    <row r="51926" ht="26.25" customHeight="1"/>
    <row r="51927" ht="26.25" customHeight="1"/>
    <row r="51928" ht="26.25" customHeight="1"/>
    <row r="51929" ht="26.25" customHeight="1"/>
    <row r="51930" ht="26.25" customHeight="1"/>
    <row r="51931" ht="26.25" customHeight="1"/>
    <row r="51932" ht="26.25" customHeight="1"/>
    <row r="51933" ht="26.25" customHeight="1"/>
    <row r="51934" ht="26.25" customHeight="1"/>
    <row r="51935" ht="26.25" customHeight="1"/>
    <row r="51936" ht="26.25" customHeight="1"/>
    <row r="51937" ht="26.25" customHeight="1"/>
    <row r="51938" ht="26.25" customHeight="1"/>
    <row r="51939" ht="26.25" customHeight="1"/>
    <row r="51940" ht="26.25" customHeight="1"/>
    <row r="51941" ht="26.25" customHeight="1"/>
    <row r="51942" ht="26.25" customHeight="1"/>
    <row r="51943" ht="26.25" customHeight="1"/>
    <row r="51944" ht="26.25" customHeight="1"/>
    <row r="51945" ht="26.25" customHeight="1"/>
    <row r="51946" ht="26.25" customHeight="1"/>
    <row r="51947" ht="26.25" customHeight="1"/>
    <row r="51948" ht="26.25" customHeight="1"/>
    <row r="51949" ht="26.25" customHeight="1"/>
    <row r="51950" ht="26.25" customHeight="1"/>
    <row r="51951" ht="26.25" customHeight="1"/>
    <row r="51952" ht="26.25" customHeight="1"/>
    <row r="51953" ht="26.25" customHeight="1"/>
    <row r="51954" ht="26.25" customHeight="1"/>
    <row r="51955" ht="26.25" customHeight="1"/>
    <row r="51956" ht="26.25" customHeight="1"/>
    <row r="51957" ht="26.25" customHeight="1"/>
    <row r="51958" ht="26.25" customHeight="1"/>
    <row r="51959" ht="26.25" customHeight="1"/>
    <row r="51960" ht="26.25" customHeight="1"/>
    <row r="51961" ht="26.25" customHeight="1"/>
    <row r="51962" ht="26.25" customHeight="1"/>
    <row r="51963" ht="26.25" customHeight="1"/>
    <row r="51964" ht="26.25" customHeight="1"/>
    <row r="51965" ht="26.25" customHeight="1"/>
    <row r="51966" ht="26.25" customHeight="1"/>
    <row r="51967" ht="26.25" customHeight="1"/>
    <row r="51968" ht="26.25" customHeight="1"/>
    <row r="51969" ht="26.25" customHeight="1"/>
    <row r="51970" ht="26.25" customHeight="1"/>
    <row r="51971" ht="26.25" customHeight="1"/>
    <row r="51972" ht="26.25" customHeight="1"/>
    <row r="51973" ht="26.25" customHeight="1"/>
    <row r="51974" ht="26.25" customHeight="1"/>
    <row r="51975" ht="26.25" customHeight="1"/>
    <row r="51976" ht="26.25" customHeight="1"/>
    <row r="51977" ht="26.25" customHeight="1"/>
    <row r="51978" ht="26.25" customHeight="1"/>
    <row r="51979" ht="26.25" customHeight="1"/>
    <row r="51980" ht="26.25" customHeight="1"/>
    <row r="51981" ht="26.25" customHeight="1"/>
    <row r="51982" ht="26.25" customHeight="1"/>
    <row r="51983" ht="26.25" customHeight="1"/>
    <row r="51984" ht="26.25" customHeight="1"/>
    <row r="51985" ht="26.25" customHeight="1"/>
    <row r="51986" ht="26.25" customHeight="1"/>
    <row r="51987" ht="26.25" customHeight="1"/>
    <row r="51988" ht="26.25" customHeight="1"/>
    <row r="51989" ht="26.25" customHeight="1"/>
    <row r="51990" ht="26.25" customHeight="1"/>
    <row r="51991" ht="26.25" customHeight="1"/>
    <row r="51992" ht="26.25" customHeight="1"/>
    <row r="51993" ht="26.25" customHeight="1"/>
    <row r="51994" ht="26.25" customHeight="1"/>
    <row r="51995" ht="26.25" customHeight="1"/>
    <row r="51996" ht="26.25" customHeight="1"/>
    <row r="51997" ht="26.25" customHeight="1"/>
    <row r="51998" ht="26.25" customHeight="1"/>
    <row r="51999" ht="26.25" customHeight="1"/>
    <row r="52000" ht="26.25" customHeight="1"/>
    <row r="52001" ht="26.25" customHeight="1"/>
    <row r="52002" ht="26.25" customHeight="1"/>
    <row r="52003" ht="26.25" customHeight="1"/>
    <row r="52004" ht="26.25" customHeight="1"/>
    <row r="52005" ht="26.25" customHeight="1"/>
    <row r="52006" ht="26.25" customHeight="1"/>
    <row r="52007" ht="26.25" customHeight="1"/>
    <row r="52008" ht="26.25" customHeight="1"/>
    <row r="52009" ht="26.25" customHeight="1"/>
    <row r="52010" ht="26.25" customHeight="1"/>
    <row r="52011" ht="26.25" customHeight="1"/>
    <row r="52012" ht="26.25" customHeight="1"/>
    <row r="52013" ht="26.25" customHeight="1"/>
    <row r="52014" ht="26.25" customHeight="1"/>
    <row r="52015" ht="26.25" customHeight="1"/>
    <row r="52016" ht="26.25" customHeight="1"/>
    <row r="52017" ht="26.25" customHeight="1"/>
    <row r="52018" ht="26.25" customHeight="1"/>
    <row r="52019" ht="26.25" customHeight="1"/>
    <row r="52020" ht="26.25" customHeight="1"/>
    <row r="52021" ht="26.25" customHeight="1"/>
    <row r="52022" ht="26.25" customHeight="1"/>
    <row r="52023" ht="26.25" customHeight="1"/>
    <row r="52024" ht="26.25" customHeight="1"/>
    <row r="52025" ht="26.25" customHeight="1"/>
    <row r="52026" ht="26.25" customHeight="1"/>
    <row r="52027" ht="26.25" customHeight="1"/>
    <row r="52028" ht="26.25" customHeight="1"/>
    <row r="52029" ht="26.25" customHeight="1"/>
    <row r="52030" ht="26.25" customHeight="1"/>
    <row r="52031" ht="26.25" customHeight="1"/>
    <row r="52032" ht="26.25" customHeight="1"/>
    <row r="52033" ht="26.25" customHeight="1"/>
    <row r="52034" ht="26.25" customHeight="1"/>
    <row r="52035" ht="26.25" customHeight="1"/>
    <row r="52036" ht="26.25" customHeight="1"/>
    <row r="52037" ht="26.25" customHeight="1"/>
    <row r="52038" ht="26.25" customHeight="1"/>
    <row r="52039" ht="26.25" customHeight="1"/>
    <row r="52040" ht="26.25" customHeight="1"/>
    <row r="52041" ht="26.25" customHeight="1"/>
    <row r="52042" ht="26.25" customHeight="1"/>
    <row r="52043" ht="26.25" customHeight="1"/>
    <row r="52044" ht="26.25" customHeight="1"/>
    <row r="52045" ht="26.25" customHeight="1"/>
    <row r="52046" ht="26.25" customHeight="1"/>
    <row r="52047" ht="26.25" customHeight="1"/>
    <row r="52048" ht="26.25" customHeight="1"/>
    <row r="52049" ht="26.25" customHeight="1"/>
    <row r="52050" ht="26.25" customHeight="1"/>
    <row r="52051" ht="26.25" customHeight="1"/>
    <row r="52052" ht="26.25" customHeight="1"/>
    <row r="52053" ht="26.25" customHeight="1"/>
    <row r="52054" ht="26.25" customHeight="1"/>
    <row r="52055" ht="26.25" customHeight="1"/>
    <row r="52056" ht="26.25" customHeight="1"/>
    <row r="52057" ht="26.25" customHeight="1"/>
    <row r="52058" ht="26.25" customHeight="1"/>
    <row r="52059" ht="26.25" customHeight="1"/>
    <row r="52060" ht="26.25" customHeight="1"/>
    <row r="52061" ht="26.25" customHeight="1"/>
    <row r="52062" ht="26.25" customHeight="1"/>
    <row r="52063" ht="26.25" customHeight="1"/>
    <row r="52064" ht="26.25" customHeight="1"/>
    <row r="52065" ht="26.25" customHeight="1"/>
    <row r="52066" ht="26.25" customHeight="1"/>
    <row r="52067" ht="26.25" customHeight="1"/>
    <row r="52068" ht="26.25" customHeight="1"/>
    <row r="52069" ht="26.25" customHeight="1"/>
    <row r="52070" ht="26.25" customHeight="1"/>
    <row r="52071" ht="26.25" customHeight="1"/>
    <row r="52072" ht="26.25" customHeight="1"/>
    <row r="52073" ht="26.25" customHeight="1"/>
    <row r="52074" ht="26.25" customHeight="1"/>
    <row r="52075" ht="26.25" customHeight="1"/>
    <row r="52076" ht="26.25" customHeight="1"/>
    <row r="52077" ht="26.25" customHeight="1"/>
    <row r="52078" ht="26.25" customHeight="1"/>
    <row r="52079" ht="26.25" customHeight="1"/>
    <row r="52080" ht="26.25" customHeight="1"/>
    <row r="52081" ht="26.25" customHeight="1"/>
    <row r="52082" ht="26.25" customHeight="1"/>
    <row r="52083" ht="26.25" customHeight="1"/>
    <row r="52084" ht="26.25" customHeight="1"/>
    <row r="52085" ht="26.25" customHeight="1"/>
    <row r="52086" ht="26.25" customHeight="1"/>
    <row r="52087" ht="26.25" customHeight="1"/>
    <row r="52088" ht="26.25" customHeight="1"/>
    <row r="52089" ht="26.25" customHeight="1"/>
    <row r="52090" ht="26.25" customHeight="1"/>
    <row r="52091" ht="26.25" customHeight="1"/>
    <row r="52092" ht="26.25" customHeight="1"/>
    <row r="52093" ht="26.25" customHeight="1"/>
    <row r="52094" ht="26.25" customHeight="1"/>
    <row r="52095" ht="26.25" customHeight="1"/>
    <row r="52096" ht="26.25" customHeight="1"/>
    <row r="52097" ht="26.25" customHeight="1"/>
    <row r="52098" ht="26.25" customHeight="1"/>
    <row r="52099" ht="26.25" customHeight="1"/>
    <row r="52100" ht="26.25" customHeight="1"/>
    <row r="52101" ht="26.25" customHeight="1"/>
    <row r="52102" ht="26.25" customHeight="1"/>
    <row r="52103" ht="26.25" customHeight="1"/>
    <row r="52104" ht="26.25" customHeight="1"/>
    <row r="52105" ht="26.25" customHeight="1"/>
    <row r="52106" ht="26.25" customHeight="1"/>
    <row r="52107" ht="26.25" customHeight="1"/>
    <row r="52108" ht="26.25" customHeight="1"/>
    <row r="52109" ht="26.25" customHeight="1"/>
    <row r="52110" ht="26.25" customHeight="1"/>
    <row r="52111" ht="26.25" customHeight="1"/>
    <row r="52112" ht="26.25" customHeight="1"/>
    <row r="52113" ht="26.25" customHeight="1"/>
    <row r="52114" ht="26.25" customHeight="1"/>
    <row r="52115" ht="26.25" customHeight="1"/>
    <row r="52116" ht="26.25" customHeight="1"/>
    <row r="52117" ht="26.25" customHeight="1"/>
    <row r="52118" ht="26.25" customHeight="1"/>
    <row r="52119" ht="26.25" customHeight="1"/>
    <row r="52120" ht="26.25" customHeight="1"/>
    <row r="52121" ht="26.25" customHeight="1"/>
    <row r="52122" ht="26.25" customHeight="1"/>
    <row r="52123" ht="26.25" customHeight="1"/>
    <row r="52124" ht="26.25" customHeight="1"/>
    <row r="52125" ht="26.25" customHeight="1"/>
    <row r="52126" ht="26.25" customHeight="1"/>
    <row r="52127" ht="26.25" customHeight="1"/>
    <row r="52128" ht="26.25" customHeight="1"/>
    <row r="52129" ht="26.25" customHeight="1"/>
    <row r="52130" ht="26.25" customHeight="1"/>
    <row r="52131" ht="26.25" customHeight="1"/>
    <row r="52132" ht="26.25" customHeight="1"/>
    <row r="52133" ht="26.25" customHeight="1"/>
    <row r="52134" ht="26.25" customHeight="1"/>
    <row r="52135" ht="26.25" customHeight="1"/>
    <row r="52136" ht="26.25" customHeight="1"/>
    <row r="52137" ht="26.25" customHeight="1"/>
    <row r="52138" ht="26.25" customHeight="1"/>
    <row r="52139" ht="26.25" customHeight="1"/>
    <row r="52140" ht="26.25" customHeight="1"/>
    <row r="52141" ht="26.25" customHeight="1"/>
    <row r="52142" ht="26.25" customHeight="1"/>
    <row r="52143" ht="26.25" customHeight="1"/>
    <row r="52144" ht="26.25" customHeight="1"/>
    <row r="52145" ht="26.25" customHeight="1"/>
    <row r="52146" ht="26.25" customHeight="1"/>
    <row r="52147" ht="26.25" customHeight="1"/>
    <row r="52148" ht="26.25" customHeight="1"/>
    <row r="52149" ht="26.25" customHeight="1"/>
    <row r="52150" ht="26.25" customHeight="1"/>
    <row r="52151" ht="26.25" customHeight="1"/>
    <row r="52152" ht="26.25" customHeight="1"/>
    <row r="52153" ht="26.25" customHeight="1"/>
    <row r="52154" ht="26.25" customHeight="1"/>
    <row r="52155" ht="26.25" customHeight="1"/>
    <row r="52156" ht="26.25" customHeight="1"/>
    <row r="52157" ht="26.25" customHeight="1"/>
    <row r="52158" ht="26.25" customHeight="1"/>
    <row r="52159" ht="26.25" customHeight="1"/>
    <row r="52160" ht="26.25" customHeight="1"/>
    <row r="52161" ht="26.25" customHeight="1"/>
    <row r="52162" ht="26.25" customHeight="1"/>
    <row r="52163" ht="26.25" customHeight="1"/>
    <row r="52164" ht="26.25" customHeight="1"/>
    <row r="52165" ht="26.25" customHeight="1"/>
    <row r="52166" ht="26.25" customHeight="1"/>
    <row r="52167" ht="26.25" customHeight="1"/>
    <row r="52168" ht="26.25" customHeight="1"/>
    <row r="52169" ht="26.25" customHeight="1"/>
    <row r="52170" ht="26.25" customHeight="1"/>
    <row r="52171" ht="26.25" customHeight="1"/>
    <row r="52172" ht="26.25" customHeight="1"/>
    <row r="52173" ht="26.25" customHeight="1"/>
    <row r="52174" ht="26.25" customHeight="1"/>
    <row r="52175" ht="26.25" customHeight="1"/>
    <row r="52176" ht="26.25" customHeight="1"/>
    <row r="52177" ht="26.25" customHeight="1"/>
    <row r="52178" ht="26.25" customHeight="1"/>
    <row r="52179" ht="26.25" customHeight="1"/>
    <row r="52180" ht="26.25" customHeight="1"/>
    <row r="52181" ht="26.25" customHeight="1"/>
    <row r="52182" ht="26.25" customHeight="1"/>
    <row r="52183" ht="26.25" customHeight="1"/>
    <row r="52184" ht="26.25" customHeight="1"/>
    <row r="52185" ht="26.25" customHeight="1"/>
    <row r="52186" ht="26.25" customHeight="1"/>
    <row r="52187" ht="26.25" customHeight="1"/>
    <row r="52188" ht="26.25" customHeight="1"/>
    <row r="52189" ht="26.25" customHeight="1"/>
    <row r="52190" ht="26.25" customHeight="1"/>
    <row r="52191" ht="26.25" customHeight="1"/>
    <row r="52192" ht="26.25" customHeight="1"/>
    <row r="52193" ht="26.25" customHeight="1"/>
    <row r="52194" ht="26.25" customHeight="1"/>
    <row r="52195" ht="26.25" customHeight="1"/>
    <row r="52196" ht="26.25" customHeight="1"/>
    <row r="52197" ht="26.25" customHeight="1"/>
    <row r="52198" ht="26.25" customHeight="1"/>
    <row r="52199" ht="26.25" customHeight="1"/>
    <row r="52200" ht="26.25" customHeight="1"/>
    <row r="52201" ht="26.25" customHeight="1"/>
    <row r="52202" ht="26.25" customHeight="1"/>
    <row r="52203" ht="26.25" customHeight="1"/>
    <row r="52204" ht="26.25" customHeight="1"/>
    <row r="52205" ht="26.25" customHeight="1"/>
    <row r="52206" ht="26.25" customHeight="1"/>
    <row r="52207" ht="26.25" customHeight="1"/>
    <row r="52208" ht="26.25" customHeight="1"/>
    <row r="52209" ht="26.25" customHeight="1"/>
    <row r="52210" ht="26.25" customHeight="1"/>
    <row r="52211" ht="26.25" customHeight="1"/>
    <row r="52212" ht="26.25" customHeight="1"/>
    <row r="52213" ht="26.25" customHeight="1"/>
    <row r="52214" ht="26.25" customHeight="1"/>
    <row r="52215" ht="26.25" customHeight="1"/>
    <row r="52216" ht="26.25" customHeight="1"/>
    <row r="52217" ht="26.25" customHeight="1"/>
    <row r="52218" ht="26.25" customHeight="1"/>
    <row r="52219" ht="26.25" customHeight="1"/>
    <row r="52220" ht="26.25" customHeight="1"/>
    <row r="52221" ht="26.25" customHeight="1"/>
    <row r="52222" ht="26.25" customHeight="1"/>
    <row r="52223" ht="26.25" customHeight="1"/>
    <row r="52224" ht="26.25" customHeight="1"/>
    <row r="52225" ht="26.25" customHeight="1"/>
    <row r="52226" ht="26.25" customHeight="1"/>
    <row r="52227" ht="26.25" customHeight="1"/>
    <row r="52228" ht="26.25" customHeight="1"/>
    <row r="52229" ht="26.25" customHeight="1"/>
    <row r="52230" ht="26.25" customHeight="1"/>
    <row r="52231" ht="26.25" customHeight="1"/>
    <row r="52232" ht="26.25" customHeight="1"/>
    <row r="52233" ht="26.25" customHeight="1"/>
    <row r="52234" ht="26.25" customHeight="1"/>
    <row r="52235" ht="26.25" customHeight="1"/>
    <row r="52236" ht="26.25" customHeight="1"/>
    <row r="52237" ht="26.25" customHeight="1"/>
    <row r="52238" ht="26.25" customHeight="1"/>
    <row r="52239" ht="26.25" customHeight="1"/>
    <row r="52240" ht="26.25" customHeight="1"/>
    <row r="52241" ht="26.25" customHeight="1"/>
    <row r="52242" ht="26.25" customHeight="1"/>
    <row r="52243" ht="26.25" customHeight="1"/>
    <row r="52244" ht="26.25" customHeight="1"/>
    <row r="52245" ht="26.25" customHeight="1"/>
    <row r="52246" ht="26.25" customHeight="1"/>
    <row r="52247" ht="26.25" customHeight="1"/>
    <row r="52248" ht="26.25" customHeight="1"/>
    <row r="52249" ht="26.25" customHeight="1"/>
    <row r="52250" ht="26.25" customHeight="1"/>
    <row r="52251" ht="26.25" customHeight="1"/>
    <row r="52252" ht="26.25" customHeight="1"/>
    <row r="52253" ht="26.25" customHeight="1"/>
    <row r="52254" ht="26.25" customHeight="1"/>
    <row r="52255" ht="26.25" customHeight="1"/>
    <row r="52256" ht="26.25" customHeight="1"/>
    <row r="52257" ht="26.25" customHeight="1"/>
    <row r="52258" ht="26.25" customHeight="1"/>
    <row r="52259" ht="26.25" customHeight="1"/>
    <row r="52260" ht="26.25" customHeight="1"/>
    <row r="52261" ht="26.25" customHeight="1"/>
    <row r="52262" ht="26.25" customHeight="1"/>
    <row r="52263" ht="26.25" customHeight="1"/>
    <row r="52264" ht="26.25" customHeight="1"/>
    <row r="52265" ht="26.25" customHeight="1"/>
    <row r="52266" ht="26.25" customHeight="1"/>
    <row r="52267" ht="26.25" customHeight="1"/>
    <row r="52268" ht="26.25" customHeight="1"/>
    <row r="52269" ht="26.25" customHeight="1"/>
    <row r="52270" ht="26.25" customHeight="1"/>
    <row r="52271" ht="26.25" customHeight="1"/>
    <row r="52272" ht="26.25" customHeight="1"/>
    <row r="52273" ht="26.25" customHeight="1"/>
    <row r="52274" ht="26.25" customHeight="1"/>
    <row r="52275" ht="26.25" customHeight="1"/>
    <row r="52276" ht="26.25" customHeight="1"/>
    <row r="52277" ht="26.25" customHeight="1"/>
    <row r="52278" ht="26.25" customHeight="1"/>
    <row r="52279" ht="26.25" customHeight="1"/>
    <row r="52280" ht="26.25" customHeight="1"/>
    <row r="52281" ht="26.25" customHeight="1"/>
    <row r="52282" ht="26.25" customHeight="1"/>
    <row r="52283" ht="26.25" customHeight="1"/>
    <row r="52284" ht="26.25" customHeight="1"/>
    <row r="52285" ht="26.25" customHeight="1"/>
    <row r="52286" ht="26.25" customHeight="1"/>
    <row r="52287" ht="26.25" customHeight="1"/>
    <row r="52288" ht="26.25" customHeight="1"/>
    <row r="52289" ht="26.25" customHeight="1"/>
    <row r="52290" ht="26.25" customHeight="1"/>
    <row r="52291" ht="26.25" customHeight="1"/>
    <row r="52292" ht="26.25" customHeight="1"/>
    <row r="52293" ht="26.25" customHeight="1"/>
    <row r="52294" ht="26.25" customHeight="1"/>
    <row r="52295" ht="26.25" customHeight="1"/>
    <row r="52296" ht="26.25" customHeight="1"/>
    <row r="52297" ht="26.25" customHeight="1"/>
    <row r="52298" ht="26.25" customHeight="1"/>
    <row r="52299" ht="26.25" customHeight="1"/>
    <row r="52300" ht="26.25" customHeight="1"/>
    <row r="52301" ht="26.25" customHeight="1"/>
    <row r="52302" ht="26.25" customHeight="1"/>
    <row r="52303" ht="26.25" customHeight="1"/>
    <row r="52304" ht="26.25" customHeight="1"/>
    <row r="52305" ht="26.25" customHeight="1"/>
    <row r="52306" ht="26.25" customHeight="1"/>
    <row r="52307" ht="26.25" customHeight="1"/>
    <row r="52308" ht="26.25" customHeight="1"/>
    <row r="52309" ht="26.25" customHeight="1"/>
    <row r="52310" ht="26.25" customHeight="1"/>
    <row r="52311" ht="26.25" customHeight="1"/>
    <row r="52312" ht="26.25" customHeight="1"/>
    <row r="52313" ht="26.25" customHeight="1"/>
    <row r="52314" ht="26.25" customHeight="1"/>
    <row r="52315" ht="26.25" customHeight="1"/>
    <row r="52316" ht="26.25" customHeight="1"/>
    <row r="52317" ht="26.25" customHeight="1"/>
    <row r="52318" ht="26.25" customHeight="1"/>
    <row r="52319" ht="26.25" customHeight="1"/>
    <row r="52320" ht="26.25" customHeight="1"/>
    <row r="52321" ht="26.25" customHeight="1"/>
    <row r="52322" ht="26.25" customHeight="1"/>
    <row r="52323" ht="26.25" customHeight="1"/>
    <row r="52324" ht="26.25" customHeight="1"/>
    <row r="52325" ht="26.25" customHeight="1"/>
    <row r="52326" ht="26.25" customHeight="1"/>
    <row r="52327" ht="26.25" customHeight="1"/>
    <row r="52328" ht="26.25" customHeight="1"/>
    <row r="52329" ht="26.25" customHeight="1"/>
    <row r="52330" ht="26.25" customHeight="1"/>
    <row r="52331" ht="26.25" customHeight="1"/>
    <row r="52332" ht="26.25" customHeight="1"/>
    <row r="52333" ht="26.25" customHeight="1"/>
    <row r="52334" ht="26.25" customHeight="1"/>
    <row r="52335" ht="26.25" customHeight="1"/>
    <row r="52336" ht="26.25" customHeight="1"/>
    <row r="52337" ht="26.25" customHeight="1"/>
    <row r="52338" ht="26.25" customHeight="1"/>
    <row r="52339" ht="26.25" customHeight="1"/>
    <row r="52340" ht="26.25" customHeight="1"/>
    <row r="52341" ht="26.25" customHeight="1"/>
    <row r="52342" ht="26.25" customHeight="1"/>
    <row r="52343" ht="26.25" customHeight="1"/>
    <row r="52344" ht="26.25" customHeight="1"/>
    <row r="52345" ht="26.25" customHeight="1"/>
    <row r="52346" ht="26.25" customHeight="1"/>
    <row r="52347" ht="26.25" customHeight="1"/>
    <row r="52348" ht="26.25" customHeight="1"/>
    <row r="52349" ht="26.25" customHeight="1"/>
    <row r="52350" ht="26.25" customHeight="1"/>
    <row r="52351" ht="26.25" customHeight="1"/>
    <row r="52352" ht="26.25" customHeight="1"/>
    <row r="52353" ht="26.25" customHeight="1"/>
    <row r="52354" ht="26.25" customHeight="1"/>
    <row r="52355" ht="26.25" customHeight="1"/>
    <row r="52356" ht="26.25" customHeight="1"/>
    <row r="52357" ht="26.25" customHeight="1"/>
    <row r="52358" ht="26.25" customHeight="1"/>
    <row r="52359" ht="26.25" customHeight="1"/>
    <row r="52360" ht="26.25" customHeight="1"/>
    <row r="52361" ht="26.25" customHeight="1"/>
    <row r="52362" ht="26.25" customHeight="1"/>
    <row r="52363" ht="26.25" customHeight="1"/>
    <row r="52364" ht="26.25" customHeight="1"/>
    <row r="52365" ht="26.25" customHeight="1"/>
    <row r="52366" ht="26.25" customHeight="1"/>
    <row r="52367" ht="26.25" customHeight="1"/>
    <row r="52368" ht="26.25" customHeight="1"/>
    <row r="52369" ht="26.25" customHeight="1"/>
    <row r="52370" ht="26.25" customHeight="1"/>
    <row r="52371" ht="26.25" customHeight="1"/>
    <row r="52372" ht="26.25" customHeight="1"/>
    <row r="52373" ht="26.25" customHeight="1"/>
    <row r="52374" ht="26.25" customHeight="1"/>
    <row r="52375" ht="26.25" customHeight="1"/>
    <row r="52376" ht="26.25" customHeight="1"/>
    <row r="52377" ht="26.25" customHeight="1"/>
    <row r="52378" ht="26.25" customHeight="1"/>
    <row r="52379" ht="26.25" customHeight="1"/>
    <row r="52380" ht="26.25" customHeight="1"/>
    <row r="52381" ht="26.25" customHeight="1"/>
    <row r="52382" ht="26.25" customHeight="1"/>
    <row r="52383" ht="26.25" customHeight="1"/>
    <row r="52384" ht="26.25" customHeight="1"/>
    <row r="52385" ht="26.25" customHeight="1"/>
    <row r="52386" ht="26.25" customHeight="1"/>
    <row r="52387" ht="26.25" customHeight="1"/>
    <row r="52388" ht="26.25" customHeight="1"/>
    <row r="52389" ht="26.25" customHeight="1"/>
    <row r="52390" ht="26.25" customHeight="1"/>
    <row r="52391" ht="26.25" customHeight="1"/>
    <row r="52392" ht="26.25" customHeight="1"/>
    <row r="52393" ht="26.25" customHeight="1"/>
    <row r="52394" ht="26.25" customHeight="1"/>
    <row r="52395" ht="26.25" customHeight="1"/>
    <row r="52396" ht="26.25" customHeight="1"/>
    <row r="52397" ht="26.25" customHeight="1"/>
    <row r="52398" ht="26.25" customHeight="1"/>
    <row r="52399" ht="26.25" customHeight="1"/>
    <row r="52400" ht="26.25" customHeight="1"/>
    <row r="52401" ht="26.25" customHeight="1"/>
    <row r="52402" ht="26.25" customHeight="1"/>
    <row r="52403" ht="26.25" customHeight="1"/>
    <row r="52404" ht="26.25" customHeight="1"/>
    <row r="52405" ht="26.25" customHeight="1"/>
    <row r="52406" ht="26.25" customHeight="1"/>
    <row r="52407" ht="26.25" customHeight="1"/>
    <row r="52408" ht="26.25" customHeight="1"/>
    <row r="52409" ht="26.25" customHeight="1"/>
    <row r="52410" ht="26.25" customHeight="1"/>
    <row r="52411" ht="26.25" customHeight="1"/>
    <row r="52412" ht="26.25" customHeight="1"/>
    <row r="52413" ht="26.25" customHeight="1"/>
    <row r="52414" ht="26.25" customHeight="1"/>
    <row r="52415" ht="26.25" customHeight="1"/>
    <row r="52416" ht="26.25" customHeight="1"/>
    <row r="52417" ht="26.25" customHeight="1"/>
    <row r="52418" ht="26.25" customHeight="1"/>
    <row r="52419" ht="26.25" customHeight="1"/>
    <row r="52420" ht="26.25" customHeight="1"/>
    <row r="52421" ht="26.25" customHeight="1"/>
    <row r="52422" ht="26.25" customHeight="1"/>
    <row r="52423" ht="26.25" customHeight="1"/>
    <row r="52424" ht="26.25" customHeight="1"/>
    <row r="52425" ht="26.25" customHeight="1"/>
    <row r="52426" ht="26.25" customHeight="1"/>
    <row r="52427" ht="26.25" customHeight="1"/>
    <row r="52428" ht="26.25" customHeight="1"/>
    <row r="52429" ht="26.25" customHeight="1"/>
    <row r="52430" ht="26.25" customHeight="1"/>
    <row r="52431" ht="26.25" customHeight="1"/>
    <row r="52432" ht="26.25" customHeight="1"/>
    <row r="52433" ht="26.25" customHeight="1"/>
    <row r="52434" ht="26.25" customHeight="1"/>
    <row r="52435" ht="26.25" customHeight="1"/>
    <row r="52436" ht="26.25" customHeight="1"/>
    <row r="52437" ht="26.25" customHeight="1"/>
    <row r="52438" ht="26.25" customHeight="1"/>
    <row r="52439" ht="26.25" customHeight="1"/>
    <row r="52440" ht="26.25" customHeight="1"/>
    <row r="52441" ht="26.25" customHeight="1"/>
    <row r="52442" ht="26.25" customHeight="1"/>
    <row r="52443" ht="26.25" customHeight="1"/>
    <row r="52444" ht="26.25" customHeight="1"/>
    <row r="52445" ht="26.25" customHeight="1"/>
    <row r="52446" ht="26.25" customHeight="1"/>
    <row r="52447" ht="26.25" customHeight="1"/>
    <row r="52448" ht="26.25" customHeight="1"/>
    <row r="52449" ht="26.25" customHeight="1"/>
    <row r="52450" ht="26.25" customHeight="1"/>
    <row r="52451" ht="26.25" customHeight="1"/>
    <row r="52452" ht="26.25" customHeight="1"/>
    <row r="52453" ht="26.25" customHeight="1"/>
    <row r="52454" ht="26.25" customHeight="1"/>
    <row r="52455" ht="26.25" customHeight="1"/>
    <row r="52456" ht="26.25" customHeight="1"/>
    <row r="52457" ht="26.25" customHeight="1"/>
    <row r="52458" ht="26.25" customHeight="1"/>
    <row r="52459" ht="26.25" customHeight="1"/>
    <row r="52460" ht="26.25" customHeight="1"/>
    <row r="52461" ht="26.25" customHeight="1"/>
    <row r="52462" ht="26.25" customHeight="1"/>
    <row r="52463" ht="26.25" customHeight="1"/>
    <row r="52464" ht="26.25" customHeight="1"/>
    <row r="52465" ht="26.25" customHeight="1"/>
    <row r="52466" ht="26.25" customHeight="1"/>
    <row r="52467" ht="26.25" customHeight="1"/>
    <row r="52468" ht="26.25" customHeight="1"/>
    <row r="52469" ht="26.25" customHeight="1"/>
    <row r="52470" ht="26.25" customHeight="1"/>
    <row r="52471" ht="26.25" customHeight="1"/>
    <row r="52472" ht="26.25" customHeight="1"/>
    <row r="52473" ht="26.25" customHeight="1"/>
    <row r="52474" ht="26.25" customHeight="1"/>
    <row r="52475" ht="26.25" customHeight="1"/>
    <row r="52476" ht="26.25" customHeight="1"/>
    <row r="52477" ht="26.25" customHeight="1"/>
    <row r="52478" ht="26.25" customHeight="1"/>
    <row r="52479" ht="26.25" customHeight="1"/>
    <row r="52480" ht="26.25" customHeight="1"/>
    <row r="52481" ht="26.25" customHeight="1"/>
    <row r="52482" ht="26.25" customHeight="1"/>
    <row r="52483" ht="26.25" customHeight="1"/>
    <row r="52484" ht="26.25" customHeight="1"/>
    <row r="52485" ht="26.25" customHeight="1"/>
    <row r="52486" ht="26.25" customHeight="1"/>
    <row r="52487" ht="26.25" customHeight="1"/>
    <row r="52488" ht="26.25" customHeight="1"/>
    <row r="52489" ht="26.25" customHeight="1"/>
    <row r="52490" ht="26.25" customHeight="1"/>
    <row r="52491" ht="26.25" customHeight="1"/>
    <row r="52492" ht="26.25" customHeight="1"/>
    <row r="52493" ht="26.25" customHeight="1"/>
    <row r="52494" ht="26.25" customHeight="1"/>
    <row r="52495" ht="26.25" customHeight="1"/>
    <row r="52496" ht="26.25" customHeight="1"/>
    <row r="52497" ht="26.25" customHeight="1"/>
    <row r="52498" ht="26.25" customHeight="1"/>
    <row r="52499" ht="26.25" customHeight="1"/>
    <row r="52500" ht="26.25" customHeight="1"/>
    <row r="52501" ht="26.25" customHeight="1"/>
    <row r="52502" ht="26.25" customHeight="1"/>
    <row r="52503" ht="26.25" customHeight="1"/>
    <row r="52504" ht="26.25" customHeight="1"/>
    <row r="52505" ht="26.25" customHeight="1"/>
    <row r="52506" ht="26.25" customHeight="1"/>
    <row r="52507" ht="26.25" customHeight="1"/>
    <row r="52508" ht="26.25" customHeight="1"/>
    <row r="52509" ht="26.25" customHeight="1"/>
    <row r="52510" ht="26.25" customHeight="1"/>
    <row r="52511" ht="26.25" customHeight="1"/>
    <row r="52512" ht="26.25" customHeight="1"/>
    <row r="52513" ht="26.25" customHeight="1"/>
    <row r="52514" ht="26.25" customHeight="1"/>
    <row r="52515" ht="26.25" customHeight="1"/>
    <row r="52516" ht="26.25" customHeight="1"/>
    <row r="52517" ht="26.25" customHeight="1"/>
    <row r="52518" ht="26.25" customHeight="1"/>
    <row r="52519" ht="26.25" customHeight="1"/>
    <row r="52520" ht="26.25" customHeight="1"/>
    <row r="52521" ht="26.25" customHeight="1"/>
    <row r="52522" ht="26.25" customHeight="1"/>
    <row r="52523" ht="26.25" customHeight="1"/>
    <row r="52524" ht="26.25" customHeight="1"/>
    <row r="52525" ht="26.25" customHeight="1"/>
    <row r="52526" ht="26.25" customHeight="1"/>
    <row r="52527" ht="26.25" customHeight="1"/>
    <row r="52528" ht="26.25" customHeight="1"/>
    <row r="52529" ht="26.25" customHeight="1"/>
    <row r="52530" ht="26.25" customHeight="1"/>
    <row r="52531" ht="26.25" customHeight="1"/>
    <row r="52532" ht="26.25" customHeight="1"/>
    <row r="52533" ht="26.25" customHeight="1"/>
    <row r="52534" ht="26.25" customHeight="1"/>
    <row r="52535" ht="26.25" customHeight="1"/>
    <row r="52536" ht="26.25" customHeight="1"/>
    <row r="52537" ht="26.25" customHeight="1"/>
    <row r="52538" ht="26.25" customHeight="1"/>
    <row r="52539" ht="26.25" customHeight="1"/>
    <row r="52540" ht="26.25" customHeight="1"/>
    <row r="52541" ht="26.25" customHeight="1"/>
    <row r="52542" ht="26.25" customHeight="1"/>
    <row r="52543" ht="26.25" customHeight="1"/>
    <row r="52544" ht="26.25" customHeight="1"/>
    <row r="52545" ht="26.25" customHeight="1"/>
    <row r="52546" ht="26.25" customHeight="1"/>
    <row r="52547" ht="26.25" customHeight="1"/>
    <row r="52548" ht="26.25" customHeight="1"/>
    <row r="52549" ht="26.25" customHeight="1"/>
    <row r="52550" ht="26.25" customHeight="1"/>
    <row r="52551" ht="26.25" customHeight="1"/>
    <row r="52552" ht="26.25" customHeight="1"/>
    <row r="52553" ht="26.25" customHeight="1"/>
    <row r="52554" ht="26.25" customHeight="1"/>
    <row r="52555" ht="26.25" customHeight="1"/>
    <row r="52556" ht="26.25" customHeight="1"/>
    <row r="52557" ht="26.25" customHeight="1"/>
    <row r="52558" ht="26.25" customHeight="1"/>
    <row r="52559" ht="26.25" customHeight="1"/>
    <row r="52560" ht="26.25" customHeight="1"/>
    <row r="52561" ht="26.25" customHeight="1"/>
    <row r="52562" ht="26.25" customHeight="1"/>
    <row r="52563" ht="26.25" customHeight="1"/>
    <row r="52564" ht="26.25" customHeight="1"/>
    <row r="52565" ht="26.25" customHeight="1"/>
    <row r="52566" ht="26.25" customHeight="1"/>
    <row r="52567" ht="26.25" customHeight="1"/>
    <row r="52568" ht="26.25" customHeight="1"/>
    <row r="52569" ht="26.25" customHeight="1"/>
    <row r="52570" ht="26.25" customHeight="1"/>
    <row r="52571" ht="26.25" customHeight="1"/>
    <row r="52572" ht="26.25" customHeight="1"/>
    <row r="52573" ht="26.25" customHeight="1"/>
    <row r="52574" ht="26.25" customHeight="1"/>
    <row r="52575" ht="26.25" customHeight="1"/>
    <row r="52576" ht="26.25" customHeight="1"/>
    <row r="52577" ht="26.25" customHeight="1"/>
    <row r="52578" ht="26.25" customHeight="1"/>
    <row r="52579" ht="26.25" customHeight="1"/>
    <row r="52580" ht="26.25" customHeight="1"/>
    <row r="52581" ht="26.25" customHeight="1"/>
    <row r="52582" ht="26.25" customHeight="1"/>
    <row r="52583" ht="26.25" customHeight="1"/>
    <row r="52584" ht="26.25" customHeight="1"/>
    <row r="52585" ht="26.25" customHeight="1"/>
    <row r="52586" ht="26.25" customHeight="1"/>
    <row r="52587" ht="26.25" customHeight="1"/>
    <row r="52588" ht="26.25" customHeight="1"/>
    <row r="52589" ht="26.25" customHeight="1"/>
    <row r="52590" ht="26.25" customHeight="1"/>
    <row r="52591" ht="26.25" customHeight="1"/>
    <row r="52592" ht="26.25" customHeight="1"/>
    <row r="52593" ht="26.25" customHeight="1"/>
    <row r="52594" ht="26.25" customHeight="1"/>
    <row r="52595" ht="26.25" customHeight="1"/>
    <row r="52596" ht="26.25" customHeight="1"/>
    <row r="52597" ht="26.25" customHeight="1"/>
    <row r="52598" ht="26.25" customHeight="1"/>
    <row r="52599" ht="26.25" customHeight="1"/>
    <row r="52600" ht="26.25" customHeight="1"/>
    <row r="52601" ht="26.25" customHeight="1"/>
    <row r="52602" ht="26.25" customHeight="1"/>
    <row r="52603" ht="26.25" customHeight="1"/>
    <row r="52604" ht="26.25" customHeight="1"/>
    <row r="52605" ht="26.25" customHeight="1"/>
    <row r="52606" ht="26.25" customHeight="1"/>
    <row r="52607" ht="26.25" customHeight="1"/>
    <row r="52608" ht="26.25" customHeight="1"/>
    <row r="52609" ht="26.25" customHeight="1"/>
    <row r="52610" ht="26.25" customHeight="1"/>
    <row r="52611" ht="26.25" customHeight="1"/>
    <row r="52612" ht="26.25" customHeight="1"/>
    <row r="52613" ht="26.25" customHeight="1"/>
    <row r="52614" ht="26.25" customHeight="1"/>
    <row r="52615" ht="26.25" customHeight="1"/>
    <row r="52616" ht="26.25" customHeight="1"/>
    <row r="52617" ht="26.25" customHeight="1"/>
    <row r="52618" ht="26.25" customHeight="1"/>
    <row r="52619" ht="26.25" customHeight="1"/>
    <row r="52620" ht="26.25" customHeight="1"/>
    <row r="52621" ht="26.25" customHeight="1"/>
    <row r="52622" ht="26.25" customHeight="1"/>
    <row r="52623" ht="26.25" customHeight="1"/>
    <row r="52624" ht="26.25" customHeight="1"/>
    <row r="52625" ht="26.25" customHeight="1"/>
    <row r="52626" ht="26.25" customHeight="1"/>
    <row r="52627" ht="26.25" customHeight="1"/>
    <row r="52628" ht="26.25" customHeight="1"/>
    <row r="52629" ht="26.25" customHeight="1"/>
    <row r="52630" ht="26.25" customHeight="1"/>
    <row r="52631" ht="26.25" customHeight="1"/>
    <row r="52632" ht="26.25" customHeight="1"/>
    <row r="52633" ht="26.25" customHeight="1"/>
    <row r="52634" ht="26.25" customHeight="1"/>
    <row r="52635" ht="26.25" customHeight="1"/>
    <row r="52636" ht="26.25" customHeight="1"/>
    <row r="52637" ht="26.25" customHeight="1"/>
    <row r="52638" ht="26.25" customHeight="1"/>
    <row r="52639" ht="26.25" customHeight="1"/>
    <row r="52640" ht="26.25" customHeight="1"/>
    <row r="52641" ht="26.25" customHeight="1"/>
    <row r="52642" ht="26.25" customHeight="1"/>
    <row r="52643" ht="26.25" customHeight="1"/>
    <row r="52644" ht="26.25" customHeight="1"/>
    <row r="52645" ht="26.25" customHeight="1"/>
    <row r="52646" ht="26.25" customHeight="1"/>
    <row r="52647" ht="26.25" customHeight="1"/>
    <row r="52648" ht="26.25" customHeight="1"/>
    <row r="52649" ht="26.25" customHeight="1"/>
    <row r="52650" ht="26.25" customHeight="1"/>
    <row r="52651" ht="26.25" customHeight="1"/>
    <row r="52652" ht="26.25" customHeight="1"/>
    <row r="52653" ht="26.25" customHeight="1"/>
    <row r="52654" ht="26.25" customHeight="1"/>
    <row r="52655" ht="26.25" customHeight="1"/>
    <row r="52656" ht="26.25" customHeight="1"/>
    <row r="52657" ht="26.25" customHeight="1"/>
    <row r="52658" ht="26.25" customHeight="1"/>
    <row r="52659" ht="26.25" customHeight="1"/>
    <row r="52660" ht="26.25" customHeight="1"/>
    <row r="52661" ht="26.25" customHeight="1"/>
    <row r="52662" ht="26.25" customHeight="1"/>
    <row r="52663" ht="26.25" customHeight="1"/>
    <row r="52664" ht="26.25" customHeight="1"/>
    <row r="52665" ht="26.25" customHeight="1"/>
    <row r="52666" ht="26.25" customHeight="1"/>
    <row r="52667" ht="26.25" customHeight="1"/>
    <row r="52668" ht="26.25" customHeight="1"/>
    <row r="52669" ht="26.25" customHeight="1"/>
    <row r="52670" ht="26.25" customHeight="1"/>
    <row r="52671" ht="26.25" customHeight="1"/>
    <row r="52672" ht="26.25" customHeight="1"/>
    <row r="52673" ht="26.25" customHeight="1"/>
    <row r="52674" ht="26.25" customHeight="1"/>
    <row r="52675" ht="26.25" customHeight="1"/>
    <row r="52676" ht="26.25" customHeight="1"/>
    <row r="52677" ht="26.25" customHeight="1"/>
    <row r="52678" ht="26.25" customHeight="1"/>
    <row r="52679" ht="26.25" customHeight="1"/>
    <row r="52680" ht="26.25" customHeight="1"/>
    <row r="52681" ht="26.25" customHeight="1"/>
    <row r="52682" ht="26.25" customHeight="1"/>
    <row r="52683" ht="26.25" customHeight="1"/>
    <row r="52684" ht="26.25" customHeight="1"/>
    <row r="52685" ht="26.25" customHeight="1"/>
    <row r="52686" ht="26.25" customHeight="1"/>
    <row r="52687" ht="26.25" customHeight="1"/>
    <row r="52688" ht="26.25" customHeight="1"/>
    <row r="52689" ht="26.25" customHeight="1"/>
    <row r="52690" ht="26.25" customHeight="1"/>
    <row r="52691" ht="26.25" customHeight="1"/>
    <row r="52692" ht="26.25" customHeight="1"/>
    <row r="52693" ht="26.25" customHeight="1"/>
    <row r="52694" ht="26.25" customHeight="1"/>
    <row r="52695" ht="26.25" customHeight="1"/>
    <row r="52696" ht="26.25" customHeight="1"/>
    <row r="52697" ht="26.25" customHeight="1"/>
    <row r="52698" ht="26.25" customHeight="1"/>
    <row r="52699" ht="26.25" customHeight="1"/>
    <row r="52700" ht="26.25" customHeight="1"/>
    <row r="52701" ht="26.25" customHeight="1"/>
    <row r="52702" ht="26.25" customHeight="1"/>
    <row r="52703" ht="26.25" customHeight="1"/>
    <row r="52704" ht="26.25" customHeight="1"/>
    <row r="52705" ht="26.25" customHeight="1"/>
    <row r="52706" ht="26.25" customHeight="1"/>
    <row r="52707" ht="26.25" customHeight="1"/>
    <row r="52708" ht="26.25" customHeight="1"/>
    <row r="52709" ht="26.25" customHeight="1"/>
    <row r="52710" ht="26.25" customHeight="1"/>
    <row r="52711" ht="26.25" customHeight="1"/>
    <row r="52712" ht="26.25" customHeight="1"/>
    <row r="52713" ht="26.25" customHeight="1"/>
    <row r="52714" ht="26.25" customHeight="1"/>
    <row r="52715" ht="26.25" customHeight="1"/>
    <row r="52716" ht="26.25" customHeight="1"/>
    <row r="52717" ht="26.25" customHeight="1"/>
    <row r="52718" ht="26.25" customHeight="1"/>
    <row r="52719" ht="26.25" customHeight="1"/>
    <row r="52720" ht="26.25" customHeight="1"/>
    <row r="52721" ht="26.25" customHeight="1"/>
    <row r="52722" ht="26.25" customHeight="1"/>
    <row r="52723" ht="26.25" customHeight="1"/>
    <row r="52724" ht="26.25" customHeight="1"/>
    <row r="52725" ht="26.25" customHeight="1"/>
    <row r="52726" ht="26.25" customHeight="1"/>
    <row r="52727" ht="26.25" customHeight="1"/>
    <row r="52728" ht="26.25" customHeight="1"/>
    <row r="52729" ht="26.25" customHeight="1"/>
    <row r="52730" ht="26.25" customHeight="1"/>
    <row r="52731" ht="26.25" customHeight="1"/>
    <row r="52732" ht="26.25" customHeight="1"/>
    <row r="52733" ht="26.25" customHeight="1"/>
    <row r="52734" ht="26.25" customHeight="1"/>
    <row r="52735" ht="26.25" customHeight="1"/>
    <row r="52736" ht="26.25" customHeight="1"/>
    <row r="52737" ht="26.25" customHeight="1"/>
    <row r="52738" ht="26.25" customHeight="1"/>
    <row r="52739" ht="26.25" customHeight="1"/>
    <row r="52740" ht="26.25" customHeight="1"/>
    <row r="52741" ht="26.25" customHeight="1"/>
    <row r="52742" ht="26.25" customHeight="1"/>
    <row r="52743" ht="26.25" customHeight="1"/>
    <row r="52744" ht="26.25" customHeight="1"/>
    <row r="52745" ht="26.25" customHeight="1"/>
    <row r="52746" ht="26.25" customHeight="1"/>
    <row r="52747" ht="26.25" customHeight="1"/>
    <row r="52748" ht="26.25" customHeight="1"/>
    <row r="52749" ht="26.25" customHeight="1"/>
    <row r="52750" ht="26.25" customHeight="1"/>
    <row r="52751" ht="26.25" customHeight="1"/>
    <row r="52752" ht="26.25" customHeight="1"/>
    <row r="52753" ht="26.25" customHeight="1"/>
    <row r="52754" ht="26.25" customHeight="1"/>
    <row r="52755" ht="26.25" customHeight="1"/>
    <row r="52756" ht="26.25" customHeight="1"/>
    <row r="52757" ht="26.25" customHeight="1"/>
    <row r="52758" ht="26.25" customHeight="1"/>
    <row r="52759" ht="26.25" customHeight="1"/>
    <row r="52760" ht="26.25" customHeight="1"/>
    <row r="52761" ht="26.25" customHeight="1"/>
    <row r="52762" ht="26.25" customHeight="1"/>
    <row r="52763" ht="26.25" customHeight="1"/>
    <row r="52764" ht="26.25" customHeight="1"/>
    <row r="52765" ht="26.25" customHeight="1"/>
    <row r="52766" ht="26.25" customHeight="1"/>
    <row r="52767" ht="26.25" customHeight="1"/>
    <row r="52768" ht="26.25" customHeight="1"/>
    <row r="52769" ht="26.25" customHeight="1"/>
    <row r="52770" ht="26.25" customHeight="1"/>
    <row r="52771" ht="26.25" customHeight="1"/>
    <row r="52772" ht="26.25" customHeight="1"/>
    <row r="52773" ht="26.25" customHeight="1"/>
    <row r="52774" ht="26.25" customHeight="1"/>
    <row r="52775" ht="26.25" customHeight="1"/>
    <row r="52776" ht="26.25" customHeight="1"/>
    <row r="52777" ht="26.25" customHeight="1"/>
    <row r="52778" ht="26.25" customHeight="1"/>
    <row r="52779" ht="26.25" customHeight="1"/>
    <row r="52780" ht="26.25" customHeight="1"/>
    <row r="52781" ht="26.25" customHeight="1"/>
    <row r="52782" ht="26.25" customHeight="1"/>
    <row r="52783" ht="26.25" customHeight="1"/>
    <row r="52784" ht="26.25" customHeight="1"/>
    <row r="52785" ht="26.25" customHeight="1"/>
    <row r="52786" ht="26.25" customHeight="1"/>
    <row r="52787" ht="26.25" customHeight="1"/>
    <row r="52788" ht="26.25" customHeight="1"/>
    <row r="52789" ht="26.25" customHeight="1"/>
    <row r="52790" ht="26.25" customHeight="1"/>
    <row r="52791" ht="26.25" customHeight="1"/>
    <row r="52792" ht="26.25" customHeight="1"/>
    <row r="52793" ht="26.25" customHeight="1"/>
    <row r="52794" ht="26.25" customHeight="1"/>
    <row r="52795" ht="26.25" customHeight="1"/>
    <row r="52796" ht="26.25" customHeight="1"/>
    <row r="52797" ht="26.25" customHeight="1"/>
    <row r="52798" ht="26.25" customHeight="1"/>
    <row r="52799" ht="26.25" customHeight="1"/>
    <row r="52800" ht="26.25" customHeight="1"/>
    <row r="52801" ht="26.25" customHeight="1"/>
    <row r="52802" ht="26.25" customHeight="1"/>
    <row r="52803" ht="26.25" customHeight="1"/>
    <row r="52804" ht="26.25" customHeight="1"/>
    <row r="52805" ht="26.25" customHeight="1"/>
    <row r="52806" ht="26.25" customHeight="1"/>
    <row r="52807" ht="26.25" customHeight="1"/>
    <row r="52808" ht="26.25" customHeight="1"/>
    <row r="52809" ht="26.25" customHeight="1"/>
    <row r="52810" ht="26.25" customHeight="1"/>
    <row r="52811" ht="26.25" customHeight="1"/>
    <row r="52812" ht="26.25" customHeight="1"/>
    <row r="52813" ht="26.25" customHeight="1"/>
    <row r="52814" ht="26.25" customHeight="1"/>
    <row r="52815" ht="26.25" customHeight="1"/>
    <row r="52816" ht="26.25" customHeight="1"/>
    <row r="52817" ht="26.25" customHeight="1"/>
    <row r="52818" ht="26.25" customHeight="1"/>
    <row r="52819" ht="26.25" customHeight="1"/>
    <row r="52820" ht="26.25" customHeight="1"/>
    <row r="52821" ht="26.25" customHeight="1"/>
    <row r="52822" ht="26.25" customHeight="1"/>
    <row r="52823" ht="26.25" customHeight="1"/>
    <row r="52824" ht="26.25" customHeight="1"/>
    <row r="52825" ht="26.25" customHeight="1"/>
    <row r="52826" ht="26.25" customHeight="1"/>
    <row r="52827" ht="26.25" customHeight="1"/>
    <row r="52828" ht="26.25" customHeight="1"/>
    <row r="52829" ht="26.25" customHeight="1"/>
    <row r="52830" ht="26.25" customHeight="1"/>
    <row r="52831" ht="26.25" customHeight="1"/>
    <row r="52832" ht="26.25" customHeight="1"/>
    <row r="52833" ht="26.25" customHeight="1"/>
    <row r="52834" ht="26.25" customHeight="1"/>
    <row r="52835" ht="26.25" customHeight="1"/>
    <row r="52836" ht="26.25" customHeight="1"/>
    <row r="52837" ht="26.25" customHeight="1"/>
    <row r="52838" ht="26.25" customHeight="1"/>
    <row r="52839" ht="26.25" customHeight="1"/>
    <row r="52840" ht="26.25" customHeight="1"/>
    <row r="52841" ht="26.25" customHeight="1"/>
    <row r="52842" ht="26.25" customHeight="1"/>
    <row r="52843" ht="26.25" customHeight="1"/>
    <row r="52844" ht="26.25" customHeight="1"/>
    <row r="52845" ht="26.25" customHeight="1"/>
    <row r="52846" ht="26.25" customHeight="1"/>
    <row r="52847" ht="26.25" customHeight="1"/>
    <row r="52848" ht="26.25" customHeight="1"/>
    <row r="52849" ht="26.25" customHeight="1"/>
    <row r="52850" ht="26.25" customHeight="1"/>
    <row r="52851" ht="26.25" customHeight="1"/>
    <row r="52852" ht="26.25" customHeight="1"/>
    <row r="52853" ht="26.25" customHeight="1"/>
    <row r="52854" ht="26.25" customHeight="1"/>
    <row r="52855" ht="26.25" customHeight="1"/>
    <row r="52856" ht="26.25" customHeight="1"/>
    <row r="52857" ht="26.25" customHeight="1"/>
    <row r="52858" ht="26.25" customHeight="1"/>
    <row r="52859" ht="26.25" customHeight="1"/>
    <row r="52860" ht="26.25" customHeight="1"/>
    <row r="52861" ht="26.25" customHeight="1"/>
    <row r="52862" ht="26.25" customHeight="1"/>
    <row r="52863" ht="26.25" customHeight="1"/>
    <row r="52864" ht="26.25" customHeight="1"/>
    <row r="52865" ht="26.25" customHeight="1"/>
    <row r="52866" ht="26.25" customHeight="1"/>
    <row r="52867" ht="26.25" customHeight="1"/>
    <row r="52868" ht="26.25" customHeight="1"/>
    <row r="52869" ht="26.25" customHeight="1"/>
    <row r="52870" ht="26.25" customHeight="1"/>
    <row r="52871" ht="26.25" customHeight="1"/>
    <row r="52872" ht="26.25" customHeight="1"/>
    <row r="52873" ht="26.25" customHeight="1"/>
    <row r="52874" ht="26.25" customHeight="1"/>
    <row r="52875" ht="26.25" customHeight="1"/>
    <row r="52876" ht="26.25" customHeight="1"/>
    <row r="52877" ht="26.25" customHeight="1"/>
    <row r="52878" ht="26.25" customHeight="1"/>
    <row r="52879" ht="26.25" customHeight="1"/>
    <row r="52880" ht="26.25" customHeight="1"/>
    <row r="52881" ht="26.25" customHeight="1"/>
    <row r="52882" ht="26.25" customHeight="1"/>
    <row r="52883" ht="26.25" customHeight="1"/>
    <row r="52884" ht="26.25" customHeight="1"/>
    <row r="52885" ht="26.25" customHeight="1"/>
    <row r="52886" ht="26.25" customHeight="1"/>
    <row r="52887" ht="26.25" customHeight="1"/>
    <row r="52888" ht="26.25" customHeight="1"/>
    <row r="52889" ht="26.25" customHeight="1"/>
    <row r="52890" ht="26.25" customHeight="1"/>
    <row r="52891" ht="26.25" customHeight="1"/>
    <row r="52892" ht="26.25" customHeight="1"/>
    <row r="52893" ht="26.25" customHeight="1"/>
    <row r="52894" ht="26.25" customHeight="1"/>
    <row r="52895" ht="26.25" customHeight="1"/>
    <row r="52896" ht="26.25" customHeight="1"/>
    <row r="52897" ht="26.25" customHeight="1"/>
    <row r="52898" ht="26.25" customHeight="1"/>
    <row r="52899" ht="26.25" customHeight="1"/>
    <row r="52900" ht="26.25" customHeight="1"/>
    <row r="52901" ht="26.25" customHeight="1"/>
    <row r="52902" ht="26.25" customHeight="1"/>
    <row r="52903" ht="26.25" customHeight="1"/>
    <row r="52904" ht="26.25" customHeight="1"/>
    <row r="52905" ht="26.25" customHeight="1"/>
    <row r="52906" ht="26.25" customHeight="1"/>
    <row r="52907" ht="26.25" customHeight="1"/>
    <row r="52908" ht="26.25" customHeight="1"/>
    <row r="52909" ht="26.25" customHeight="1"/>
    <row r="52910" ht="26.25" customHeight="1"/>
    <row r="52911" ht="26.25" customHeight="1"/>
    <row r="52912" ht="26.25" customHeight="1"/>
    <row r="52913" ht="26.25" customHeight="1"/>
    <row r="52914" ht="26.25" customHeight="1"/>
    <row r="52915" ht="26.25" customHeight="1"/>
    <row r="52916" ht="26.25" customHeight="1"/>
    <row r="52917" ht="26.25" customHeight="1"/>
    <row r="52918" ht="26.25" customHeight="1"/>
    <row r="52919" ht="26.25" customHeight="1"/>
    <row r="52920" ht="26.25" customHeight="1"/>
    <row r="52921" ht="26.25" customHeight="1"/>
    <row r="52922" ht="26.25" customHeight="1"/>
    <row r="52923" ht="26.25" customHeight="1"/>
    <row r="52924" ht="26.25" customHeight="1"/>
    <row r="52925" ht="26.25" customHeight="1"/>
    <row r="52926" ht="26.25" customHeight="1"/>
    <row r="52927" ht="26.25" customHeight="1"/>
    <row r="52928" ht="26.25" customHeight="1"/>
    <row r="52929" ht="26.25" customHeight="1"/>
    <row r="52930" ht="26.25" customHeight="1"/>
    <row r="52931" ht="26.25" customHeight="1"/>
    <row r="52932" ht="26.25" customHeight="1"/>
    <row r="52933" ht="26.25" customHeight="1"/>
    <row r="52934" ht="26.25" customHeight="1"/>
    <row r="52935" ht="26.25" customHeight="1"/>
    <row r="52936" ht="26.25" customHeight="1"/>
    <row r="52937" ht="26.25" customHeight="1"/>
    <row r="52938" ht="26.25" customHeight="1"/>
    <row r="52939" ht="26.25" customHeight="1"/>
    <row r="52940" ht="26.25" customHeight="1"/>
    <row r="52941" ht="26.25" customHeight="1"/>
    <row r="52942" ht="26.25" customHeight="1"/>
    <row r="52943" ht="26.25" customHeight="1"/>
    <row r="52944" ht="26.25" customHeight="1"/>
    <row r="52945" ht="26.25" customHeight="1"/>
    <row r="52946" ht="26.25" customHeight="1"/>
    <row r="52947" ht="26.25" customHeight="1"/>
    <row r="52948" ht="26.25" customHeight="1"/>
    <row r="52949" ht="26.25" customHeight="1"/>
    <row r="52950" ht="26.25" customHeight="1"/>
    <row r="52951" ht="26.25" customHeight="1"/>
    <row r="52952" ht="26.25" customHeight="1"/>
    <row r="52953" ht="26.25" customHeight="1"/>
    <row r="52954" ht="26.25" customHeight="1"/>
    <row r="52955" ht="26.25" customHeight="1"/>
    <row r="52956" ht="26.25" customHeight="1"/>
    <row r="52957" ht="26.25" customHeight="1"/>
    <row r="52958" ht="26.25" customHeight="1"/>
    <row r="52959" ht="26.25" customHeight="1"/>
    <row r="52960" ht="26.25" customHeight="1"/>
    <row r="52961" ht="26.25" customHeight="1"/>
    <row r="52962" ht="26.25" customHeight="1"/>
    <row r="52963" ht="26.25" customHeight="1"/>
    <row r="52964" ht="26.25" customHeight="1"/>
    <row r="52965" ht="26.25" customHeight="1"/>
    <row r="52966" ht="26.25" customHeight="1"/>
    <row r="52967" ht="26.25" customHeight="1"/>
    <row r="52968" ht="26.25" customHeight="1"/>
    <row r="52969" ht="26.25" customHeight="1"/>
    <row r="52970" ht="26.25" customHeight="1"/>
    <row r="52971" ht="26.25" customHeight="1"/>
    <row r="52972" ht="26.25" customHeight="1"/>
    <row r="52973" ht="26.25" customHeight="1"/>
    <row r="52974" ht="26.25" customHeight="1"/>
    <row r="52975" ht="26.25" customHeight="1"/>
    <row r="52976" ht="26.25" customHeight="1"/>
    <row r="52977" ht="26.25" customHeight="1"/>
    <row r="52978" ht="26.25" customHeight="1"/>
    <row r="52979" ht="26.25" customHeight="1"/>
    <row r="52980" ht="26.25" customHeight="1"/>
    <row r="52981" ht="26.25" customHeight="1"/>
    <row r="52982" ht="26.25" customHeight="1"/>
    <row r="52983" ht="26.25" customHeight="1"/>
    <row r="52984" ht="26.25" customHeight="1"/>
    <row r="52985" ht="26.25" customHeight="1"/>
    <row r="52986" ht="26.25" customHeight="1"/>
    <row r="52987" ht="26.25" customHeight="1"/>
    <row r="52988" ht="26.25" customHeight="1"/>
    <row r="52989" ht="26.25" customHeight="1"/>
    <row r="52990" ht="26.25" customHeight="1"/>
    <row r="52991" ht="26.25" customHeight="1"/>
    <row r="52992" ht="26.25" customHeight="1"/>
    <row r="52993" ht="26.25" customHeight="1"/>
    <row r="52994" ht="26.25" customHeight="1"/>
    <row r="52995" ht="26.25" customHeight="1"/>
    <row r="52996" ht="26.25" customHeight="1"/>
    <row r="52997" ht="26.25" customHeight="1"/>
    <row r="52998" ht="26.25" customHeight="1"/>
    <row r="52999" ht="26.25" customHeight="1"/>
    <row r="53000" ht="26.25" customHeight="1"/>
    <row r="53001" ht="26.25" customHeight="1"/>
    <row r="53002" ht="26.25" customHeight="1"/>
    <row r="53003" ht="26.25" customHeight="1"/>
    <row r="53004" ht="26.25" customHeight="1"/>
    <row r="53005" ht="26.25" customHeight="1"/>
    <row r="53006" ht="26.25" customHeight="1"/>
    <row r="53007" ht="26.25" customHeight="1"/>
    <row r="53008" ht="26.25" customHeight="1"/>
    <row r="53009" ht="26.25" customHeight="1"/>
    <row r="53010" ht="26.25" customHeight="1"/>
    <row r="53011" ht="26.25" customHeight="1"/>
    <row r="53012" ht="26.25" customHeight="1"/>
    <row r="53013" ht="26.25" customHeight="1"/>
    <row r="53014" ht="26.25" customHeight="1"/>
    <row r="53015" ht="26.25" customHeight="1"/>
    <row r="53016" ht="26.25" customHeight="1"/>
    <row r="53017" ht="26.25" customHeight="1"/>
    <row r="53018" ht="26.25" customHeight="1"/>
    <row r="53019" ht="26.25" customHeight="1"/>
    <row r="53020" ht="26.25" customHeight="1"/>
    <row r="53021" ht="26.25" customHeight="1"/>
    <row r="53022" ht="26.25" customHeight="1"/>
    <row r="53023" ht="26.25" customHeight="1"/>
    <row r="53024" ht="26.25" customHeight="1"/>
    <row r="53025" ht="26.25" customHeight="1"/>
    <row r="53026" ht="26.25" customHeight="1"/>
    <row r="53027" ht="26.25" customHeight="1"/>
    <row r="53028" ht="26.25" customHeight="1"/>
    <row r="53029" ht="26.25" customHeight="1"/>
    <row r="53030" ht="26.25" customHeight="1"/>
    <row r="53031" ht="26.25" customHeight="1"/>
    <row r="53032" ht="26.25" customHeight="1"/>
    <row r="53033" ht="26.25" customHeight="1"/>
    <row r="53034" ht="26.25" customHeight="1"/>
    <row r="53035" ht="26.25" customHeight="1"/>
    <row r="53036" ht="26.25" customHeight="1"/>
    <row r="53037" ht="26.25" customHeight="1"/>
    <row r="53038" ht="26.25" customHeight="1"/>
    <row r="53039" ht="26.25" customHeight="1"/>
    <row r="53040" ht="26.25" customHeight="1"/>
    <row r="53041" ht="26.25" customHeight="1"/>
    <row r="53042" ht="26.25" customHeight="1"/>
    <row r="53043" ht="26.25" customHeight="1"/>
    <row r="53044" ht="26.25" customHeight="1"/>
    <row r="53045" ht="26.25" customHeight="1"/>
    <row r="53046" ht="26.25" customHeight="1"/>
    <row r="53047" ht="26.25" customHeight="1"/>
    <row r="53048" ht="26.25" customHeight="1"/>
    <row r="53049" ht="26.25" customHeight="1"/>
    <row r="53050" ht="26.25" customHeight="1"/>
    <row r="53051" ht="26.25" customHeight="1"/>
    <row r="53052" ht="26.25" customHeight="1"/>
    <row r="53053" ht="26.25" customHeight="1"/>
    <row r="53054" ht="26.25" customHeight="1"/>
    <row r="53055" ht="26.25" customHeight="1"/>
    <row r="53056" ht="26.25" customHeight="1"/>
    <row r="53057" ht="26.25" customHeight="1"/>
    <row r="53058" ht="26.25" customHeight="1"/>
    <row r="53059" ht="26.25" customHeight="1"/>
    <row r="53060" ht="26.25" customHeight="1"/>
    <row r="53061" ht="26.25" customHeight="1"/>
    <row r="53062" ht="26.25" customHeight="1"/>
    <row r="53063" ht="26.25" customHeight="1"/>
    <row r="53064" ht="26.25" customHeight="1"/>
    <row r="53065" ht="26.25" customHeight="1"/>
    <row r="53066" ht="26.25" customHeight="1"/>
    <row r="53067" ht="26.25" customHeight="1"/>
    <row r="53068" ht="26.25" customHeight="1"/>
    <row r="53069" ht="26.25" customHeight="1"/>
    <row r="53070" ht="26.25" customHeight="1"/>
    <row r="53071" ht="26.25" customHeight="1"/>
    <row r="53072" ht="26.25" customHeight="1"/>
    <row r="53073" ht="26.25" customHeight="1"/>
    <row r="53074" ht="26.25" customHeight="1"/>
    <row r="53075" ht="26.25" customHeight="1"/>
    <row r="53076" ht="26.25" customHeight="1"/>
    <row r="53077" ht="26.25" customHeight="1"/>
    <row r="53078" ht="26.25" customHeight="1"/>
    <row r="53079" ht="26.25" customHeight="1"/>
    <row r="53080" ht="26.25" customHeight="1"/>
    <row r="53081" ht="26.25" customHeight="1"/>
    <row r="53082" ht="26.25" customHeight="1"/>
    <row r="53083" ht="26.25" customHeight="1"/>
    <row r="53084" ht="26.25" customHeight="1"/>
    <row r="53085" ht="26.25" customHeight="1"/>
    <row r="53086" ht="26.25" customHeight="1"/>
    <row r="53087" ht="26.25" customHeight="1"/>
    <row r="53088" ht="26.25" customHeight="1"/>
    <row r="53089" ht="26.25" customHeight="1"/>
    <row r="53090" ht="26.25" customHeight="1"/>
    <row r="53091" ht="26.25" customHeight="1"/>
    <row r="53092" ht="26.25" customHeight="1"/>
    <row r="53093" ht="26.25" customHeight="1"/>
    <row r="53094" ht="26.25" customHeight="1"/>
    <row r="53095" ht="26.25" customHeight="1"/>
    <row r="53096" ht="26.25" customHeight="1"/>
    <row r="53097" ht="26.25" customHeight="1"/>
    <row r="53098" ht="26.25" customHeight="1"/>
    <row r="53099" ht="26.25" customHeight="1"/>
    <row r="53100" ht="26.25" customHeight="1"/>
    <row r="53101" ht="26.25" customHeight="1"/>
    <row r="53102" ht="26.25" customHeight="1"/>
    <row r="53103" ht="26.25" customHeight="1"/>
    <row r="53104" ht="26.25" customHeight="1"/>
    <row r="53105" ht="26.25" customHeight="1"/>
    <row r="53106" ht="26.25" customHeight="1"/>
    <row r="53107" ht="26.25" customHeight="1"/>
    <row r="53108" ht="26.25" customHeight="1"/>
    <row r="53109" ht="26.25" customHeight="1"/>
    <row r="53110" ht="26.25" customHeight="1"/>
    <row r="53111" ht="26.25" customHeight="1"/>
    <row r="53112" ht="26.25" customHeight="1"/>
    <row r="53113" ht="26.25" customHeight="1"/>
    <row r="53114" ht="26.25" customHeight="1"/>
    <row r="53115" ht="26.25" customHeight="1"/>
    <row r="53116" ht="26.25" customHeight="1"/>
    <row r="53117" ht="26.25" customHeight="1"/>
    <row r="53118" ht="26.25" customHeight="1"/>
    <row r="53119" ht="26.25" customHeight="1"/>
    <row r="53120" ht="26.25" customHeight="1"/>
    <row r="53121" ht="26.25" customHeight="1"/>
    <row r="53122" ht="26.25" customHeight="1"/>
    <row r="53123" ht="26.25" customHeight="1"/>
    <row r="53124" ht="26.25" customHeight="1"/>
    <row r="53125" ht="26.25" customHeight="1"/>
    <row r="53126" ht="26.25" customHeight="1"/>
    <row r="53127" ht="26.25" customHeight="1"/>
    <row r="53128" ht="26.25" customHeight="1"/>
    <row r="53129" ht="26.25" customHeight="1"/>
    <row r="53130" ht="26.25" customHeight="1"/>
    <row r="53131" ht="26.25" customHeight="1"/>
    <row r="53132" ht="26.25" customHeight="1"/>
    <row r="53133" ht="26.25" customHeight="1"/>
    <row r="53134" ht="26.25" customHeight="1"/>
    <row r="53135" ht="26.25" customHeight="1"/>
    <row r="53136" ht="26.25" customHeight="1"/>
    <row r="53137" ht="26.25" customHeight="1"/>
    <row r="53138" ht="26.25" customHeight="1"/>
    <row r="53139" ht="26.25" customHeight="1"/>
    <row r="53140" ht="26.25" customHeight="1"/>
    <row r="53141" ht="26.25" customHeight="1"/>
    <row r="53142" ht="26.25" customHeight="1"/>
    <row r="53143" ht="26.25" customHeight="1"/>
    <row r="53144" ht="26.25" customHeight="1"/>
    <row r="53145" ht="26.25" customHeight="1"/>
    <row r="53146" ht="26.25" customHeight="1"/>
    <row r="53147" ht="26.25" customHeight="1"/>
    <row r="53148" ht="26.25" customHeight="1"/>
    <row r="53149" ht="26.25" customHeight="1"/>
    <row r="53150" ht="26.25" customHeight="1"/>
    <row r="53151" ht="26.25" customHeight="1"/>
    <row r="53152" ht="26.25" customHeight="1"/>
    <row r="53153" ht="26.25" customHeight="1"/>
    <row r="53154" ht="26.25" customHeight="1"/>
    <row r="53155" ht="26.25" customHeight="1"/>
    <row r="53156" ht="26.25" customHeight="1"/>
    <row r="53157" ht="26.25" customHeight="1"/>
    <row r="53158" ht="26.25" customHeight="1"/>
    <row r="53159" ht="26.25" customHeight="1"/>
    <row r="53160" ht="26.25" customHeight="1"/>
    <row r="53161" ht="26.25" customHeight="1"/>
    <row r="53162" ht="26.25" customHeight="1"/>
    <row r="53163" ht="26.25" customHeight="1"/>
    <row r="53164" ht="26.25" customHeight="1"/>
    <row r="53165" ht="26.25" customHeight="1"/>
    <row r="53166" ht="26.25" customHeight="1"/>
    <row r="53167" ht="26.25" customHeight="1"/>
    <row r="53168" ht="26.25" customHeight="1"/>
    <row r="53169" ht="26.25" customHeight="1"/>
    <row r="53170" ht="26.25" customHeight="1"/>
    <row r="53171" ht="26.25" customHeight="1"/>
    <row r="53172" ht="26.25" customHeight="1"/>
    <row r="53173" ht="26.25" customHeight="1"/>
    <row r="53174" ht="26.25" customHeight="1"/>
    <row r="53175" ht="26.25" customHeight="1"/>
    <row r="53176" ht="26.25" customHeight="1"/>
    <row r="53177" ht="26.25" customHeight="1"/>
    <row r="53178" ht="26.25" customHeight="1"/>
    <row r="53179" ht="26.25" customHeight="1"/>
    <row r="53180" ht="26.25" customHeight="1"/>
    <row r="53181" ht="26.25" customHeight="1"/>
    <row r="53182" ht="26.25" customHeight="1"/>
    <row r="53183" ht="26.25" customHeight="1"/>
    <row r="53184" ht="26.25" customHeight="1"/>
    <row r="53185" ht="26.25" customHeight="1"/>
    <row r="53186" ht="26.25" customHeight="1"/>
    <row r="53187" ht="26.25" customHeight="1"/>
    <row r="53188" ht="26.25" customHeight="1"/>
    <row r="53189" ht="26.25" customHeight="1"/>
    <row r="53190" ht="26.25" customHeight="1"/>
    <row r="53191" ht="26.25" customHeight="1"/>
    <row r="53192" ht="26.25" customHeight="1"/>
    <row r="53193" ht="26.25" customHeight="1"/>
    <row r="53194" ht="26.25" customHeight="1"/>
    <row r="53195" ht="26.25" customHeight="1"/>
    <row r="53196" ht="26.25" customHeight="1"/>
    <row r="53197" ht="26.25" customHeight="1"/>
    <row r="53198" ht="26.25" customHeight="1"/>
    <row r="53199" ht="26.25" customHeight="1"/>
    <row r="53200" ht="26.25" customHeight="1"/>
    <row r="53201" ht="26.25" customHeight="1"/>
    <row r="53202" ht="26.25" customHeight="1"/>
    <row r="53203" ht="26.25" customHeight="1"/>
    <row r="53204" ht="26.25" customHeight="1"/>
    <row r="53205" ht="26.25" customHeight="1"/>
    <row r="53206" ht="26.25" customHeight="1"/>
    <row r="53207" ht="26.25" customHeight="1"/>
    <row r="53208" ht="26.25" customHeight="1"/>
    <row r="53209" ht="26.25" customHeight="1"/>
    <row r="53210" ht="26.25" customHeight="1"/>
    <row r="53211" ht="26.25" customHeight="1"/>
    <row r="53212" ht="26.25" customHeight="1"/>
    <row r="53213" ht="26.25" customHeight="1"/>
    <row r="53214" ht="26.25" customHeight="1"/>
    <row r="53215" ht="26.25" customHeight="1"/>
    <row r="53216" ht="26.25" customHeight="1"/>
    <row r="53217" ht="26.25" customHeight="1"/>
    <row r="53218" ht="26.25" customHeight="1"/>
    <row r="53219" ht="26.25" customHeight="1"/>
    <row r="53220" ht="26.25" customHeight="1"/>
    <row r="53221" ht="26.25" customHeight="1"/>
    <row r="53222" ht="26.25" customHeight="1"/>
    <row r="53223" ht="26.25" customHeight="1"/>
    <row r="53224" ht="26.25" customHeight="1"/>
    <row r="53225" ht="26.25" customHeight="1"/>
    <row r="53226" ht="26.25" customHeight="1"/>
    <row r="53227" ht="26.25" customHeight="1"/>
    <row r="53228" ht="26.25" customHeight="1"/>
    <row r="53229" ht="26.25" customHeight="1"/>
    <row r="53230" ht="26.25" customHeight="1"/>
    <row r="53231" ht="26.25" customHeight="1"/>
    <row r="53232" ht="26.25" customHeight="1"/>
    <row r="53233" ht="26.25" customHeight="1"/>
    <row r="53234" ht="26.25" customHeight="1"/>
    <row r="53235" ht="26.25" customHeight="1"/>
    <row r="53236" ht="26.25" customHeight="1"/>
    <row r="53237" ht="26.25" customHeight="1"/>
    <row r="53238" ht="26.25" customHeight="1"/>
    <row r="53239" ht="26.25" customHeight="1"/>
    <row r="53240" ht="26.25" customHeight="1"/>
    <row r="53241" ht="26.25" customHeight="1"/>
    <row r="53242" ht="26.25" customHeight="1"/>
    <row r="53243" ht="26.25" customHeight="1"/>
    <row r="53244" ht="26.25" customHeight="1"/>
    <row r="53245" ht="26.25" customHeight="1"/>
    <row r="53246" ht="26.25" customHeight="1"/>
    <row r="53247" ht="26.25" customHeight="1"/>
    <row r="53248" ht="26.25" customHeight="1"/>
    <row r="53249" ht="26.25" customHeight="1"/>
    <row r="53250" ht="26.25" customHeight="1"/>
    <row r="53251" ht="26.25" customHeight="1"/>
    <row r="53252" ht="26.25" customHeight="1"/>
    <row r="53253" ht="26.25" customHeight="1"/>
    <row r="53254" ht="26.25" customHeight="1"/>
    <row r="53255" ht="26.25" customHeight="1"/>
    <row r="53256" ht="26.25" customHeight="1"/>
    <row r="53257" ht="26.25" customHeight="1"/>
    <row r="53258" ht="26.25" customHeight="1"/>
    <row r="53259" ht="26.25" customHeight="1"/>
    <row r="53260" ht="26.25" customHeight="1"/>
    <row r="53261" ht="26.25" customHeight="1"/>
    <row r="53262" ht="26.25" customHeight="1"/>
    <row r="53263" ht="26.25" customHeight="1"/>
    <row r="53264" ht="26.25" customHeight="1"/>
    <row r="53265" ht="26.25" customHeight="1"/>
    <row r="53266" ht="26.25" customHeight="1"/>
    <row r="53267" ht="26.25" customHeight="1"/>
    <row r="53268" ht="26.25" customHeight="1"/>
    <row r="53269" ht="26.25" customHeight="1"/>
    <row r="53270" ht="26.25" customHeight="1"/>
    <row r="53271" ht="26.25" customHeight="1"/>
    <row r="53272" ht="26.25" customHeight="1"/>
    <row r="53273" ht="26.25" customHeight="1"/>
    <row r="53274" ht="26.25" customHeight="1"/>
    <row r="53275" ht="26.25" customHeight="1"/>
    <row r="53276" ht="26.25" customHeight="1"/>
    <row r="53277" ht="26.25" customHeight="1"/>
    <row r="53278" ht="26.25" customHeight="1"/>
    <row r="53279" ht="26.25" customHeight="1"/>
    <row r="53280" ht="26.25" customHeight="1"/>
    <row r="53281" ht="26.25" customHeight="1"/>
    <row r="53282" ht="26.25" customHeight="1"/>
    <row r="53283" ht="26.25" customHeight="1"/>
    <row r="53284" ht="26.25" customHeight="1"/>
    <row r="53285" ht="26.25" customHeight="1"/>
    <row r="53286" ht="26.25" customHeight="1"/>
    <row r="53287" ht="26.25" customHeight="1"/>
    <row r="53288" ht="26.25" customHeight="1"/>
    <row r="53289" ht="26.25" customHeight="1"/>
    <row r="53290" ht="26.25" customHeight="1"/>
    <row r="53291" ht="26.25" customHeight="1"/>
    <row r="53292" ht="26.25" customHeight="1"/>
    <row r="53293" ht="26.25" customHeight="1"/>
    <row r="53294" ht="26.25" customHeight="1"/>
    <row r="53295" ht="26.25" customHeight="1"/>
    <row r="53296" ht="26.25" customHeight="1"/>
    <row r="53297" ht="26.25" customHeight="1"/>
    <row r="53298" ht="26.25" customHeight="1"/>
    <row r="53299" ht="26.25" customHeight="1"/>
    <row r="53300" ht="26.25" customHeight="1"/>
    <row r="53301" ht="26.25" customHeight="1"/>
    <row r="53302" ht="26.25" customHeight="1"/>
    <row r="53303" ht="26.25" customHeight="1"/>
    <row r="53304" ht="26.25" customHeight="1"/>
    <row r="53305" ht="26.25" customHeight="1"/>
    <row r="53306" ht="26.25" customHeight="1"/>
    <row r="53307" ht="26.25" customHeight="1"/>
    <row r="53308" ht="26.25" customHeight="1"/>
    <row r="53309" ht="26.25" customHeight="1"/>
    <row r="53310" ht="26.25" customHeight="1"/>
    <row r="53311" ht="26.25" customHeight="1"/>
    <row r="53312" ht="26.25" customHeight="1"/>
    <row r="53313" ht="26.25" customHeight="1"/>
    <row r="53314" ht="26.25" customHeight="1"/>
    <row r="53315" ht="26.25" customHeight="1"/>
    <row r="53316" ht="26.25" customHeight="1"/>
    <row r="53317" ht="26.25" customHeight="1"/>
    <row r="53318" ht="26.25" customHeight="1"/>
    <row r="53319" ht="26.25" customHeight="1"/>
    <row r="53320" ht="26.25" customHeight="1"/>
    <row r="53321" ht="26.25" customHeight="1"/>
    <row r="53322" ht="26.25" customHeight="1"/>
    <row r="53323" ht="26.25" customHeight="1"/>
    <row r="53324" ht="26.25" customHeight="1"/>
    <row r="53325" ht="26.25" customHeight="1"/>
    <row r="53326" ht="26.25" customHeight="1"/>
    <row r="53327" ht="26.25" customHeight="1"/>
    <row r="53328" ht="26.25" customHeight="1"/>
    <row r="53329" ht="26.25" customHeight="1"/>
    <row r="53330" ht="26.25" customHeight="1"/>
    <row r="53331" ht="26.25" customHeight="1"/>
    <row r="53332" ht="26.25" customHeight="1"/>
    <row r="53333" ht="26.25" customHeight="1"/>
    <row r="53334" ht="26.25" customHeight="1"/>
    <row r="53335" ht="26.25" customHeight="1"/>
    <row r="53336" ht="26.25" customHeight="1"/>
    <row r="53337" ht="26.25" customHeight="1"/>
    <row r="53338" ht="26.25" customHeight="1"/>
    <row r="53339" ht="26.25" customHeight="1"/>
    <row r="53340" ht="26.25" customHeight="1"/>
    <row r="53341" ht="26.25" customHeight="1"/>
    <row r="53342" ht="26.25" customHeight="1"/>
    <row r="53343" ht="26.25" customHeight="1"/>
    <row r="53344" ht="26.25" customHeight="1"/>
    <row r="53345" ht="26.25" customHeight="1"/>
    <row r="53346" ht="26.25" customHeight="1"/>
    <row r="53347" ht="26.25" customHeight="1"/>
    <row r="53348" ht="26.25" customHeight="1"/>
    <row r="53349" ht="26.25" customHeight="1"/>
    <row r="53350" ht="26.25" customHeight="1"/>
    <row r="53351" ht="26.25" customHeight="1"/>
    <row r="53352" ht="26.25" customHeight="1"/>
    <row r="53353" ht="26.25" customHeight="1"/>
    <row r="53354" ht="26.25" customHeight="1"/>
    <row r="53355" ht="26.25" customHeight="1"/>
    <row r="53356" ht="26.25" customHeight="1"/>
    <row r="53357" ht="26.25" customHeight="1"/>
    <row r="53358" ht="26.25" customHeight="1"/>
    <row r="53359" ht="26.25" customHeight="1"/>
    <row r="53360" ht="26.25" customHeight="1"/>
    <row r="53361" ht="26.25" customHeight="1"/>
    <row r="53362" ht="26.25" customHeight="1"/>
    <row r="53363" ht="26.25" customHeight="1"/>
    <row r="53364" ht="26.25" customHeight="1"/>
    <row r="53365" ht="26.25" customHeight="1"/>
    <row r="53366" ht="26.25" customHeight="1"/>
    <row r="53367" ht="26.25" customHeight="1"/>
    <row r="53368" ht="26.25" customHeight="1"/>
    <row r="53369" ht="26.25" customHeight="1"/>
    <row r="53370" ht="26.25" customHeight="1"/>
    <row r="53371" ht="26.25" customHeight="1"/>
    <row r="53372" ht="26.25" customHeight="1"/>
    <row r="53373" ht="26.25" customHeight="1"/>
    <row r="53374" ht="26.25" customHeight="1"/>
    <row r="53375" ht="26.25" customHeight="1"/>
    <row r="53376" ht="26.25" customHeight="1"/>
    <row r="53377" ht="26.25" customHeight="1"/>
    <row r="53378" ht="26.25" customHeight="1"/>
    <row r="53379" ht="26.25" customHeight="1"/>
    <row r="53380" ht="26.25" customHeight="1"/>
    <row r="53381" ht="26.25" customHeight="1"/>
    <row r="53382" ht="26.25" customHeight="1"/>
    <row r="53383" ht="26.25" customHeight="1"/>
    <row r="53384" ht="26.25" customHeight="1"/>
    <row r="53385" ht="26.25" customHeight="1"/>
    <row r="53386" ht="26.25" customHeight="1"/>
    <row r="53387" ht="26.25" customHeight="1"/>
    <row r="53388" ht="26.25" customHeight="1"/>
    <row r="53389" ht="26.25" customHeight="1"/>
    <row r="53390" ht="26.25" customHeight="1"/>
    <row r="53391" ht="26.25" customHeight="1"/>
    <row r="53392" ht="26.25" customHeight="1"/>
    <row r="53393" ht="26.25" customHeight="1"/>
    <row r="53394" ht="26.25" customHeight="1"/>
    <row r="53395" ht="26.25" customHeight="1"/>
    <row r="53396" ht="26.25" customHeight="1"/>
    <row r="53397" ht="26.25" customHeight="1"/>
    <row r="53398" ht="26.25" customHeight="1"/>
    <row r="53399" ht="26.25" customHeight="1"/>
    <row r="53400" ht="26.25" customHeight="1"/>
    <row r="53401" ht="26.25" customHeight="1"/>
    <row r="53402" ht="26.25" customHeight="1"/>
    <row r="53403" ht="26.25" customHeight="1"/>
    <row r="53404" ht="26.25" customHeight="1"/>
    <row r="53405" ht="26.25" customHeight="1"/>
    <row r="53406" ht="26.25" customHeight="1"/>
    <row r="53407" ht="26.25" customHeight="1"/>
    <row r="53408" ht="26.25" customHeight="1"/>
    <row r="53409" ht="26.25" customHeight="1"/>
    <row r="53410" ht="26.25" customHeight="1"/>
    <row r="53411" ht="26.25" customHeight="1"/>
    <row r="53412" ht="26.25" customHeight="1"/>
    <row r="53413" ht="26.25" customHeight="1"/>
    <row r="53414" ht="26.25" customHeight="1"/>
    <row r="53415" ht="26.25" customHeight="1"/>
    <row r="53416" ht="26.25" customHeight="1"/>
    <row r="53417" ht="26.25" customHeight="1"/>
    <row r="53418" ht="26.25" customHeight="1"/>
    <row r="53419" ht="26.25" customHeight="1"/>
    <row r="53420" ht="26.25" customHeight="1"/>
    <row r="53421" ht="26.25" customHeight="1"/>
    <row r="53422" ht="26.25" customHeight="1"/>
    <row r="53423" ht="26.25" customHeight="1"/>
    <row r="53424" ht="26.25" customHeight="1"/>
    <row r="53425" ht="26.25" customHeight="1"/>
    <row r="53426" ht="26.25" customHeight="1"/>
    <row r="53427" ht="26.25" customHeight="1"/>
    <row r="53428" ht="26.25" customHeight="1"/>
    <row r="53429" ht="26.25" customHeight="1"/>
    <row r="53430" ht="26.25" customHeight="1"/>
    <row r="53431" ht="26.25" customHeight="1"/>
    <row r="53432" ht="26.25" customHeight="1"/>
    <row r="53433" ht="26.25" customHeight="1"/>
    <row r="53434" ht="26.25" customHeight="1"/>
    <row r="53435" ht="26.25" customHeight="1"/>
    <row r="53436" ht="26.25" customHeight="1"/>
    <row r="53437" ht="26.25" customHeight="1"/>
    <row r="53438" ht="26.25" customHeight="1"/>
    <row r="53439" ht="26.25" customHeight="1"/>
    <row r="53440" ht="26.25" customHeight="1"/>
    <row r="53441" ht="26.25" customHeight="1"/>
    <row r="53442" ht="26.25" customHeight="1"/>
    <row r="53443" ht="26.25" customHeight="1"/>
    <row r="53444" ht="26.25" customHeight="1"/>
    <row r="53445" ht="26.25" customHeight="1"/>
    <row r="53446" ht="26.25" customHeight="1"/>
    <row r="53447" ht="26.25" customHeight="1"/>
    <row r="53448" ht="26.25" customHeight="1"/>
    <row r="53449" ht="26.25" customHeight="1"/>
    <row r="53450" ht="26.25" customHeight="1"/>
    <row r="53451" ht="26.25" customHeight="1"/>
    <row r="53452" ht="26.25" customHeight="1"/>
    <row r="53453" ht="26.25" customHeight="1"/>
    <row r="53454" ht="26.25" customHeight="1"/>
    <row r="53455" ht="26.25" customHeight="1"/>
    <row r="53456" ht="26.25" customHeight="1"/>
    <row r="53457" ht="26.25" customHeight="1"/>
    <row r="53458" ht="26.25" customHeight="1"/>
    <row r="53459" ht="26.25" customHeight="1"/>
    <row r="53460" ht="26.25" customHeight="1"/>
    <row r="53461" ht="26.25" customHeight="1"/>
    <row r="53462" ht="26.25" customHeight="1"/>
    <row r="53463" ht="26.25" customHeight="1"/>
    <row r="53464" ht="26.25" customHeight="1"/>
    <row r="53465" ht="26.25" customHeight="1"/>
    <row r="53466" ht="26.25" customHeight="1"/>
    <row r="53467" ht="26.25" customHeight="1"/>
    <row r="53468" ht="26.25" customHeight="1"/>
    <row r="53469" ht="26.25" customHeight="1"/>
    <row r="53470" ht="26.25" customHeight="1"/>
    <row r="53471" ht="26.25" customHeight="1"/>
    <row r="53472" ht="26.25" customHeight="1"/>
    <row r="53473" ht="26.25" customHeight="1"/>
    <row r="53474" ht="26.25" customHeight="1"/>
    <row r="53475" ht="26.25" customHeight="1"/>
    <row r="53476" ht="26.25" customHeight="1"/>
    <row r="53477" ht="26.25" customHeight="1"/>
    <row r="53478" ht="26.25" customHeight="1"/>
    <row r="53479" ht="26.25" customHeight="1"/>
    <row r="53480" ht="26.25" customHeight="1"/>
    <row r="53481" ht="26.25" customHeight="1"/>
    <row r="53482" ht="26.25" customHeight="1"/>
    <row r="53483" ht="26.25" customHeight="1"/>
    <row r="53484" ht="26.25" customHeight="1"/>
    <row r="53485" ht="26.25" customHeight="1"/>
    <row r="53486" ht="26.25" customHeight="1"/>
    <row r="53487" ht="26.25" customHeight="1"/>
    <row r="53488" ht="26.25" customHeight="1"/>
    <row r="53489" ht="26.25" customHeight="1"/>
    <row r="53490" ht="26.25" customHeight="1"/>
    <row r="53491" ht="26.25" customHeight="1"/>
    <row r="53492" ht="26.25" customHeight="1"/>
    <row r="53493" ht="26.25" customHeight="1"/>
    <row r="53494" ht="26.25" customHeight="1"/>
    <row r="53495" ht="26.25" customHeight="1"/>
    <row r="53496" ht="26.25" customHeight="1"/>
    <row r="53497" ht="26.25" customHeight="1"/>
    <row r="53498" ht="26.25" customHeight="1"/>
    <row r="53499" ht="26.25" customHeight="1"/>
    <row r="53500" ht="26.25" customHeight="1"/>
    <row r="53501" ht="26.25" customHeight="1"/>
    <row r="53502" ht="26.25" customHeight="1"/>
    <row r="53503" ht="26.25" customHeight="1"/>
    <row r="53504" ht="26.25" customHeight="1"/>
    <row r="53505" ht="26.25" customHeight="1"/>
    <row r="53506" ht="26.25" customHeight="1"/>
    <row r="53507" ht="26.25" customHeight="1"/>
    <row r="53508" ht="26.25" customHeight="1"/>
    <row r="53509" ht="26.25" customHeight="1"/>
    <row r="53510" ht="26.25" customHeight="1"/>
    <row r="53511" ht="26.25" customHeight="1"/>
    <row r="53512" ht="26.25" customHeight="1"/>
    <row r="53513" ht="26.25" customHeight="1"/>
    <row r="53514" ht="26.25" customHeight="1"/>
    <row r="53515" ht="26.25" customHeight="1"/>
    <row r="53516" ht="26.25" customHeight="1"/>
    <row r="53517" ht="26.25" customHeight="1"/>
    <row r="53518" ht="26.25" customHeight="1"/>
    <row r="53519" ht="26.25" customHeight="1"/>
    <row r="53520" ht="26.25" customHeight="1"/>
    <row r="53521" ht="26.25" customHeight="1"/>
    <row r="53522" ht="26.25" customHeight="1"/>
    <row r="53523" ht="26.25" customHeight="1"/>
    <row r="53524" ht="26.25" customHeight="1"/>
    <row r="53525" ht="26.25" customHeight="1"/>
    <row r="53526" ht="26.25" customHeight="1"/>
    <row r="53527" ht="26.25" customHeight="1"/>
    <row r="53528" ht="26.25" customHeight="1"/>
    <row r="53529" ht="26.25" customHeight="1"/>
    <row r="53530" ht="26.25" customHeight="1"/>
    <row r="53531" ht="26.25" customHeight="1"/>
    <row r="53532" ht="26.25" customHeight="1"/>
    <row r="53533" ht="26.25" customHeight="1"/>
    <row r="53534" ht="26.25" customHeight="1"/>
    <row r="53535" ht="26.25" customHeight="1"/>
    <row r="53536" ht="26.25" customHeight="1"/>
    <row r="53537" ht="26.25" customHeight="1"/>
    <row r="53538" ht="26.25" customHeight="1"/>
    <row r="53539" ht="26.25" customHeight="1"/>
    <row r="53540" ht="26.25" customHeight="1"/>
    <row r="53541" ht="26.25" customHeight="1"/>
    <row r="53542" ht="26.25" customHeight="1"/>
    <row r="53543" ht="26.25" customHeight="1"/>
    <row r="53544" ht="26.25" customHeight="1"/>
    <row r="53545" ht="26.25" customHeight="1"/>
    <row r="53546" ht="26.25" customHeight="1"/>
    <row r="53547" ht="26.25" customHeight="1"/>
    <row r="53548" ht="26.25" customHeight="1"/>
    <row r="53549" ht="26.25" customHeight="1"/>
    <row r="53550" ht="26.25" customHeight="1"/>
    <row r="53551" ht="26.25" customHeight="1"/>
    <row r="53552" ht="26.25" customHeight="1"/>
    <row r="53553" ht="26.25" customHeight="1"/>
    <row r="53554" ht="26.25" customHeight="1"/>
    <row r="53555" ht="26.25" customHeight="1"/>
    <row r="53556" ht="26.25" customHeight="1"/>
    <row r="53557" ht="26.25" customHeight="1"/>
    <row r="53558" ht="26.25" customHeight="1"/>
    <row r="53559" ht="26.25" customHeight="1"/>
    <row r="53560" ht="26.25" customHeight="1"/>
    <row r="53561" ht="26.25" customHeight="1"/>
    <row r="53562" ht="26.25" customHeight="1"/>
    <row r="53563" ht="26.25" customHeight="1"/>
    <row r="53564" ht="26.25" customHeight="1"/>
    <row r="53565" ht="26.25" customHeight="1"/>
    <row r="53566" ht="26.25" customHeight="1"/>
    <row r="53567" ht="26.25" customHeight="1"/>
    <row r="53568" ht="26.25" customHeight="1"/>
    <row r="53569" ht="26.25" customHeight="1"/>
    <row r="53570" ht="26.25" customHeight="1"/>
    <row r="53571" ht="26.25" customHeight="1"/>
    <row r="53572" ht="26.25" customHeight="1"/>
    <row r="53573" ht="26.25" customHeight="1"/>
    <row r="53574" ht="26.25" customHeight="1"/>
    <row r="53575" ht="26.25" customHeight="1"/>
    <row r="53576" ht="26.25" customHeight="1"/>
    <row r="53577" ht="26.25" customHeight="1"/>
    <row r="53578" ht="26.25" customHeight="1"/>
    <row r="53579" ht="26.25" customHeight="1"/>
    <row r="53580" ht="26.25" customHeight="1"/>
    <row r="53581" ht="26.25" customHeight="1"/>
    <row r="53582" ht="26.25" customHeight="1"/>
    <row r="53583" ht="26.25" customHeight="1"/>
    <row r="53584" ht="26.25" customHeight="1"/>
    <row r="53585" ht="26.25" customHeight="1"/>
    <row r="53586" ht="26.25" customHeight="1"/>
    <row r="53587" ht="26.25" customHeight="1"/>
    <row r="53588" ht="26.25" customHeight="1"/>
    <row r="53589" ht="26.25" customHeight="1"/>
    <row r="53590" ht="26.25" customHeight="1"/>
    <row r="53591" ht="26.25" customHeight="1"/>
    <row r="53592" ht="26.25" customHeight="1"/>
    <row r="53593" ht="26.25" customHeight="1"/>
    <row r="53594" ht="26.25" customHeight="1"/>
    <row r="53595" ht="26.25" customHeight="1"/>
    <row r="53596" ht="26.25" customHeight="1"/>
    <row r="53597" ht="26.25" customHeight="1"/>
    <row r="53598" ht="26.25" customHeight="1"/>
    <row r="53599" ht="26.25" customHeight="1"/>
    <row r="53600" ht="26.25" customHeight="1"/>
    <row r="53601" ht="26.25" customHeight="1"/>
    <row r="53602" ht="26.25" customHeight="1"/>
    <row r="53603" ht="26.25" customHeight="1"/>
    <row r="53604" ht="26.25" customHeight="1"/>
    <row r="53605" ht="26.25" customHeight="1"/>
    <row r="53606" ht="26.25" customHeight="1"/>
    <row r="53607" ht="26.25" customHeight="1"/>
    <row r="53608" ht="26.25" customHeight="1"/>
    <row r="53609" ht="26.25" customHeight="1"/>
    <row r="53610" ht="26.25" customHeight="1"/>
    <row r="53611" ht="26.25" customHeight="1"/>
    <row r="53612" ht="26.25" customHeight="1"/>
    <row r="53613" ht="26.25" customHeight="1"/>
    <row r="53614" ht="26.25" customHeight="1"/>
    <row r="53615" ht="26.25" customHeight="1"/>
    <row r="53616" ht="26.25" customHeight="1"/>
    <row r="53617" ht="26.25" customHeight="1"/>
    <row r="53618" ht="26.25" customHeight="1"/>
    <row r="53619" ht="26.25" customHeight="1"/>
    <row r="53620" ht="26.25" customHeight="1"/>
    <row r="53621" ht="26.25" customHeight="1"/>
    <row r="53622" ht="26.25" customHeight="1"/>
    <row r="53623" ht="26.25" customHeight="1"/>
    <row r="53624" ht="26.25" customHeight="1"/>
    <row r="53625" ht="26.25" customHeight="1"/>
    <row r="53626" ht="26.25" customHeight="1"/>
    <row r="53627" ht="26.25" customHeight="1"/>
    <row r="53628" ht="26.25" customHeight="1"/>
    <row r="53629" ht="26.25" customHeight="1"/>
    <row r="53630" ht="26.25" customHeight="1"/>
    <row r="53631" ht="26.25" customHeight="1"/>
    <row r="53632" ht="26.25" customHeight="1"/>
    <row r="53633" ht="26.25" customHeight="1"/>
    <row r="53634" ht="26.25" customHeight="1"/>
    <row r="53635" ht="26.25" customHeight="1"/>
    <row r="53636" ht="26.25" customHeight="1"/>
    <row r="53637" ht="26.25" customHeight="1"/>
    <row r="53638" ht="26.25" customHeight="1"/>
    <row r="53639" ht="26.25" customHeight="1"/>
    <row r="53640" ht="26.25" customHeight="1"/>
    <row r="53641" ht="26.25" customHeight="1"/>
    <row r="53642" ht="26.25" customHeight="1"/>
    <row r="53643" ht="26.25" customHeight="1"/>
    <row r="53644" ht="26.25" customHeight="1"/>
    <row r="53645" ht="26.25" customHeight="1"/>
    <row r="53646" ht="26.25" customHeight="1"/>
    <row r="53647" ht="26.25" customHeight="1"/>
    <row r="53648" ht="26.25" customHeight="1"/>
    <row r="53649" ht="26.25" customHeight="1"/>
    <row r="53650" ht="26.25" customHeight="1"/>
    <row r="53651" ht="26.25" customHeight="1"/>
    <row r="53652" ht="26.25" customHeight="1"/>
    <row r="53653" ht="26.25" customHeight="1"/>
    <row r="53654" ht="26.25" customHeight="1"/>
    <row r="53655" ht="26.25" customHeight="1"/>
    <row r="53656" ht="26.25" customHeight="1"/>
    <row r="53657" ht="26.25" customHeight="1"/>
    <row r="53658" ht="26.25" customHeight="1"/>
    <row r="53659" ht="26.25" customHeight="1"/>
    <row r="53660" ht="26.25" customHeight="1"/>
    <row r="53661" ht="26.25" customHeight="1"/>
    <row r="53662" ht="26.25" customHeight="1"/>
    <row r="53663" ht="26.25" customHeight="1"/>
    <row r="53664" ht="26.25" customHeight="1"/>
    <row r="53665" ht="26.25" customHeight="1"/>
    <row r="53666" ht="26.25" customHeight="1"/>
    <row r="53667" ht="26.25" customHeight="1"/>
    <row r="53668" ht="26.25" customHeight="1"/>
    <row r="53669" ht="26.25" customHeight="1"/>
    <row r="53670" ht="26.25" customHeight="1"/>
    <row r="53671" ht="26.25" customHeight="1"/>
    <row r="53672" ht="26.25" customHeight="1"/>
    <row r="53673" ht="26.25" customHeight="1"/>
    <row r="53674" ht="26.25" customHeight="1"/>
    <row r="53675" ht="26.25" customHeight="1"/>
    <row r="53676" ht="26.25" customHeight="1"/>
    <row r="53677" ht="26.25" customHeight="1"/>
    <row r="53678" ht="26.25" customHeight="1"/>
    <row r="53679" ht="26.25" customHeight="1"/>
    <row r="53680" ht="26.25" customHeight="1"/>
    <row r="53681" ht="26.25" customHeight="1"/>
    <row r="53682" ht="26.25" customHeight="1"/>
    <row r="53683" ht="26.25" customHeight="1"/>
    <row r="53684" ht="26.25" customHeight="1"/>
    <row r="53685" ht="26.25" customHeight="1"/>
    <row r="53686" ht="26.25" customHeight="1"/>
    <row r="53687" ht="26.25" customHeight="1"/>
    <row r="53688" ht="26.25" customHeight="1"/>
    <row r="53689" ht="26.25" customHeight="1"/>
    <row r="53690" ht="26.25" customHeight="1"/>
    <row r="53691" ht="26.25" customHeight="1"/>
    <row r="53692" ht="26.25" customHeight="1"/>
    <row r="53693" ht="26.25" customHeight="1"/>
    <row r="53694" ht="26.25" customHeight="1"/>
    <row r="53695" ht="26.25" customHeight="1"/>
    <row r="53696" ht="26.25" customHeight="1"/>
    <row r="53697" ht="26.25" customHeight="1"/>
    <row r="53698" ht="26.25" customHeight="1"/>
    <row r="53699" ht="26.25" customHeight="1"/>
    <row r="53700" ht="26.25" customHeight="1"/>
    <row r="53701" ht="26.25" customHeight="1"/>
    <row r="53702" ht="26.25" customHeight="1"/>
    <row r="53703" ht="26.25" customHeight="1"/>
    <row r="53704" ht="26.25" customHeight="1"/>
    <row r="53705" ht="26.25" customHeight="1"/>
    <row r="53706" ht="26.25" customHeight="1"/>
    <row r="53707" ht="26.25" customHeight="1"/>
    <row r="53708" ht="26.25" customHeight="1"/>
    <row r="53709" ht="26.25" customHeight="1"/>
    <row r="53710" ht="26.25" customHeight="1"/>
    <row r="53711" ht="26.25" customHeight="1"/>
    <row r="53712" ht="26.25" customHeight="1"/>
    <row r="53713" ht="26.25" customHeight="1"/>
    <row r="53714" ht="26.25" customHeight="1"/>
    <row r="53715" ht="26.25" customHeight="1"/>
    <row r="53716" ht="26.25" customHeight="1"/>
    <row r="53717" ht="26.25" customHeight="1"/>
    <row r="53718" ht="26.25" customHeight="1"/>
    <row r="53719" ht="26.25" customHeight="1"/>
    <row r="53720" ht="26.25" customHeight="1"/>
    <row r="53721" ht="26.25" customHeight="1"/>
    <row r="53722" ht="26.25" customHeight="1"/>
    <row r="53723" ht="26.25" customHeight="1"/>
    <row r="53724" ht="26.25" customHeight="1"/>
    <row r="53725" ht="26.25" customHeight="1"/>
    <row r="53726" ht="26.25" customHeight="1"/>
    <row r="53727" ht="26.25" customHeight="1"/>
    <row r="53728" ht="26.25" customHeight="1"/>
    <row r="53729" ht="26.25" customHeight="1"/>
    <row r="53730" ht="26.25" customHeight="1"/>
    <row r="53731" ht="26.25" customHeight="1"/>
    <row r="53732" ht="26.25" customHeight="1"/>
    <row r="53733" ht="26.25" customHeight="1"/>
    <row r="53734" ht="26.25" customHeight="1"/>
    <row r="53735" ht="26.25" customHeight="1"/>
    <row r="53736" ht="26.25" customHeight="1"/>
    <row r="53737" ht="26.25" customHeight="1"/>
    <row r="53738" ht="26.25" customHeight="1"/>
    <row r="53739" ht="26.25" customHeight="1"/>
    <row r="53740" ht="26.25" customHeight="1"/>
    <row r="53741" ht="26.25" customHeight="1"/>
    <row r="53742" ht="26.25" customHeight="1"/>
    <row r="53743" ht="26.25" customHeight="1"/>
    <row r="53744" ht="26.25" customHeight="1"/>
    <row r="53745" ht="26.25" customHeight="1"/>
    <row r="53746" ht="26.25" customHeight="1"/>
    <row r="53747" ht="26.25" customHeight="1"/>
    <row r="53748" ht="26.25" customHeight="1"/>
    <row r="53749" ht="26.25" customHeight="1"/>
    <row r="53750" ht="26.25" customHeight="1"/>
    <row r="53751" ht="26.25" customHeight="1"/>
    <row r="53752" ht="26.25" customHeight="1"/>
    <row r="53753" ht="26.25" customHeight="1"/>
    <row r="53754" ht="26.25" customHeight="1"/>
    <row r="53755" ht="26.25" customHeight="1"/>
    <row r="53756" ht="26.25" customHeight="1"/>
    <row r="53757" ht="26.25" customHeight="1"/>
    <row r="53758" ht="26.25" customHeight="1"/>
    <row r="53759" ht="26.25" customHeight="1"/>
    <row r="53760" ht="26.25" customHeight="1"/>
    <row r="53761" ht="26.25" customHeight="1"/>
    <row r="53762" ht="26.25" customHeight="1"/>
    <row r="53763" ht="26.25" customHeight="1"/>
    <row r="53764" ht="26.25" customHeight="1"/>
    <row r="53765" ht="26.25" customHeight="1"/>
    <row r="53766" ht="26.25" customHeight="1"/>
    <row r="53767" ht="26.25" customHeight="1"/>
    <row r="53768" ht="26.25" customHeight="1"/>
    <row r="53769" ht="26.25" customHeight="1"/>
    <row r="53770" ht="26.25" customHeight="1"/>
    <row r="53771" ht="26.25" customHeight="1"/>
    <row r="53772" ht="26.25" customHeight="1"/>
    <row r="53773" ht="26.25" customHeight="1"/>
    <row r="53774" ht="26.25" customHeight="1"/>
    <row r="53775" ht="26.25" customHeight="1"/>
    <row r="53776" ht="26.25" customHeight="1"/>
    <row r="53777" ht="26.25" customHeight="1"/>
    <row r="53778" ht="26.25" customHeight="1"/>
    <row r="53779" ht="26.25" customHeight="1"/>
    <row r="53780" ht="26.25" customHeight="1"/>
    <row r="53781" ht="26.25" customHeight="1"/>
    <row r="53782" ht="26.25" customHeight="1"/>
    <row r="53783" ht="26.25" customHeight="1"/>
    <row r="53784" ht="26.25" customHeight="1"/>
    <row r="53785" ht="26.25" customHeight="1"/>
    <row r="53786" ht="26.25" customHeight="1"/>
    <row r="53787" ht="26.25" customHeight="1"/>
    <row r="53788" ht="26.25" customHeight="1"/>
    <row r="53789" ht="26.25" customHeight="1"/>
    <row r="53790" ht="26.25" customHeight="1"/>
    <row r="53791" ht="26.25" customHeight="1"/>
    <row r="53792" ht="26.25" customHeight="1"/>
    <row r="53793" ht="26.25" customHeight="1"/>
    <row r="53794" ht="26.25" customHeight="1"/>
    <row r="53795" ht="26.25" customHeight="1"/>
    <row r="53796" ht="26.25" customHeight="1"/>
    <row r="53797" ht="26.25" customHeight="1"/>
    <row r="53798" ht="26.25" customHeight="1"/>
    <row r="53799" ht="26.25" customHeight="1"/>
    <row r="53800" ht="26.25" customHeight="1"/>
    <row r="53801" ht="26.25" customHeight="1"/>
    <row r="53802" ht="26.25" customHeight="1"/>
    <row r="53803" ht="26.25" customHeight="1"/>
    <row r="53804" ht="26.25" customHeight="1"/>
    <row r="53805" ht="26.25" customHeight="1"/>
    <row r="53806" ht="26.25" customHeight="1"/>
    <row r="53807" ht="26.25" customHeight="1"/>
    <row r="53808" ht="26.25" customHeight="1"/>
    <row r="53809" ht="26.25" customHeight="1"/>
    <row r="53810" ht="26.25" customHeight="1"/>
    <row r="53811" ht="26.25" customHeight="1"/>
    <row r="53812" ht="26.25" customHeight="1"/>
    <row r="53813" ht="26.25" customHeight="1"/>
    <row r="53814" ht="26.25" customHeight="1"/>
    <row r="53815" ht="26.25" customHeight="1"/>
    <row r="53816" ht="26.25" customHeight="1"/>
    <row r="53817" ht="26.25" customHeight="1"/>
    <row r="53818" ht="26.25" customHeight="1"/>
    <row r="53819" ht="26.25" customHeight="1"/>
    <row r="53820" ht="26.25" customHeight="1"/>
    <row r="53821" ht="26.25" customHeight="1"/>
    <row r="53822" ht="26.25" customHeight="1"/>
    <row r="53823" ht="26.25" customHeight="1"/>
    <row r="53824" ht="26.25" customHeight="1"/>
    <row r="53825" ht="26.25" customHeight="1"/>
    <row r="53826" ht="26.25" customHeight="1"/>
    <row r="53827" ht="26.25" customHeight="1"/>
    <row r="53828" ht="26.25" customHeight="1"/>
    <row r="53829" ht="26.25" customHeight="1"/>
    <row r="53830" ht="26.25" customHeight="1"/>
    <row r="53831" ht="26.25" customHeight="1"/>
    <row r="53832" ht="26.25" customHeight="1"/>
    <row r="53833" ht="26.25" customHeight="1"/>
    <row r="53834" ht="26.25" customHeight="1"/>
    <row r="53835" ht="26.25" customHeight="1"/>
    <row r="53836" ht="26.25" customHeight="1"/>
    <row r="53837" ht="26.25" customHeight="1"/>
    <row r="53838" ht="26.25" customHeight="1"/>
    <row r="53839" ht="26.25" customHeight="1"/>
    <row r="53840" ht="26.25" customHeight="1"/>
    <row r="53841" ht="26.25" customHeight="1"/>
    <row r="53842" ht="26.25" customHeight="1"/>
    <row r="53843" ht="26.25" customHeight="1"/>
    <row r="53844" ht="26.25" customHeight="1"/>
    <row r="53845" ht="26.25" customHeight="1"/>
    <row r="53846" ht="26.25" customHeight="1"/>
    <row r="53847" ht="26.25" customHeight="1"/>
    <row r="53848" ht="26.25" customHeight="1"/>
    <row r="53849" ht="26.25" customHeight="1"/>
    <row r="53850" ht="26.25" customHeight="1"/>
    <row r="53851" ht="26.25" customHeight="1"/>
    <row r="53852" ht="26.25" customHeight="1"/>
    <row r="53853" ht="26.25" customHeight="1"/>
    <row r="53854" ht="26.25" customHeight="1"/>
    <row r="53855" ht="26.25" customHeight="1"/>
    <row r="53856" ht="26.25" customHeight="1"/>
    <row r="53857" ht="26.25" customHeight="1"/>
    <row r="53858" ht="26.25" customHeight="1"/>
    <row r="53859" ht="26.25" customHeight="1"/>
    <row r="53860" ht="26.25" customHeight="1"/>
    <row r="53861" ht="26.25" customHeight="1"/>
    <row r="53862" ht="26.25" customHeight="1"/>
    <row r="53863" ht="26.25" customHeight="1"/>
    <row r="53864" ht="26.25" customHeight="1"/>
    <row r="53865" ht="26.25" customHeight="1"/>
    <row r="53866" ht="26.25" customHeight="1"/>
    <row r="53867" ht="26.25" customHeight="1"/>
    <row r="53868" ht="26.25" customHeight="1"/>
    <row r="53869" ht="26.25" customHeight="1"/>
    <row r="53870" ht="26.25" customHeight="1"/>
    <row r="53871" ht="26.25" customHeight="1"/>
    <row r="53872" ht="26.25" customHeight="1"/>
    <row r="53873" ht="26.25" customHeight="1"/>
    <row r="53874" ht="26.25" customHeight="1"/>
    <row r="53875" ht="26.25" customHeight="1"/>
    <row r="53876" ht="26.25" customHeight="1"/>
    <row r="53877" ht="26.25" customHeight="1"/>
    <row r="53878" ht="26.25" customHeight="1"/>
    <row r="53879" ht="26.25" customHeight="1"/>
    <row r="53880" ht="26.25" customHeight="1"/>
    <row r="53881" ht="26.25" customHeight="1"/>
    <row r="53882" ht="26.25" customHeight="1"/>
    <row r="53883" ht="26.25" customHeight="1"/>
    <row r="53884" ht="26.25" customHeight="1"/>
    <row r="53885" ht="26.25" customHeight="1"/>
    <row r="53886" ht="26.25" customHeight="1"/>
    <row r="53887" ht="26.25" customHeight="1"/>
    <row r="53888" ht="26.25" customHeight="1"/>
    <row r="53889" ht="26.25" customHeight="1"/>
    <row r="53890" ht="26.25" customHeight="1"/>
    <row r="53891" ht="26.25" customHeight="1"/>
    <row r="53892" ht="26.25" customHeight="1"/>
    <row r="53893" ht="26.25" customHeight="1"/>
    <row r="53894" ht="26.25" customHeight="1"/>
    <row r="53895" ht="26.25" customHeight="1"/>
    <row r="53896" ht="26.25" customHeight="1"/>
    <row r="53897" ht="26.25" customHeight="1"/>
    <row r="53898" ht="26.25" customHeight="1"/>
    <row r="53899" ht="26.25" customHeight="1"/>
    <row r="53900" ht="26.25" customHeight="1"/>
    <row r="53901" ht="26.25" customHeight="1"/>
    <row r="53902" ht="26.25" customHeight="1"/>
    <row r="53903" ht="26.25" customHeight="1"/>
    <row r="53904" ht="26.25" customHeight="1"/>
    <row r="53905" ht="26.25" customHeight="1"/>
    <row r="53906" ht="26.25" customHeight="1"/>
    <row r="53907" ht="26.25" customHeight="1"/>
    <row r="53908" ht="26.25" customHeight="1"/>
    <row r="53909" ht="26.25" customHeight="1"/>
    <row r="53910" ht="26.25" customHeight="1"/>
    <row r="53911" ht="26.25" customHeight="1"/>
    <row r="53912" ht="26.25" customHeight="1"/>
    <row r="53913" ht="26.25" customHeight="1"/>
    <row r="53914" ht="26.25" customHeight="1"/>
    <row r="53915" ht="26.25" customHeight="1"/>
    <row r="53916" ht="26.25" customHeight="1"/>
    <row r="53917" ht="26.25" customHeight="1"/>
    <row r="53918" ht="26.25" customHeight="1"/>
    <row r="53919" ht="26.25" customHeight="1"/>
    <row r="53920" ht="26.25" customHeight="1"/>
    <row r="53921" ht="26.25" customHeight="1"/>
    <row r="53922" ht="26.25" customHeight="1"/>
    <row r="53923" ht="26.25" customHeight="1"/>
    <row r="53924" ht="26.25" customHeight="1"/>
    <row r="53925" ht="26.25" customHeight="1"/>
    <row r="53926" ht="26.25" customHeight="1"/>
    <row r="53927" ht="26.25" customHeight="1"/>
    <row r="53928" ht="26.25" customHeight="1"/>
    <row r="53929" ht="26.25" customHeight="1"/>
    <row r="53930" ht="26.25" customHeight="1"/>
    <row r="53931" ht="26.25" customHeight="1"/>
    <row r="53932" ht="26.25" customHeight="1"/>
    <row r="53933" ht="26.25" customHeight="1"/>
    <row r="53934" ht="26.25" customHeight="1"/>
    <row r="53935" ht="26.25" customHeight="1"/>
    <row r="53936" ht="26.25" customHeight="1"/>
    <row r="53937" ht="26.25" customHeight="1"/>
    <row r="53938" ht="26.25" customHeight="1"/>
    <row r="53939" ht="26.25" customHeight="1"/>
    <row r="53940" ht="26.25" customHeight="1"/>
    <row r="53941" ht="26.25" customHeight="1"/>
    <row r="53942" ht="26.25" customHeight="1"/>
    <row r="53943" ht="26.25" customHeight="1"/>
    <row r="53944" ht="26.25" customHeight="1"/>
    <row r="53945" ht="26.25" customHeight="1"/>
    <row r="53946" ht="26.25" customHeight="1"/>
    <row r="53947" ht="26.25" customHeight="1"/>
    <row r="53948" ht="26.25" customHeight="1"/>
    <row r="53949" ht="26.25" customHeight="1"/>
    <row r="53950" ht="26.25" customHeight="1"/>
    <row r="53951" ht="26.25" customHeight="1"/>
    <row r="53952" ht="26.25" customHeight="1"/>
    <row r="53953" ht="26.25" customHeight="1"/>
    <row r="53954" ht="26.25" customHeight="1"/>
    <row r="53955" ht="26.25" customHeight="1"/>
    <row r="53956" ht="26.25" customHeight="1"/>
    <row r="53957" ht="26.25" customHeight="1"/>
    <row r="53958" ht="26.25" customHeight="1"/>
    <row r="53959" ht="26.25" customHeight="1"/>
    <row r="53960" ht="26.25" customHeight="1"/>
    <row r="53961" ht="26.25" customHeight="1"/>
    <row r="53962" ht="26.25" customHeight="1"/>
    <row r="53963" ht="26.25" customHeight="1"/>
    <row r="53964" ht="26.25" customHeight="1"/>
    <row r="53965" ht="26.25" customHeight="1"/>
    <row r="53966" ht="26.25" customHeight="1"/>
    <row r="53967" ht="26.25" customHeight="1"/>
    <row r="53968" ht="26.25" customHeight="1"/>
    <row r="53969" ht="26.25" customHeight="1"/>
    <row r="53970" ht="26.25" customHeight="1"/>
    <row r="53971" ht="26.25" customHeight="1"/>
    <row r="53972" ht="26.25" customHeight="1"/>
    <row r="53973" ht="26.25" customHeight="1"/>
    <row r="53974" ht="26.25" customHeight="1"/>
    <row r="53975" ht="26.25" customHeight="1"/>
    <row r="53976" ht="26.25" customHeight="1"/>
    <row r="53977" ht="26.25" customHeight="1"/>
    <row r="53978" ht="26.25" customHeight="1"/>
    <row r="53979" ht="26.25" customHeight="1"/>
    <row r="53980" ht="26.25" customHeight="1"/>
    <row r="53981" ht="26.25" customHeight="1"/>
    <row r="53982" ht="26.25" customHeight="1"/>
    <row r="53983" ht="26.25" customHeight="1"/>
    <row r="53984" ht="26.25" customHeight="1"/>
    <row r="53985" ht="26.25" customHeight="1"/>
    <row r="53986" ht="26.25" customHeight="1"/>
    <row r="53987" ht="26.25" customHeight="1"/>
    <row r="53988" ht="26.25" customHeight="1"/>
    <row r="53989" ht="26.25" customHeight="1"/>
    <row r="53990" ht="26.25" customHeight="1"/>
    <row r="53991" ht="26.25" customHeight="1"/>
    <row r="53992" ht="26.25" customHeight="1"/>
    <row r="53993" ht="26.25" customHeight="1"/>
    <row r="53994" ht="26.25" customHeight="1"/>
    <row r="53995" ht="26.25" customHeight="1"/>
    <row r="53996" ht="26.25" customHeight="1"/>
    <row r="53997" ht="26.25" customHeight="1"/>
    <row r="53998" ht="26.25" customHeight="1"/>
    <row r="53999" ht="26.25" customHeight="1"/>
    <row r="54000" ht="26.25" customHeight="1"/>
    <row r="54001" ht="26.25" customHeight="1"/>
    <row r="54002" ht="26.25" customHeight="1"/>
    <row r="54003" ht="26.25" customHeight="1"/>
    <row r="54004" ht="26.25" customHeight="1"/>
    <row r="54005" ht="26.25" customHeight="1"/>
    <row r="54006" ht="26.25" customHeight="1"/>
    <row r="54007" ht="26.25" customHeight="1"/>
    <row r="54008" ht="26.25" customHeight="1"/>
    <row r="54009" ht="26.25" customHeight="1"/>
    <row r="54010" ht="26.25" customHeight="1"/>
    <row r="54011" ht="26.25" customHeight="1"/>
    <row r="54012" ht="26.25" customHeight="1"/>
    <row r="54013" ht="26.25" customHeight="1"/>
    <row r="54014" ht="26.25" customHeight="1"/>
    <row r="54015" ht="26.25" customHeight="1"/>
    <row r="54016" ht="26.25" customHeight="1"/>
    <row r="54017" ht="26.25" customHeight="1"/>
    <row r="54018" ht="26.25" customHeight="1"/>
    <row r="54019" ht="26.25" customHeight="1"/>
    <row r="54020" ht="26.25" customHeight="1"/>
    <row r="54021" ht="26.25" customHeight="1"/>
    <row r="54022" ht="26.25" customHeight="1"/>
    <row r="54023" ht="26.25" customHeight="1"/>
    <row r="54024" ht="26.25" customHeight="1"/>
    <row r="54025" ht="26.25" customHeight="1"/>
    <row r="54026" ht="26.25" customHeight="1"/>
    <row r="54027" ht="26.25" customHeight="1"/>
    <row r="54028" ht="26.25" customHeight="1"/>
    <row r="54029" ht="26.25" customHeight="1"/>
    <row r="54030" ht="26.25" customHeight="1"/>
    <row r="54031" ht="26.25" customHeight="1"/>
    <row r="54032" ht="26.25" customHeight="1"/>
    <row r="54033" ht="26.25" customHeight="1"/>
    <row r="54034" ht="26.25" customHeight="1"/>
    <row r="54035" ht="26.25" customHeight="1"/>
    <row r="54036" ht="26.25" customHeight="1"/>
    <row r="54037" ht="26.25" customHeight="1"/>
    <row r="54038" ht="26.25" customHeight="1"/>
    <row r="54039" ht="26.25" customHeight="1"/>
    <row r="54040" ht="26.25" customHeight="1"/>
    <row r="54041" ht="26.25" customHeight="1"/>
    <row r="54042" ht="26.25" customHeight="1"/>
    <row r="54043" ht="26.25" customHeight="1"/>
    <row r="54044" ht="26.25" customHeight="1"/>
    <row r="54045" ht="26.25" customHeight="1"/>
    <row r="54046" ht="26.25" customHeight="1"/>
    <row r="54047" ht="26.25" customHeight="1"/>
    <row r="54048" ht="26.25" customHeight="1"/>
    <row r="54049" ht="26.25" customHeight="1"/>
    <row r="54050" ht="26.25" customHeight="1"/>
    <row r="54051" ht="26.25" customHeight="1"/>
    <row r="54052" ht="26.25" customHeight="1"/>
    <row r="54053" ht="26.25" customHeight="1"/>
    <row r="54054" ht="26.25" customHeight="1"/>
    <row r="54055" ht="26.25" customHeight="1"/>
    <row r="54056" ht="26.25" customHeight="1"/>
    <row r="54057" ht="26.25" customHeight="1"/>
    <row r="54058" ht="26.25" customHeight="1"/>
    <row r="54059" ht="26.25" customHeight="1"/>
    <row r="54060" ht="26.25" customHeight="1"/>
    <row r="54061" ht="26.25" customHeight="1"/>
    <row r="54062" ht="26.25" customHeight="1"/>
    <row r="54063" ht="26.25" customHeight="1"/>
    <row r="54064" ht="26.25" customHeight="1"/>
    <row r="54065" ht="26.25" customHeight="1"/>
    <row r="54066" ht="26.25" customHeight="1"/>
    <row r="54067" ht="26.25" customHeight="1"/>
    <row r="54068" ht="26.25" customHeight="1"/>
    <row r="54069" ht="26.25" customHeight="1"/>
    <row r="54070" ht="26.25" customHeight="1"/>
    <row r="54071" ht="26.25" customHeight="1"/>
    <row r="54072" ht="26.25" customHeight="1"/>
    <row r="54073" ht="26.25" customHeight="1"/>
    <row r="54074" ht="26.25" customHeight="1"/>
    <row r="54075" ht="26.25" customHeight="1"/>
    <row r="54076" ht="26.25" customHeight="1"/>
    <row r="54077" ht="26.25" customHeight="1"/>
    <row r="54078" ht="26.25" customHeight="1"/>
    <row r="54079" ht="26.25" customHeight="1"/>
    <row r="54080" ht="26.25" customHeight="1"/>
    <row r="54081" ht="26.25" customHeight="1"/>
    <row r="54082" ht="26.25" customHeight="1"/>
    <row r="54083" ht="26.25" customHeight="1"/>
    <row r="54084" ht="26.25" customHeight="1"/>
    <row r="54085" ht="26.25" customHeight="1"/>
    <row r="54086" ht="26.25" customHeight="1"/>
    <row r="54087" ht="26.25" customHeight="1"/>
    <row r="54088" ht="26.25" customHeight="1"/>
    <row r="54089" ht="26.25" customHeight="1"/>
    <row r="54090" ht="26.25" customHeight="1"/>
    <row r="54091" ht="26.25" customHeight="1"/>
    <row r="54092" ht="26.25" customHeight="1"/>
    <row r="54093" ht="26.25" customHeight="1"/>
    <row r="54094" ht="26.25" customHeight="1"/>
    <row r="54095" ht="26.25" customHeight="1"/>
    <row r="54096" ht="26.25" customHeight="1"/>
    <row r="54097" ht="26.25" customHeight="1"/>
    <row r="54098" ht="26.25" customHeight="1"/>
    <row r="54099" ht="26.25" customHeight="1"/>
    <row r="54100" ht="26.25" customHeight="1"/>
    <row r="54101" ht="26.25" customHeight="1"/>
    <row r="54102" ht="26.25" customHeight="1"/>
    <row r="54103" ht="26.25" customHeight="1"/>
    <row r="54104" ht="26.25" customHeight="1"/>
    <row r="54105" ht="26.25" customHeight="1"/>
    <row r="54106" ht="26.25" customHeight="1"/>
    <row r="54107" ht="26.25" customHeight="1"/>
    <row r="54108" ht="26.25" customHeight="1"/>
    <row r="54109" ht="26.25" customHeight="1"/>
    <row r="54110" ht="26.25" customHeight="1"/>
    <row r="54111" ht="26.25" customHeight="1"/>
    <row r="54112" ht="26.25" customHeight="1"/>
    <row r="54113" ht="26.25" customHeight="1"/>
    <row r="54114" ht="26.25" customHeight="1"/>
    <row r="54115" ht="26.25" customHeight="1"/>
    <row r="54116" ht="26.25" customHeight="1"/>
    <row r="54117" ht="26.25" customHeight="1"/>
    <row r="54118" ht="26.25" customHeight="1"/>
    <row r="54119" ht="26.25" customHeight="1"/>
    <row r="54120" ht="26.25" customHeight="1"/>
    <row r="54121" ht="26.25" customHeight="1"/>
    <row r="54122" ht="26.25" customHeight="1"/>
    <row r="54123" ht="26.25" customHeight="1"/>
    <row r="54124" ht="26.25" customHeight="1"/>
    <row r="54125" ht="26.25" customHeight="1"/>
    <row r="54126" ht="26.25" customHeight="1"/>
    <row r="54127" ht="26.25" customHeight="1"/>
    <row r="54128" ht="26.25" customHeight="1"/>
    <row r="54129" ht="26.25" customHeight="1"/>
    <row r="54130" ht="26.25" customHeight="1"/>
    <row r="54131" ht="26.25" customHeight="1"/>
    <row r="54132" ht="26.25" customHeight="1"/>
    <row r="54133" ht="26.25" customHeight="1"/>
    <row r="54134" ht="26.25" customHeight="1"/>
    <row r="54135" ht="26.25" customHeight="1"/>
    <row r="54136" ht="26.25" customHeight="1"/>
    <row r="54137" ht="26.25" customHeight="1"/>
    <row r="54138" ht="26.25" customHeight="1"/>
    <row r="54139" ht="26.25" customHeight="1"/>
    <row r="54140" ht="26.25" customHeight="1"/>
    <row r="54141" ht="26.25" customHeight="1"/>
    <row r="54142" ht="26.25" customHeight="1"/>
    <row r="54143" ht="26.25" customHeight="1"/>
    <row r="54144" ht="26.25" customHeight="1"/>
    <row r="54145" ht="26.25" customHeight="1"/>
    <row r="54146" ht="26.25" customHeight="1"/>
    <row r="54147" ht="26.25" customHeight="1"/>
    <row r="54148" ht="26.25" customHeight="1"/>
    <row r="54149" ht="26.25" customHeight="1"/>
    <row r="54150" ht="26.25" customHeight="1"/>
    <row r="54151" ht="26.25" customHeight="1"/>
    <row r="54152" ht="26.25" customHeight="1"/>
    <row r="54153" ht="26.25" customHeight="1"/>
    <row r="54154" ht="26.25" customHeight="1"/>
    <row r="54155" ht="26.25" customHeight="1"/>
    <row r="54156" ht="26.25" customHeight="1"/>
    <row r="54157" ht="26.25" customHeight="1"/>
    <row r="54158" ht="26.25" customHeight="1"/>
    <row r="54159" ht="26.25" customHeight="1"/>
    <row r="54160" ht="26.25" customHeight="1"/>
    <row r="54161" ht="26.25" customHeight="1"/>
    <row r="54162" ht="26.25" customHeight="1"/>
    <row r="54163" ht="26.25" customHeight="1"/>
    <row r="54164" ht="26.25" customHeight="1"/>
    <row r="54165" ht="26.25" customHeight="1"/>
    <row r="54166" ht="26.25" customHeight="1"/>
    <row r="54167" ht="26.25" customHeight="1"/>
    <row r="54168" ht="26.25" customHeight="1"/>
    <row r="54169" ht="26.25" customHeight="1"/>
    <row r="54170" ht="26.25" customHeight="1"/>
    <row r="54171" ht="26.25" customHeight="1"/>
    <row r="54172" ht="26.25" customHeight="1"/>
    <row r="54173" ht="26.25" customHeight="1"/>
    <row r="54174" ht="26.25" customHeight="1"/>
    <row r="54175" ht="26.25" customHeight="1"/>
    <row r="54176" ht="26.25" customHeight="1"/>
    <row r="54177" ht="26.25" customHeight="1"/>
    <row r="54178" ht="26.25" customHeight="1"/>
    <row r="54179" ht="26.25" customHeight="1"/>
    <row r="54180" ht="26.25" customHeight="1"/>
    <row r="54181" ht="26.25" customHeight="1"/>
    <row r="54182" ht="26.25" customHeight="1"/>
    <row r="54183" ht="26.25" customHeight="1"/>
    <row r="54184" ht="26.25" customHeight="1"/>
    <row r="54185" ht="26.25" customHeight="1"/>
    <row r="54186" ht="26.25" customHeight="1"/>
    <row r="54187" ht="26.25" customHeight="1"/>
    <row r="54188" ht="26.25" customHeight="1"/>
    <row r="54189" ht="26.25" customHeight="1"/>
    <row r="54190" ht="26.25" customHeight="1"/>
    <row r="54191" ht="26.25" customHeight="1"/>
    <row r="54192" ht="26.25" customHeight="1"/>
    <row r="54193" ht="26.25" customHeight="1"/>
    <row r="54194" ht="26.25" customHeight="1"/>
    <row r="54195" ht="26.25" customHeight="1"/>
    <row r="54196" ht="26.25" customHeight="1"/>
    <row r="54197" ht="26.25" customHeight="1"/>
    <row r="54198" ht="26.25" customHeight="1"/>
    <row r="54199" ht="26.25" customHeight="1"/>
    <row r="54200" ht="26.25" customHeight="1"/>
    <row r="54201" ht="26.25" customHeight="1"/>
    <row r="54202" ht="26.25" customHeight="1"/>
    <row r="54203" ht="26.25" customHeight="1"/>
    <row r="54204" ht="26.25" customHeight="1"/>
    <row r="54205" ht="26.25" customHeight="1"/>
    <row r="54206" ht="26.25" customHeight="1"/>
    <row r="54207" ht="26.25" customHeight="1"/>
    <row r="54208" ht="26.25" customHeight="1"/>
    <row r="54209" ht="26.25" customHeight="1"/>
    <row r="54210" ht="26.25" customHeight="1"/>
    <row r="54211" ht="26.25" customHeight="1"/>
    <row r="54212" ht="26.25" customHeight="1"/>
    <row r="54213" ht="26.25" customHeight="1"/>
    <row r="54214" ht="26.25" customHeight="1"/>
    <row r="54215" ht="26.25" customHeight="1"/>
    <row r="54216" ht="26.25" customHeight="1"/>
    <row r="54217" ht="26.25" customHeight="1"/>
    <row r="54218" ht="26.25" customHeight="1"/>
    <row r="54219" ht="26.25" customHeight="1"/>
    <row r="54220" ht="26.25" customHeight="1"/>
    <row r="54221" ht="26.25" customHeight="1"/>
    <row r="54222" ht="26.25" customHeight="1"/>
    <row r="54223" ht="26.25" customHeight="1"/>
    <row r="54224" ht="26.25" customHeight="1"/>
    <row r="54225" ht="26.25" customHeight="1"/>
    <row r="54226" ht="26.25" customHeight="1"/>
    <row r="54227" ht="26.25" customHeight="1"/>
    <row r="54228" ht="26.25" customHeight="1"/>
    <row r="54229" ht="26.25" customHeight="1"/>
    <row r="54230" ht="26.25" customHeight="1"/>
    <row r="54231" ht="26.25" customHeight="1"/>
    <row r="54232" ht="26.25" customHeight="1"/>
    <row r="54233" ht="26.25" customHeight="1"/>
    <row r="54234" ht="26.25" customHeight="1"/>
    <row r="54235" ht="26.25" customHeight="1"/>
    <row r="54236" ht="26.25" customHeight="1"/>
    <row r="54237" ht="26.25" customHeight="1"/>
    <row r="54238" ht="26.25" customHeight="1"/>
    <row r="54239" ht="26.25" customHeight="1"/>
    <row r="54240" ht="26.25" customHeight="1"/>
    <row r="54241" ht="26.25" customHeight="1"/>
    <row r="54242" ht="26.25" customHeight="1"/>
    <row r="54243" ht="26.25" customHeight="1"/>
    <row r="54244" ht="26.25" customHeight="1"/>
    <row r="54245" ht="26.25" customHeight="1"/>
    <row r="54246" ht="26.25" customHeight="1"/>
    <row r="54247" ht="26.25" customHeight="1"/>
    <row r="54248" ht="26.25" customHeight="1"/>
    <row r="54249" ht="26.25" customHeight="1"/>
    <row r="54250" ht="26.25" customHeight="1"/>
    <row r="54251" ht="26.25" customHeight="1"/>
    <row r="54252" ht="26.25" customHeight="1"/>
    <row r="54253" ht="26.25" customHeight="1"/>
    <row r="54254" ht="26.25" customHeight="1"/>
    <row r="54255" ht="26.25" customHeight="1"/>
    <row r="54256" ht="26.25" customHeight="1"/>
    <row r="54257" ht="26.25" customHeight="1"/>
    <row r="54258" ht="26.25" customHeight="1"/>
    <row r="54259" ht="26.25" customHeight="1"/>
    <row r="54260" ht="26.25" customHeight="1"/>
    <row r="54261" ht="26.25" customHeight="1"/>
    <row r="54262" ht="26.25" customHeight="1"/>
    <row r="54263" ht="26.25" customHeight="1"/>
    <row r="54264" ht="26.25" customHeight="1"/>
    <row r="54265" ht="26.25" customHeight="1"/>
    <row r="54266" ht="26.25" customHeight="1"/>
    <row r="54267" ht="26.25" customHeight="1"/>
    <row r="54268" ht="26.25" customHeight="1"/>
    <row r="54269" ht="26.25" customHeight="1"/>
    <row r="54270" ht="26.25" customHeight="1"/>
    <row r="54271" ht="26.25" customHeight="1"/>
    <row r="54272" ht="26.25" customHeight="1"/>
    <row r="54273" ht="26.25" customHeight="1"/>
    <row r="54274" ht="26.25" customHeight="1"/>
    <row r="54275" ht="26.25" customHeight="1"/>
    <row r="54276" ht="26.25" customHeight="1"/>
    <row r="54277" ht="26.25" customHeight="1"/>
    <row r="54278" ht="26.25" customHeight="1"/>
    <row r="54279" ht="26.25" customHeight="1"/>
    <row r="54280" ht="26.25" customHeight="1"/>
    <row r="54281" ht="26.25" customHeight="1"/>
    <row r="54282" ht="26.25" customHeight="1"/>
    <row r="54283" ht="26.25" customHeight="1"/>
    <row r="54284" ht="26.25" customHeight="1"/>
    <row r="54285" ht="26.25" customHeight="1"/>
    <row r="54286" ht="26.25" customHeight="1"/>
    <row r="54287" ht="26.25" customHeight="1"/>
    <row r="54288" ht="26.25" customHeight="1"/>
    <row r="54289" ht="26.25" customHeight="1"/>
    <row r="54290" ht="26.25" customHeight="1"/>
    <row r="54291" ht="26.25" customHeight="1"/>
    <row r="54292" ht="26.25" customHeight="1"/>
    <row r="54293" ht="26.25" customHeight="1"/>
    <row r="54294" ht="26.25" customHeight="1"/>
    <row r="54295" ht="26.25" customHeight="1"/>
    <row r="54296" ht="26.25" customHeight="1"/>
    <row r="54297" ht="26.25" customHeight="1"/>
    <row r="54298" ht="26.25" customHeight="1"/>
    <row r="54299" ht="26.25" customHeight="1"/>
    <row r="54300" ht="26.25" customHeight="1"/>
    <row r="54301" ht="26.25" customHeight="1"/>
    <row r="54302" ht="26.25" customHeight="1"/>
    <row r="54303" ht="26.25" customHeight="1"/>
    <row r="54304" ht="26.25" customHeight="1"/>
    <row r="54305" ht="26.25" customHeight="1"/>
    <row r="54306" ht="26.25" customHeight="1"/>
    <row r="54307" ht="26.25" customHeight="1"/>
    <row r="54308" ht="26.25" customHeight="1"/>
    <row r="54309" ht="26.25" customHeight="1"/>
    <row r="54310" ht="26.25" customHeight="1"/>
    <row r="54311" ht="26.25" customHeight="1"/>
    <row r="54312" ht="26.25" customHeight="1"/>
    <row r="54313" ht="26.25" customHeight="1"/>
    <row r="54314" ht="26.25" customHeight="1"/>
    <row r="54315" ht="26.25" customHeight="1"/>
    <row r="54316" ht="26.25" customHeight="1"/>
    <row r="54317" ht="26.25" customHeight="1"/>
    <row r="54318" ht="26.25" customHeight="1"/>
    <row r="54319" ht="26.25" customHeight="1"/>
    <row r="54320" ht="26.25" customHeight="1"/>
    <row r="54321" ht="26.25" customHeight="1"/>
    <row r="54322" ht="26.25" customHeight="1"/>
    <row r="54323" ht="26.25" customHeight="1"/>
    <row r="54324" ht="26.25" customHeight="1"/>
    <row r="54325" ht="26.25" customHeight="1"/>
    <row r="54326" ht="26.25" customHeight="1"/>
    <row r="54327" ht="26.25" customHeight="1"/>
    <row r="54328" ht="26.25" customHeight="1"/>
    <row r="54329" ht="26.25" customHeight="1"/>
    <row r="54330" ht="26.25" customHeight="1"/>
    <row r="54331" ht="26.25" customHeight="1"/>
    <row r="54332" ht="26.25" customHeight="1"/>
    <row r="54333" ht="26.25" customHeight="1"/>
    <row r="54334" ht="26.25" customHeight="1"/>
    <row r="54335" ht="26.25" customHeight="1"/>
    <row r="54336" ht="26.25" customHeight="1"/>
    <row r="54337" ht="26.25" customHeight="1"/>
    <row r="54338" ht="26.25" customHeight="1"/>
    <row r="54339" ht="26.25" customHeight="1"/>
    <row r="54340" ht="26.25" customHeight="1"/>
    <row r="54341" ht="26.25" customHeight="1"/>
    <row r="54342" ht="26.25" customHeight="1"/>
    <row r="54343" ht="26.25" customHeight="1"/>
    <row r="54344" ht="26.25" customHeight="1"/>
    <row r="54345" ht="26.25" customHeight="1"/>
    <row r="54346" ht="26.25" customHeight="1"/>
    <row r="54347" ht="26.25" customHeight="1"/>
    <row r="54348" ht="26.25" customHeight="1"/>
    <row r="54349" ht="26.25" customHeight="1"/>
    <row r="54350" ht="26.25" customHeight="1"/>
    <row r="54351" ht="26.25" customHeight="1"/>
    <row r="54352" ht="26.25" customHeight="1"/>
    <row r="54353" ht="26.25" customHeight="1"/>
    <row r="54354" ht="26.25" customHeight="1"/>
    <row r="54355" ht="26.25" customHeight="1"/>
    <row r="54356" ht="26.25" customHeight="1"/>
    <row r="54357" ht="26.25" customHeight="1"/>
    <row r="54358" ht="26.25" customHeight="1"/>
    <row r="54359" ht="26.25" customHeight="1"/>
    <row r="54360" ht="26.25" customHeight="1"/>
    <row r="54361" ht="26.25" customHeight="1"/>
    <row r="54362" ht="26.25" customHeight="1"/>
    <row r="54363" ht="26.25" customHeight="1"/>
    <row r="54364" ht="26.25" customHeight="1"/>
    <row r="54365" ht="26.25" customHeight="1"/>
    <row r="54366" ht="26.25" customHeight="1"/>
    <row r="54367" ht="26.25" customHeight="1"/>
    <row r="54368" ht="26.25" customHeight="1"/>
    <row r="54369" ht="26.25" customHeight="1"/>
    <row r="54370" ht="26.25" customHeight="1"/>
    <row r="54371" ht="26.25" customHeight="1"/>
    <row r="54372" ht="26.25" customHeight="1"/>
    <row r="54373" ht="26.25" customHeight="1"/>
    <row r="54374" ht="26.25" customHeight="1"/>
    <row r="54375" ht="26.25" customHeight="1"/>
    <row r="54376" ht="26.25" customHeight="1"/>
    <row r="54377" ht="26.25" customHeight="1"/>
    <row r="54378" ht="26.25" customHeight="1"/>
    <row r="54379" ht="26.25" customHeight="1"/>
    <row r="54380" ht="26.25" customHeight="1"/>
    <row r="54381" ht="26.25" customHeight="1"/>
    <row r="54382" ht="26.25" customHeight="1"/>
    <row r="54383" ht="26.25" customHeight="1"/>
    <row r="54384" ht="26.25" customHeight="1"/>
    <row r="54385" ht="26.25" customHeight="1"/>
    <row r="54386" ht="26.25" customHeight="1"/>
    <row r="54387" ht="26.25" customHeight="1"/>
    <row r="54388" ht="26.25" customHeight="1"/>
    <row r="54389" ht="26.25" customHeight="1"/>
    <row r="54390" ht="26.25" customHeight="1"/>
    <row r="54391" ht="26.25" customHeight="1"/>
    <row r="54392" ht="26.25" customHeight="1"/>
    <row r="54393" ht="26.25" customHeight="1"/>
    <row r="54394" ht="26.25" customHeight="1"/>
    <row r="54395" ht="26.25" customHeight="1"/>
    <row r="54396" ht="26.25" customHeight="1"/>
    <row r="54397" ht="26.25" customHeight="1"/>
    <row r="54398" ht="26.25" customHeight="1"/>
    <row r="54399" ht="26.25" customHeight="1"/>
    <row r="54400" ht="26.25" customHeight="1"/>
    <row r="54401" ht="26.25" customHeight="1"/>
    <row r="54402" ht="26.25" customHeight="1"/>
    <row r="54403" ht="26.25" customHeight="1"/>
    <row r="54404" ht="26.25" customHeight="1"/>
    <row r="54405" ht="26.25" customHeight="1"/>
    <row r="54406" ht="26.25" customHeight="1"/>
    <row r="54407" ht="26.25" customHeight="1"/>
    <row r="54408" ht="26.25" customHeight="1"/>
    <row r="54409" ht="26.25" customHeight="1"/>
    <row r="54410" ht="26.25" customHeight="1"/>
    <row r="54411" ht="26.25" customHeight="1"/>
    <row r="54412" ht="26.25" customHeight="1"/>
    <row r="54413" ht="26.25" customHeight="1"/>
    <row r="54414" ht="26.25" customHeight="1"/>
    <row r="54415" ht="26.25" customHeight="1"/>
    <row r="54416" ht="26.25" customHeight="1"/>
    <row r="54417" ht="26.25" customHeight="1"/>
    <row r="54418" ht="26.25" customHeight="1"/>
    <row r="54419" ht="26.25" customHeight="1"/>
    <row r="54420" ht="26.25" customHeight="1"/>
    <row r="54421" ht="26.25" customHeight="1"/>
    <row r="54422" ht="26.25" customHeight="1"/>
    <row r="54423" ht="26.25" customHeight="1"/>
    <row r="54424" ht="26.25" customHeight="1"/>
    <row r="54425" ht="26.25" customHeight="1"/>
    <row r="54426" ht="26.25" customHeight="1"/>
    <row r="54427" ht="26.25" customHeight="1"/>
    <row r="54428" ht="26.25" customHeight="1"/>
    <row r="54429" ht="26.25" customHeight="1"/>
    <row r="54430" ht="26.25" customHeight="1"/>
    <row r="54431" ht="26.25" customHeight="1"/>
    <row r="54432" ht="26.25" customHeight="1"/>
    <row r="54433" ht="26.25" customHeight="1"/>
    <row r="54434" ht="26.25" customHeight="1"/>
    <row r="54435" ht="26.25" customHeight="1"/>
    <row r="54436" ht="26.25" customHeight="1"/>
    <row r="54437" ht="26.25" customHeight="1"/>
    <row r="54438" ht="26.25" customHeight="1"/>
    <row r="54439" ht="26.25" customHeight="1"/>
    <row r="54440" ht="26.25" customHeight="1"/>
    <row r="54441" ht="26.25" customHeight="1"/>
    <row r="54442" ht="26.25" customHeight="1"/>
    <row r="54443" ht="26.25" customHeight="1"/>
    <row r="54444" ht="26.25" customHeight="1"/>
    <row r="54445" ht="26.25" customHeight="1"/>
    <row r="54446" ht="26.25" customHeight="1"/>
    <row r="54447" ht="26.25" customHeight="1"/>
    <row r="54448" ht="26.25" customHeight="1"/>
    <row r="54449" ht="26.25" customHeight="1"/>
    <row r="54450" ht="26.25" customHeight="1"/>
    <row r="54451" ht="26.25" customHeight="1"/>
    <row r="54452" ht="26.25" customHeight="1"/>
    <row r="54453" ht="26.25" customHeight="1"/>
    <row r="54454" ht="26.25" customHeight="1"/>
    <row r="54455" ht="26.25" customHeight="1"/>
    <row r="54456" ht="26.25" customHeight="1"/>
    <row r="54457" ht="26.25" customHeight="1"/>
    <row r="54458" ht="26.25" customHeight="1"/>
    <row r="54459" ht="26.25" customHeight="1"/>
    <row r="54460" ht="26.25" customHeight="1"/>
    <row r="54461" ht="26.25" customHeight="1"/>
    <row r="54462" ht="26.25" customHeight="1"/>
    <row r="54463" ht="26.25" customHeight="1"/>
    <row r="54464" ht="26.25" customHeight="1"/>
    <row r="54465" ht="26.25" customHeight="1"/>
    <row r="54466" ht="26.25" customHeight="1"/>
    <row r="54467" ht="26.25" customHeight="1"/>
    <row r="54468" ht="26.25" customHeight="1"/>
    <row r="54469" ht="26.25" customHeight="1"/>
    <row r="54470" ht="26.25" customHeight="1"/>
    <row r="54471" ht="26.25" customHeight="1"/>
    <row r="54472" ht="26.25" customHeight="1"/>
    <row r="54473" ht="26.25" customHeight="1"/>
    <row r="54474" ht="26.25" customHeight="1"/>
    <row r="54475" ht="26.25" customHeight="1"/>
    <row r="54476" ht="26.25" customHeight="1"/>
    <row r="54477" ht="26.25" customHeight="1"/>
    <row r="54478" ht="26.25" customHeight="1"/>
    <row r="54479" ht="26.25" customHeight="1"/>
    <row r="54480" ht="26.25" customHeight="1"/>
    <row r="54481" ht="26.25" customHeight="1"/>
    <row r="54482" ht="26.25" customHeight="1"/>
    <row r="54483" ht="26.25" customHeight="1"/>
    <row r="54484" ht="26.25" customHeight="1"/>
    <row r="54485" ht="26.25" customHeight="1"/>
    <row r="54486" ht="26.25" customHeight="1"/>
    <row r="54487" ht="26.25" customHeight="1"/>
    <row r="54488" ht="26.25" customHeight="1"/>
    <row r="54489" ht="26.25" customHeight="1"/>
    <row r="54490" ht="26.25" customHeight="1"/>
    <row r="54491" ht="26.25" customHeight="1"/>
    <row r="54492" ht="26.25" customHeight="1"/>
    <row r="54493" ht="26.25" customHeight="1"/>
    <row r="54494" ht="26.25" customHeight="1"/>
    <row r="54495" ht="26.25" customHeight="1"/>
    <row r="54496" ht="26.25" customHeight="1"/>
    <row r="54497" ht="26.25" customHeight="1"/>
    <row r="54498" ht="26.25" customHeight="1"/>
    <row r="54499" ht="26.25" customHeight="1"/>
    <row r="54500" ht="26.25" customHeight="1"/>
    <row r="54501" ht="26.25" customHeight="1"/>
    <row r="54502" ht="26.25" customHeight="1"/>
    <row r="54503" ht="26.25" customHeight="1"/>
    <row r="54504" ht="26.25" customHeight="1"/>
    <row r="54505" ht="26.25" customHeight="1"/>
    <row r="54506" ht="26.25" customHeight="1"/>
    <row r="54507" ht="26.25" customHeight="1"/>
    <row r="54508" ht="26.25" customHeight="1"/>
    <row r="54509" ht="26.25" customHeight="1"/>
    <row r="54510" ht="26.25" customHeight="1"/>
    <row r="54511" ht="26.25" customHeight="1"/>
    <row r="54512" ht="26.25" customHeight="1"/>
    <row r="54513" ht="26.25" customHeight="1"/>
    <row r="54514" ht="26.25" customHeight="1"/>
    <row r="54515" ht="26.25" customHeight="1"/>
    <row r="54516" ht="26.25" customHeight="1"/>
    <row r="54517" ht="26.25" customHeight="1"/>
    <row r="54518" ht="26.25" customHeight="1"/>
    <row r="54519" ht="26.25" customHeight="1"/>
    <row r="54520" ht="26.25" customHeight="1"/>
    <row r="54521" ht="26.25" customHeight="1"/>
    <row r="54522" ht="26.25" customHeight="1"/>
    <row r="54523" ht="26.25" customHeight="1"/>
    <row r="54524" ht="26.25" customHeight="1"/>
    <row r="54525" ht="26.25" customHeight="1"/>
    <row r="54526" ht="26.25" customHeight="1"/>
    <row r="54527" ht="26.25" customHeight="1"/>
    <row r="54528" ht="26.25" customHeight="1"/>
    <row r="54529" ht="26.25" customHeight="1"/>
    <row r="54530" ht="26.25" customHeight="1"/>
    <row r="54531" ht="26.25" customHeight="1"/>
    <row r="54532" ht="26.25" customHeight="1"/>
    <row r="54533" ht="26.25" customHeight="1"/>
    <row r="54534" ht="26.25" customHeight="1"/>
    <row r="54535" ht="26.25" customHeight="1"/>
    <row r="54536" ht="26.25" customHeight="1"/>
    <row r="54537" ht="26.25" customHeight="1"/>
    <row r="54538" ht="26.25" customHeight="1"/>
    <row r="54539" ht="26.25" customHeight="1"/>
    <row r="54540" ht="26.25" customHeight="1"/>
    <row r="54541" ht="26.25" customHeight="1"/>
    <row r="54542" ht="26.25" customHeight="1"/>
    <row r="54543" ht="26.25" customHeight="1"/>
    <row r="54544" ht="26.25" customHeight="1"/>
    <row r="54545" ht="26.25" customHeight="1"/>
    <row r="54546" ht="26.25" customHeight="1"/>
    <row r="54547" ht="26.25" customHeight="1"/>
    <row r="54548" ht="26.25" customHeight="1"/>
    <row r="54549" ht="26.25" customHeight="1"/>
    <row r="54550" ht="26.25" customHeight="1"/>
    <row r="54551" ht="26.25" customHeight="1"/>
    <row r="54552" ht="26.25" customHeight="1"/>
    <row r="54553" ht="26.25" customHeight="1"/>
    <row r="54554" ht="26.25" customHeight="1"/>
    <row r="54555" ht="26.25" customHeight="1"/>
    <row r="54556" ht="26.25" customHeight="1"/>
    <row r="54557" ht="26.25" customHeight="1"/>
    <row r="54558" ht="26.25" customHeight="1"/>
    <row r="54559" ht="26.25" customHeight="1"/>
    <row r="54560" ht="26.25" customHeight="1"/>
    <row r="54561" ht="26.25" customHeight="1"/>
    <row r="54562" ht="26.25" customHeight="1"/>
    <row r="54563" ht="26.25" customHeight="1"/>
    <row r="54564" ht="26.25" customHeight="1"/>
    <row r="54565" ht="26.25" customHeight="1"/>
    <row r="54566" ht="26.25" customHeight="1"/>
    <row r="54567" ht="26.25" customHeight="1"/>
    <row r="54568" ht="26.25" customHeight="1"/>
    <row r="54569" ht="26.25" customHeight="1"/>
    <row r="54570" ht="26.25" customHeight="1"/>
    <row r="54571" ht="26.25" customHeight="1"/>
    <row r="54572" ht="26.25" customHeight="1"/>
    <row r="54573" ht="26.25" customHeight="1"/>
    <row r="54574" ht="26.25" customHeight="1"/>
    <row r="54575" ht="26.25" customHeight="1"/>
    <row r="54576" ht="26.25" customHeight="1"/>
    <row r="54577" ht="26.25" customHeight="1"/>
    <row r="54578" ht="26.25" customHeight="1"/>
    <row r="54579" ht="26.25" customHeight="1"/>
    <row r="54580" ht="26.25" customHeight="1"/>
    <row r="54581" ht="26.25" customHeight="1"/>
    <row r="54582" ht="26.25" customHeight="1"/>
    <row r="54583" ht="26.25" customHeight="1"/>
    <row r="54584" ht="26.25" customHeight="1"/>
    <row r="54585" ht="26.25" customHeight="1"/>
    <row r="54586" ht="26.25" customHeight="1"/>
    <row r="54587" ht="26.25" customHeight="1"/>
    <row r="54588" ht="26.25" customHeight="1"/>
    <row r="54589" ht="26.25" customHeight="1"/>
    <row r="54590" ht="26.25" customHeight="1"/>
    <row r="54591" ht="26.25" customHeight="1"/>
    <row r="54592" ht="26.25" customHeight="1"/>
    <row r="54593" ht="26.25" customHeight="1"/>
    <row r="54594" ht="26.25" customHeight="1"/>
    <row r="54595" ht="26.25" customHeight="1"/>
    <row r="54596" ht="26.25" customHeight="1"/>
    <row r="54597" ht="26.25" customHeight="1"/>
    <row r="54598" ht="26.25" customHeight="1"/>
    <row r="54599" ht="26.25" customHeight="1"/>
    <row r="54600" ht="26.25" customHeight="1"/>
    <row r="54601" ht="26.25" customHeight="1"/>
    <row r="54602" ht="26.25" customHeight="1"/>
    <row r="54603" ht="26.25" customHeight="1"/>
    <row r="54604" ht="26.25" customHeight="1"/>
    <row r="54605" ht="26.25" customHeight="1"/>
    <row r="54606" ht="26.25" customHeight="1"/>
    <row r="54607" ht="26.25" customHeight="1"/>
    <row r="54608" ht="26.25" customHeight="1"/>
    <row r="54609" ht="26.25" customHeight="1"/>
    <row r="54610" ht="26.25" customHeight="1"/>
    <row r="54611" ht="26.25" customHeight="1"/>
    <row r="54612" ht="26.25" customHeight="1"/>
    <row r="54613" ht="26.25" customHeight="1"/>
    <row r="54614" ht="26.25" customHeight="1"/>
    <row r="54615" ht="26.25" customHeight="1"/>
    <row r="54616" ht="26.25" customHeight="1"/>
    <row r="54617" ht="26.25" customHeight="1"/>
    <row r="54618" ht="26.25" customHeight="1"/>
    <row r="54619" ht="26.25" customHeight="1"/>
    <row r="54620" ht="26.25" customHeight="1"/>
    <row r="54621" ht="26.25" customHeight="1"/>
    <row r="54622" ht="26.25" customHeight="1"/>
    <row r="54623" ht="26.25" customHeight="1"/>
    <row r="54624" ht="26.25" customHeight="1"/>
    <row r="54625" ht="26.25" customHeight="1"/>
    <row r="54626" ht="26.25" customHeight="1"/>
    <row r="54627" ht="26.25" customHeight="1"/>
    <row r="54628" ht="26.25" customHeight="1"/>
    <row r="54629" ht="26.25" customHeight="1"/>
    <row r="54630" ht="26.25" customHeight="1"/>
    <row r="54631" ht="26.25" customHeight="1"/>
    <row r="54632" ht="26.25" customHeight="1"/>
    <row r="54633" ht="26.25" customHeight="1"/>
    <row r="54634" ht="26.25" customHeight="1"/>
    <row r="54635" ht="26.25" customHeight="1"/>
    <row r="54636" ht="26.25" customHeight="1"/>
    <row r="54637" ht="26.25" customHeight="1"/>
    <row r="54638" ht="26.25" customHeight="1"/>
    <row r="54639" ht="26.25" customHeight="1"/>
    <row r="54640" ht="26.25" customHeight="1"/>
    <row r="54641" ht="26.25" customHeight="1"/>
    <row r="54642" ht="26.25" customHeight="1"/>
    <row r="54643" ht="26.25" customHeight="1"/>
    <row r="54644" ht="26.25" customHeight="1"/>
    <row r="54645" ht="26.25" customHeight="1"/>
    <row r="54646" ht="26.25" customHeight="1"/>
    <row r="54647" ht="26.25" customHeight="1"/>
    <row r="54648" ht="26.25" customHeight="1"/>
    <row r="54649" ht="26.25" customHeight="1"/>
    <row r="54650" ht="26.25" customHeight="1"/>
    <row r="54651" ht="26.25" customHeight="1"/>
    <row r="54652" ht="26.25" customHeight="1"/>
    <row r="54653" ht="26.25" customHeight="1"/>
    <row r="54654" ht="26.25" customHeight="1"/>
    <row r="54655" ht="26.25" customHeight="1"/>
    <row r="54656" ht="26.25" customHeight="1"/>
    <row r="54657" ht="26.25" customHeight="1"/>
    <row r="54658" ht="26.25" customHeight="1"/>
    <row r="54659" ht="26.25" customHeight="1"/>
    <row r="54660" ht="26.25" customHeight="1"/>
    <row r="54661" ht="26.25" customHeight="1"/>
    <row r="54662" ht="26.25" customHeight="1"/>
    <row r="54663" ht="26.25" customHeight="1"/>
    <row r="54664" ht="26.25" customHeight="1"/>
    <row r="54665" ht="26.25" customHeight="1"/>
    <row r="54666" ht="26.25" customHeight="1"/>
    <row r="54667" ht="26.25" customHeight="1"/>
    <row r="54668" ht="26.25" customHeight="1"/>
    <row r="54669" ht="26.25" customHeight="1"/>
    <row r="54670" ht="26.25" customHeight="1"/>
    <row r="54671" ht="26.25" customHeight="1"/>
    <row r="54672" ht="26.25" customHeight="1"/>
    <row r="54673" ht="26.25" customHeight="1"/>
    <row r="54674" ht="26.25" customHeight="1"/>
    <row r="54675" ht="26.25" customHeight="1"/>
    <row r="54676" ht="26.25" customHeight="1"/>
    <row r="54677" ht="26.25" customHeight="1"/>
    <row r="54678" ht="26.25" customHeight="1"/>
    <row r="54679" ht="26.25" customHeight="1"/>
    <row r="54680" ht="26.25" customHeight="1"/>
    <row r="54681" ht="26.25" customHeight="1"/>
    <row r="54682" ht="26.25" customHeight="1"/>
    <row r="54683" ht="26.25" customHeight="1"/>
    <row r="54684" ht="26.25" customHeight="1"/>
    <row r="54685" ht="26.25" customHeight="1"/>
    <row r="54686" ht="26.25" customHeight="1"/>
    <row r="54687" ht="26.25" customHeight="1"/>
    <row r="54688" ht="26.25" customHeight="1"/>
    <row r="54689" ht="26.25" customHeight="1"/>
    <row r="54690" ht="26.25" customHeight="1"/>
    <row r="54691" ht="26.25" customHeight="1"/>
    <row r="54692" ht="26.25" customHeight="1"/>
    <row r="54693" ht="26.25" customHeight="1"/>
    <row r="54694" ht="26.25" customHeight="1"/>
    <row r="54695" ht="26.25" customHeight="1"/>
    <row r="54696" ht="26.25" customHeight="1"/>
    <row r="54697" ht="26.25" customHeight="1"/>
    <row r="54698" ht="26.25" customHeight="1"/>
    <row r="54699" ht="26.25" customHeight="1"/>
    <row r="54700" ht="26.25" customHeight="1"/>
    <row r="54701" ht="26.25" customHeight="1"/>
    <row r="54702" ht="26.25" customHeight="1"/>
    <row r="54703" ht="26.25" customHeight="1"/>
    <row r="54704" ht="26.25" customHeight="1"/>
    <row r="54705" ht="26.25" customHeight="1"/>
    <row r="54706" ht="26.25" customHeight="1"/>
    <row r="54707" ht="26.25" customHeight="1"/>
    <row r="54708" ht="26.25" customHeight="1"/>
    <row r="54709" ht="26.25" customHeight="1"/>
    <row r="54710" ht="26.25" customHeight="1"/>
    <row r="54711" ht="26.25" customHeight="1"/>
    <row r="54712" ht="26.25" customHeight="1"/>
    <row r="54713" ht="26.25" customHeight="1"/>
    <row r="54714" ht="26.25" customHeight="1"/>
    <row r="54715" ht="26.25" customHeight="1"/>
    <row r="54716" ht="26.25" customHeight="1"/>
    <row r="54717" ht="26.25" customHeight="1"/>
    <row r="54718" ht="26.25" customHeight="1"/>
    <row r="54719" ht="26.25" customHeight="1"/>
    <row r="54720" ht="26.25" customHeight="1"/>
    <row r="54721" ht="26.25" customHeight="1"/>
    <row r="54722" ht="26.25" customHeight="1"/>
    <row r="54723" ht="26.25" customHeight="1"/>
    <row r="54724" ht="26.25" customHeight="1"/>
    <row r="54725" ht="26.25" customHeight="1"/>
    <row r="54726" ht="26.25" customHeight="1"/>
    <row r="54727" ht="26.25" customHeight="1"/>
    <row r="54728" ht="26.25" customHeight="1"/>
    <row r="54729" ht="26.25" customHeight="1"/>
    <row r="54730" ht="26.25" customHeight="1"/>
    <row r="54731" ht="26.25" customHeight="1"/>
    <row r="54732" ht="26.25" customHeight="1"/>
    <row r="54733" ht="26.25" customHeight="1"/>
    <row r="54734" ht="26.25" customHeight="1"/>
    <row r="54735" ht="26.25" customHeight="1"/>
    <row r="54736" ht="26.25" customHeight="1"/>
    <row r="54737" ht="26.25" customHeight="1"/>
    <row r="54738" ht="26.25" customHeight="1"/>
    <row r="54739" ht="26.25" customHeight="1"/>
    <row r="54740" ht="26.25" customHeight="1"/>
    <row r="54741" ht="26.25" customHeight="1"/>
    <row r="54742" ht="26.25" customHeight="1"/>
    <row r="54743" ht="26.25" customHeight="1"/>
    <row r="54744" ht="26.25" customHeight="1"/>
    <row r="54745" ht="26.25" customHeight="1"/>
    <row r="54746" ht="26.25" customHeight="1"/>
    <row r="54747" ht="26.25" customHeight="1"/>
    <row r="54748" ht="26.25" customHeight="1"/>
    <row r="54749" ht="26.25" customHeight="1"/>
    <row r="54750" ht="26.25" customHeight="1"/>
    <row r="54751" ht="26.25" customHeight="1"/>
    <row r="54752" ht="26.25" customHeight="1"/>
    <row r="54753" ht="26.25" customHeight="1"/>
    <row r="54754" ht="26.25" customHeight="1"/>
    <row r="54755" ht="26.25" customHeight="1"/>
    <row r="54756" ht="26.25" customHeight="1"/>
    <row r="54757" ht="26.25" customHeight="1"/>
    <row r="54758" ht="26.25" customHeight="1"/>
    <row r="54759" ht="26.25" customHeight="1"/>
    <row r="54760" ht="26.25" customHeight="1"/>
    <row r="54761" ht="26.25" customHeight="1"/>
    <row r="54762" ht="26.25" customHeight="1"/>
    <row r="54763" ht="26.25" customHeight="1"/>
    <row r="54764" ht="26.25" customHeight="1"/>
    <row r="54765" ht="26.25" customHeight="1"/>
    <row r="54766" ht="26.25" customHeight="1"/>
    <row r="54767" ht="26.25" customHeight="1"/>
    <row r="54768" ht="26.25" customHeight="1"/>
    <row r="54769" ht="26.25" customHeight="1"/>
    <row r="54770" ht="26.25" customHeight="1"/>
    <row r="54771" ht="26.25" customHeight="1"/>
    <row r="54772" ht="26.25" customHeight="1"/>
    <row r="54773" ht="26.25" customHeight="1"/>
    <row r="54774" ht="26.25" customHeight="1"/>
    <row r="54775" ht="26.25" customHeight="1"/>
    <row r="54776" ht="26.25" customHeight="1"/>
    <row r="54777" ht="26.25" customHeight="1"/>
    <row r="54778" ht="26.25" customHeight="1"/>
    <row r="54779" ht="26.25" customHeight="1"/>
    <row r="54780" ht="26.25" customHeight="1"/>
    <row r="54781" ht="26.25" customHeight="1"/>
    <row r="54782" ht="26.25" customHeight="1"/>
    <row r="54783" ht="26.25" customHeight="1"/>
    <row r="54784" ht="26.25" customHeight="1"/>
    <row r="54785" ht="26.25" customHeight="1"/>
    <row r="54786" ht="26.25" customHeight="1"/>
    <row r="54787" ht="26.25" customHeight="1"/>
    <row r="54788" ht="26.25" customHeight="1"/>
    <row r="54789" ht="26.25" customHeight="1"/>
    <row r="54790" ht="26.25" customHeight="1"/>
    <row r="54791" ht="26.25" customHeight="1"/>
    <row r="54792" ht="26.25" customHeight="1"/>
    <row r="54793" ht="26.25" customHeight="1"/>
    <row r="54794" ht="26.25" customHeight="1"/>
    <row r="54795" ht="26.25" customHeight="1"/>
    <row r="54796" ht="26.25" customHeight="1"/>
    <row r="54797" ht="26.25" customHeight="1"/>
    <row r="54798" ht="26.25" customHeight="1"/>
    <row r="54799" ht="26.25" customHeight="1"/>
    <row r="54800" ht="26.25" customHeight="1"/>
    <row r="54801" ht="26.25" customHeight="1"/>
    <row r="54802" ht="26.25" customHeight="1"/>
    <row r="54803" ht="26.25" customHeight="1"/>
    <row r="54804" ht="26.25" customHeight="1"/>
    <row r="54805" ht="26.25" customHeight="1"/>
    <row r="54806" ht="26.25" customHeight="1"/>
    <row r="54807" ht="26.25" customHeight="1"/>
    <row r="54808" ht="26.25" customHeight="1"/>
    <row r="54809" ht="26.25" customHeight="1"/>
    <row r="54810" ht="26.25" customHeight="1"/>
    <row r="54811" ht="26.25" customHeight="1"/>
    <row r="54812" ht="26.25" customHeight="1"/>
    <row r="54813" ht="26.25" customHeight="1"/>
    <row r="54814" ht="26.25" customHeight="1"/>
    <row r="54815" ht="26.25" customHeight="1"/>
    <row r="54816" ht="26.25" customHeight="1"/>
    <row r="54817" ht="26.25" customHeight="1"/>
    <row r="54818" ht="26.25" customHeight="1"/>
    <row r="54819" ht="26.25" customHeight="1"/>
    <row r="54820" ht="26.25" customHeight="1"/>
    <row r="54821" ht="26.25" customHeight="1"/>
    <row r="54822" ht="26.25" customHeight="1"/>
    <row r="54823" ht="26.25" customHeight="1"/>
    <row r="54824" ht="26.25" customHeight="1"/>
    <row r="54825" ht="26.25" customHeight="1"/>
    <row r="54826" ht="26.25" customHeight="1"/>
    <row r="54827" ht="26.25" customHeight="1"/>
    <row r="54828" ht="26.25" customHeight="1"/>
    <row r="54829" ht="26.25" customHeight="1"/>
    <row r="54830" ht="26.25" customHeight="1"/>
    <row r="54831" ht="26.25" customHeight="1"/>
    <row r="54832" ht="26.25" customHeight="1"/>
    <row r="54833" ht="26.25" customHeight="1"/>
    <row r="54834" ht="26.25" customHeight="1"/>
    <row r="54835" ht="26.25" customHeight="1"/>
    <row r="54836" ht="26.25" customHeight="1"/>
    <row r="54837" ht="26.25" customHeight="1"/>
    <row r="54838" ht="26.25" customHeight="1"/>
    <row r="54839" ht="26.25" customHeight="1"/>
    <row r="54840" ht="26.25" customHeight="1"/>
    <row r="54841" ht="26.25" customHeight="1"/>
    <row r="54842" ht="26.25" customHeight="1"/>
    <row r="54843" ht="26.25" customHeight="1"/>
    <row r="54844" ht="26.25" customHeight="1"/>
    <row r="54845" ht="26.25" customHeight="1"/>
    <row r="54846" ht="26.25" customHeight="1"/>
    <row r="54847" ht="26.25" customHeight="1"/>
    <row r="54848" ht="26.25" customHeight="1"/>
    <row r="54849" ht="26.25" customHeight="1"/>
    <row r="54850" ht="26.25" customHeight="1"/>
    <row r="54851" ht="26.25" customHeight="1"/>
    <row r="54852" ht="26.25" customHeight="1"/>
    <row r="54853" ht="26.25" customHeight="1"/>
    <row r="54854" ht="26.25" customHeight="1"/>
    <row r="54855" ht="26.25" customHeight="1"/>
    <row r="54856" ht="26.25" customHeight="1"/>
    <row r="54857" ht="26.25" customHeight="1"/>
    <row r="54858" ht="26.25" customHeight="1"/>
    <row r="54859" ht="26.25" customHeight="1"/>
    <row r="54860" ht="26.25" customHeight="1"/>
    <row r="54861" ht="26.25" customHeight="1"/>
    <row r="54862" ht="26.25" customHeight="1"/>
    <row r="54863" ht="26.25" customHeight="1"/>
    <row r="54864" ht="26.25" customHeight="1"/>
    <row r="54865" ht="26.25" customHeight="1"/>
    <row r="54866" ht="26.25" customHeight="1"/>
    <row r="54867" ht="26.25" customHeight="1"/>
    <row r="54868" ht="26.25" customHeight="1"/>
    <row r="54869" ht="26.25" customHeight="1"/>
    <row r="54870" ht="26.25" customHeight="1"/>
    <row r="54871" ht="26.25" customHeight="1"/>
    <row r="54872" ht="26.25" customHeight="1"/>
    <row r="54873" ht="26.25" customHeight="1"/>
    <row r="54874" ht="26.25" customHeight="1"/>
    <row r="54875" ht="26.25" customHeight="1"/>
    <row r="54876" ht="26.25" customHeight="1"/>
    <row r="54877" ht="26.25" customHeight="1"/>
    <row r="54878" ht="26.25" customHeight="1"/>
    <row r="54879" ht="26.25" customHeight="1"/>
    <row r="54880" ht="26.25" customHeight="1"/>
    <row r="54881" ht="26.25" customHeight="1"/>
    <row r="54882" ht="26.25" customHeight="1"/>
    <row r="54883" ht="26.25" customHeight="1"/>
    <row r="54884" ht="26.25" customHeight="1"/>
    <row r="54885" ht="26.25" customHeight="1"/>
    <row r="54886" ht="26.25" customHeight="1"/>
    <row r="54887" ht="26.25" customHeight="1"/>
    <row r="54888" ht="26.25" customHeight="1"/>
    <row r="54889" ht="26.25" customHeight="1"/>
    <row r="54890" ht="26.25" customHeight="1"/>
    <row r="54891" ht="26.25" customHeight="1"/>
    <row r="54892" ht="26.25" customHeight="1"/>
    <row r="54893" ht="26.25" customHeight="1"/>
    <row r="54894" ht="26.25" customHeight="1"/>
    <row r="54895" ht="26.25" customHeight="1"/>
    <row r="54896" ht="26.25" customHeight="1"/>
    <row r="54897" ht="26.25" customHeight="1"/>
    <row r="54898" ht="26.25" customHeight="1"/>
    <row r="54899" ht="26.25" customHeight="1"/>
    <row r="54900" ht="26.25" customHeight="1"/>
    <row r="54901" ht="26.25" customHeight="1"/>
    <row r="54902" ht="26.25" customHeight="1"/>
    <row r="54903" ht="26.25" customHeight="1"/>
    <row r="54904" ht="26.25" customHeight="1"/>
    <row r="54905" ht="26.25" customHeight="1"/>
    <row r="54906" ht="26.25" customHeight="1"/>
    <row r="54907" ht="26.25" customHeight="1"/>
    <row r="54908" ht="26.25" customHeight="1"/>
    <row r="54909" ht="26.25" customHeight="1"/>
    <row r="54910" ht="26.25" customHeight="1"/>
    <row r="54911" ht="26.25" customHeight="1"/>
    <row r="54912" ht="26.25" customHeight="1"/>
    <row r="54913" ht="26.25" customHeight="1"/>
    <row r="54914" ht="26.25" customHeight="1"/>
    <row r="54915" ht="26.25" customHeight="1"/>
    <row r="54916" ht="26.25" customHeight="1"/>
    <row r="54917" ht="26.25" customHeight="1"/>
    <row r="54918" ht="26.25" customHeight="1"/>
    <row r="54919" ht="26.25" customHeight="1"/>
    <row r="54920" ht="26.25" customHeight="1"/>
    <row r="54921" ht="26.25" customHeight="1"/>
    <row r="54922" ht="26.25" customHeight="1"/>
    <row r="54923" ht="26.25" customHeight="1"/>
    <row r="54924" ht="26.25" customHeight="1"/>
    <row r="54925" ht="26.25" customHeight="1"/>
    <row r="54926" ht="26.25" customHeight="1"/>
    <row r="54927" ht="26.25" customHeight="1"/>
    <row r="54928" ht="26.25" customHeight="1"/>
    <row r="54929" ht="26.25" customHeight="1"/>
    <row r="54930" ht="26.25" customHeight="1"/>
    <row r="54931" ht="26.25" customHeight="1"/>
    <row r="54932" ht="26.25" customHeight="1"/>
    <row r="54933" ht="26.25" customHeight="1"/>
    <row r="54934" ht="26.25" customHeight="1"/>
    <row r="54935" ht="26.25" customHeight="1"/>
    <row r="54936" ht="26.25" customHeight="1"/>
    <row r="54937" ht="26.25" customHeight="1"/>
    <row r="54938" ht="26.25" customHeight="1"/>
    <row r="54939" ht="26.25" customHeight="1"/>
    <row r="54940" ht="26.25" customHeight="1"/>
    <row r="54941" ht="26.25" customHeight="1"/>
    <row r="54942" ht="26.25" customHeight="1"/>
    <row r="54943" ht="26.25" customHeight="1"/>
    <row r="54944" ht="26.25" customHeight="1"/>
    <row r="54945" ht="26.25" customHeight="1"/>
    <row r="54946" ht="26.25" customHeight="1"/>
    <row r="54947" ht="26.25" customHeight="1"/>
    <row r="54948" ht="26.25" customHeight="1"/>
    <row r="54949" ht="26.25" customHeight="1"/>
    <row r="54950" ht="26.25" customHeight="1"/>
    <row r="54951" ht="26.25" customHeight="1"/>
    <row r="54952" ht="26.25" customHeight="1"/>
    <row r="54953" ht="26.25" customHeight="1"/>
    <row r="54954" ht="26.25" customHeight="1"/>
    <row r="54955" ht="26.25" customHeight="1"/>
    <row r="54956" ht="26.25" customHeight="1"/>
    <row r="54957" ht="26.25" customHeight="1"/>
    <row r="54958" ht="26.25" customHeight="1"/>
    <row r="54959" ht="26.25" customHeight="1"/>
    <row r="54960" ht="26.25" customHeight="1"/>
    <row r="54961" ht="26.25" customHeight="1"/>
    <row r="54962" ht="26.25" customHeight="1"/>
    <row r="54963" ht="26.25" customHeight="1"/>
    <row r="54964" ht="26.25" customHeight="1"/>
    <row r="54965" ht="26.25" customHeight="1"/>
    <row r="54966" ht="26.25" customHeight="1"/>
    <row r="54967" ht="26.25" customHeight="1"/>
    <row r="54968" ht="26.25" customHeight="1"/>
    <row r="54969" ht="26.25" customHeight="1"/>
    <row r="54970" ht="26.25" customHeight="1"/>
    <row r="54971" ht="26.25" customHeight="1"/>
    <row r="54972" ht="26.25" customHeight="1"/>
    <row r="54973" ht="26.25" customHeight="1"/>
    <row r="54974" ht="26.25" customHeight="1"/>
    <row r="54975" ht="26.25" customHeight="1"/>
    <row r="54976" ht="26.25" customHeight="1"/>
    <row r="54977" ht="26.25" customHeight="1"/>
    <row r="54978" ht="26.25" customHeight="1"/>
    <row r="54979" ht="26.25" customHeight="1"/>
    <row r="54980" ht="26.25" customHeight="1"/>
    <row r="54981" ht="26.25" customHeight="1"/>
    <row r="54982" ht="26.25" customHeight="1"/>
    <row r="54983" ht="26.25" customHeight="1"/>
    <row r="54984" ht="26.25" customHeight="1"/>
    <row r="54985" ht="26.25" customHeight="1"/>
    <row r="54986" ht="26.25" customHeight="1"/>
    <row r="54987" ht="26.25" customHeight="1"/>
    <row r="54988" ht="26.25" customHeight="1"/>
    <row r="54989" ht="26.25" customHeight="1"/>
    <row r="54990" ht="26.25" customHeight="1"/>
    <row r="54991" ht="26.25" customHeight="1"/>
    <row r="54992" ht="26.25" customHeight="1"/>
    <row r="54993" ht="26.25" customHeight="1"/>
    <row r="54994" ht="26.25" customHeight="1"/>
    <row r="54995" ht="26.25" customHeight="1"/>
    <row r="54996" ht="26.25" customHeight="1"/>
    <row r="54997" ht="26.25" customHeight="1"/>
    <row r="54998" ht="26.25" customHeight="1"/>
    <row r="54999" ht="26.25" customHeight="1"/>
    <row r="55000" ht="26.25" customHeight="1"/>
    <row r="55001" ht="26.25" customHeight="1"/>
    <row r="55002" ht="26.25" customHeight="1"/>
    <row r="55003" ht="26.25" customHeight="1"/>
    <row r="55004" ht="26.25" customHeight="1"/>
    <row r="55005" ht="26.25" customHeight="1"/>
    <row r="55006" ht="26.25" customHeight="1"/>
    <row r="55007" ht="26.25" customHeight="1"/>
    <row r="55008" ht="26.25" customHeight="1"/>
    <row r="55009" ht="26.25" customHeight="1"/>
    <row r="55010" ht="26.25" customHeight="1"/>
    <row r="55011" ht="26.25" customHeight="1"/>
    <row r="55012" ht="26.25" customHeight="1"/>
    <row r="55013" ht="26.25" customHeight="1"/>
    <row r="55014" ht="26.25" customHeight="1"/>
    <row r="55015" ht="26.25" customHeight="1"/>
    <row r="55016" ht="26.25" customHeight="1"/>
    <row r="55017" ht="26.25" customHeight="1"/>
    <row r="55018" ht="26.25" customHeight="1"/>
    <row r="55019" ht="26.25" customHeight="1"/>
    <row r="55020" ht="26.25" customHeight="1"/>
    <row r="55021" ht="26.25" customHeight="1"/>
    <row r="55022" ht="26.25" customHeight="1"/>
    <row r="55023" ht="26.25" customHeight="1"/>
    <row r="55024" ht="26.25" customHeight="1"/>
    <row r="55025" ht="26.25" customHeight="1"/>
    <row r="55026" ht="26.25" customHeight="1"/>
    <row r="55027" ht="26.25" customHeight="1"/>
    <row r="55028" ht="26.25" customHeight="1"/>
    <row r="55029" ht="26.25" customHeight="1"/>
    <row r="55030" ht="26.25" customHeight="1"/>
    <row r="55031" ht="26.25" customHeight="1"/>
    <row r="55032" ht="26.25" customHeight="1"/>
    <row r="55033" ht="26.25" customHeight="1"/>
    <row r="55034" ht="26.25" customHeight="1"/>
    <row r="55035" ht="26.25" customHeight="1"/>
    <row r="55036" ht="26.25" customHeight="1"/>
    <row r="55037" ht="26.25" customHeight="1"/>
    <row r="55038" ht="26.25" customHeight="1"/>
    <row r="55039" ht="26.25" customHeight="1"/>
    <row r="55040" ht="26.25" customHeight="1"/>
    <row r="55041" ht="26.25" customHeight="1"/>
    <row r="55042" ht="26.25" customHeight="1"/>
    <row r="55043" ht="26.25" customHeight="1"/>
    <row r="55044" ht="26.25" customHeight="1"/>
    <row r="55045" ht="26.25" customHeight="1"/>
    <row r="55046" ht="26.25" customHeight="1"/>
    <row r="55047" ht="26.25" customHeight="1"/>
    <row r="55048" ht="26.25" customHeight="1"/>
    <row r="55049" ht="26.25" customHeight="1"/>
    <row r="55050" ht="26.25" customHeight="1"/>
    <row r="55051" ht="26.25" customHeight="1"/>
    <row r="55052" ht="26.25" customHeight="1"/>
    <row r="55053" ht="26.25" customHeight="1"/>
    <row r="55054" ht="26.25" customHeight="1"/>
    <row r="55055" ht="26.25" customHeight="1"/>
    <row r="55056" ht="26.25" customHeight="1"/>
    <row r="55057" ht="26.25" customHeight="1"/>
    <row r="55058" ht="26.25" customHeight="1"/>
    <row r="55059" ht="26.25" customHeight="1"/>
    <row r="55060" ht="26.25" customHeight="1"/>
    <row r="55061" ht="26.25" customHeight="1"/>
    <row r="55062" ht="26.25" customHeight="1"/>
    <row r="55063" ht="26.25" customHeight="1"/>
    <row r="55064" ht="26.25" customHeight="1"/>
    <row r="55065" ht="26.25" customHeight="1"/>
    <row r="55066" ht="26.25" customHeight="1"/>
    <row r="55067" ht="26.25" customHeight="1"/>
    <row r="55068" ht="26.25" customHeight="1"/>
    <row r="55069" ht="26.25" customHeight="1"/>
    <row r="55070" ht="26.25" customHeight="1"/>
    <row r="55071" ht="26.25" customHeight="1"/>
    <row r="55072" ht="26.25" customHeight="1"/>
    <row r="55073" ht="26.25" customHeight="1"/>
    <row r="55074" ht="26.25" customHeight="1"/>
    <row r="55075" ht="26.25" customHeight="1"/>
    <row r="55076" ht="26.25" customHeight="1"/>
    <row r="55077" ht="26.25" customHeight="1"/>
    <row r="55078" ht="26.25" customHeight="1"/>
    <row r="55079" ht="26.25" customHeight="1"/>
    <row r="55080" ht="26.25" customHeight="1"/>
    <row r="55081" ht="26.25" customHeight="1"/>
    <row r="55082" ht="26.25" customHeight="1"/>
    <row r="55083" ht="26.25" customHeight="1"/>
    <row r="55084" ht="26.25" customHeight="1"/>
    <row r="55085" ht="26.25" customHeight="1"/>
    <row r="55086" ht="26.25" customHeight="1"/>
    <row r="55087" ht="26.25" customHeight="1"/>
    <row r="55088" ht="26.25" customHeight="1"/>
    <row r="55089" ht="26.25" customHeight="1"/>
    <row r="55090" ht="26.25" customHeight="1"/>
    <row r="55091" ht="26.25" customHeight="1"/>
    <row r="55092" ht="26.25" customHeight="1"/>
    <row r="55093" ht="26.25" customHeight="1"/>
    <row r="55094" ht="26.25" customHeight="1"/>
    <row r="55095" ht="26.25" customHeight="1"/>
    <row r="55096" ht="26.25" customHeight="1"/>
    <row r="55097" ht="26.25" customHeight="1"/>
    <row r="55098" ht="26.25" customHeight="1"/>
    <row r="55099" ht="26.25" customHeight="1"/>
    <row r="55100" ht="26.25" customHeight="1"/>
    <row r="55101" ht="26.25" customHeight="1"/>
    <row r="55102" ht="26.25" customHeight="1"/>
    <row r="55103" ht="26.25" customHeight="1"/>
    <row r="55104" ht="26.25" customHeight="1"/>
    <row r="55105" ht="26.25" customHeight="1"/>
    <row r="55106" ht="26.25" customHeight="1"/>
    <row r="55107" ht="26.25" customHeight="1"/>
    <row r="55108" ht="26.25" customHeight="1"/>
    <row r="55109" ht="26.25" customHeight="1"/>
    <row r="55110" ht="26.25" customHeight="1"/>
    <row r="55111" ht="26.25" customHeight="1"/>
    <row r="55112" ht="26.25" customHeight="1"/>
    <row r="55113" ht="26.25" customHeight="1"/>
    <row r="55114" ht="26.25" customHeight="1"/>
    <row r="55115" ht="26.25" customHeight="1"/>
    <row r="55116" ht="26.25" customHeight="1"/>
    <row r="55117" ht="26.25" customHeight="1"/>
    <row r="55118" ht="26.25" customHeight="1"/>
    <row r="55119" ht="26.25" customHeight="1"/>
    <row r="55120" ht="26.25" customHeight="1"/>
    <row r="55121" ht="26.25" customHeight="1"/>
    <row r="55122" ht="26.25" customHeight="1"/>
    <row r="55123" ht="26.25" customHeight="1"/>
    <row r="55124" ht="26.25" customHeight="1"/>
    <row r="55125" ht="26.25" customHeight="1"/>
    <row r="55126" ht="26.25" customHeight="1"/>
    <row r="55127" ht="26.25" customHeight="1"/>
    <row r="55128" ht="26.25" customHeight="1"/>
    <row r="55129" ht="26.25" customHeight="1"/>
    <row r="55130" ht="26.25" customHeight="1"/>
    <row r="55131" ht="26.25" customHeight="1"/>
    <row r="55132" ht="26.25" customHeight="1"/>
    <row r="55133" ht="26.25" customHeight="1"/>
    <row r="55134" ht="26.25" customHeight="1"/>
    <row r="55135" ht="26.25" customHeight="1"/>
    <row r="55136" ht="26.25" customHeight="1"/>
    <row r="55137" ht="26.25" customHeight="1"/>
    <row r="55138" ht="26.25" customHeight="1"/>
    <row r="55139" ht="26.25" customHeight="1"/>
    <row r="55140" ht="26.25" customHeight="1"/>
    <row r="55141" ht="26.25" customHeight="1"/>
    <row r="55142" ht="26.25" customHeight="1"/>
    <row r="55143" ht="26.25" customHeight="1"/>
    <row r="55144" ht="26.25" customHeight="1"/>
    <row r="55145" ht="26.25" customHeight="1"/>
    <row r="55146" ht="26.25" customHeight="1"/>
    <row r="55147" ht="26.25" customHeight="1"/>
    <row r="55148" ht="26.25" customHeight="1"/>
    <row r="55149" ht="26.25" customHeight="1"/>
    <row r="55150" ht="26.25" customHeight="1"/>
    <row r="55151" ht="26.25" customHeight="1"/>
    <row r="55152" ht="26.25" customHeight="1"/>
    <row r="55153" ht="26.25" customHeight="1"/>
    <row r="55154" ht="26.25" customHeight="1"/>
    <row r="55155" ht="26.25" customHeight="1"/>
    <row r="55156" ht="26.25" customHeight="1"/>
    <row r="55157" ht="26.25" customHeight="1"/>
    <row r="55158" ht="26.25" customHeight="1"/>
    <row r="55159" ht="26.25" customHeight="1"/>
    <row r="55160" ht="26.25" customHeight="1"/>
    <row r="55161" ht="26.25" customHeight="1"/>
    <row r="55162" ht="26.25" customHeight="1"/>
    <row r="55163" ht="26.25" customHeight="1"/>
    <row r="55164" ht="26.25" customHeight="1"/>
    <row r="55165" ht="26.25" customHeight="1"/>
    <row r="55166" ht="26.25" customHeight="1"/>
    <row r="55167" ht="26.25" customHeight="1"/>
    <row r="55168" ht="26.25" customHeight="1"/>
    <row r="55169" ht="26.25" customHeight="1"/>
    <row r="55170" ht="26.25" customHeight="1"/>
    <row r="55171" ht="26.25" customHeight="1"/>
    <row r="55172" ht="26.25" customHeight="1"/>
    <row r="55173" ht="26.25" customHeight="1"/>
    <row r="55174" ht="26.25" customHeight="1"/>
    <row r="55175" ht="26.25" customHeight="1"/>
    <row r="55176" ht="26.25" customHeight="1"/>
    <row r="55177" ht="26.25" customHeight="1"/>
    <row r="55178" ht="26.25" customHeight="1"/>
    <row r="55179" ht="26.25" customHeight="1"/>
    <row r="55180" ht="26.25" customHeight="1"/>
    <row r="55181" ht="26.25" customHeight="1"/>
    <row r="55182" ht="26.25" customHeight="1"/>
    <row r="55183" ht="26.25" customHeight="1"/>
    <row r="55184" ht="26.25" customHeight="1"/>
    <row r="55185" ht="26.25" customHeight="1"/>
    <row r="55186" ht="26.25" customHeight="1"/>
    <row r="55187" ht="26.25" customHeight="1"/>
    <row r="55188" ht="26.25" customHeight="1"/>
    <row r="55189" ht="26.25" customHeight="1"/>
    <row r="55190" ht="26.25" customHeight="1"/>
    <row r="55191" ht="26.25" customHeight="1"/>
    <row r="55192" ht="26.25" customHeight="1"/>
    <row r="55193" ht="26.25" customHeight="1"/>
    <row r="55194" ht="26.25" customHeight="1"/>
    <row r="55195" ht="26.25" customHeight="1"/>
    <row r="55196" ht="26.25" customHeight="1"/>
    <row r="55197" ht="26.25" customHeight="1"/>
    <row r="55198" ht="26.25" customHeight="1"/>
    <row r="55199" ht="26.25" customHeight="1"/>
    <row r="55200" ht="26.25" customHeight="1"/>
    <row r="55201" ht="26.25" customHeight="1"/>
    <row r="55202" ht="26.25" customHeight="1"/>
    <row r="55203" ht="26.25" customHeight="1"/>
    <row r="55204" ht="26.25" customHeight="1"/>
    <row r="55205" ht="26.25" customHeight="1"/>
    <row r="55206" ht="26.25" customHeight="1"/>
    <row r="55207" ht="26.25" customHeight="1"/>
    <row r="55208" ht="26.25" customHeight="1"/>
    <row r="55209" ht="26.25" customHeight="1"/>
    <row r="55210" ht="26.25" customHeight="1"/>
    <row r="55211" ht="26.25" customHeight="1"/>
    <row r="55212" ht="26.25" customHeight="1"/>
    <row r="55213" ht="26.25" customHeight="1"/>
    <row r="55214" ht="26.25" customHeight="1"/>
    <row r="55215" ht="26.25" customHeight="1"/>
    <row r="55216" ht="26.25" customHeight="1"/>
    <row r="55217" ht="26.25" customHeight="1"/>
    <row r="55218" ht="26.25" customHeight="1"/>
    <row r="55219" ht="26.25" customHeight="1"/>
    <row r="55220" ht="26.25" customHeight="1"/>
    <row r="55221" ht="26.25" customHeight="1"/>
    <row r="55222" ht="26.25" customHeight="1"/>
    <row r="55223" ht="26.25" customHeight="1"/>
    <row r="55224" ht="26.25" customHeight="1"/>
    <row r="55225" ht="26.25" customHeight="1"/>
    <row r="55226" ht="26.25" customHeight="1"/>
    <row r="55227" ht="26.25" customHeight="1"/>
    <row r="55228" ht="26.25" customHeight="1"/>
    <row r="55229" ht="26.25" customHeight="1"/>
    <row r="55230" ht="26.25" customHeight="1"/>
    <row r="55231" ht="26.25" customHeight="1"/>
    <row r="55232" ht="26.25" customHeight="1"/>
    <row r="55233" ht="26.25" customHeight="1"/>
    <row r="55234" ht="26.25" customHeight="1"/>
    <row r="55235" ht="26.25" customHeight="1"/>
    <row r="55236" ht="26.25" customHeight="1"/>
    <row r="55237" ht="26.25" customHeight="1"/>
    <row r="55238" ht="26.25" customHeight="1"/>
    <row r="55239" ht="26.25" customHeight="1"/>
    <row r="55240" ht="26.25" customHeight="1"/>
    <row r="55241" ht="26.25" customHeight="1"/>
    <row r="55242" ht="26.25" customHeight="1"/>
    <row r="55243" ht="26.25" customHeight="1"/>
    <row r="55244" ht="26.25" customHeight="1"/>
    <row r="55245" ht="26.25" customHeight="1"/>
    <row r="55246" ht="26.25" customHeight="1"/>
    <row r="55247" ht="26.25" customHeight="1"/>
    <row r="55248" ht="26.25" customHeight="1"/>
    <row r="55249" ht="26.25" customHeight="1"/>
    <row r="55250" ht="26.25" customHeight="1"/>
    <row r="55251" ht="26.25" customHeight="1"/>
    <row r="55252" ht="26.25" customHeight="1"/>
    <row r="55253" ht="26.25" customHeight="1"/>
    <row r="55254" ht="26.25" customHeight="1"/>
    <row r="55255" ht="26.25" customHeight="1"/>
    <row r="55256" ht="26.25" customHeight="1"/>
    <row r="55257" ht="26.25" customHeight="1"/>
    <row r="55258" ht="26.25" customHeight="1"/>
    <row r="55259" ht="26.25" customHeight="1"/>
    <row r="55260" ht="26.25" customHeight="1"/>
    <row r="55261" ht="26.25" customHeight="1"/>
    <row r="55262" ht="26.25" customHeight="1"/>
    <row r="55263" ht="26.25" customHeight="1"/>
    <row r="55264" ht="26.25" customHeight="1"/>
    <row r="55265" ht="26.25" customHeight="1"/>
    <row r="55266" ht="26.25" customHeight="1"/>
    <row r="55267" ht="26.25" customHeight="1"/>
    <row r="55268" ht="26.25" customHeight="1"/>
    <row r="55269" ht="26.25" customHeight="1"/>
    <row r="55270" ht="26.25" customHeight="1"/>
    <row r="55271" ht="26.25" customHeight="1"/>
    <row r="55272" ht="26.25" customHeight="1"/>
    <row r="55273" ht="26.25" customHeight="1"/>
    <row r="55274" ht="26.25" customHeight="1"/>
    <row r="55275" ht="26.25" customHeight="1"/>
    <row r="55276" ht="26.25" customHeight="1"/>
    <row r="55277" ht="26.25" customHeight="1"/>
    <row r="55278" ht="26.25" customHeight="1"/>
    <row r="55279" ht="26.25" customHeight="1"/>
    <row r="55280" ht="26.25" customHeight="1"/>
    <row r="55281" ht="26.25" customHeight="1"/>
    <row r="55282" ht="26.25" customHeight="1"/>
    <row r="55283" ht="26.25" customHeight="1"/>
    <row r="55284" ht="26.25" customHeight="1"/>
    <row r="55285" ht="26.25" customHeight="1"/>
    <row r="55286" ht="26.25" customHeight="1"/>
    <row r="55287" ht="26.25" customHeight="1"/>
    <row r="55288" ht="26.25" customHeight="1"/>
    <row r="55289" ht="26.25" customHeight="1"/>
    <row r="55290" ht="26.25" customHeight="1"/>
    <row r="55291" ht="26.25" customHeight="1"/>
    <row r="55292" ht="26.25" customHeight="1"/>
    <row r="55293" ht="26.25" customHeight="1"/>
    <row r="55294" ht="26.25" customHeight="1"/>
    <row r="55295" ht="26.25" customHeight="1"/>
    <row r="55296" ht="26.25" customHeight="1"/>
    <row r="55297" ht="26.25" customHeight="1"/>
    <row r="55298" ht="26.25" customHeight="1"/>
    <row r="55299" ht="26.25" customHeight="1"/>
    <row r="55300" ht="26.25" customHeight="1"/>
    <row r="55301" ht="26.25" customHeight="1"/>
    <row r="55302" ht="26.25" customHeight="1"/>
    <row r="55303" ht="26.25" customHeight="1"/>
    <row r="55304" ht="26.25" customHeight="1"/>
    <row r="55305" ht="26.25" customHeight="1"/>
    <row r="55306" ht="26.25" customHeight="1"/>
    <row r="55307" ht="26.25" customHeight="1"/>
    <row r="55308" ht="26.25" customHeight="1"/>
    <row r="55309" ht="26.25" customHeight="1"/>
    <row r="55310" ht="26.25" customHeight="1"/>
    <row r="55311" ht="26.25" customHeight="1"/>
    <row r="55312" ht="26.25" customHeight="1"/>
    <row r="55313" ht="26.25" customHeight="1"/>
    <row r="55314" ht="26.25" customHeight="1"/>
    <row r="55315" ht="26.25" customHeight="1"/>
    <row r="55316" ht="26.25" customHeight="1"/>
    <row r="55317" ht="26.25" customHeight="1"/>
    <row r="55318" ht="26.25" customHeight="1"/>
    <row r="55319" ht="26.25" customHeight="1"/>
    <row r="55320" ht="26.25" customHeight="1"/>
    <row r="55321" ht="26.25" customHeight="1"/>
    <row r="55322" ht="26.25" customHeight="1"/>
    <row r="55323" ht="26.25" customHeight="1"/>
    <row r="55324" ht="26.25" customHeight="1"/>
    <row r="55325" ht="26.25" customHeight="1"/>
    <row r="55326" ht="26.25" customHeight="1"/>
    <row r="55327" ht="26.25" customHeight="1"/>
    <row r="55328" ht="26.25" customHeight="1"/>
    <row r="55329" ht="26.25" customHeight="1"/>
    <row r="55330" ht="26.25" customHeight="1"/>
    <row r="55331" ht="26.25" customHeight="1"/>
    <row r="55332" ht="26.25" customHeight="1"/>
    <row r="55333" ht="26.25" customHeight="1"/>
    <row r="55334" ht="26.25" customHeight="1"/>
    <row r="55335" ht="26.25" customHeight="1"/>
    <row r="55336" ht="26.25" customHeight="1"/>
    <row r="55337" ht="26.25" customHeight="1"/>
    <row r="55338" ht="26.25" customHeight="1"/>
    <row r="55339" ht="26.25" customHeight="1"/>
    <row r="55340" ht="26.25" customHeight="1"/>
    <row r="55341" ht="26.25" customHeight="1"/>
    <row r="55342" ht="26.25" customHeight="1"/>
    <row r="55343" ht="26.25" customHeight="1"/>
    <row r="55344" ht="26.25" customHeight="1"/>
    <row r="55345" ht="26.25" customHeight="1"/>
    <row r="55346" ht="26.25" customHeight="1"/>
    <row r="55347" ht="26.25" customHeight="1"/>
    <row r="55348" ht="26.25" customHeight="1"/>
    <row r="55349" ht="26.25" customHeight="1"/>
    <row r="55350" ht="26.25" customHeight="1"/>
    <row r="55351" ht="26.25" customHeight="1"/>
    <row r="55352" ht="26.25" customHeight="1"/>
    <row r="55353" ht="26.25" customHeight="1"/>
    <row r="55354" ht="26.25" customHeight="1"/>
    <row r="55355" ht="26.25" customHeight="1"/>
    <row r="55356" ht="26.25" customHeight="1"/>
    <row r="55357" ht="26.25" customHeight="1"/>
    <row r="55358" ht="26.25" customHeight="1"/>
    <row r="55359" ht="26.25" customHeight="1"/>
    <row r="55360" ht="26.25" customHeight="1"/>
    <row r="55361" ht="26.25" customHeight="1"/>
    <row r="55362" ht="26.25" customHeight="1"/>
    <row r="55363" ht="26.25" customHeight="1"/>
    <row r="55364" ht="26.25" customHeight="1"/>
    <row r="55365" ht="26.25" customHeight="1"/>
    <row r="55366" ht="26.25" customHeight="1"/>
    <row r="55367" ht="26.25" customHeight="1"/>
    <row r="55368" ht="26.25" customHeight="1"/>
    <row r="55369" ht="26.25" customHeight="1"/>
    <row r="55370" ht="26.25" customHeight="1"/>
    <row r="55371" ht="26.25" customHeight="1"/>
    <row r="55372" ht="26.25" customHeight="1"/>
    <row r="55373" ht="26.25" customHeight="1"/>
    <row r="55374" ht="26.25" customHeight="1"/>
    <row r="55375" ht="26.25" customHeight="1"/>
    <row r="55376" ht="26.25" customHeight="1"/>
    <row r="55377" ht="26.25" customHeight="1"/>
    <row r="55378" ht="26.25" customHeight="1"/>
    <row r="55379" ht="26.25" customHeight="1"/>
    <row r="55380" ht="26.25" customHeight="1"/>
    <row r="55381" ht="26.25" customHeight="1"/>
    <row r="55382" ht="26.25" customHeight="1"/>
    <row r="55383" ht="26.25" customHeight="1"/>
    <row r="55384" ht="26.25" customHeight="1"/>
    <row r="55385" ht="26.25" customHeight="1"/>
    <row r="55386" ht="26.25" customHeight="1"/>
    <row r="55387" ht="26.25" customHeight="1"/>
    <row r="55388" ht="26.25" customHeight="1"/>
    <row r="55389" ht="26.25" customHeight="1"/>
    <row r="55390" ht="26.25" customHeight="1"/>
    <row r="55391" ht="26.25" customHeight="1"/>
    <row r="55392" ht="26.25" customHeight="1"/>
    <row r="55393" ht="26.25" customHeight="1"/>
    <row r="55394" ht="26.25" customHeight="1"/>
    <row r="55395" ht="26.25" customHeight="1"/>
    <row r="55396" ht="26.25" customHeight="1"/>
    <row r="55397" ht="26.25" customHeight="1"/>
    <row r="55398" ht="26.25" customHeight="1"/>
    <row r="55399" ht="26.25" customHeight="1"/>
    <row r="55400" ht="26.25" customHeight="1"/>
    <row r="55401" ht="26.25" customHeight="1"/>
    <row r="55402" ht="26.25" customHeight="1"/>
    <row r="55403" ht="26.25" customHeight="1"/>
    <row r="55404" ht="26.25" customHeight="1"/>
    <row r="55405" ht="26.25" customHeight="1"/>
    <row r="55406" ht="26.25" customHeight="1"/>
    <row r="55407" ht="26.25" customHeight="1"/>
    <row r="55408" ht="26.25" customHeight="1"/>
    <row r="55409" ht="26.25" customHeight="1"/>
    <row r="55410" ht="26.25" customHeight="1"/>
    <row r="55411" ht="26.25" customHeight="1"/>
    <row r="55412" ht="26.25" customHeight="1"/>
    <row r="55413" ht="26.25" customHeight="1"/>
    <row r="55414" ht="26.25" customHeight="1"/>
    <row r="55415" ht="26.25" customHeight="1"/>
    <row r="55416" ht="26.25" customHeight="1"/>
    <row r="55417" ht="26.25" customHeight="1"/>
    <row r="55418" ht="26.25" customHeight="1"/>
    <row r="55419" ht="26.25" customHeight="1"/>
    <row r="55420" ht="26.25" customHeight="1"/>
    <row r="55421" ht="26.25" customHeight="1"/>
    <row r="55422" ht="26.25" customHeight="1"/>
    <row r="55423" ht="26.25" customHeight="1"/>
    <row r="55424" ht="26.25" customHeight="1"/>
    <row r="55425" ht="26.25" customHeight="1"/>
    <row r="55426" ht="26.25" customHeight="1"/>
    <row r="55427" ht="26.25" customHeight="1"/>
    <row r="55428" ht="26.25" customHeight="1"/>
    <row r="55429" ht="26.25" customHeight="1"/>
    <row r="55430" ht="26.25" customHeight="1"/>
    <row r="55431" ht="26.25" customHeight="1"/>
    <row r="55432" ht="26.25" customHeight="1"/>
    <row r="55433" ht="26.25" customHeight="1"/>
    <row r="55434" ht="26.25" customHeight="1"/>
    <row r="55435" ht="26.25" customHeight="1"/>
    <row r="55436" ht="26.25" customHeight="1"/>
    <row r="55437" ht="26.25" customHeight="1"/>
    <row r="55438" ht="26.25" customHeight="1"/>
    <row r="55439" ht="26.25" customHeight="1"/>
    <row r="55440" ht="26.25" customHeight="1"/>
    <row r="55441" ht="26.25" customHeight="1"/>
    <row r="55442" ht="26.25" customHeight="1"/>
    <row r="55443" ht="26.25" customHeight="1"/>
    <row r="55444" ht="26.25" customHeight="1"/>
    <row r="55445" ht="26.25" customHeight="1"/>
    <row r="55446" ht="26.25" customHeight="1"/>
    <row r="55447" ht="26.25" customHeight="1"/>
    <row r="55448" ht="26.25" customHeight="1"/>
    <row r="55449" ht="26.25" customHeight="1"/>
    <row r="55450" ht="26.25" customHeight="1"/>
    <row r="55451" ht="26.25" customHeight="1"/>
    <row r="55452" ht="26.25" customHeight="1"/>
    <row r="55453" ht="26.25" customHeight="1"/>
    <row r="55454" ht="26.25" customHeight="1"/>
    <row r="55455" ht="26.25" customHeight="1"/>
    <row r="55456" ht="26.25" customHeight="1"/>
    <row r="55457" ht="26.25" customHeight="1"/>
    <row r="55458" ht="26.25" customHeight="1"/>
    <row r="55459" ht="26.25" customHeight="1"/>
    <row r="55460" ht="26.25" customHeight="1"/>
    <row r="55461" ht="26.25" customHeight="1"/>
    <row r="55462" ht="26.25" customHeight="1"/>
    <row r="55463" ht="26.25" customHeight="1"/>
    <row r="55464" ht="26.25" customHeight="1"/>
    <row r="55465" ht="26.25" customHeight="1"/>
    <row r="55466" ht="26.25" customHeight="1"/>
    <row r="55467" ht="26.25" customHeight="1"/>
    <row r="55468" ht="26.25" customHeight="1"/>
    <row r="55469" ht="26.25" customHeight="1"/>
    <row r="55470" ht="26.25" customHeight="1"/>
    <row r="55471" ht="26.25" customHeight="1"/>
    <row r="55472" ht="26.25" customHeight="1"/>
    <row r="55473" ht="26.25" customHeight="1"/>
    <row r="55474" ht="26.25" customHeight="1"/>
    <row r="55475" ht="26.25" customHeight="1"/>
    <row r="55476" ht="26.25" customHeight="1"/>
    <row r="55477" ht="26.25" customHeight="1"/>
    <row r="55478" ht="26.25" customHeight="1"/>
    <row r="55479" ht="26.25" customHeight="1"/>
    <row r="55480" ht="26.25" customHeight="1"/>
    <row r="55481" ht="26.25" customHeight="1"/>
    <row r="55482" ht="26.25" customHeight="1"/>
    <row r="55483" ht="26.25" customHeight="1"/>
    <row r="55484" ht="26.25" customHeight="1"/>
    <row r="55485" ht="26.25" customHeight="1"/>
    <row r="55486" ht="26.25" customHeight="1"/>
    <row r="55487" ht="26.25" customHeight="1"/>
    <row r="55488" ht="26.25" customHeight="1"/>
    <row r="55489" ht="26.25" customHeight="1"/>
    <row r="55490" ht="26.25" customHeight="1"/>
    <row r="55491" ht="26.25" customHeight="1"/>
    <row r="55492" ht="26.25" customHeight="1"/>
    <row r="55493" ht="26.25" customHeight="1"/>
    <row r="55494" ht="26.25" customHeight="1"/>
    <row r="55495" ht="26.25" customHeight="1"/>
    <row r="55496" ht="26.25" customHeight="1"/>
    <row r="55497" ht="26.25" customHeight="1"/>
    <row r="55498" ht="26.25" customHeight="1"/>
    <row r="55499" ht="26.25" customHeight="1"/>
    <row r="55500" ht="26.25" customHeight="1"/>
    <row r="55501" ht="26.25" customHeight="1"/>
    <row r="55502" ht="26.25" customHeight="1"/>
    <row r="55503" ht="26.25" customHeight="1"/>
    <row r="55504" ht="26.25" customHeight="1"/>
    <row r="55505" ht="26.25" customHeight="1"/>
    <row r="55506" ht="26.25" customHeight="1"/>
    <row r="55507" ht="26.25" customHeight="1"/>
    <row r="55508" ht="26.25" customHeight="1"/>
    <row r="55509" ht="26.25" customHeight="1"/>
    <row r="55510" ht="26.25" customHeight="1"/>
    <row r="55511" ht="26.25" customHeight="1"/>
    <row r="55512" ht="26.25" customHeight="1"/>
    <row r="55513" ht="26.25" customHeight="1"/>
    <row r="55514" ht="26.25" customHeight="1"/>
    <row r="55515" ht="26.25" customHeight="1"/>
    <row r="55516" ht="26.25" customHeight="1"/>
    <row r="55517" ht="26.25" customHeight="1"/>
    <row r="55518" ht="26.25" customHeight="1"/>
    <row r="55519" ht="26.25" customHeight="1"/>
    <row r="55520" ht="26.25" customHeight="1"/>
    <row r="55521" ht="26.25" customHeight="1"/>
    <row r="55522" ht="26.25" customHeight="1"/>
    <row r="55523" ht="26.25" customHeight="1"/>
    <row r="55524" ht="26.25" customHeight="1"/>
    <row r="55525" ht="26.25" customHeight="1"/>
    <row r="55526" ht="26.25" customHeight="1"/>
    <row r="55527" ht="26.25" customHeight="1"/>
    <row r="55528" ht="26.25" customHeight="1"/>
    <row r="55529" ht="26.25" customHeight="1"/>
    <row r="55530" ht="26.25" customHeight="1"/>
    <row r="55531" ht="26.25" customHeight="1"/>
    <row r="55532" ht="26.25" customHeight="1"/>
    <row r="55533" ht="26.25" customHeight="1"/>
    <row r="55534" ht="26.25" customHeight="1"/>
    <row r="55535" ht="26.25" customHeight="1"/>
    <row r="55536" ht="26.25" customHeight="1"/>
    <row r="55537" ht="26.25" customHeight="1"/>
    <row r="55538" ht="26.25" customHeight="1"/>
    <row r="55539" ht="26.25" customHeight="1"/>
    <row r="55540" ht="26.25" customHeight="1"/>
    <row r="55541" ht="26.25" customHeight="1"/>
    <row r="55542" ht="26.25" customHeight="1"/>
    <row r="55543" ht="26.25" customHeight="1"/>
    <row r="55544" ht="26.25" customHeight="1"/>
    <row r="55545" ht="26.25" customHeight="1"/>
    <row r="55546" ht="26.25" customHeight="1"/>
    <row r="55547" ht="26.25" customHeight="1"/>
    <row r="55548" ht="26.25" customHeight="1"/>
    <row r="55549" ht="26.25" customHeight="1"/>
    <row r="55550" ht="26.25" customHeight="1"/>
    <row r="55551" ht="26.25" customHeight="1"/>
    <row r="55552" ht="26.25" customHeight="1"/>
    <row r="55553" ht="26.25" customHeight="1"/>
    <row r="55554" ht="26.25" customHeight="1"/>
    <row r="55555" ht="26.25" customHeight="1"/>
    <row r="55556" ht="26.25" customHeight="1"/>
    <row r="55557" ht="26.25" customHeight="1"/>
    <row r="55558" ht="26.25" customHeight="1"/>
    <row r="55559" ht="26.25" customHeight="1"/>
    <row r="55560" ht="26.25" customHeight="1"/>
    <row r="55561" ht="26.25" customHeight="1"/>
    <row r="55562" ht="26.25" customHeight="1"/>
    <row r="55563" ht="26.25" customHeight="1"/>
    <row r="55564" ht="26.25" customHeight="1"/>
    <row r="55565" ht="26.25" customHeight="1"/>
    <row r="55566" ht="26.25" customHeight="1"/>
    <row r="55567" ht="26.25" customHeight="1"/>
    <row r="55568" ht="26.25" customHeight="1"/>
    <row r="55569" ht="26.25" customHeight="1"/>
    <row r="55570" ht="26.25" customHeight="1"/>
    <row r="55571" ht="26.25" customHeight="1"/>
    <row r="55572" ht="26.25" customHeight="1"/>
    <row r="55573" ht="26.25" customHeight="1"/>
    <row r="55574" ht="26.25" customHeight="1"/>
    <row r="55575" ht="26.25" customHeight="1"/>
    <row r="55576" ht="26.25" customHeight="1"/>
    <row r="55577" ht="26.25" customHeight="1"/>
    <row r="55578" ht="26.25" customHeight="1"/>
    <row r="55579" ht="26.25" customHeight="1"/>
    <row r="55580" ht="26.25" customHeight="1"/>
    <row r="55581" ht="26.25" customHeight="1"/>
    <row r="55582" ht="26.25" customHeight="1"/>
    <row r="55583" ht="26.25" customHeight="1"/>
    <row r="55584" ht="26.25" customHeight="1"/>
    <row r="55585" ht="26.25" customHeight="1"/>
    <row r="55586" ht="26.25" customHeight="1"/>
    <row r="55587" ht="26.25" customHeight="1"/>
    <row r="55588" ht="26.25" customHeight="1"/>
    <row r="55589" ht="26.25" customHeight="1"/>
    <row r="55590" ht="26.25" customHeight="1"/>
    <row r="55591" ht="26.25" customHeight="1"/>
    <row r="55592" ht="26.25" customHeight="1"/>
    <row r="55593" ht="26.25" customHeight="1"/>
    <row r="55594" ht="26.25" customHeight="1"/>
    <row r="55595" ht="26.25" customHeight="1"/>
    <row r="55596" ht="26.25" customHeight="1"/>
    <row r="55597" ht="26.25" customHeight="1"/>
    <row r="55598" ht="26.25" customHeight="1"/>
    <row r="55599" ht="26.25" customHeight="1"/>
    <row r="55600" ht="26.25" customHeight="1"/>
    <row r="55601" ht="26.25" customHeight="1"/>
    <row r="55602" ht="26.25" customHeight="1"/>
    <row r="55603" ht="26.25" customHeight="1"/>
    <row r="55604" ht="26.25" customHeight="1"/>
    <row r="55605" ht="26.25" customHeight="1"/>
    <row r="55606" ht="26.25" customHeight="1"/>
    <row r="55607" ht="26.25" customHeight="1"/>
    <row r="55608" ht="26.25" customHeight="1"/>
    <row r="55609" ht="26.25" customHeight="1"/>
    <row r="55610" ht="26.25" customHeight="1"/>
    <row r="55611" ht="26.25" customHeight="1"/>
    <row r="55612" ht="26.25" customHeight="1"/>
    <row r="55613" ht="26.25" customHeight="1"/>
    <row r="55614" ht="26.25" customHeight="1"/>
    <row r="55615" ht="26.25" customHeight="1"/>
    <row r="55616" ht="26.25" customHeight="1"/>
    <row r="55617" ht="26.25" customHeight="1"/>
    <row r="55618" ht="26.25" customHeight="1"/>
    <row r="55619" ht="26.25" customHeight="1"/>
    <row r="55620" ht="26.25" customHeight="1"/>
    <row r="55621" ht="26.25" customHeight="1"/>
    <row r="55622" ht="26.25" customHeight="1"/>
    <row r="55623" ht="26.25" customHeight="1"/>
    <row r="55624" ht="26.25" customHeight="1"/>
    <row r="55625" ht="26.25" customHeight="1"/>
    <row r="55626" ht="26.25" customHeight="1"/>
    <row r="55627" ht="26.25" customHeight="1"/>
    <row r="55628" ht="26.25" customHeight="1"/>
    <row r="55629" ht="26.25" customHeight="1"/>
    <row r="55630" ht="26.25" customHeight="1"/>
    <row r="55631" ht="26.25" customHeight="1"/>
    <row r="55632" ht="26.25" customHeight="1"/>
    <row r="55633" ht="26.25" customHeight="1"/>
    <row r="55634" ht="26.25" customHeight="1"/>
    <row r="55635" ht="26.25" customHeight="1"/>
    <row r="55636" ht="26.25" customHeight="1"/>
    <row r="55637" ht="26.25" customHeight="1"/>
    <row r="55638" ht="26.25" customHeight="1"/>
    <row r="55639" ht="26.25" customHeight="1"/>
    <row r="55640" ht="26.25" customHeight="1"/>
    <row r="55641" ht="26.25" customHeight="1"/>
    <row r="55642" ht="26.25" customHeight="1"/>
    <row r="55643" ht="26.25" customHeight="1"/>
    <row r="55644" ht="26.25" customHeight="1"/>
    <row r="55645" ht="26.25" customHeight="1"/>
    <row r="55646" ht="26.25" customHeight="1"/>
    <row r="55647" ht="26.25" customHeight="1"/>
    <row r="55648" ht="26.25" customHeight="1"/>
    <row r="55649" ht="26.25" customHeight="1"/>
    <row r="55650" ht="26.25" customHeight="1"/>
    <row r="55651" ht="26.25" customHeight="1"/>
    <row r="55652" ht="26.25" customHeight="1"/>
    <row r="55653" ht="26.25" customHeight="1"/>
    <row r="55654" ht="26.25" customHeight="1"/>
    <row r="55655" ht="26.25" customHeight="1"/>
    <row r="55656" ht="26.25" customHeight="1"/>
    <row r="55657" ht="26.25" customHeight="1"/>
    <row r="55658" ht="26.25" customHeight="1"/>
    <row r="55659" ht="26.25" customHeight="1"/>
    <row r="55660" ht="26.25" customHeight="1"/>
    <row r="55661" ht="26.25" customHeight="1"/>
    <row r="55662" ht="26.25" customHeight="1"/>
    <row r="55663" ht="26.25" customHeight="1"/>
    <row r="55664" ht="26.25" customHeight="1"/>
    <row r="55665" ht="26.25" customHeight="1"/>
    <row r="55666" ht="26.25" customHeight="1"/>
    <row r="55667" ht="26.25" customHeight="1"/>
    <row r="55668" ht="26.25" customHeight="1"/>
    <row r="55669" ht="26.25" customHeight="1"/>
    <row r="55670" ht="26.25" customHeight="1"/>
    <row r="55671" ht="26.25" customHeight="1"/>
    <row r="55672" ht="26.25" customHeight="1"/>
    <row r="55673" ht="26.25" customHeight="1"/>
    <row r="55674" ht="26.25" customHeight="1"/>
    <row r="55675" ht="26.25" customHeight="1"/>
    <row r="55676" ht="26.25" customHeight="1"/>
    <row r="55677" ht="26.25" customHeight="1"/>
    <row r="55678" ht="26.25" customHeight="1"/>
    <row r="55679" ht="26.25" customHeight="1"/>
    <row r="55680" ht="26.25" customHeight="1"/>
    <row r="55681" ht="26.25" customHeight="1"/>
    <row r="55682" ht="26.25" customHeight="1"/>
    <row r="55683" ht="26.25" customHeight="1"/>
    <row r="55684" ht="26.25" customHeight="1"/>
    <row r="55685" ht="26.25" customHeight="1"/>
    <row r="55686" ht="26.25" customHeight="1"/>
    <row r="55687" ht="26.25" customHeight="1"/>
    <row r="55688" ht="26.25" customHeight="1"/>
    <row r="55689" ht="26.25" customHeight="1"/>
    <row r="55690" ht="26.25" customHeight="1"/>
    <row r="55691" ht="26.25" customHeight="1"/>
    <row r="55692" ht="26.25" customHeight="1"/>
    <row r="55693" ht="26.25" customHeight="1"/>
    <row r="55694" ht="26.25" customHeight="1"/>
    <row r="55695" ht="26.25" customHeight="1"/>
    <row r="55696" ht="26.25" customHeight="1"/>
    <row r="55697" ht="26.25" customHeight="1"/>
    <row r="55698" ht="26.25" customHeight="1"/>
    <row r="55699" ht="26.25" customHeight="1"/>
    <row r="55700" ht="26.25" customHeight="1"/>
    <row r="55701" ht="26.25" customHeight="1"/>
    <row r="55702" ht="26.25" customHeight="1"/>
    <row r="55703" ht="26.25" customHeight="1"/>
    <row r="55704" ht="26.25" customHeight="1"/>
    <row r="55705" ht="26.25" customHeight="1"/>
    <row r="55706" ht="26.25" customHeight="1"/>
    <row r="55707" ht="26.25" customHeight="1"/>
    <row r="55708" ht="26.25" customHeight="1"/>
    <row r="55709" ht="26.25" customHeight="1"/>
    <row r="55710" ht="26.25" customHeight="1"/>
    <row r="55711" ht="26.25" customHeight="1"/>
    <row r="55712" ht="26.25" customHeight="1"/>
    <row r="55713" ht="26.25" customHeight="1"/>
    <row r="55714" ht="26.25" customHeight="1"/>
    <row r="55715" ht="26.25" customHeight="1"/>
    <row r="55716" ht="26.25" customHeight="1"/>
    <row r="55717" ht="26.25" customHeight="1"/>
    <row r="55718" ht="26.25" customHeight="1"/>
    <row r="55719" ht="26.25" customHeight="1"/>
    <row r="55720" ht="26.25" customHeight="1"/>
    <row r="55721" ht="26.25" customHeight="1"/>
    <row r="55722" ht="26.25" customHeight="1"/>
    <row r="55723" ht="26.25" customHeight="1"/>
    <row r="55724" ht="26.25" customHeight="1"/>
    <row r="55725" ht="26.25" customHeight="1"/>
    <row r="55726" ht="26.25" customHeight="1"/>
    <row r="55727" ht="26.25" customHeight="1"/>
    <row r="55728" ht="26.25" customHeight="1"/>
    <row r="55729" ht="26.25" customHeight="1"/>
    <row r="55730" ht="26.25" customHeight="1"/>
    <row r="55731" ht="26.25" customHeight="1"/>
    <row r="55732" ht="26.25" customHeight="1"/>
    <row r="55733" ht="26.25" customHeight="1"/>
    <row r="55734" ht="26.25" customHeight="1"/>
    <row r="55735" ht="26.25" customHeight="1"/>
    <row r="55736" ht="26.25" customHeight="1"/>
    <row r="55737" ht="26.25" customHeight="1"/>
    <row r="55738" ht="26.25" customHeight="1"/>
    <row r="55739" ht="26.25" customHeight="1"/>
    <row r="55740" ht="26.25" customHeight="1"/>
    <row r="55741" ht="26.25" customHeight="1"/>
    <row r="55742" ht="26.25" customHeight="1"/>
    <row r="55743" ht="26.25" customHeight="1"/>
    <row r="55744" ht="26.25" customHeight="1"/>
    <row r="55745" ht="26.25" customHeight="1"/>
    <row r="55746" ht="26.25" customHeight="1"/>
    <row r="55747" ht="26.25" customHeight="1"/>
    <row r="55748" ht="26.25" customHeight="1"/>
    <row r="55749" ht="26.25" customHeight="1"/>
    <row r="55750" ht="26.25" customHeight="1"/>
    <row r="55751" ht="26.25" customHeight="1"/>
    <row r="55752" ht="26.25" customHeight="1"/>
    <row r="55753" ht="26.25" customHeight="1"/>
    <row r="55754" ht="26.25" customHeight="1"/>
    <row r="55755" ht="26.25" customHeight="1"/>
    <row r="55756" ht="26.25" customHeight="1"/>
    <row r="55757" ht="26.25" customHeight="1"/>
    <row r="55758" ht="26.25" customHeight="1"/>
    <row r="55759" ht="26.25" customHeight="1"/>
    <row r="55760" ht="26.25" customHeight="1"/>
    <row r="55761" ht="26.25" customHeight="1"/>
    <row r="55762" ht="26.25" customHeight="1"/>
    <row r="55763" ht="26.25" customHeight="1"/>
    <row r="55764" ht="26.25" customHeight="1"/>
    <row r="55765" ht="26.25" customHeight="1"/>
    <row r="55766" ht="26.25" customHeight="1"/>
    <row r="55767" ht="26.25" customHeight="1"/>
    <row r="55768" ht="26.25" customHeight="1"/>
    <row r="55769" ht="26.25" customHeight="1"/>
    <row r="55770" ht="26.25" customHeight="1"/>
    <row r="55771" ht="26.25" customHeight="1"/>
    <row r="55772" ht="26.25" customHeight="1"/>
    <row r="55773" ht="26.25" customHeight="1"/>
    <row r="55774" ht="26.25" customHeight="1"/>
    <row r="55775" ht="26.25" customHeight="1"/>
    <row r="55776" ht="26.25" customHeight="1"/>
    <row r="55777" ht="26.25" customHeight="1"/>
    <row r="55778" ht="26.25" customHeight="1"/>
    <row r="55779" ht="26.25" customHeight="1"/>
    <row r="55780" ht="26.25" customHeight="1"/>
    <row r="55781" ht="26.25" customHeight="1"/>
    <row r="55782" ht="26.25" customHeight="1"/>
    <row r="55783" ht="26.25" customHeight="1"/>
    <row r="55784" ht="26.25" customHeight="1"/>
    <row r="55785" ht="26.25" customHeight="1"/>
    <row r="55786" ht="26.25" customHeight="1"/>
    <row r="55787" ht="26.25" customHeight="1"/>
    <row r="55788" ht="26.25" customHeight="1"/>
    <row r="55789" ht="26.25" customHeight="1"/>
    <row r="55790" ht="26.25" customHeight="1"/>
    <row r="55791" ht="26.25" customHeight="1"/>
    <row r="55792" ht="26.25" customHeight="1"/>
    <row r="55793" ht="26.25" customHeight="1"/>
    <row r="55794" ht="26.25" customHeight="1"/>
    <row r="55795" ht="26.25" customHeight="1"/>
    <row r="55796" ht="26.25" customHeight="1"/>
    <row r="55797" ht="26.25" customHeight="1"/>
    <row r="55798" ht="26.25" customHeight="1"/>
    <row r="55799" ht="26.25" customHeight="1"/>
    <row r="55800" ht="26.25" customHeight="1"/>
    <row r="55801" ht="26.25" customHeight="1"/>
    <row r="55802" ht="26.25" customHeight="1"/>
    <row r="55803" ht="26.25" customHeight="1"/>
    <row r="55804" ht="26.25" customHeight="1"/>
    <row r="55805" ht="26.25" customHeight="1"/>
    <row r="55806" ht="26.25" customHeight="1"/>
    <row r="55807" ht="26.25" customHeight="1"/>
    <row r="55808" ht="26.25" customHeight="1"/>
    <row r="55809" ht="26.25" customHeight="1"/>
    <row r="55810" ht="26.25" customHeight="1"/>
    <row r="55811" ht="26.25" customHeight="1"/>
    <row r="55812" ht="26.25" customHeight="1"/>
    <row r="55813" ht="26.25" customHeight="1"/>
    <row r="55814" ht="26.25" customHeight="1"/>
    <row r="55815" ht="26.25" customHeight="1"/>
    <row r="55816" ht="26.25" customHeight="1"/>
    <row r="55817" ht="26.25" customHeight="1"/>
    <row r="55818" ht="26.25" customHeight="1"/>
    <row r="55819" ht="26.25" customHeight="1"/>
    <row r="55820" ht="26.25" customHeight="1"/>
    <row r="55821" ht="26.25" customHeight="1"/>
    <row r="55822" ht="26.25" customHeight="1"/>
    <row r="55823" ht="26.25" customHeight="1"/>
    <row r="55824" ht="26.25" customHeight="1"/>
    <row r="55825" ht="26.25" customHeight="1"/>
    <row r="55826" ht="26.25" customHeight="1"/>
    <row r="55827" ht="26.25" customHeight="1"/>
    <row r="55828" ht="26.25" customHeight="1"/>
    <row r="55829" ht="26.25" customHeight="1"/>
    <row r="55830" ht="26.25" customHeight="1"/>
    <row r="55831" ht="26.25" customHeight="1"/>
    <row r="55832" ht="26.25" customHeight="1"/>
    <row r="55833" ht="26.25" customHeight="1"/>
    <row r="55834" ht="26.25" customHeight="1"/>
    <row r="55835" ht="26.25" customHeight="1"/>
    <row r="55836" ht="26.25" customHeight="1"/>
    <row r="55837" ht="26.25" customHeight="1"/>
    <row r="55838" ht="26.25" customHeight="1"/>
    <row r="55839" ht="26.25" customHeight="1"/>
    <row r="55840" ht="26.25" customHeight="1"/>
    <row r="55841" ht="26.25" customHeight="1"/>
    <row r="55842" ht="26.25" customHeight="1"/>
    <row r="55843" ht="26.25" customHeight="1"/>
    <row r="55844" ht="26.25" customHeight="1"/>
    <row r="55845" ht="26.25" customHeight="1"/>
    <row r="55846" ht="26.25" customHeight="1"/>
    <row r="55847" ht="26.25" customHeight="1"/>
    <row r="55848" ht="26.25" customHeight="1"/>
    <row r="55849" ht="26.25" customHeight="1"/>
    <row r="55850" ht="26.25" customHeight="1"/>
    <row r="55851" ht="26.25" customHeight="1"/>
    <row r="55852" ht="26.25" customHeight="1"/>
    <row r="55853" ht="26.25" customHeight="1"/>
    <row r="55854" ht="26.25" customHeight="1"/>
    <row r="55855" ht="26.25" customHeight="1"/>
    <row r="55856" ht="26.25" customHeight="1"/>
    <row r="55857" ht="26.25" customHeight="1"/>
    <row r="55858" ht="26.25" customHeight="1"/>
    <row r="55859" ht="26.25" customHeight="1"/>
    <row r="55860" ht="26.25" customHeight="1"/>
    <row r="55861" ht="26.25" customHeight="1"/>
    <row r="55862" ht="26.25" customHeight="1"/>
    <row r="55863" ht="26.25" customHeight="1"/>
    <row r="55864" ht="26.25" customHeight="1"/>
    <row r="55865" ht="26.25" customHeight="1"/>
    <row r="55866" ht="26.25" customHeight="1"/>
    <row r="55867" ht="26.25" customHeight="1"/>
    <row r="55868" ht="26.25" customHeight="1"/>
    <row r="55869" ht="26.25" customHeight="1"/>
    <row r="55870" ht="26.25" customHeight="1"/>
    <row r="55871" ht="26.25" customHeight="1"/>
    <row r="55872" ht="26.25" customHeight="1"/>
    <row r="55873" ht="26.25" customHeight="1"/>
    <row r="55874" ht="26.25" customHeight="1"/>
    <row r="55875" ht="26.25" customHeight="1"/>
    <row r="55876" ht="26.25" customHeight="1"/>
    <row r="55877" ht="26.25" customHeight="1"/>
    <row r="55878" ht="26.25" customHeight="1"/>
    <row r="55879" ht="26.25" customHeight="1"/>
    <row r="55880" ht="26.25" customHeight="1"/>
    <row r="55881" ht="26.25" customHeight="1"/>
    <row r="55882" ht="26.25" customHeight="1"/>
    <row r="55883" ht="26.25" customHeight="1"/>
    <row r="55884" ht="26.25" customHeight="1"/>
    <row r="55885" ht="26.25" customHeight="1"/>
    <row r="55886" ht="26.25" customHeight="1"/>
    <row r="55887" ht="26.25" customHeight="1"/>
    <row r="55888" ht="26.25" customHeight="1"/>
    <row r="55889" ht="26.25" customHeight="1"/>
    <row r="55890" ht="26.25" customHeight="1"/>
    <row r="55891" ht="26.25" customHeight="1"/>
    <row r="55892" ht="26.25" customHeight="1"/>
    <row r="55893" ht="26.25" customHeight="1"/>
    <row r="55894" ht="26.25" customHeight="1"/>
    <row r="55895" ht="26.25" customHeight="1"/>
    <row r="55896" ht="26.25" customHeight="1"/>
    <row r="55897" ht="26.25" customHeight="1"/>
    <row r="55898" ht="26.25" customHeight="1"/>
    <row r="55899" ht="26.25" customHeight="1"/>
    <row r="55900" ht="26.25" customHeight="1"/>
    <row r="55901" ht="26.25" customHeight="1"/>
    <row r="55902" ht="26.25" customHeight="1"/>
    <row r="55903" ht="26.25" customHeight="1"/>
    <row r="55904" ht="26.25" customHeight="1"/>
    <row r="55905" ht="26.25" customHeight="1"/>
    <row r="55906" ht="26.25" customHeight="1"/>
    <row r="55907" ht="26.25" customHeight="1"/>
    <row r="55908" ht="26.25" customHeight="1"/>
    <row r="55909" ht="26.25" customHeight="1"/>
    <row r="55910" ht="26.25" customHeight="1"/>
    <row r="55911" ht="26.25" customHeight="1"/>
    <row r="55912" ht="26.25" customHeight="1"/>
    <row r="55913" ht="26.25" customHeight="1"/>
    <row r="55914" ht="26.25" customHeight="1"/>
    <row r="55915" ht="26.25" customHeight="1"/>
    <row r="55916" ht="26.25" customHeight="1"/>
    <row r="55917" ht="26.25" customHeight="1"/>
    <row r="55918" ht="26.25" customHeight="1"/>
    <row r="55919" ht="26.25" customHeight="1"/>
    <row r="55920" ht="26.25" customHeight="1"/>
    <row r="55921" ht="26.25" customHeight="1"/>
    <row r="55922" ht="26.25" customHeight="1"/>
    <row r="55923" ht="26.25" customHeight="1"/>
    <row r="55924" ht="26.25" customHeight="1"/>
    <row r="55925" ht="26.25" customHeight="1"/>
    <row r="55926" ht="26.25" customHeight="1"/>
    <row r="55927" ht="26.25" customHeight="1"/>
    <row r="55928" ht="26.25" customHeight="1"/>
    <row r="55929" ht="26.25" customHeight="1"/>
    <row r="55930" ht="26.25" customHeight="1"/>
    <row r="55931" ht="26.25" customHeight="1"/>
    <row r="55932" ht="26.25" customHeight="1"/>
    <row r="55933" ht="26.25" customHeight="1"/>
    <row r="55934" ht="26.25" customHeight="1"/>
    <row r="55935" ht="26.25" customHeight="1"/>
    <row r="55936" ht="26.25" customHeight="1"/>
    <row r="55937" ht="26.25" customHeight="1"/>
    <row r="55938" ht="26.25" customHeight="1"/>
    <row r="55939" ht="26.25" customHeight="1"/>
    <row r="55940" ht="26.25" customHeight="1"/>
    <row r="55941" ht="26.25" customHeight="1"/>
    <row r="55942" ht="26.25" customHeight="1"/>
    <row r="55943" ht="26.25" customHeight="1"/>
    <row r="55944" ht="26.25" customHeight="1"/>
    <row r="55945" ht="26.25" customHeight="1"/>
    <row r="55946" ht="26.25" customHeight="1"/>
    <row r="55947" ht="26.25" customHeight="1"/>
    <row r="55948" ht="26.25" customHeight="1"/>
    <row r="55949" ht="26.25" customHeight="1"/>
    <row r="55950" ht="26.25" customHeight="1"/>
    <row r="55951" ht="26.25" customHeight="1"/>
    <row r="55952" ht="26.25" customHeight="1"/>
    <row r="55953" ht="26.25" customHeight="1"/>
    <row r="55954" ht="26.25" customHeight="1"/>
    <row r="55955" ht="26.25" customHeight="1"/>
    <row r="55956" ht="26.25" customHeight="1"/>
    <row r="55957" ht="26.25" customHeight="1"/>
    <row r="55958" ht="26.25" customHeight="1"/>
    <row r="55959" ht="26.25" customHeight="1"/>
    <row r="55960" ht="26.25" customHeight="1"/>
    <row r="55961" ht="26.25" customHeight="1"/>
    <row r="55962" ht="26.25" customHeight="1"/>
    <row r="55963" ht="26.25" customHeight="1"/>
    <row r="55964" ht="26.25" customHeight="1"/>
    <row r="55965" ht="26.25" customHeight="1"/>
    <row r="55966" ht="26.25" customHeight="1"/>
    <row r="55967" ht="26.25" customHeight="1"/>
    <row r="55968" ht="26.25" customHeight="1"/>
    <row r="55969" ht="26.25" customHeight="1"/>
    <row r="55970" ht="26.25" customHeight="1"/>
    <row r="55971" ht="26.25" customHeight="1"/>
    <row r="55972" ht="26.25" customHeight="1"/>
    <row r="55973" ht="26.25" customHeight="1"/>
    <row r="55974" ht="26.25" customHeight="1"/>
    <row r="55975" ht="26.25" customHeight="1"/>
    <row r="55976" ht="26.25" customHeight="1"/>
    <row r="55977" ht="26.25" customHeight="1"/>
    <row r="55978" ht="26.25" customHeight="1"/>
    <row r="55979" ht="26.25" customHeight="1"/>
    <row r="55980" ht="26.25" customHeight="1"/>
    <row r="55981" ht="26.25" customHeight="1"/>
    <row r="55982" ht="26.25" customHeight="1"/>
    <row r="55983" ht="26.25" customHeight="1"/>
    <row r="55984" ht="26.25" customHeight="1"/>
    <row r="55985" ht="26.25" customHeight="1"/>
    <row r="55986" ht="26.25" customHeight="1"/>
    <row r="55987" ht="26.25" customHeight="1"/>
    <row r="55988" ht="26.25" customHeight="1"/>
    <row r="55989" ht="26.25" customHeight="1"/>
    <row r="55990" ht="26.25" customHeight="1"/>
    <row r="55991" ht="26.25" customHeight="1"/>
    <row r="55992" ht="26.25" customHeight="1"/>
    <row r="55993" ht="26.25" customHeight="1"/>
    <row r="55994" ht="26.25" customHeight="1"/>
    <row r="55995" ht="26.25" customHeight="1"/>
    <row r="55996" ht="26.25" customHeight="1"/>
    <row r="55997" ht="26.25" customHeight="1"/>
    <row r="55998" ht="26.25" customHeight="1"/>
    <row r="55999" ht="26.25" customHeight="1"/>
    <row r="56000" ht="26.25" customHeight="1"/>
    <row r="56001" ht="26.25" customHeight="1"/>
    <row r="56002" ht="26.25" customHeight="1"/>
    <row r="56003" ht="26.25" customHeight="1"/>
    <row r="56004" ht="26.25" customHeight="1"/>
    <row r="56005" ht="26.25" customHeight="1"/>
    <row r="56006" ht="26.25" customHeight="1"/>
    <row r="56007" ht="26.25" customHeight="1"/>
    <row r="56008" ht="26.25" customHeight="1"/>
    <row r="56009" ht="26.25" customHeight="1"/>
    <row r="56010" ht="26.25" customHeight="1"/>
    <row r="56011" ht="26.25" customHeight="1"/>
    <row r="56012" ht="26.25" customHeight="1"/>
    <row r="56013" ht="26.25" customHeight="1"/>
    <row r="56014" ht="26.25" customHeight="1"/>
    <row r="56015" ht="26.25" customHeight="1"/>
    <row r="56016" ht="26.25" customHeight="1"/>
    <row r="56017" ht="26.25" customHeight="1"/>
    <row r="56018" ht="26.25" customHeight="1"/>
    <row r="56019" ht="26.25" customHeight="1"/>
    <row r="56020" ht="26.25" customHeight="1"/>
    <row r="56021" ht="26.25" customHeight="1"/>
    <row r="56022" ht="26.25" customHeight="1"/>
    <row r="56023" ht="26.25" customHeight="1"/>
    <row r="56024" ht="26.25" customHeight="1"/>
    <row r="56025" ht="26.25" customHeight="1"/>
    <row r="56026" ht="26.25" customHeight="1"/>
    <row r="56027" ht="26.25" customHeight="1"/>
    <row r="56028" ht="26.25" customHeight="1"/>
    <row r="56029" ht="26.25" customHeight="1"/>
    <row r="56030" ht="26.25" customHeight="1"/>
    <row r="56031" ht="26.25" customHeight="1"/>
    <row r="56032" ht="26.25" customHeight="1"/>
    <row r="56033" ht="26.25" customHeight="1"/>
    <row r="56034" ht="26.25" customHeight="1"/>
    <row r="56035" ht="26.25" customHeight="1"/>
    <row r="56036" ht="26.25" customHeight="1"/>
    <row r="56037" ht="26.25" customHeight="1"/>
    <row r="56038" ht="26.25" customHeight="1"/>
    <row r="56039" ht="26.25" customHeight="1"/>
    <row r="56040" ht="26.25" customHeight="1"/>
    <row r="56041" ht="26.25" customHeight="1"/>
    <row r="56042" ht="26.25" customHeight="1"/>
    <row r="56043" ht="26.25" customHeight="1"/>
    <row r="56044" ht="26.25" customHeight="1"/>
    <row r="56045" ht="26.25" customHeight="1"/>
    <row r="56046" ht="26.25" customHeight="1"/>
    <row r="56047" ht="26.25" customHeight="1"/>
    <row r="56048" ht="26.25" customHeight="1"/>
    <row r="56049" ht="26.25" customHeight="1"/>
    <row r="56050" ht="26.25" customHeight="1"/>
    <row r="56051" ht="26.25" customHeight="1"/>
    <row r="56052" ht="26.25" customHeight="1"/>
    <row r="56053" ht="26.25" customHeight="1"/>
    <row r="56054" ht="26.25" customHeight="1"/>
    <row r="56055" ht="26.25" customHeight="1"/>
    <row r="56056" ht="26.25" customHeight="1"/>
    <row r="56057" ht="26.25" customHeight="1"/>
    <row r="56058" ht="26.25" customHeight="1"/>
    <row r="56059" ht="26.25" customHeight="1"/>
    <row r="56060" ht="26.25" customHeight="1"/>
    <row r="56061" ht="26.25" customHeight="1"/>
    <row r="56062" ht="26.25" customHeight="1"/>
    <row r="56063" ht="26.25" customHeight="1"/>
    <row r="56064" ht="26.25" customHeight="1"/>
    <row r="56065" ht="26.25" customHeight="1"/>
    <row r="56066" ht="26.25" customHeight="1"/>
    <row r="56067" ht="26.25" customHeight="1"/>
    <row r="56068" ht="26.25" customHeight="1"/>
    <row r="56069" ht="26.25" customHeight="1"/>
    <row r="56070" ht="26.25" customHeight="1"/>
    <row r="56071" ht="26.25" customHeight="1"/>
    <row r="56072" ht="26.25" customHeight="1"/>
    <row r="56073" ht="26.25" customHeight="1"/>
    <row r="56074" ht="26.25" customHeight="1"/>
    <row r="56075" ht="26.25" customHeight="1"/>
    <row r="56076" ht="26.25" customHeight="1"/>
    <row r="56077" ht="26.25" customHeight="1"/>
    <row r="56078" ht="26.25" customHeight="1"/>
    <row r="56079" ht="26.25" customHeight="1"/>
    <row r="56080" ht="26.25" customHeight="1"/>
    <row r="56081" ht="26.25" customHeight="1"/>
    <row r="56082" ht="26.25" customHeight="1"/>
    <row r="56083" ht="26.25" customHeight="1"/>
    <row r="56084" ht="26.25" customHeight="1"/>
    <row r="56085" ht="26.25" customHeight="1"/>
    <row r="56086" ht="26.25" customHeight="1"/>
    <row r="56087" ht="26.25" customHeight="1"/>
    <row r="56088" ht="26.25" customHeight="1"/>
    <row r="56089" ht="26.25" customHeight="1"/>
    <row r="56090" ht="26.25" customHeight="1"/>
    <row r="56091" ht="26.25" customHeight="1"/>
    <row r="56092" ht="26.25" customHeight="1"/>
    <row r="56093" ht="26.25" customHeight="1"/>
    <row r="56094" ht="26.25" customHeight="1"/>
    <row r="56095" ht="26.25" customHeight="1"/>
    <row r="56096" ht="26.25" customHeight="1"/>
    <row r="56097" ht="26.25" customHeight="1"/>
    <row r="56098" ht="26.25" customHeight="1"/>
    <row r="56099" ht="26.25" customHeight="1"/>
    <row r="56100" ht="26.25" customHeight="1"/>
    <row r="56101" ht="26.25" customHeight="1"/>
    <row r="56102" ht="26.25" customHeight="1"/>
    <row r="56103" ht="26.25" customHeight="1"/>
    <row r="56104" ht="26.25" customHeight="1"/>
    <row r="56105" ht="26.25" customHeight="1"/>
    <row r="56106" ht="26.25" customHeight="1"/>
    <row r="56107" ht="26.25" customHeight="1"/>
    <row r="56108" ht="26.25" customHeight="1"/>
    <row r="56109" ht="26.25" customHeight="1"/>
    <row r="56110" ht="26.25" customHeight="1"/>
    <row r="56111" ht="26.25" customHeight="1"/>
    <row r="56112" ht="26.25" customHeight="1"/>
    <row r="56113" ht="26.25" customHeight="1"/>
    <row r="56114" ht="26.25" customHeight="1"/>
    <row r="56115" ht="26.25" customHeight="1"/>
    <row r="56116" ht="26.25" customHeight="1"/>
    <row r="56117" ht="26.25" customHeight="1"/>
    <row r="56118" ht="26.25" customHeight="1"/>
    <row r="56119" ht="26.25" customHeight="1"/>
    <row r="56120" ht="26.25" customHeight="1"/>
    <row r="56121" ht="26.25" customHeight="1"/>
    <row r="56122" ht="26.25" customHeight="1"/>
    <row r="56123" ht="26.25" customHeight="1"/>
    <row r="56124" ht="26.25" customHeight="1"/>
    <row r="56125" ht="26.25" customHeight="1"/>
    <row r="56126" ht="26.25" customHeight="1"/>
    <row r="56127" ht="26.25" customHeight="1"/>
    <row r="56128" ht="26.25" customHeight="1"/>
    <row r="56129" ht="26.25" customHeight="1"/>
    <row r="56130" ht="26.25" customHeight="1"/>
    <row r="56131" ht="26.25" customHeight="1"/>
    <row r="56132" ht="26.25" customHeight="1"/>
    <row r="56133" ht="26.25" customHeight="1"/>
    <row r="56134" ht="26.25" customHeight="1"/>
    <row r="56135" ht="26.25" customHeight="1"/>
    <row r="56136" ht="26.25" customHeight="1"/>
    <row r="56137" ht="26.25" customHeight="1"/>
    <row r="56138" ht="26.25" customHeight="1"/>
    <row r="56139" ht="26.25" customHeight="1"/>
    <row r="56140" ht="26.25" customHeight="1"/>
    <row r="56141" ht="26.25" customHeight="1"/>
    <row r="56142" ht="26.25" customHeight="1"/>
    <row r="56143" ht="26.25" customHeight="1"/>
    <row r="56144" ht="26.25" customHeight="1"/>
    <row r="56145" ht="26.25" customHeight="1"/>
    <row r="56146" ht="26.25" customHeight="1"/>
    <row r="56147" ht="26.25" customHeight="1"/>
    <row r="56148" ht="26.25" customHeight="1"/>
    <row r="56149" ht="26.25" customHeight="1"/>
    <row r="56150" ht="26.25" customHeight="1"/>
    <row r="56151" ht="26.25" customHeight="1"/>
    <row r="56152" ht="26.25" customHeight="1"/>
    <row r="56153" ht="26.25" customHeight="1"/>
    <row r="56154" ht="26.25" customHeight="1"/>
    <row r="56155" ht="26.25" customHeight="1"/>
    <row r="56156" ht="26.25" customHeight="1"/>
    <row r="56157" ht="26.25" customHeight="1"/>
    <row r="56158" ht="26.25" customHeight="1"/>
    <row r="56159" ht="26.25" customHeight="1"/>
    <row r="56160" ht="26.25" customHeight="1"/>
    <row r="56161" ht="26.25" customHeight="1"/>
    <row r="56162" ht="26.25" customHeight="1"/>
    <row r="56163" ht="26.25" customHeight="1"/>
    <row r="56164" ht="26.25" customHeight="1"/>
    <row r="56165" ht="26.25" customHeight="1"/>
    <row r="56166" ht="26.25" customHeight="1"/>
    <row r="56167" ht="26.25" customHeight="1"/>
    <row r="56168" ht="26.25" customHeight="1"/>
    <row r="56169" ht="26.25" customHeight="1"/>
    <row r="56170" ht="26.25" customHeight="1"/>
    <row r="56171" ht="26.25" customHeight="1"/>
    <row r="56172" ht="26.25" customHeight="1"/>
    <row r="56173" ht="26.25" customHeight="1"/>
    <row r="56174" ht="26.25" customHeight="1"/>
    <row r="56175" ht="26.25" customHeight="1"/>
    <row r="56176" ht="26.25" customHeight="1"/>
    <row r="56177" ht="26.25" customHeight="1"/>
    <row r="56178" ht="26.25" customHeight="1"/>
    <row r="56179" ht="26.25" customHeight="1"/>
    <row r="56180" ht="26.25" customHeight="1"/>
    <row r="56181" ht="26.25" customHeight="1"/>
    <row r="56182" ht="26.25" customHeight="1"/>
    <row r="56183" ht="26.25" customHeight="1"/>
    <row r="56184" ht="26.25" customHeight="1"/>
    <row r="56185" ht="26.25" customHeight="1"/>
    <row r="56186" ht="26.25" customHeight="1"/>
    <row r="56187" ht="26.25" customHeight="1"/>
    <row r="56188" ht="26.25" customHeight="1"/>
    <row r="56189" ht="26.25" customHeight="1"/>
    <row r="56190" ht="26.25" customHeight="1"/>
    <row r="56191" ht="26.25" customHeight="1"/>
    <row r="56192" ht="26.25" customHeight="1"/>
    <row r="56193" ht="26.25" customHeight="1"/>
    <row r="56194" ht="26.25" customHeight="1"/>
    <row r="56195" ht="26.25" customHeight="1"/>
    <row r="56196" ht="26.25" customHeight="1"/>
    <row r="56197" ht="26.25" customHeight="1"/>
    <row r="56198" ht="26.25" customHeight="1"/>
    <row r="56199" ht="26.25" customHeight="1"/>
    <row r="56200" ht="26.25" customHeight="1"/>
    <row r="56201" ht="26.25" customHeight="1"/>
    <row r="56202" ht="26.25" customHeight="1"/>
    <row r="56203" ht="26.25" customHeight="1"/>
    <row r="56204" ht="26.25" customHeight="1"/>
    <row r="56205" ht="26.25" customHeight="1"/>
    <row r="56206" ht="26.25" customHeight="1"/>
    <row r="56207" ht="26.25" customHeight="1"/>
    <row r="56208" ht="26.25" customHeight="1"/>
    <row r="56209" ht="26.25" customHeight="1"/>
    <row r="56210" ht="26.25" customHeight="1"/>
    <row r="56211" ht="26.25" customHeight="1"/>
    <row r="56212" ht="26.25" customHeight="1"/>
    <row r="56213" ht="26.25" customHeight="1"/>
    <row r="56214" ht="26.25" customHeight="1"/>
    <row r="56215" ht="26.25" customHeight="1"/>
    <row r="56216" ht="26.25" customHeight="1"/>
    <row r="56217" ht="26.25" customHeight="1"/>
    <row r="56218" ht="26.25" customHeight="1"/>
    <row r="56219" ht="26.25" customHeight="1"/>
    <row r="56220" ht="26.25" customHeight="1"/>
    <row r="56221" ht="26.25" customHeight="1"/>
    <row r="56222" ht="26.25" customHeight="1"/>
    <row r="56223" ht="26.25" customHeight="1"/>
    <row r="56224" ht="26.25" customHeight="1"/>
    <row r="56225" ht="26.25" customHeight="1"/>
    <row r="56226" ht="26.25" customHeight="1"/>
    <row r="56227" ht="26.25" customHeight="1"/>
    <row r="56228" ht="26.25" customHeight="1"/>
    <row r="56229" ht="26.25" customHeight="1"/>
    <row r="56230" ht="26.25" customHeight="1"/>
    <row r="56231" ht="26.25" customHeight="1"/>
    <row r="56232" ht="26.25" customHeight="1"/>
    <row r="56233" ht="26.25" customHeight="1"/>
    <row r="56234" ht="26.25" customHeight="1"/>
    <row r="56235" ht="26.25" customHeight="1"/>
    <row r="56236" ht="26.25" customHeight="1"/>
    <row r="56237" ht="26.25" customHeight="1"/>
    <row r="56238" ht="26.25" customHeight="1"/>
    <row r="56239" ht="26.25" customHeight="1"/>
    <row r="56240" ht="26.25" customHeight="1"/>
    <row r="56241" ht="26.25" customHeight="1"/>
    <row r="56242" ht="26.25" customHeight="1"/>
    <row r="56243" ht="26.25" customHeight="1"/>
    <row r="56244" ht="26.25" customHeight="1"/>
    <row r="56245" ht="26.25" customHeight="1"/>
    <row r="56246" ht="26.25" customHeight="1"/>
    <row r="56247" ht="26.25" customHeight="1"/>
    <row r="56248" ht="26.25" customHeight="1"/>
    <row r="56249" ht="26.25" customHeight="1"/>
    <row r="56250" ht="26.25" customHeight="1"/>
    <row r="56251" ht="26.25" customHeight="1"/>
    <row r="56252" ht="26.25" customHeight="1"/>
    <row r="56253" ht="26.25" customHeight="1"/>
    <row r="56254" ht="26.25" customHeight="1"/>
    <row r="56255" ht="26.25" customHeight="1"/>
    <row r="56256" ht="26.25" customHeight="1"/>
    <row r="56257" ht="26.25" customHeight="1"/>
    <row r="56258" ht="26.25" customHeight="1"/>
    <row r="56259" ht="26.25" customHeight="1"/>
    <row r="56260" ht="26.25" customHeight="1"/>
    <row r="56261" ht="26.25" customHeight="1"/>
    <row r="56262" ht="26.25" customHeight="1"/>
    <row r="56263" ht="26.25" customHeight="1"/>
    <row r="56264" ht="26.25" customHeight="1"/>
    <row r="56265" ht="26.25" customHeight="1"/>
    <row r="56266" ht="26.25" customHeight="1"/>
    <row r="56267" ht="26.25" customHeight="1"/>
    <row r="56268" ht="26.25" customHeight="1"/>
    <row r="56269" ht="26.25" customHeight="1"/>
    <row r="56270" ht="26.25" customHeight="1"/>
    <row r="56271" ht="26.25" customHeight="1"/>
    <row r="56272" ht="26.25" customHeight="1"/>
    <row r="56273" ht="26.25" customHeight="1"/>
    <row r="56274" ht="26.25" customHeight="1"/>
    <row r="56275" ht="26.25" customHeight="1"/>
    <row r="56276" ht="26.25" customHeight="1"/>
    <row r="56277" ht="26.25" customHeight="1"/>
    <row r="56278" ht="26.25" customHeight="1"/>
    <row r="56279" ht="26.25" customHeight="1"/>
    <row r="56280" ht="26.25" customHeight="1"/>
    <row r="56281" ht="26.25" customHeight="1"/>
    <row r="56282" ht="26.25" customHeight="1"/>
    <row r="56283" ht="26.25" customHeight="1"/>
    <row r="56284" ht="26.25" customHeight="1"/>
    <row r="56285" ht="26.25" customHeight="1"/>
    <row r="56286" ht="26.25" customHeight="1"/>
    <row r="56287" ht="26.25" customHeight="1"/>
    <row r="56288" ht="26.25" customHeight="1"/>
    <row r="56289" ht="26.25" customHeight="1"/>
    <row r="56290" ht="26.25" customHeight="1"/>
    <row r="56291" ht="26.25" customHeight="1"/>
    <row r="56292" ht="26.25" customHeight="1"/>
    <row r="56293" ht="26.25" customHeight="1"/>
    <row r="56294" ht="26.25" customHeight="1"/>
    <row r="56295" ht="26.25" customHeight="1"/>
    <row r="56296" ht="26.25" customHeight="1"/>
    <row r="56297" ht="26.25" customHeight="1"/>
    <row r="56298" ht="26.25" customHeight="1"/>
    <row r="56299" ht="26.25" customHeight="1"/>
    <row r="56300" ht="26.25" customHeight="1"/>
    <row r="56301" ht="26.25" customHeight="1"/>
    <row r="56302" ht="26.25" customHeight="1"/>
    <row r="56303" ht="26.25" customHeight="1"/>
    <row r="56304" ht="26.25" customHeight="1"/>
    <row r="56305" ht="26.25" customHeight="1"/>
    <row r="56306" ht="26.25" customHeight="1"/>
    <row r="56307" ht="26.25" customHeight="1"/>
    <row r="56308" ht="26.25" customHeight="1"/>
    <row r="56309" ht="26.25" customHeight="1"/>
    <row r="56310" ht="26.25" customHeight="1"/>
    <row r="56311" ht="26.25" customHeight="1"/>
    <row r="56312" ht="26.25" customHeight="1"/>
    <row r="56313" ht="26.25" customHeight="1"/>
    <row r="56314" ht="26.25" customHeight="1"/>
    <row r="56315" ht="26.25" customHeight="1"/>
    <row r="56316" ht="26.25" customHeight="1"/>
    <row r="56317" ht="26.25" customHeight="1"/>
    <row r="56318" ht="26.25" customHeight="1"/>
    <row r="56319" ht="26.25" customHeight="1"/>
    <row r="56320" ht="26.25" customHeight="1"/>
    <row r="56321" ht="26.25" customHeight="1"/>
    <row r="56322" ht="26.25" customHeight="1"/>
    <row r="56323" ht="26.25" customHeight="1"/>
    <row r="56324" ht="26.25" customHeight="1"/>
    <row r="56325" ht="26.25" customHeight="1"/>
    <row r="56326" ht="26.25" customHeight="1"/>
    <row r="56327" ht="26.25" customHeight="1"/>
    <row r="56328" ht="26.25" customHeight="1"/>
    <row r="56329" ht="26.25" customHeight="1"/>
    <row r="56330" ht="26.25" customHeight="1"/>
    <row r="56331" ht="26.25" customHeight="1"/>
    <row r="56332" ht="26.25" customHeight="1"/>
    <row r="56333" ht="26.25" customHeight="1"/>
    <row r="56334" ht="26.25" customHeight="1"/>
    <row r="56335" ht="26.25" customHeight="1"/>
    <row r="56336" ht="26.25" customHeight="1"/>
    <row r="56337" ht="26.25" customHeight="1"/>
    <row r="56338" ht="26.25" customHeight="1"/>
    <row r="56339" ht="26.25" customHeight="1"/>
    <row r="56340" ht="26.25" customHeight="1"/>
    <row r="56341" ht="26.25" customHeight="1"/>
    <row r="56342" ht="26.25" customHeight="1"/>
    <row r="56343" ht="26.25" customHeight="1"/>
    <row r="56344" ht="26.25" customHeight="1"/>
    <row r="56345" ht="26.25" customHeight="1"/>
    <row r="56346" ht="26.25" customHeight="1"/>
    <row r="56347" ht="26.25" customHeight="1"/>
    <row r="56348" ht="26.25" customHeight="1"/>
    <row r="56349" ht="26.25" customHeight="1"/>
    <row r="56350" ht="26.25" customHeight="1"/>
    <row r="56351" ht="26.25" customHeight="1"/>
    <row r="56352" ht="26.25" customHeight="1"/>
    <row r="56353" ht="26.25" customHeight="1"/>
    <row r="56354" ht="26.25" customHeight="1"/>
    <row r="56355" ht="26.25" customHeight="1"/>
    <row r="56356" ht="26.25" customHeight="1"/>
    <row r="56357" ht="26.25" customHeight="1"/>
    <row r="56358" ht="26.25" customHeight="1"/>
    <row r="56359" ht="26.25" customHeight="1"/>
    <row r="56360" ht="26.25" customHeight="1"/>
    <row r="56361" ht="26.25" customHeight="1"/>
    <row r="56362" ht="26.25" customHeight="1"/>
    <row r="56363" ht="26.25" customHeight="1"/>
    <row r="56364" ht="26.25" customHeight="1"/>
    <row r="56365" ht="26.25" customHeight="1"/>
    <row r="56366" ht="26.25" customHeight="1"/>
    <row r="56367" ht="26.25" customHeight="1"/>
    <row r="56368" ht="26.25" customHeight="1"/>
    <row r="56369" ht="26.25" customHeight="1"/>
    <row r="56370" ht="26.25" customHeight="1"/>
    <row r="56371" ht="26.25" customHeight="1"/>
    <row r="56372" ht="26.25" customHeight="1"/>
    <row r="56373" ht="26.25" customHeight="1"/>
    <row r="56374" ht="26.25" customHeight="1"/>
    <row r="56375" ht="26.25" customHeight="1"/>
    <row r="56376" ht="26.25" customHeight="1"/>
    <row r="56377" ht="26.25" customHeight="1"/>
    <row r="56378" ht="26.25" customHeight="1"/>
    <row r="56379" ht="26.25" customHeight="1"/>
    <row r="56380" ht="26.25" customHeight="1"/>
    <row r="56381" ht="26.25" customHeight="1"/>
    <row r="56382" ht="26.25" customHeight="1"/>
    <row r="56383" ht="26.25" customHeight="1"/>
    <row r="56384" ht="26.25" customHeight="1"/>
    <row r="56385" ht="26.25" customHeight="1"/>
    <row r="56386" ht="26.25" customHeight="1"/>
    <row r="56387" ht="26.25" customHeight="1"/>
    <row r="56388" ht="26.25" customHeight="1"/>
    <row r="56389" ht="26.25" customHeight="1"/>
    <row r="56390" ht="26.25" customHeight="1"/>
    <row r="56391" ht="26.25" customHeight="1"/>
    <row r="56392" ht="26.25" customHeight="1"/>
    <row r="56393" ht="26.25" customHeight="1"/>
    <row r="56394" ht="26.25" customHeight="1"/>
    <row r="56395" ht="26.25" customHeight="1"/>
    <row r="56396" ht="26.25" customHeight="1"/>
    <row r="56397" ht="26.25" customHeight="1"/>
    <row r="56398" ht="26.25" customHeight="1"/>
    <row r="56399" ht="26.25" customHeight="1"/>
    <row r="56400" ht="26.25" customHeight="1"/>
    <row r="56401" ht="26.25" customHeight="1"/>
    <row r="56402" ht="26.25" customHeight="1"/>
    <row r="56403" ht="26.25" customHeight="1"/>
    <row r="56404" ht="26.25" customHeight="1"/>
    <row r="56405" ht="26.25" customHeight="1"/>
    <row r="56406" ht="26.25" customHeight="1"/>
    <row r="56407" ht="26.25" customHeight="1"/>
    <row r="56408" ht="26.25" customHeight="1"/>
    <row r="56409" ht="26.25" customHeight="1"/>
    <row r="56410" ht="26.25" customHeight="1"/>
    <row r="56411" ht="26.25" customHeight="1"/>
    <row r="56412" ht="26.25" customHeight="1"/>
    <row r="56413" ht="26.25" customHeight="1"/>
    <row r="56414" ht="26.25" customHeight="1"/>
    <row r="56415" ht="26.25" customHeight="1"/>
    <row r="56416" ht="26.25" customHeight="1"/>
    <row r="56417" ht="26.25" customHeight="1"/>
    <row r="56418" ht="26.25" customHeight="1"/>
    <row r="56419" ht="26.25" customHeight="1"/>
    <row r="56420" ht="26.25" customHeight="1"/>
    <row r="56421" ht="26.25" customHeight="1"/>
    <row r="56422" ht="26.25" customHeight="1"/>
    <row r="56423" ht="26.25" customHeight="1"/>
    <row r="56424" ht="26.25" customHeight="1"/>
    <row r="56425" ht="26.25" customHeight="1"/>
    <row r="56426" ht="26.25" customHeight="1"/>
    <row r="56427" ht="26.25" customHeight="1"/>
    <row r="56428" ht="26.25" customHeight="1"/>
    <row r="56429" ht="26.25" customHeight="1"/>
    <row r="56430" ht="26.25" customHeight="1"/>
    <row r="56431" ht="26.25" customHeight="1"/>
    <row r="56432" ht="26.25" customHeight="1"/>
    <row r="56433" ht="26.25" customHeight="1"/>
    <row r="56434" ht="26.25" customHeight="1"/>
    <row r="56435" ht="26.25" customHeight="1"/>
    <row r="56436" ht="26.25" customHeight="1"/>
    <row r="56437" ht="26.25" customHeight="1"/>
    <row r="56438" ht="26.25" customHeight="1"/>
    <row r="56439" ht="26.25" customHeight="1"/>
    <row r="56440" ht="26.25" customHeight="1"/>
    <row r="56441" ht="26.25" customHeight="1"/>
    <row r="56442" ht="26.25" customHeight="1"/>
    <row r="56443" ht="26.25" customHeight="1"/>
    <row r="56444" ht="26.25" customHeight="1"/>
    <row r="56445" ht="26.25" customHeight="1"/>
    <row r="56446" ht="26.25" customHeight="1"/>
    <row r="56447" ht="26.25" customHeight="1"/>
    <row r="56448" ht="26.25" customHeight="1"/>
    <row r="56449" ht="26.25" customHeight="1"/>
    <row r="56450" ht="26.25" customHeight="1"/>
    <row r="56451" ht="26.25" customHeight="1"/>
    <row r="56452" ht="26.25" customHeight="1"/>
    <row r="56453" ht="26.25" customHeight="1"/>
    <row r="56454" ht="26.25" customHeight="1"/>
    <row r="56455" ht="26.25" customHeight="1"/>
    <row r="56456" ht="26.25" customHeight="1"/>
    <row r="56457" ht="26.25" customHeight="1"/>
    <row r="56458" ht="26.25" customHeight="1"/>
    <row r="56459" ht="26.25" customHeight="1"/>
    <row r="56460" ht="26.25" customHeight="1"/>
    <row r="56461" ht="26.25" customHeight="1"/>
    <row r="56462" ht="26.25" customHeight="1"/>
    <row r="56463" ht="26.25" customHeight="1"/>
    <row r="56464" ht="26.25" customHeight="1"/>
    <row r="56465" ht="26.25" customHeight="1"/>
    <row r="56466" ht="26.25" customHeight="1"/>
    <row r="56467" ht="26.25" customHeight="1"/>
    <row r="56468" ht="26.25" customHeight="1"/>
    <row r="56469" ht="26.25" customHeight="1"/>
    <row r="56470" ht="26.25" customHeight="1"/>
    <row r="56471" ht="26.25" customHeight="1"/>
    <row r="56472" ht="26.25" customHeight="1"/>
    <row r="56473" ht="26.25" customHeight="1"/>
    <row r="56474" ht="26.25" customHeight="1"/>
    <row r="56475" ht="26.25" customHeight="1"/>
    <row r="56476" ht="26.25" customHeight="1"/>
    <row r="56477" ht="26.25" customHeight="1"/>
    <row r="56478" ht="26.25" customHeight="1"/>
    <row r="56479" ht="26.25" customHeight="1"/>
    <row r="56480" ht="26.25" customHeight="1"/>
    <row r="56481" ht="26.25" customHeight="1"/>
    <row r="56482" ht="26.25" customHeight="1"/>
    <row r="56483" ht="26.25" customHeight="1"/>
    <row r="56484" ht="26.25" customHeight="1"/>
    <row r="56485" ht="26.25" customHeight="1"/>
    <row r="56486" ht="26.25" customHeight="1"/>
    <row r="56487" ht="26.25" customHeight="1"/>
    <row r="56488" ht="26.25" customHeight="1"/>
    <row r="56489" ht="26.25" customHeight="1"/>
    <row r="56490" ht="26.25" customHeight="1"/>
    <row r="56491" ht="26.25" customHeight="1"/>
    <row r="56492" ht="26.25" customHeight="1"/>
    <row r="56493" ht="26.25" customHeight="1"/>
    <row r="56494" ht="26.25" customHeight="1"/>
    <row r="56495" ht="26.25" customHeight="1"/>
    <row r="56496" ht="26.25" customHeight="1"/>
    <row r="56497" ht="26.25" customHeight="1"/>
    <row r="56498" ht="26.25" customHeight="1"/>
    <row r="56499" ht="26.25" customHeight="1"/>
    <row r="56500" ht="26.25" customHeight="1"/>
    <row r="56501" ht="26.25" customHeight="1"/>
    <row r="56502" ht="26.25" customHeight="1"/>
    <row r="56503" ht="26.25" customHeight="1"/>
    <row r="56504" ht="26.25" customHeight="1"/>
    <row r="56505" ht="26.25" customHeight="1"/>
    <row r="56506" ht="26.25" customHeight="1"/>
    <row r="56507" ht="26.25" customHeight="1"/>
    <row r="56508" ht="26.25" customHeight="1"/>
    <row r="56509" ht="26.25" customHeight="1"/>
    <row r="56510" ht="26.25" customHeight="1"/>
    <row r="56511" ht="26.25" customHeight="1"/>
    <row r="56512" ht="26.25" customHeight="1"/>
    <row r="56513" ht="26.25" customHeight="1"/>
    <row r="56514" ht="26.25" customHeight="1"/>
    <row r="56515" ht="26.25" customHeight="1"/>
    <row r="56516" ht="26.25" customHeight="1"/>
    <row r="56517" ht="26.25" customHeight="1"/>
    <row r="56518" ht="26.25" customHeight="1"/>
    <row r="56519" ht="26.25" customHeight="1"/>
    <row r="56520" ht="26.25" customHeight="1"/>
    <row r="56521" ht="26.25" customHeight="1"/>
    <row r="56522" ht="26.25" customHeight="1"/>
    <row r="56523" ht="26.25" customHeight="1"/>
    <row r="56524" ht="26.25" customHeight="1"/>
    <row r="56525" ht="26.25" customHeight="1"/>
    <row r="56526" ht="26.25" customHeight="1"/>
    <row r="56527" ht="26.25" customHeight="1"/>
    <row r="56528" ht="26.25" customHeight="1"/>
    <row r="56529" ht="26.25" customHeight="1"/>
    <row r="56530" ht="26.25" customHeight="1"/>
    <row r="56531" ht="26.25" customHeight="1"/>
    <row r="56532" ht="26.25" customHeight="1"/>
    <row r="56533" ht="26.25" customHeight="1"/>
    <row r="56534" ht="26.25" customHeight="1"/>
    <row r="56535" ht="26.25" customHeight="1"/>
    <row r="56536" ht="26.25" customHeight="1"/>
    <row r="56537" ht="26.25" customHeight="1"/>
    <row r="56538" ht="26.25" customHeight="1"/>
    <row r="56539" ht="26.25" customHeight="1"/>
    <row r="56540" ht="26.25" customHeight="1"/>
    <row r="56541" ht="26.25" customHeight="1"/>
    <row r="56542" ht="26.25" customHeight="1"/>
    <row r="56543" ht="26.25" customHeight="1"/>
    <row r="56544" ht="26.25" customHeight="1"/>
    <row r="56545" ht="26.25" customHeight="1"/>
    <row r="56546" ht="26.25" customHeight="1"/>
    <row r="56547" ht="26.25" customHeight="1"/>
    <row r="56548" ht="26.25" customHeight="1"/>
    <row r="56549" ht="26.25" customHeight="1"/>
    <row r="56550" ht="26.25" customHeight="1"/>
    <row r="56551" ht="26.25" customHeight="1"/>
    <row r="56552" ht="26.25" customHeight="1"/>
    <row r="56553" ht="26.25" customHeight="1"/>
    <row r="56554" ht="26.25" customHeight="1"/>
    <row r="56555" ht="26.25" customHeight="1"/>
    <row r="56556" ht="26.25" customHeight="1"/>
    <row r="56557" ht="26.25" customHeight="1"/>
    <row r="56558" ht="26.25" customHeight="1"/>
    <row r="56559" ht="26.25" customHeight="1"/>
    <row r="56560" ht="26.25" customHeight="1"/>
    <row r="56561" ht="26.25" customHeight="1"/>
    <row r="56562" ht="26.25" customHeight="1"/>
    <row r="56563" ht="26.25" customHeight="1"/>
    <row r="56564" ht="26.25" customHeight="1"/>
    <row r="56565" ht="26.25" customHeight="1"/>
    <row r="56566" ht="26.25" customHeight="1"/>
    <row r="56567" ht="26.25" customHeight="1"/>
    <row r="56568" ht="26.25" customHeight="1"/>
    <row r="56569" ht="26.25" customHeight="1"/>
    <row r="56570" ht="26.25" customHeight="1"/>
    <row r="56571" ht="26.25" customHeight="1"/>
    <row r="56572" ht="26.25" customHeight="1"/>
    <row r="56573" ht="26.25" customHeight="1"/>
    <row r="56574" ht="26.25" customHeight="1"/>
    <row r="56575" ht="26.25" customHeight="1"/>
    <row r="56576" ht="26.25" customHeight="1"/>
    <row r="56577" ht="26.25" customHeight="1"/>
    <row r="56578" ht="26.25" customHeight="1"/>
    <row r="56579" ht="26.25" customHeight="1"/>
    <row r="56580" ht="26.25" customHeight="1"/>
    <row r="56581" ht="26.25" customHeight="1"/>
    <row r="56582" ht="26.25" customHeight="1"/>
    <row r="56583" ht="26.25" customHeight="1"/>
    <row r="56584" ht="26.25" customHeight="1"/>
    <row r="56585" ht="26.25" customHeight="1"/>
    <row r="56586" ht="26.25" customHeight="1"/>
    <row r="56587" ht="26.25" customHeight="1"/>
    <row r="56588" ht="26.25" customHeight="1"/>
    <row r="56589" ht="26.25" customHeight="1"/>
    <row r="56590" ht="26.25" customHeight="1"/>
    <row r="56591" ht="26.25" customHeight="1"/>
    <row r="56592" ht="26.25" customHeight="1"/>
    <row r="56593" ht="26.25" customHeight="1"/>
    <row r="56594" ht="26.25" customHeight="1"/>
    <row r="56595" ht="26.25" customHeight="1"/>
    <row r="56596" ht="26.25" customHeight="1"/>
    <row r="56597" ht="26.25" customHeight="1"/>
    <row r="56598" ht="26.25" customHeight="1"/>
    <row r="56599" ht="26.25" customHeight="1"/>
    <row r="56600" ht="26.25" customHeight="1"/>
    <row r="56601" ht="26.25" customHeight="1"/>
    <row r="56602" ht="26.25" customHeight="1"/>
    <row r="56603" ht="26.25" customHeight="1"/>
    <row r="56604" ht="26.25" customHeight="1"/>
    <row r="56605" ht="26.25" customHeight="1"/>
    <row r="56606" ht="26.25" customHeight="1"/>
    <row r="56607" ht="26.25" customHeight="1"/>
    <row r="56608" ht="26.25" customHeight="1"/>
    <row r="56609" ht="26.25" customHeight="1"/>
    <row r="56610" ht="26.25" customHeight="1"/>
    <row r="56611" ht="26.25" customHeight="1"/>
    <row r="56612" ht="26.25" customHeight="1"/>
    <row r="56613" ht="26.25" customHeight="1"/>
    <row r="56614" ht="26.25" customHeight="1"/>
    <row r="56615" ht="26.25" customHeight="1"/>
    <row r="56616" ht="26.25" customHeight="1"/>
    <row r="56617" ht="26.25" customHeight="1"/>
    <row r="56618" ht="26.25" customHeight="1"/>
    <row r="56619" ht="26.25" customHeight="1"/>
    <row r="56620" ht="26.25" customHeight="1"/>
    <row r="56621" ht="26.25" customHeight="1"/>
    <row r="56622" ht="26.25" customHeight="1"/>
    <row r="56623" ht="26.25" customHeight="1"/>
    <row r="56624" ht="26.25" customHeight="1"/>
    <row r="56625" ht="26.25" customHeight="1"/>
    <row r="56626" ht="26.25" customHeight="1"/>
    <row r="56627" ht="26.25" customHeight="1"/>
    <row r="56628" ht="26.25" customHeight="1"/>
    <row r="56629" ht="26.25" customHeight="1"/>
    <row r="56630" ht="26.25" customHeight="1"/>
    <row r="56631" ht="26.25" customHeight="1"/>
    <row r="56632" ht="26.25" customHeight="1"/>
    <row r="56633" ht="26.25" customHeight="1"/>
    <row r="56634" ht="26.25" customHeight="1"/>
    <row r="56635" ht="26.25" customHeight="1"/>
    <row r="56636" ht="26.25" customHeight="1"/>
    <row r="56637" ht="26.25" customHeight="1"/>
    <row r="56638" ht="26.25" customHeight="1"/>
    <row r="56639" ht="26.25" customHeight="1"/>
    <row r="56640" ht="26.25" customHeight="1"/>
    <row r="56641" ht="26.25" customHeight="1"/>
    <row r="56642" ht="26.25" customHeight="1"/>
    <row r="56643" ht="26.25" customHeight="1"/>
    <row r="56644" ht="26.25" customHeight="1"/>
    <row r="56645" ht="26.25" customHeight="1"/>
    <row r="56646" ht="26.25" customHeight="1"/>
    <row r="56647" ht="26.25" customHeight="1"/>
    <row r="56648" ht="26.25" customHeight="1"/>
    <row r="56649" ht="26.25" customHeight="1"/>
    <row r="56650" ht="26.25" customHeight="1"/>
    <row r="56651" ht="26.25" customHeight="1"/>
    <row r="56652" ht="26.25" customHeight="1"/>
    <row r="56653" ht="26.25" customHeight="1"/>
    <row r="56654" ht="26.25" customHeight="1"/>
    <row r="56655" ht="26.25" customHeight="1"/>
    <row r="56656" ht="26.25" customHeight="1"/>
    <row r="56657" ht="26.25" customHeight="1"/>
    <row r="56658" ht="26.25" customHeight="1"/>
    <row r="56659" ht="26.25" customHeight="1"/>
    <row r="56660" ht="26.25" customHeight="1"/>
    <row r="56661" ht="26.25" customHeight="1"/>
    <row r="56662" ht="26.25" customHeight="1"/>
    <row r="56663" ht="26.25" customHeight="1"/>
    <row r="56664" ht="26.25" customHeight="1"/>
    <row r="56665" ht="26.25" customHeight="1"/>
    <row r="56666" ht="26.25" customHeight="1"/>
    <row r="56667" ht="26.25" customHeight="1"/>
    <row r="56668" ht="26.25" customHeight="1"/>
    <row r="56669" ht="26.25" customHeight="1"/>
    <row r="56670" ht="26.25" customHeight="1"/>
    <row r="56671" ht="26.25" customHeight="1"/>
    <row r="56672" ht="26.25" customHeight="1"/>
    <row r="56673" ht="26.25" customHeight="1"/>
    <row r="56674" ht="26.25" customHeight="1"/>
    <row r="56675" ht="26.25" customHeight="1"/>
    <row r="56676" ht="26.25" customHeight="1"/>
    <row r="56677" ht="26.25" customHeight="1"/>
    <row r="56678" ht="26.25" customHeight="1"/>
    <row r="56679" ht="26.25" customHeight="1"/>
    <row r="56680" ht="26.25" customHeight="1"/>
    <row r="56681" ht="26.25" customHeight="1"/>
    <row r="56682" ht="26.25" customHeight="1"/>
    <row r="56683" ht="26.25" customHeight="1"/>
    <row r="56684" ht="26.25" customHeight="1"/>
    <row r="56685" ht="26.25" customHeight="1"/>
    <row r="56686" ht="26.25" customHeight="1"/>
    <row r="56687" ht="26.25" customHeight="1"/>
    <row r="56688" ht="26.25" customHeight="1"/>
    <row r="56689" ht="26.25" customHeight="1"/>
    <row r="56690" ht="26.25" customHeight="1"/>
    <row r="56691" ht="26.25" customHeight="1"/>
    <row r="56692" ht="26.25" customHeight="1"/>
    <row r="56693" ht="26.25" customHeight="1"/>
    <row r="56694" ht="26.25" customHeight="1"/>
    <row r="56695" ht="26.25" customHeight="1"/>
    <row r="56696" ht="26.25" customHeight="1"/>
    <row r="56697" ht="26.25" customHeight="1"/>
    <row r="56698" ht="26.25" customHeight="1"/>
    <row r="56699" ht="26.25" customHeight="1"/>
    <row r="56700" ht="26.25" customHeight="1"/>
    <row r="56701" ht="26.25" customHeight="1"/>
    <row r="56702" ht="26.25" customHeight="1"/>
    <row r="56703" ht="26.25" customHeight="1"/>
    <row r="56704" ht="26.25" customHeight="1"/>
    <row r="56705" ht="26.25" customHeight="1"/>
    <row r="56706" ht="26.25" customHeight="1"/>
    <row r="56707" ht="26.25" customHeight="1"/>
    <row r="56708" ht="26.25" customHeight="1"/>
    <row r="56709" ht="26.25" customHeight="1"/>
    <row r="56710" ht="26.25" customHeight="1"/>
    <row r="56711" ht="26.25" customHeight="1"/>
    <row r="56712" ht="26.25" customHeight="1"/>
    <row r="56713" ht="26.25" customHeight="1"/>
    <row r="56714" ht="26.25" customHeight="1"/>
    <row r="56715" ht="26.25" customHeight="1"/>
    <row r="56716" ht="26.25" customHeight="1"/>
    <row r="56717" ht="26.25" customHeight="1"/>
    <row r="56718" ht="26.25" customHeight="1"/>
    <row r="56719" ht="26.25" customHeight="1"/>
    <row r="56720" ht="26.25" customHeight="1"/>
    <row r="56721" ht="26.25" customHeight="1"/>
    <row r="56722" ht="26.25" customHeight="1"/>
    <row r="56723" ht="26.25" customHeight="1"/>
    <row r="56724" ht="26.25" customHeight="1"/>
    <row r="56725" ht="26.25" customHeight="1"/>
    <row r="56726" ht="26.25" customHeight="1"/>
    <row r="56727" ht="26.25" customHeight="1"/>
    <row r="56728" ht="26.25" customHeight="1"/>
    <row r="56729" ht="26.25" customHeight="1"/>
    <row r="56730" ht="26.25" customHeight="1"/>
    <row r="56731" ht="26.25" customHeight="1"/>
    <row r="56732" ht="26.25" customHeight="1"/>
    <row r="56733" ht="26.25" customHeight="1"/>
    <row r="56734" ht="26.25" customHeight="1"/>
    <row r="56735" ht="26.25" customHeight="1"/>
    <row r="56736" ht="26.25" customHeight="1"/>
    <row r="56737" ht="26.25" customHeight="1"/>
    <row r="56738" ht="26.25" customHeight="1"/>
    <row r="56739" ht="26.25" customHeight="1"/>
    <row r="56740" ht="26.25" customHeight="1"/>
    <row r="56741" ht="26.25" customHeight="1"/>
    <row r="56742" ht="26.25" customHeight="1"/>
    <row r="56743" ht="26.25" customHeight="1"/>
    <row r="56744" ht="26.25" customHeight="1"/>
    <row r="56745" ht="26.25" customHeight="1"/>
    <row r="56746" ht="26.25" customHeight="1"/>
    <row r="56747" ht="26.25" customHeight="1"/>
    <row r="56748" ht="26.25" customHeight="1"/>
    <row r="56749" ht="26.25" customHeight="1"/>
    <row r="56750" ht="26.25" customHeight="1"/>
    <row r="56751" ht="26.25" customHeight="1"/>
    <row r="56752" ht="26.25" customHeight="1"/>
    <row r="56753" ht="26.25" customHeight="1"/>
    <row r="56754" ht="26.25" customHeight="1"/>
    <row r="56755" ht="26.25" customHeight="1"/>
    <row r="56756" ht="26.25" customHeight="1"/>
    <row r="56757" ht="26.25" customHeight="1"/>
    <row r="56758" ht="26.25" customHeight="1"/>
    <row r="56759" ht="26.25" customHeight="1"/>
    <row r="56760" ht="26.25" customHeight="1"/>
    <row r="56761" ht="26.25" customHeight="1"/>
    <row r="56762" ht="26.25" customHeight="1"/>
    <row r="56763" ht="26.25" customHeight="1"/>
    <row r="56764" ht="26.25" customHeight="1"/>
    <row r="56765" ht="26.25" customHeight="1"/>
    <row r="56766" ht="26.25" customHeight="1"/>
    <row r="56767" ht="26.25" customHeight="1"/>
    <row r="56768" ht="26.25" customHeight="1"/>
    <row r="56769" ht="26.25" customHeight="1"/>
    <row r="56770" ht="26.25" customHeight="1"/>
    <row r="56771" ht="26.25" customHeight="1"/>
    <row r="56772" ht="26.25" customHeight="1"/>
    <row r="56773" ht="26.25" customHeight="1"/>
    <row r="56774" ht="26.25" customHeight="1"/>
    <row r="56775" ht="26.25" customHeight="1"/>
    <row r="56776" ht="26.25" customHeight="1"/>
    <row r="56777" ht="26.25" customHeight="1"/>
    <row r="56778" ht="26.25" customHeight="1"/>
    <row r="56779" ht="26.25" customHeight="1"/>
    <row r="56780" ht="26.25" customHeight="1"/>
    <row r="56781" ht="26.25" customHeight="1"/>
    <row r="56782" ht="26.25" customHeight="1"/>
    <row r="56783" ht="26.25" customHeight="1"/>
    <row r="56784" ht="26.25" customHeight="1"/>
    <row r="56785" ht="26.25" customHeight="1"/>
    <row r="56786" ht="26.25" customHeight="1"/>
    <row r="56787" ht="26.25" customHeight="1"/>
    <row r="56788" ht="26.25" customHeight="1"/>
    <row r="56789" ht="26.25" customHeight="1"/>
    <row r="56790" ht="26.25" customHeight="1"/>
    <row r="56791" ht="26.25" customHeight="1"/>
    <row r="56792" ht="26.25" customHeight="1"/>
    <row r="56793" ht="26.25" customHeight="1"/>
    <row r="56794" ht="26.25" customHeight="1"/>
    <row r="56795" ht="26.25" customHeight="1"/>
    <row r="56796" ht="26.25" customHeight="1"/>
    <row r="56797" ht="26.25" customHeight="1"/>
    <row r="56798" ht="26.25" customHeight="1"/>
    <row r="56799" ht="26.25" customHeight="1"/>
    <row r="56800" ht="26.25" customHeight="1"/>
    <row r="56801" ht="26.25" customHeight="1"/>
    <row r="56802" ht="26.25" customHeight="1"/>
    <row r="56803" ht="26.25" customHeight="1"/>
    <row r="56804" ht="26.25" customHeight="1"/>
    <row r="56805" ht="26.25" customHeight="1"/>
    <row r="56806" ht="26.25" customHeight="1"/>
    <row r="56807" ht="26.25" customHeight="1"/>
    <row r="56808" ht="26.25" customHeight="1"/>
    <row r="56809" ht="26.25" customHeight="1"/>
    <row r="56810" ht="26.25" customHeight="1"/>
    <row r="56811" ht="26.25" customHeight="1"/>
    <row r="56812" ht="26.25" customHeight="1"/>
    <row r="56813" ht="26.25" customHeight="1"/>
    <row r="56814" ht="26.25" customHeight="1"/>
    <row r="56815" ht="26.25" customHeight="1"/>
    <row r="56816" ht="26.25" customHeight="1"/>
    <row r="56817" ht="26.25" customHeight="1"/>
    <row r="56818" ht="26.25" customHeight="1"/>
    <row r="56819" ht="26.25" customHeight="1"/>
    <row r="56820" ht="26.25" customHeight="1"/>
    <row r="56821" ht="26.25" customHeight="1"/>
    <row r="56822" ht="26.25" customHeight="1"/>
    <row r="56823" ht="26.25" customHeight="1"/>
    <row r="56824" ht="26.25" customHeight="1"/>
    <row r="56825" ht="26.25" customHeight="1"/>
    <row r="56826" ht="26.25" customHeight="1"/>
    <row r="56827" ht="26.25" customHeight="1"/>
    <row r="56828" ht="26.25" customHeight="1"/>
    <row r="56829" ht="26.25" customHeight="1"/>
    <row r="56830" ht="26.25" customHeight="1"/>
    <row r="56831" ht="26.25" customHeight="1"/>
    <row r="56832" ht="26.25" customHeight="1"/>
    <row r="56833" ht="26.25" customHeight="1"/>
    <row r="56834" ht="26.25" customHeight="1"/>
    <row r="56835" ht="26.25" customHeight="1"/>
    <row r="56836" ht="26.25" customHeight="1"/>
    <row r="56837" ht="26.25" customHeight="1"/>
    <row r="56838" ht="26.25" customHeight="1"/>
    <row r="56839" ht="26.25" customHeight="1"/>
    <row r="56840" ht="26.25" customHeight="1"/>
    <row r="56841" ht="26.25" customHeight="1"/>
    <row r="56842" ht="26.25" customHeight="1"/>
    <row r="56843" ht="26.25" customHeight="1"/>
    <row r="56844" ht="26.25" customHeight="1"/>
    <row r="56845" ht="26.25" customHeight="1"/>
    <row r="56846" ht="26.25" customHeight="1"/>
    <row r="56847" ht="26.25" customHeight="1"/>
    <row r="56848" ht="26.25" customHeight="1"/>
    <row r="56849" ht="26.25" customHeight="1"/>
    <row r="56850" ht="26.25" customHeight="1"/>
    <row r="56851" ht="26.25" customHeight="1"/>
    <row r="56852" ht="26.25" customHeight="1"/>
    <row r="56853" ht="26.25" customHeight="1"/>
    <row r="56854" ht="26.25" customHeight="1"/>
    <row r="56855" ht="26.25" customHeight="1"/>
    <row r="56856" ht="26.25" customHeight="1"/>
    <row r="56857" ht="26.25" customHeight="1"/>
    <row r="56858" ht="26.25" customHeight="1"/>
    <row r="56859" ht="26.25" customHeight="1"/>
    <row r="56860" ht="26.25" customHeight="1"/>
    <row r="56861" ht="26.25" customHeight="1"/>
    <row r="56862" ht="26.25" customHeight="1"/>
    <row r="56863" ht="26.25" customHeight="1"/>
    <row r="56864" ht="26.25" customHeight="1"/>
    <row r="56865" ht="26.25" customHeight="1"/>
    <row r="56866" ht="26.25" customHeight="1"/>
    <row r="56867" ht="26.25" customHeight="1"/>
    <row r="56868" ht="26.25" customHeight="1"/>
    <row r="56869" ht="26.25" customHeight="1"/>
    <row r="56870" ht="26.25" customHeight="1"/>
    <row r="56871" ht="26.25" customHeight="1"/>
    <row r="56872" ht="26.25" customHeight="1"/>
    <row r="56873" ht="26.25" customHeight="1"/>
    <row r="56874" ht="26.25" customHeight="1"/>
    <row r="56875" ht="26.25" customHeight="1"/>
    <row r="56876" ht="26.25" customHeight="1"/>
    <row r="56877" ht="26.25" customHeight="1"/>
    <row r="56878" ht="26.25" customHeight="1"/>
    <row r="56879" ht="26.25" customHeight="1"/>
    <row r="56880" ht="26.25" customHeight="1"/>
    <row r="56881" ht="26.25" customHeight="1"/>
    <row r="56882" ht="26.25" customHeight="1"/>
    <row r="56883" ht="26.25" customHeight="1"/>
    <row r="56884" ht="26.25" customHeight="1"/>
    <row r="56885" ht="26.25" customHeight="1"/>
    <row r="56886" ht="26.25" customHeight="1"/>
    <row r="56887" ht="26.25" customHeight="1"/>
    <row r="56888" ht="26.25" customHeight="1"/>
    <row r="56889" ht="26.25" customHeight="1"/>
    <row r="56890" ht="26.25" customHeight="1"/>
    <row r="56891" ht="26.25" customHeight="1"/>
    <row r="56892" ht="26.25" customHeight="1"/>
    <row r="56893" ht="26.25" customHeight="1"/>
    <row r="56894" ht="26.25" customHeight="1"/>
    <row r="56895" ht="26.25" customHeight="1"/>
    <row r="56896" ht="26.25" customHeight="1"/>
    <row r="56897" ht="26.25" customHeight="1"/>
    <row r="56898" ht="26.25" customHeight="1"/>
    <row r="56899" ht="26.25" customHeight="1"/>
    <row r="56900" ht="26.25" customHeight="1"/>
    <row r="56901" ht="26.25" customHeight="1"/>
    <row r="56902" ht="26.25" customHeight="1"/>
    <row r="56903" ht="26.25" customHeight="1"/>
    <row r="56904" ht="26.25" customHeight="1"/>
    <row r="56905" ht="26.25" customHeight="1"/>
    <row r="56906" ht="26.25" customHeight="1"/>
    <row r="56907" ht="26.25" customHeight="1"/>
    <row r="56908" ht="26.25" customHeight="1"/>
    <row r="56909" ht="26.25" customHeight="1"/>
    <row r="56910" ht="26.25" customHeight="1"/>
    <row r="56911" ht="26.25" customHeight="1"/>
    <row r="56912" ht="26.25" customHeight="1"/>
    <row r="56913" ht="26.25" customHeight="1"/>
    <row r="56914" ht="26.25" customHeight="1"/>
    <row r="56915" ht="26.25" customHeight="1"/>
    <row r="56916" ht="26.25" customHeight="1"/>
    <row r="56917" ht="26.25" customHeight="1"/>
    <row r="56918" ht="26.25" customHeight="1"/>
    <row r="56919" ht="26.25" customHeight="1"/>
    <row r="56920" ht="26.25" customHeight="1"/>
    <row r="56921" ht="26.25" customHeight="1"/>
    <row r="56922" ht="26.25" customHeight="1"/>
    <row r="56923" ht="26.25" customHeight="1"/>
    <row r="56924" ht="26.25" customHeight="1"/>
    <row r="56925" ht="26.25" customHeight="1"/>
    <row r="56926" ht="26.25" customHeight="1"/>
    <row r="56927" ht="26.25" customHeight="1"/>
    <row r="56928" ht="26.25" customHeight="1"/>
    <row r="56929" ht="26.25" customHeight="1"/>
    <row r="56930" ht="26.25" customHeight="1"/>
    <row r="56931" ht="26.25" customHeight="1"/>
    <row r="56932" ht="26.25" customHeight="1"/>
    <row r="56933" ht="26.25" customHeight="1"/>
    <row r="56934" ht="26.25" customHeight="1"/>
    <row r="56935" ht="26.25" customHeight="1"/>
    <row r="56936" ht="26.25" customHeight="1"/>
    <row r="56937" ht="26.25" customHeight="1"/>
    <row r="56938" ht="26.25" customHeight="1"/>
    <row r="56939" ht="26.25" customHeight="1"/>
    <row r="56940" ht="26.25" customHeight="1"/>
    <row r="56941" ht="26.25" customHeight="1"/>
    <row r="56942" ht="26.25" customHeight="1"/>
    <row r="56943" ht="26.25" customHeight="1"/>
    <row r="56944" ht="26.25" customHeight="1"/>
    <row r="56945" ht="26.25" customHeight="1"/>
    <row r="56946" ht="26.25" customHeight="1"/>
    <row r="56947" ht="26.25" customHeight="1"/>
    <row r="56948" ht="26.25" customHeight="1"/>
    <row r="56949" ht="26.25" customHeight="1"/>
    <row r="56950" ht="26.25" customHeight="1"/>
    <row r="56951" ht="26.25" customHeight="1"/>
    <row r="56952" ht="26.25" customHeight="1"/>
    <row r="56953" ht="26.25" customHeight="1"/>
    <row r="56954" ht="26.25" customHeight="1"/>
    <row r="56955" ht="26.25" customHeight="1"/>
    <row r="56956" ht="26.25" customHeight="1"/>
    <row r="56957" ht="26.25" customHeight="1"/>
    <row r="56958" ht="26.25" customHeight="1"/>
    <row r="56959" ht="26.25" customHeight="1"/>
    <row r="56960" ht="26.25" customHeight="1"/>
    <row r="56961" ht="26.25" customHeight="1"/>
    <row r="56962" ht="26.25" customHeight="1"/>
    <row r="56963" ht="26.25" customHeight="1"/>
    <row r="56964" ht="26.25" customHeight="1"/>
    <row r="56965" ht="26.25" customHeight="1"/>
    <row r="56966" ht="26.25" customHeight="1"/>
    <row r="56967" ht="26.25" customHeight="1"/>
    <row r="56968" ht="26.25" customHeight="1"/>
    <row r="56969" ht="26.25" customHeight="1"/>
    <row r="56970" ht="26.25" customHeight="1"/>
    <row r="56971" ht="26.25" customHeight="1"/>
    <row r="56972" ht="26.25" customHeight="1"/>
    <row r="56973" ht="26.25" customHeight="1"/>
    <row r="56974" ht="26.25" customHeight="1"/>
    <row r="56975" ht="26.25" customHeight="1"/>
    <row r="56976" ht="26.25" customHeight="1"/>
    <row r="56977" ht="26.25" customHeight="1"/>
    <row r="56978" ht="26.25" customHeight="1"/>
    <row r="56979" ht="26.25" customHeight="1"/>
    <row r="56980" ht="26.25" customHeight="1"/>
    <row r="56981" ht="26.25" customHeight="1"/>
    <row r="56982" ht="26.25" customHeight="1"/>
    <row r="56983" ht="26.25" customHeight="1"/>
    <row r="56984" ht="26.25" customHeight="1"/>
    <row r="56985" ht="26.25" customHeight="1"/>
    <row r="56986" ht="26.25" customHeight="1"/>
    <row r="56987" ht="26.25" customHeight="1"/>
    <row r="56988" ht="26.25" customHeight="1"/>
    <row r="56989" ht="26.25" customHeight="1"/>
    <row r="56990" ht="26.25" customHeight="1"/>
    <row r="56991" ht="26.25" customHeight="1"/>
    <row r="56992" ht="26.25" customHeight="1"/>
    <row r="56993" ht="26.25" customHeight="1"/>
    <row r="56994" ht="26.25" customHeight="1"/>
    <row r="56995" ht="26.25" customHeight="1"/>
    <row r="56996" ht="26.25" customHeight="1"/>
    <row r="56997" ht="26.25" customHeight="1"/>
    <row r="56998" ht="26.25" customHeight="1"/>
    <row r="56999" ht="26.25" customHeight="1"/>
    <row r="57000" ht="26.25" customHeight="1"/>
    <row r="57001" ht="26.25" customHeight="1"/>
    <row r="57002" ht="26.25" customHeight="1"/>
    <row r="57003" ht="26.25" customHeight="1"/>
    <row r="57004" ht="26.25" customHeight="1"/>
    <row r="57005" ht="26.25" customHeight="1"/>
    <row r="57006" ht="26.25" customHeight="1"/>
    <row r="57007" ht="26.25" customHeight="1"/>
    <row r="57008" ht="26.25" customHeight="1"/>
    <row r="57009" ht="26.25" customHeight="1"/>
    <row r="57010" ht="26.25" customHeight="1"/>
    <row r="57011" ht="26.25" customHeight="1"/>
    <row r="57012" ht="26.25" customHeight="1"/>
    <row r="57013" ht="26.25" customHeight="1"/>
    <row r="57014" ht="26.25" customHeight="1"/>
    <row r="57015" ht="26.25" customHeight="1"/>
    <row r="57016" ht="26.25" customHeight="1"/>
    <row r="57017" ht="26.25" customHeight="1"/>
    <row r="57018" ht="26.25" customHeight="1"/>
    <row r="57019" ht="26.25" customHeight="1"/>
    <row r="57020" ht="26.25" customHeight="1"/>
    <row r="57021" ht="26.25" customHeight="1"/>
    <row r="57022" ht="26.25" customHeight="1"/>
    <row r="57023" ht="26.25" customHeight="1"/>
    <row r="57024" ht="26.25" customHeight="1"/>
    <row r="57025" ht="26.25" customHeight="1"/>
    <row r="57026" ht="26.25" customHeight="1"/>
    <row r="57027" ht="26.25" customHeight="1"/>
    <row r="57028" ht="26.25" customHeight="1"/>
    <row r="57029" ht="26.25" customHeight="1"/>
    <row r="57030" ht="26.25" customHeight="1"/>
    <row r="57031" ht="26.25" customHeight="1"/>
    <row r="57032" ht="26.25" customHeight="1"/>
    <row r="57033" ht="26.25" customHeight="1"/>
    <row r="57034" ht="26.25" customHeight="1"/>
    <row r="57035" ht="26.25" customHeight="1"/>
    <row r="57036" ht="26.25" customHeight="1"/>
    <row r="57037" ht="26.25" customHeight="1"/>
    <row r="57038" ht="26.25" customHeight="1"/>
    <row r="57039" ht="26.25" customHeight="1"/>
    <row r="57040" ht="26.25" customHeight="1"/>
    <row r="57041" ht="26.25" customHeight="1"/>
    <row r="57042" ht="26.25" customHeight="1"/>
    <row r="57043" ht="26.25" customHeight="1"/>
    <row r="57044" ht="26.25" customHeight="1"/>
    <row r="57045" ht="26.25" customHeight="1"/>
    <row r="57046" ht="26.25" customHeight="1"/>
    <row r="57047" ht="26.25" customHeight="1"/>
    <row r="57048" ht="26.25" customHeight="1"/>
    <row r="57049" ht="26.25" customHeight="1"/>
    <row r="57050" ht="26.25" customHeight="1"/>
    <row r="57051" ht="26.25" customHeight="1"/>
    <row r="57052" ht="26.25" customHeight="1"/>
    <row r="57053" ht="26.25" customHeight="1"/>
    <row r="57054" ht="26.25" customHeight="1"/>
    <row r="57055" ht="26.25" customHeight="1"/>
    <row r="57056" ht="26.25" customHeight="1"/>
    <row r="57057" ht="26.25" customHeight="1"/>
    <row r="57058" ht="26.25" customHeight="1"/>
    <row r="57059" ht="26.25" customHeight="1"/>
    <row r="57060" ht="26.25" customHeight="1"/>
    <row r="57061" ht="26.25" customHeight="1"/>
    <row r="57062" ht="26.25" customHeight="1"/>
    <row r="57063" ht="26.25" customHeight="1"/>
    <row r="57064" ht="26.25" customHeight="1"/>
    <row r="57065" ht="26.25" customHeight="1"/>
    <row r="57066" ht="26.25" customHeight="1"/>
    <row r="57067" ht="26.25" customHeight="1"/>
    <row r="57068" ht="26.25" customHeight="1"/>
    <row r="57069" ht="26.25" customHeight="1"/>
    <row r="57070" ht="26.25" customHeight="1"/>
    <row r="57071" ht="26.25" customHeight="1"/>
    <row r="57072" ht="26.25" customHeight="1"/>
    <row r="57073" ht="26.25" customHeight="1"/>
    <row r="57074" ht="26.25" customHeight="1"/>
    <row r="57075" ht="26.25" customHeight="1"/>
    <row r="57076" ht="26.25" customHeight="1"/>
    <row r="57077" ht="26.25" customHeight="1"/>
    <row r="57078" ht="26.25" customHeight="1"/>
    <row r="57079" ht="26.25" customHeight="1"/>
    <row r="57080" ht="26.25" customHeight="1"/>
    <row r="57081" ht="26.25" customHeight="1"/>
    <row r="57082" ht="26.25" customHeight="1"/>
    <row r="57083" ht="26.25" customHeight="1"/>
    <row r="57084" ht="26.25" customHeight="1"/>
    <row r="57085" ht="26.25" customHeight="1"/>
    <row r="57086" ht="26.25" customHeight="1"/>
    <row r="57087" ht="26.25" customHeight="1"/>
    <row r="57088" ht="26.25" customHeight="1"/>
    <row r="57089" ht="26.25" customHeight="1"/>
    <row r="57090" ht="26.25" customHeight="1"/>
    <row r="57091" ht="26.25" customHeight="1"/>
    <row r="57092" ht="26.25" customHeight="1"/>
    <row r="57093" ht="26.25" customHeight="1"/>
    <row r="57094" ht="26.25" customHeight="1"/>
    <row r="57095" ht="26.25" customHeight="1"/>
    <row r="57096" ht="26.25" customHeight="1"/>
    <row r="57097" ht="26.25" customHeight="1"/>
    <row r="57098" ht="26.25" customHeight="1"/>
    <row r="57099" ht="26.25" customHeight="1"/>
    <row r="57100" ht="26.25" customHeight="1"/>
    <row r="57101" ht="26.25" customHeight="1"/>
    <row r="57102" ht="26.25" customHeight="1"/>
    <row r="57103" ht="26.25" customHeight="1"/>
    <row r="57104" ht="26.25" customHeight="1"/>
    <row r="57105" ht="26.25" customHeight="1"/>
    <row r="57106" ht="26.25" customHeight="1"/>
    <row r="57107" ht="26.25" customHeight="1"/>
    <row r="57108" ht="26.25" customHeight="1"/>
    <row r="57109" ht="26.25" customHeight="1"/>
    <row r="57110" ht="26.25" customHeight="1"/>
    <row r="57111" ht="26.25" customHeight="1"/>
    <row r="57112" ht="26.25" customHeight="1"/>
    <row r="57113" ht="26.25" customHeight="1"/>
    <row r="57114" ht="26.25" customHeight="1"/>
    <row r="57115" ht="26.25" customHeight="1"/>
    <row r="57116" ht="26.25" customHeight="1"/>
    <row r="57117" ht="26.25" customHeight="1"/>
    <row r="57118" ht="26.25" customHeight="1"/>
    <row r="57119" ht="26.25" customHeight="1"/>
    <row r="57120" ht="26.25" customHeight="1"/>
    <row r="57121" ht="26.25" customHeight="1"/>
    <row r="57122" ht="26.25" customHeight="1"/>
    <row r="57123" ht="26.25" customHeight="1"/>
    <row r="57124" ht="26.25" customHeight="1"/>
    <row r="57125" ht="26.25" customHeight="1"/>
    <row r="57126" ht="26.25" customHeight="1"/>
    <row r="57127" ht="26.25" customHeight="1"/>
    <row r="57128" ht="26.25" customHeight="1"/>
    <row r="57129" ht="26.25" customHeight="1"/>
    <row r="57130" ht="26.25" customHeight="1"/>
    <row r="57131" ht="26.25" customHeight="1"/>
    <row r="57132" ht="26.25" customHeight="1"/>
    <row r="57133" ht="26.25" customHeight="1"/>
    <row r="57134" ht="26.25" customHeight="1"/>
    <row r="57135" ht="26.25" customHeight="1"/>
    <row r="57136" ht="26.25" customHeight="1"/>
    <row r="57137" ht="26.25" customHeight="1"/>
    <row r="57138" ht="26.25" customHeight="1"/>
    <row r="57139" ht="26.25" customHeight="1"/>
    <row r="57140" ht="26.25" customHeight="1"/>
    <row r="57141" ht="26.25" customHeight="1"/>
    <row r="57142" ht="26.25" customHeight="1"/>
    <row r="57143" ht="26.25" customHeight="1"/>
    <row r="57144" ht="26.25" customHeight="1"/>
    <row r="57145" ht="26.25" customHeight="1"/>
    <row r="57146" ht="26.25" customHeight="1"/>
    <row r="57147" ht="26.25" customHeight="1"/>
    <row r="57148" ht="26.25" customHeight="1"/>
    <row r="57149" ht="26.25" customHeight="1"/>
    <row r="57150" ht="26.25" customHeight="1"/>
    <row r="57151" ht="26.25" customHeight="1"/>
    <row r="57152" ht="26.25" customHeight="1"/>
    <row r="57153" ht="26.25" customHeight="1"/>
    <row r="57154" ht="26.25" customHeight="1"/>
    <row r="57155" ht="26.25" customHeight="1"/>
    <row r="57156" ht="26.25" customHeight="1"/>
    <row r="57157" ht="26.25" customHeight="1"/>
    <row r="57158" ht="26.25" customHeight="1"/>
    <row r="57159" ht="26.25" customHeight="1"/>
    <row r="57160" ht="26.25" customHeight="1"/>
    <row r="57161" ht="26.25" customHeight="1"/>
    <row r="57162" ht="26.25" customHeight="1"/>
    <row r="57163" ht="26.25" customHeight="1"/>
    <row r="57164" ht="26.25" customHeight="1"/>
    <row r="57165" ht="26.25" customHeight="1"/>
    <row r="57166" ht="26.25" customHeight="1"/>
    <row r="57167" ht="26.25" customHeight="1"/>
    <row r="57168" ht="26.25" customHeight="1"/>
    <row r="57169" ht="26.25" customHeight="1"/>
    <row r="57170" ht="26.25" customHeight="1"/>
    <row r="57171" ht="26.25" customHeight="1"/>
    <row r="57172" ht="26.25" customHeight="1"/>
    <row r="57173" ht="26.25" customHeight="1"/>
    <row r="57174" ht="26.25" customHeight="1"/>
    <row r="57175" ht="26.25" customHeight="1"/>
    <row r="57176" ht="26.25" customHeight="1"/>
    <row r="57177" ht="26.25" customHeight="1"/>
    <row r="57178" ht="26.25" customHeight="1"/>
    <row r="57179" ht="26.25" customHeight="1"/>
    <row r="57180" ht="26.25" customHeight="1"/>
    <row r="57181" ht="26.25" customHeight="1"/>
    <row r="57182" ht="26.25" customHeight="1"/>
    <row r="57183" ht="26.25" customHeight="1"/>
    <row r="57184" ht="26.25" customHeight="1"/>
    <row r="57185" ht="26.25" customHeight="1"/>
    <row r="57186" ht="26.25" customHeight="1"/>
    <row r="57187" ht="26.25" customHeight="1"/>
    <row r="57188" ht="26.25" customHeight="1"/>
    <row r="57189" ht="26.25" customHeight="1"/>
    <row r="57190" ht="26.25" customHeight="1"/>
    <row r="57191" ht="26.25" customHeight="1"/>
    <row r="57192" ht="26.25" customHeight="1"/>
    <row r="57193" ht="26.25" customHeight="1"/>
    <row r="57194" ht="26.25" customHeight="1"/>
    <row r="57195" ht="26.25" customHeight="1"/>
    <row r="57196" ht="26.25" customHeight="1"/>
    <row r="57197" ht="26.25" customHeight="1"/>
    <row r="57198" ht="26.25" customHeight="1"/>
    <row r="57199" ht="26.25" customHeight="1"/>
    <row r="57200" ht="26.25" customHeight="1"/>
    <row r="57201" ht="26.25" customHeight="1"/>
    <row r="57202" ht="26.25" customHeight="1"/>
    <row r="57203" ht="26.25" customHeight="1"/>
    <row r="57204" ht="26.25" customHeight="1"/>
    <row r="57205" ht="26.25" customHeight="1"/>
    <row r="57206" ht="26.25" customHeight="1"/>
    <row r="57207" ht="26.25" customHeight="1"/>
    <row r="57208" ht="26.25" customHeight="1"/>
    <row r="57209" ht="26.25" customHeight="1"/>
    <row r="57210" ht="26.25" customHeight="1"/>
    <row r="57211" ht="26.25" customHeight="1"/>
    <row r="57212" ht="26.25" customHeight="1"/>
    <row r="57213" ht="26.25" customHeight="1"/>
    <row r="57214" ht="26.25" customHeight="1"/>
    <row r="57215" ht="26.25" customHeight="1"/>
    <row r="57216" ht="26.25" customHeight="1"/>
    <row r="57217" ht="26.25" customHeight="1"/>
    <row r="57218" ht="26.25" customHeight="1"/>
    <row r="57219" ht="26.25" customHeight="1"/>
    <row r="57220" ht="26.25" customHeight="1"/>
    <row r="57221" ht="26.25" customHeight="1"/>
    <row r="57222" ht="26.25" customHeight="1"/>
    <row r="57223" ht="26.25" customHeight="1"/>
    <row r="57224" ht="26.25" customHeight="1"/>
    <row r="57225" ht="26.25" customHeight="1"/>
    <row r="57226" ht="26.25" customHeight="1"/>
    <row r="57227" ht="26.25" customHeight="1"/>
    <row r="57228" ht="26.25" customHeight="1"/>
    <row r="57229" ht="26.25" customHeight="1"/>
    <row r="57230" ht="26.25" customHeight="1"/>
    <row r="57231" ht="26.25" customHeight="1"/>
    <row r="57232" ht="26.25" customHeight="1"/>
    <row r="57233" ht="26.25" customHeight="1"/>
    <row r="57234" ht="26.25" customHeight="1"/>
    <row r="57235" ht="26.25" customHeight="1"/>
    <row r="57236" ht="26.25" customHeight="1"/>
    <row r="57237" ht="26.25" customHeight="1"/>
    <row r="57238" ht="26.25" customHeight="1"/>
    <row r="57239" ht="26.25" customHeight="1"/>
    <row r="57240" ht="26.25" customHeight="1"/>
    <row r="57241" ht="26.25" customHeight="1"/>
    <row r="57242" ht="26.25" customHeight="1"/>
    <row r="57243" ht="26.25" customHeight="1"/>
    <row r="57244" ht="26.25" customHeight="1"/>
    <row r="57245" ht="26.25" customHeight="1"/>
    <row r="57246" ht="26.25" customHeight="1"/>
    <row r="57247" ht="26.25" customHeight="1"/>
    <row r="57248" ht="26.25" customHeight="1"/>
    <row r="57249" ht="26.25" customHeight="1"/>
    <row r="57250" ht="26.25" customHeight="1"/>
    <row r="57251" ht="26.25" customHeight="1"/>
    <row r="57252" ht="26.25" customHeight="1"/>
    <row r="57253" ht="26.25" customHeight="1"/>
    <row r="57254" ht="26.25" customHeight="1"/>
    <row r="57255" ht="26.25" customHeight="1"/>
    <row r="57256" ht="26.25" customHeight="1"/>
    <row r="57257" ht="26.25" customHeight="1"/>
    <row r="57258" ht="26.25" customHeight="1"/>
    <row r="57259" ht="26.25" customHeight="1"/>
    <row r="57260" ht="26.25" customHeight="1"/>
    <row r="57261" ht="26.25" customHeight="1"/>
    <row r="57262" ht="26.25" customHeight="1"/>
    <row r="57263" ht="26.25" customHeight="1"/>
    <row r="57264" ht="26.25" customHeight="1"/>
    <row r="57265" ht="26.25" customHeight="1"/>
    <row r="57266" ht="26.25" customHeight="1"/>
    <row r="57267" ht="26.25" customHeight="1"/>
    <row r="57268" ht="26.25" customHeight="1"/>
    <row r="57269" ht="26.25" customHeight="1"/>
    <row r="57270" ht="26.25" customHeight="1"/>
    <row r="57271" ht="26.25" customHeight="1"/>
    <row r="57272" ht="26.25" customHeight="1"/>
    <row r="57273" ht="26.25" customHeight="1"/>
    <row r="57274" ht="26.25" customHeight="1"/>
    <row r="57275" ht="26.25" customHeight="1"/>
    <row r="57276" ht="26.25" customHeight="1"/>
    <row r="57277" ht="26.25" customHeight="1"/>
    <row r="57278" ht="26.25" customHeight="1"/>
    <row r="57279" ht="26.25" customHeight="1"/>
    <row r="57280" ht="26.25" customHeight="1"/>
    <row r="57281" ht="26.25" customHeight="1"/>
    <row r="57282" ht="26.25" customHeight="1"/>
    <row r="57283" ht="26.25" customHeight="1"/>
    <row r="57284" ht="26.25" customHeight="1"/>
    <row r="57285" ht="26.25" customHeight="1"/>
    <row r="57286" ht="26.25" customHeight="1"/>
    <row r="57287" ht="26.25" customHeight="1"/>
    <row r="57288" ht="26.25" customHeight="1"/>
    <row r="57289" ht="26.25" customHeight="1"/>
    <row r="57290" ht="26.25" customHeight="1"/>
    <row r="57291" ht="26.25" customHeight="1"/>
    <row r="57292" ht="26.25" customHeight="1"/>
    <row r="57293" ht="26.25" customHeight="1"/>
    <row r="57294" ht="26.25" customHeight="1"/>
    <row r="57295" ht="26.25" customHeight="1"/>
    <row r="57296" ht="26.25" customHeight="1"/>
    <row r="57297" ht="26.25" customHeight="1"/>
    <row r="57298" ht="26.25" customHeight="1"/>
    <row r="57299" ht="26.25" customHeight="1"/>
    <row r="57300" ht="26.25" customHeight="1"/>
    <row r="57301" ht="26.25" customHeight="1"/>
    <row r="57302" ht="26.25" customHeight="1"/>
    <row r="57303" ht="26.25" customHeight="1"/>
    <row r="57304" ht="26.25" customHeight="1"/>
    <row r="57305" ht="26.25" customHeight="1"/>
    <row r="57306" ht="26.25" customHeight="1"/>
    <row r="57307" ht="26.25" customHeight="1"/>
    <row r="57308" ht="26.25" customHeight="1"/>
    <row r="57309" ht="26.25" customHeight="1"/>
    <row r="57310" ht="26.25" customHeight="1"/>
    <row r="57311" ht="26.25" customHeight="1"/>
    <row r="57312" ht="26.25" customHeight="1"/>
    <row r="57313" ht="26.25" customHeight="1"/>
    <row r="57314" ht="26.25" customHeight="1"/>
    <row r="57315" ht="26.25" customHeight="1"/>
    <row r="57316" ht="26.25" customHeight="1"/>
    <row r="57317" ht="26.25" customHeight="1"/>
    <row r="57318" ht="26.25" customHeight="1"/>
    <row r="57319" ht="26.25" customHeight="1"/>
    <row r="57320" ht="26.25" customHeight="1"/>
    <row r="57321" ht="26.25" customHeight="1"/>
    <row r="57322" ht="26.25" customHeight="1"/>
    <row r="57323" ht="26.25" customHeight="1"/>
    <row r="57324" ht="26.25" customHeight="1"/>
    <row r="57325" ht="26.25" customHeight="1"/>
    <row r="57326" ht="26.25" customHeight="1"/>
    <row r="57327" ht="26.25" customHeight="1"/>
    <row r="57328" ht="26.25" customHeight="1"/>
    <row r="57329" ht="26.25" customHeight="1"/>
    <row r="57330" ht="26.25" customHeight="1"/>
    <row r="57331" ht="26.25" customHeight="1"/>
    <row r="57332" ht="26.25" customHeight="1"/>
    <row r="57333" ht="26.25" customHeight="1"/>
    <row r="57334" ht="26.25" customHeight="1"/>
    <row r="57335" ht="26.25" customHeight="1"/>
    <row r="57336" ht="26.25" customHeight="1"/>
    <row r="57337" ht="26.25" customHeight="1"/>
    <row r="57338" ht="26.25" customHeight="1"/>
    <row r="57339" ht="26.25" customHeight="1"/>
    <row r="57340" ht="26.25" customHeight="1"/>
    <row r="57341" ht="26.25" customHeight="1"/>
    <row r="57342" ht="26.25" customHeight="1"/>
    <row r="57343" ht="26.25" customHeight="1"/>
    <row r="57344" ht="26.25" customHeight="1"/>
    <row r="57345" ht="26.25" customHeight="1"/>
    <row r="57346" ht="26.25" customHeight="1"/>
    <row r="57347" ht="26.25" customHeight="1"/>
    <row r="57348" ht="26.25" customHeight="1"/>
    <row r="57349" ht="26.25" customHeight="1"/>
    <row r="57350" ht="26.25" customHeight="1"/>
    <row r="57351" ht="26.25" customHeight="1"/>
    <row r="57352" ht="26.25" customHeight="1"/>
    <row r="57353" ht="26.25" customHeight="1"/>
    <row r="57354" ht="26.25" customHeight="1"/>
    <row r="57355" ht="26.25" customHeight="1"/>
    <row r="57356" ht="26.25" customHeight="1"/>
    <row r="57357" ht="26.25" customHeight="1"/>
    <row r="57358" ht="26.25" customHeight="1"/>
    <row r="57359" ht="26.25" customHeight="1"/>
    <row r="57360" ht="26.25" customHeight="1"/>
    <row r="57361" ht="26.25" customHeight="1"/>
    <row r="57362" ht="26.25" customHeight="1"/>
    <row r="57363" ht="26.25" customHeight="1"/>
    <row r="57364" ht="26.25" customHeight="1"/>
    <row r="57365" ht="26.25" customHeight="1"/>
    <row r="57366" ht="26.25" customHeight="1"/>
    <row r="57367" ht="26.25" customHeight="1"/>
    <row r="57368" ht="26.25" customHeight="1"/>
    <row r="57369" ht="26.25" customHeight="1"/>
    <row r="57370" ht="26.25" customHeight="1"/>
    <row r="57371" ht="26.25" customHeight="1"/>
    <row r="57372" ht="26.25" customHeight="1"/>
    <row r="57373" ht="26.25" customHeight="1"/>
    <row r="57374" ht="26.25" customHeight="1"/>
    <row r="57375" ht="26.25" customHeight="1"/>
    <row r="57376" ht="26.25" customHeight="1"/>
    <row r="57377" ht="26.25" customHeight="1"/>
    <row r="57378" ht="26.25" customHeight="1"/>
    <row r="57379" ht="26.25" customHeight="1"/>
    <row r="57380" ht="26.25" customHeight="1"/>
    <row r="57381" ht="26.25" customHeight="1"/>
    <row r="57382" ht="26.25" customHeight="1"/>
    <row r="57383" ht="26.25" customHeight="1"/>
    <row r="57384" ht="26.25" customHeight="1"/>
    <row r="57385" ht="26.25" customHeight="1"/>
    <row r="57386" ht="26.25" customHeight="1"/>
    <row r="57387" ht="26.25" customHeight="1"/>
    <row r="57388" ht="26.25" customHeight="1"/>
    <row r="57389" ht="26.25" customHeight="1"/>
    <row r="57390" ht="26.25" customHeight="1"/>
    <row r="57391" ht="26.25" customHeight="1"/>
    <row r="57392" ht="26.25" customHeight="1"/>
    <row r="57393" ht="26.25" customHeight="1"/>
    <row r="57394" ht="26.25" customHeight="1"/>
    <row r="57395" ht="26.25" customHeight="1"/>
    <row r="57396" ht="26.25" customHeight="1"/>
    <row r="57397" ht="26.25" customHeight="1"/>
    <row r="57398" ht="26.25" customHeight="1"/>
    <row r="57399" ht="26.25" customHeight="1"/>
    <row r="57400" ht="26.25" customHeight="1"/>
    <row r="57401" ht="26.25" customHeight="1"/>
    <row r="57402" ht="26.25" customHeight="1"/>
    <row r="57403" ht="26.25" customHeight="1"/>
    <row r="57404" ht="26.25" customHeight="1"/>
    <row r="57405" ht="26.25" customHeight="1"/>
    <row r="57406" ht="26.25" customHeight="1"/>
    <row r="57407" ht="26.25" customHeight="1"/>
    <row r="57408" ht="26.25" customHeight="1"/>
    <row r="57409" ht="26.25" customHeight="1"/>
    <row r="57410" ht="26.25" customHeight="1"/>
    <row r="57411" ht="26.25" customHeight="1"/>
    <row r="57412" ht="26.25" customHeight="1"/>
    <row r="57413" ht="26.25" customHeight="1"/>
    <row r="57414" ht="26.25" customHeight="1"/>
    <row r="57415" ht="26.25" customHeight="1"/>
    <row r="57416" ht="26.25" customHeight="1"/>
    <row r="57417" ht="26.25" customHeight="1"/>
    <row r="57418" ht="26.25" customHeight="1"/>
    <row r="57419" ht="26.25" customHeight="1"/>
    <row r="57420" ht="26.25" customHeight="1"/>
    <row r="57421" ht="26.25" customHeight="1"/>
    <row r="57422" ht="26.25" customHeight="1"/>
    <row r="57423" ht="26.25" customHeight="1"/>
    <row r="57424" ht="26.25" customHeight="1"/>
    <row r="57425" ht="26.25" customHeight="1"/>
    <row r="57426" ht="26.25" customHeight="1"/>
    <row r="57427" ht="26.25" customHeight="1"/>
    <row r="57428" ht="26.25" customHeight="1"/>
    <row r="57429" ht="26.25" customHeight="1"/>
    <row r="57430" ht="26.25" customHeight="1"/>
    <row r="57431" ht="26.25" customHeight="1"/>
    <row r="57432" ht="26.25" customHeight="1"/>
    <row r="57433" ht="26.25" customHeight="1"/>
    <row r="57434" ht="26.25" customHeight="1"/>
    <row r="57435" ht="26.25" customHeight="1"/>
    <row r="57436" ht="26.25" customHeight="1"/>
    <row r="57437" ht="26.25" customHeight="1"/>
    <row r="57438" ht="26.25" customHeight="1"/>
    <row r="57439" ht="26.25" customHeight="1"/>
    <row r="57440" ht="26.25" customHeight="1"/>
    <row r="57441" ht="26.25" customHeight="1"/>
    <row r="57442" ht="26.25" customHeight="1"/>
    <row r="57443" ht="26.25" customHeight="1"/>
    <row r="57444" ht="26.25" customHeight="1"/>
    <row r="57445" ht="26.25" customHeight="1"/>
    <row r="57446" ht="26.25" customHeight="1"/>
    <row r="57447" ht="26.25" customHeight="1"/>
    <row r="57448" ht="26.25" customHeight="1"/>
    <row r="57449" ht="26.25" customHeight="1"/>
    <row r="57450" ht="26.25" customHeight="1"/>
    <row r="57451" ht="26.25" customHeight="1"/>
    <row r="57452" ht="26.25" customHeight="1"/>
    <row r="57453" ht="26.25" customHeight="1"/>
    <row r="57454" ht="26.25" customHeight="1"/>
    <row r="57455" ht="26.25" customHeight="1"/>
    <row r="57456" ht="26.25" customHeight="1"/>
    <row r="57457" ht="26.25" customHeight="1"/>
    <row r="57458" ht="26.25" customHeight="1"/>
    <row r="57459" ht="26.25" customHeight="1"/>
    <row r="57460" ht="26.25" customHeight="1"/>
    <row r="57461" ht="26.25" customHeight="1"/>
    <row r="57462" ht="26.25" customHeight="1"/>
    <row r="57463" ht="26.25" customHeight="1"/>
    <row r="57464" ht="26.25" customHeight="1"/>
    <row r="57465" ht="26.25" customHeight="1"/>
    <row r="57466" ht="26.25" customHeight="1"/>
    <row r="57467" ht="26.25" customHeight="1"/>
    <row r="57468" ht="26.25" customHeight="1"/>
    <row r="57469" ht="26.25" customHeight="1"/>
    <row r="57470" ht="26.25" customHeight="1"/>
    <row r="57471" ht="26.25" customHeight="1"/>
    <row r="57472" ht="26.25" customHeight="1"/>
    <row r="57473" ht="26.25" customHeight="1"/>
    <row r="57474" ht="26.25" customHeight="1"/>
    <row r="57475" ht="26.25" customHeight="1"/>
    <row r="57476" ht="26.25" customHeight="1"/>
    <row r="57477" ht="26.25" customHeight="1"/>
    <row r="57478" ht="26.25" customHeight="1"/>
    <row r="57479" ht="26.25" customHeight="1"/>
    <row r="57480" ht="26.25" customHeight="1"/>
    <row r="57481" ht="26.25" customHeight="1"/>
    <row r="57482" ht="26.25" customHeight="1"/>
    <row r="57483" ht="26.25" customHeight="1"/>
    <row r="57484" ht="26.25" customHeight="1"/>
    <row r="57485" ht="26.25" customHeight="1"/>
    <row r="57486" ht="26.25" customHeight="1"/>
    <row r="57487" ht="26.25" customHeight="1"/>
    <row r="57488" ht="26.25" customHeight="1"/>
    <row r="57489" ht="26.25" customHeight="1"/>
    <row r="57490" ht="26.25" customHeight="1"/>
    <row r="57491" ht="26.25" customHeight="1"/>
    <row r="57492" ht="26.25" customHeight="1"/>
    <row r="57493" ht="26.25" customHeight="1"/>
    <row r="57494" ht="26.25" customHeight="1"/>
    <row r="57495" ht="26.25" customHeight="1"/>
    <row r="57496" ht="26.25" customHeight="1"/>
    <row r="57497" ht="26.25" customHeight="1"/>
    <row r="57498" ht="26.25" customHeight="1"/>
    <row r="57499" ht="26.25" customHeight="1"/>
    <row r="57500" ht="26.25" customHeight="1"/>
    <row r="57501" ht="26.25" customHeight="1"/>
    <row r="57502" ht="26.25" customHeight="1"/>
    <row r="57503" ht="26.25" customHeight="1"/>
    <row r="57504" ht="26.25" customHeight="1"/>
    <row r="57505" ht="26.25" customHeight="1"/>
    <row r="57506" ht="26.25" customHeight="1"/>
    <row r="57507" ht="26.25" customHeight="1"/>
    <row r="57508" ht="26.25" customHeight="1"/>
    <row r="57509" ht="26.25" customHeight="1"/>
    <row r="57510" ht="26.25" customHeight="1"/>
    <row r="57511" ht="26.25" customHeight="1"/>
    <row r="57512" ht="26.25" customHeight="1"/>
    <row r="57513" ht="26.25" customHeight="1"/>
    <row r="57514" ht="26.25" customHeight="1"/>
    <row r="57515" ht="26.25" customHeight="1"/>
    <row r="57516" ht="26.25" customHeight="1"/>
    <row r="57517" ht="26.25" customHeight="1"/>
    <row r="57518" ht="26.25" customHeight="1"/>
    <row r="57519" ht="26.25" customHeight="1"/>
    <row r="57520" ht="26.25" customHeight="1"/>
    <row r="57521" ht="26.25" customHeight="1"/>
    <row r="57522" ht="26.25" customHeight="1"/>
    <row r="57523" ht="26.25" customHeight="1"/>
    <row r="57524" ht="26.25" customHeight="1"/>
    <row r="57525" ht="26.25" customHeight="1"/>
    <row r="57526" ht="26.25" customHeight="1"/>
    <row r="57527" ht="26.25" customHeight="1"/>
    <row r="57528" ht="26.25" customHeight="1"/>
    <row r="57529" ht="26.25" customHeight="1"/>
    <row r="57530" ht="26.25" customHeight="1"/>
    <row r="57531" ht="26.25" customHeight="1"/>
    <row r="57532" ht="26.25" customHeight="1"/>
    <row r="57533" ht="26.25" customHeight="1"/>
    <row r="57534" ht="26.25" customHeight="1"/>
    <row r="57535" ht="26.25" customHeight="1"/>
    <row r="57536" ht="26.25" customHeight="1"/>
    <row r="57537" ht="26.25" customHeight="1"/>
    <row r="57538" ht="26.25" customHeight="1"/>
    <row r="57539" ht="26.25" customHeight="1"/>
    <row r="57540" ht="26.25" customHeight="1"/>
    <row r="57541" ht="26.25" customHeight="1"/>
    <row r="57542" ht="26.25" customHeight="1"/>
    <row r="57543" ht="26.25" customHeight="1"/>
    <row r="57544" ht="26.25" customHeight="1"/>
    <row r="57545" ht="26.25" customHeight="1"/>
    <row r="57546" ht="26.25" customHeight="1"/>
    <row r="57547" ht="26.25" customHeight="1"/>
    <row r="57548" ht="26.25" customHeight="1"/>
    <row r="57549" ht="26.25" customHeight="1"/>
    <row r="57550" ht="26.25" customHeight="1"/>
    <row r="57551" ht="26.25" customHeight="1"/>
    <row r="57552" ht="26.25" customHeight="1"/>
    <row r="57553" ht="26.25" customHeight="1"/>
    <row r="57554" ht="26.25" customHeight="1"/>
    <row r="57555" ht="26.25" customHeight="1"/>
    <row r="57556" ht="26.25" customHeight="1"/>
    <row r="57557" ht="26.25" customHeight="1"/>
    <row r="57558" ht="26.25" customHeight="1"/>
    <row r="57559" ht="26.25" customHeight="1"/>
    <row r="57560" ht="26.25" customHeight="1"/>
    <row r="57561" ht="26.25" customHeight="1"/>
    <row r="57562" ht="26.25" customHeight="1"/>
    <row r="57563" ht="26.25" customHeight="1"/>
    <row r="57564" ht="26.25" customHeight="1"/>
    <row r="57565" ht="26.25" customHeight="1"/>
    <row r="57566" ht="26.25" customHeight="1"/>
    <row r="57567" ht="26.25" customHeight="1"/>
    <row r="57568" ht="26.25" customHeight="1"/>
    <row r="57569" ht="26.25" customHeight="1"/>
    <row r="57570" ht="26.25" customHeight="1"/>
    <row r="57571" ht="26.25" customHeight="1"/>
    <row r="57572" ht="26.25" customHeight="1"/>
    <row r="57573" ht="26.25" customHeight="1"/>
    <row r="57574" ht="26.25" customHeight="1"/>
    <row r="57575" ht="26.25" customHeight="1"/>
    <row r="57576" ht="26.25" customHeight="1"/>
    <row r="57577" ht="26.25" customHeight="1"/>
    <row r="57578" ht="26.25" customHeight="1"/>
    <row r="57579" ht="26.25" customHeight="1"/>
    <row r="57580" ht="26.25" customHeight="1"/>
    <row r="57581" ht="26.25" customHeight="1"/>
    <row r="57582" ht="26.25" customHeight="1"/>
    <row r="57583" ht="26.25" customHeight="1"/>
    <row r="57584" ht="26.25" customHeight="1"/>
    <row r="57585" ht="26.25" customHeight="1"/>
    <row r="57586" ht="26.25" customHeight="1"/>
    <row r="57587" ht="26.25" customHeight="1"/>
    <row r="57588" ht="26.25" customHeight="1"/>
    <row r="57589" ht="26.25" customHeight="1"/>
    <row r="57590" ht="26.25" customHeight="1"/>
    <row r="57591" ht="26.25" customHeight="1"/>
    <row r="57592" ht="26.25" customHeight="1"/>
    <row r="57593" ht="26.25" customHeight="1"/>
    <row r="57594" ht="26.25" customHeight="1"/>
    <row r="57595" ht="26.25" customHeight="1"/>
    <row r="57596" ht="26.25" customHeight="1"/>
    <row r="57597" ht="26.25" customHeight="1"/>
    <row r="57598" ht="26.25" customHeight="1"/>
    <row r="57599" ht="26.25" customHeight="1"/>
    <row r="57600" ht="26.25" customHeight="1"/>
    <row r="57601" ht="26.25" customHeight="1"/>
    <row r="57602" ht="26.25" customHeight="1"/>
    <row r="57603" ht="26.25" customHeight="1"/>
    <row r="57604" ht="26.25" customHeight="1"/>
    <row r="57605" ht="26.25" customHeight="1"/>
    <row r="57606" ht="26.25" customHeight="1"/>
    <row r="57607" ht="26.25" customHeight="1"/>
    <row r="57608" ht="26.25" customHeight="1"/>
    <row r="57609" ht="26.25" customHeight="1"/>
    <row r="57610" ht="26.25" customHeight="1"/>
    <row r="57611" ht="26.25" customHeight="1"/>
    <row r="57612" ht="26.25" customHeight="1"/>
    <row r="57613" ht="26.25" customHeight="1"/>
    <row r="57614" ht="26.25" customHeight="1"/>
    <row r="57615" ht="26.25" customHeight="1"/>
    <row r="57616" ht="26.25" customHeight="1"/>
    <row r="57617" ht="26.25" customHeight="1"/>
    <row r="57618" ht="26.25" customHeight="1"/>
    <row r="57619" ht="26.25" customHeight="1"/>
    <row r="57620" ht="26.25" customHeight="1"/>
    <row r="57621" ht="26.25" customHeight="1"/>
    <row r="57622" ht="26.25" customHeight="1"/>
    <row r="57623" ht="26.25" customHeight="1"/>
    <row r="57624" ht="26.25" customHeight="1"/>
    <row r="57625" ht="26.25" customHeight="1"/>
    <row r="57626" ht="26.25" customHeight="1"/>
    <row r="57627" ht="26.25" customHeight="1"/>
    <row r="57628" ht="26.25" customHeight="1"/>
    <row r="57629" ht="26.25" customHeight="1"/>
    <row r="57630" ht="26.25" customHeight="1"/>
    <row r="57631" ht="26.25" customHeight="1"/>
    <row r="57632" ht="26.25" customHeight="1"/>
    <row r="57633" ht="26.25" customHeight="1"/>
    <row r="57634" ht="26.25" customHeight="1"/>
    <row r="57635" ht="26.25" customHeight="1"/>
    <row r="57636" ht="26.25" customHeight="1"/>
    <row r="57637" ht="26.25" customHeight="1"/>
    <row r="57638" ht="26.25" customHeight="1"/>
    <row r="57639" ht="26.25" customHeight="1"/>
    <row r="57640" ht="26.25" customHeight="1"/>
    <row r="57641" ht="26.25" customHeight="1"/>
    <row r="57642" ht="26.25" customHeight="1"/>
    <row r="57643" ht="26.25" customHeight="1"/>
    <row r="57644" ht="26.25" customHeight="1"/>
    <row r="57645" ht="26.25" customHeight="1"/>
    <row r="57646" ht="26.25" customHeight="1"/>
    <row r="57647" ht="26.25" customHeight="1"/>
    <row r="57648" ht="26.25" customHeight="1"/>
    <row r="57649" ht="26.25" customHeight="1"/>
    <row r="57650" ht="26.25" customHeight="1"/>
    <row r="57651" ht="26.25" customHeight="1"/>
    <row r="57652" ht="26.25" customHeight="1"/>
    <row r="57653" ht="26.25" customHeight="1"/>
    <row r="57654" ht="26.25" customHeight="1"/>
    <row r="57655" ht="26.25" customHeight="1"/>
    <row r="57656" ht="26.25" customHeight="1"/>
    <row r="57657" ht="26.25" customHeight="1"/>
    <row r="57658" ht="26.25" customHeight="1"/>
    <row r="57659" ht="26.25" customHeight="1"/>
    <row r="57660" ht="26.25" customHeight="1"/>
    <row r="57661" ht="26.25" customHeight="1"/>
    <row r="57662" ht="26.25" customHeight="1"/>
    <row r="57663" ht="26.25" customHeight="1"/>
    <row r="57664" ht="26.25" customHeight="1"/>
    <row r="57665" ht="26.25" customHeight="1"/>
    <row r="57666" ht="26.25" customHeight="1"/>
    <row r="57667" ht="26.25" customHeight="1"/>
    <row r="57668" ht="26.25" customHeight="1"/>
    <row r="57669" ht="26.25" customHeight="1"/>
    <row r="57670" ht="26.25" customHeight="1"/>
    <row r="57671" ht="26.25" customHeight="1"/>
    <row r="57672" ht="26.25" customHeight="1"/>
    <row r="57673" ht="26.25" customHeight="1"/>
    <row r="57674" ht="26.25" customHeight="1"/>
    <row r="57675" ht="26.25" customHeight="1"/>
    <row r="57676" ht="26.25" customHeight="1"/>
    <row r="57677" ht="26.25" customHeight="1"/>
    <row r="57678" ht="26.25" customHeight="1"/>
    <row r="57679" ht="26.25" customHeight="1"/>
    <row r="57680" ht="26.25" customHeight="1"/>
    <row r="57681" ht="26.25" customHeight="1"/>
    <row r="57682" ht="26.25" customHeight="1"/>
    <row r="57683" ht="26.25" customHeight="1"/>
    <row r="57684" ht="26.25" customHeight="1"/>
    <row r="57685" ht="26.25" customHeight="1"/>
    <row r="57686" ht="26.25" customHeight="1"/>
    <row r="57687" ht="26.25" customHeight="1"/>
    <row r="57688" ht="26.25" customHeight="1"/>
    <row r="57689" ht="26.25" customHeight="1"/>
    <row r="57690" ht="26.25" customHeight="1"/>
    <row r="57691" ht="26.25" customHeight="1"/>
    <row r="57692" ht="26.25" customHeight="1"/>
    <row r="57693" ht="26.25" customHeight="1"/>
    <row r="57694" ht="26.25" customHeight="1"/>
    <row r="57695" ht="26.25" customHeight="1"/>
    <row r="57696" ht="26.25" customHeight="1"/>
    <row r="57697" ht="26.25" customHeight="1"/>
    <row r="57698" ht="26.25" customHeight="1"/>
    <row r="57699" ht="26.25" customHeight="1"/>
    <row r="57700" ht="26.25" customHeight="1"/>
    <row r="57701" ht="26.25" customHeight="1"/>
    <row r="57702" ht="26.25" customHeight="1"/>
    <row r="57703" ht="26.25" customHeight="1"/>
    <row r="57704" ht="26.25" customHeight="1"/>
    <row r="57705" ht="26.25" customHeight="1"/>
    <row r="57706" ht="26.25" customHeight="1"/>
    <row r="57707" ht="26.25" customHeight="1"/>
    <row r="57708" ht="26.25" customHeight="1"/>
    <row r="57709" ht="26.25" customHeight="1"/>
    <row r="57710" ht="26.25" customHeight="1"/>
    <row r="57711" ht="26.25" customHeight="1"/>
    <row r="57712" ht="26.25" customHeight="1"/>
    <row r="57713" ht="26.25" customHeight="1"/>
    <row r="57714" ht="26.25" customHeight="1"/>
    <row r="57715" ht="26.25" customHeight="1"/>
    <row r="57716" ht="26.25" customHeight="1"/>
    <row r="57717" ht="26.25" customHeight="1"/>
    <row r="57718" ht="26.25" customHeight="1"/>
    <row r="57719" ht="26.25" customHeight="1"/>
    <row r="57720" ht="26.25" customHeight="1"/>
    <row r="57721" ht="26.25" customHeight="1"/>
    <row r="57722" ht="26.25" customHeight="1"/>
    <row r="57723" ht="26.25" customHeight="1"/>
    <row r="57724" ht="26.25" customHeight="1"/>
    <row r="57725" ht="26.25" customHeight="1"/>
    <row r="57726" ht="26.25" customHeight="1"/>
    <row r="57727" ht="26.25" customHeight="1"/>
    <row r="57728" ht="26.25" customHeight="1"/>
    <row r="57729" ht="26.25" customHeight="1"/>
    <row r="57730" ht="26.25" customHeight="1"/>
    <row r="57731" ht="26.25" customHeight="1"/>
    <row r="57732" ht="26.25" customHeight="1"/>
    <row r="57733" ht="26.25" customHeight="1"/>
    <row r="57734" ht="26.25" customHeight="1"/>
    <row r="57735" ht="26.25" customHeight="1"/>
    <row r="57736" ht="26.25" customHeight="1"/>
    <row r="57737" ht="26.25" customHeight="1"/>
    <row r="57738" ht="26.25" customHeight="1"/>
    <row r="57739" ht="26.25" customHeight="1"/>
    <row r="57740" ht="26.25" customHeight="1"/>
    <row r="57741" ht="26.25" customHeight="1"/>
    <row r="57742" ht="26.25" customHeight="1"/>
    <row r="57743" ht="26.25" customHeight="1"/>
    <row r="57744" ht="26.25" customHeight="1"/>
    <row r="57745" ht="26.25" customHeight="1"/>
    <row r="57746" ht="26.25" customHeight="1"/>
    <row r="57747" ht="26.25" customHeight="1"/>
    <row r="57748" ht="26.25" customHeight="1"/>
    <row r="57749" ht="26.25" customHeight="1"/>
    <row r="57750" ht="26.25" customHeight="1"/>
    <row r="57751" ht="26.25" customHeight="1"/>
    <row r="57752" ht="26.25" customHeight="1"/>
    <row r="57753" ht="26.25" customHeight="1"/>
    <row r="57754" ht="26.25" customHeight="1"/>
    <row r="57755" ht="26.25" customHeight="1"/>
    <row r="57756" ht="26.25" customHeight="1"/>
    <row r="57757" ht="26.25" customHeight="1"/>
    <row r="57758" ht="26.25" customHeight="1"/>
    <row r="57759" ht="26.25" customHeight="1"/>
    <row r="57760" ht="26.25" customHeight="1"/>
    <row r="57761" ht="26.25" customHeight="1"/>
    <row r="57762" ht="26.25" customHeight="1"/>
    <row r="57763" ht="26.25" customHeight="1"/>
    <row r="57764" ht="26.25" customHeight="1"/>
    <row r="57765" ht="26.25" customHeight="1"/>
    <row r="57766" ht="26.25" customHeight="1"/>
    <row r="57767" ht="26.25" customHeight="1"/>
    <row r="57768" ht="26.25" customHeight="1"/>
    <row r="57769" ht="26.25" customHeight="1"/>
    <row r="57770" ht="26.25" customHeight="1"/>
    <row r="57771" ht="26.25" customHeight="1"/>
    <row r="57772" ht="26.25" customHeight="1"/>
    <row r="57773" ht="26.25" customHeight="1"/>
    <row r="57774" ht="26.25" customHeight="1"/>
    <row r="57775" ht="26.25" customHeight="1"/>
    <row r="57776" ht="26.25" customHeight="1"/>
    <row r="57777" ht="26.25" customHeight="1"/>
    <row r="57778" ht="26.25" customHeight="1"/>
    <row r="57779" ht="26.25" customHeight="1"/>
    <row r="57780" ht="26.25" customHeight="1"/>
    <row r="57781" ht="26.25" customHeight="1"/>
    <row r="57782" ht="26.25" customHeight="1"/>
    <row r="57783" ht="26.25" customHeight="1"/>
    <row r="57784" ht="26.25" customHeight="1"/>
    <row r="57785" ht="26.25" customHeight="1"/>
    <row r="57786" ht="26.25" customHeight="1"/>
    <row r="57787" ht="26.25" customHeight="1"/>
    <row r="57788" ht="26.25" customHeight="1"/>
    <row r="57789" ht="26.25" customHeight="1"/>
    <row r="57790" ht="26.25" customHeight="1"/>
    <row r="57791" ht="26.25" customHeight="1"/>
    <row r="57792" ht="26.25" customHeight="1"/>
    <row r="57793" ht="26.25" customHeight="1"/>
    <row r="57794" ht="26.25" customHeight="1"/>
    <row r="57795" ht="26.25" customHeight="1"/>
    <row r="57796" ht="26.25" customHeight="1"/>
    <row r="57797" ht="26.25" customHeight="1"/>
    <row r="57798" ht="26.25" customHeight="1"/>
    <row r="57799" ht="26.25" customHeight="1"/>
    <row r="57800" ht="26.25" customHeight="1"/>
    <row r="57801" ht="26.25" customHeight="1"/>
    <row r="57802" ht="26.25" customHeight="1"/>
    <row r="57803" ht="26.25" customHeight="1"/>
    <row r="57804" ht="26.25" customHeight="1"/>
    <row r="57805" ht="26.25" customHeight="1"/>
    <row r="57806" ht="26.25" customHeight="1"/>
    <row r="57807" ht="26.25" customHeight="1"/>
    <row r="57808" ht="26.25" customHeight="1"/>
    <row r="57809" ht="26.25" customHeight="1"/>
    <row r="57810" ht="26.25" customHeight="1"/>
    <row r="57811" ht="26.25" customHeight="1"/>
    <row r="57812" ht="26.25" customHeight="1"/>
    <row r="57813" ht="26.25" customHeight="1"/>
    <row r="57814" ht="26.25" customHeight="1"/>
    <row r="57815" ht="26.25" customHeight="1"/>
    <row r="57816" ht="26.25" customHeight="1"/>
    <row r="57817" ht="26.25" customHeight="1"/>
    <row r="57818" ht="26.25" customHeight="1"/>
    <row r="57819" ht="26.25" customHeight="1"/>
    <row r="57820" ht="26.25" customHeight="1"/>
    <row r="57821" ht="26.25" customHeight="1"/>
    <row r="57822" ht="26.25" customHeight="1"/>
    <row r="57823" ht="26.25" customHeight="1"/>
    <row r="57824" ht="26.25" customHeight="1"/>
    <row r="57825" ht="26.25" customHeight="1"/>
    <row r="57826" ht="26.25" customHeight="1"/>
    <row r="57827" ht="26.25" customHeight="1"/>
    <row r="57828" ht="26.25" customHeight="1"/>
    <row r="57829" ht="26.25" customHeight="1"/>
    <row r="57830" ht="26.25" customHeight="1"/>
    <row r="57831" ht="26.25" customHeight="1"/>
    <row r="57832" ht="26.25" customHeight="1"/>
    <row r="57833" ht="26.25" customHeight="1"/>
    <row r="57834" ht="26.25" customHeight="1"/>
    <row r="57835" ht="26.25" customHeight="1"/>
    <row r="57836" ht="26.25" customHeight="1"/>
    <row r="57837" ht="26.25" customHeight="1"/>
    <row r="57838" ht="26.25" customHeight="1"/>
    <row r="57839" ht="26.25" customHeight="1"/>
    <row r="57840" ht="26.25" customHeight="1"/>
    <row r="57841" ht="26.25" customHeight="1"/>
    <row r="57842" ht="26.25" customHeight="1"/>
    <row r="57843" ht="26.25" customHeight="1"/>
    <row r="57844" ht="26.25" customHeight="1"/>
    <row r="57845" ht="26.25" customHeight="1"/>
    <row r="57846" ht="26.25" customHeight="1"/>
    <row r="57847" ht="26.25" customHeight="1"/>
    <row r="57848" ht="26.25" customHeight="1"/>
    <row r="57849" ht="26.25" customHeight="1"/>
    <row r="57850" ht="26.25" customHeight="1"/>
    <row r="57851" ht="26.25" customHeight="1"/>
    <row r="57852" ht="26.25" customHeight="1"/>
    <row r="57853" ht="26.25" customHeight="1"/>
    <row r="57854" ht="26.25" customHeight="1"/>
    <row r="57855" ht="26.25" customHeight="1"/>
    <row r="57856" ht="26.25" customHeight="1"/>
    <row r="57857" ht="26.25" customHeight="1"/>
    <row r="57858" ht="26.25" customHeight="1"/>
    <row r="57859" ht="26.25" customHeight="1"/>
    <row r="57860" ht="26.25" customHeight="1"/>
    <row r="57861" ht="26.25" customHeight="1"/>
    <row r="57862" ht="26.25" customHeight="1"/>
    <row r="57863" ht="26.25" customHeight="1"/>
    <row r="57864" ht="26.25" customHeight="1"/>
    <row r="57865" ht="26.25" customHeight="1"/>
    <row r="57866" ht="26.25" customHeight="1"/>
    <row r="57867" ht="26.25" customHeight="1"/>
    <row r="57868" ht="26.25" customHeight="1"/>
    <row r="57869" ht="26.25" customHeight="1"/>
    <row r="57870" ht="26.25" customHeight="1"/>
    <row r="57871" ht="26.25" customHeight="1"/>
    <row r="57872" ht="26.25" customHeight="1"/>
    <row r="57873" ht="26.25" customHeight="1"/>
    <row r="57874" ht="26.25" customHeight="1"/>
    <row r="57875" ht="26.25" customHeight="1"/>
    <row r="57876" ht="26.25" customHeight="1"/>
    <row r="57877" ht="26.25" customHeight="1"/>
    <row r="57878" ht="26.25" customHeight="1"/>
    <row r="57879" ht="26.25" customHeight="1"/>
    <row r="57880" ht="26.25" customHeight="1"/>
    <row r="57881" ht="26.25" customHeight="1"/>
    <row r="57882" ht="26.25" customHeight="1"/>
    <row r="57883" ht="26.25" customHeight="1"/>
    <row r="57884" ht="26.25" customHeight="1"/>
    <row r="57885" ht="26.25" customHeight="1"/>
    <row r="57886" ht="26.25" customHeight="1"/>
    <row r="57887" ht="26.25" customHeight="1"/>
    <row r="57888" ht="26.25" customHeight="1"/>
    <row r="57889" ht="26.25" customHeight="1"/>
    <row r="57890" ht="26.25" customHeight="1"/>
    <row r="57891" ht="26.25" customHeight="1"/>
    <row r="57892" ht="26.25" customHeight="1"/>
    <row r="57893" ht="26.25" customHeight="1"/>
    <row r="57894" ht="26.25" customHeight="1"/>
    <row r="57895" ht="26.25" customHeight="1"/>
    <row r="57896" ht="26.25" customHeight="1"/>
    <row r="57897" ht="26.25" customHeight="1"/>
    <row r="57898" ht="26.25" customHeight="1"/>
    <row r="57899" ht="26.25" customHeight="1"/>
    <row r="57900" ht="26.25" customHeight="1"/>
    <row r="57901" ht="26.25" customHeight="1"/>
    <row r="57902" ht="26.25" customHeight="1"/>
    <row r="57903" ht="26.25" customHeight="1"/>
    <row r="57904" ht="26.25" customHeight="1"/>
    <row r="57905" ht="26.25" customHeight="1"/>
    <row r="57906" ht="26.25" customHeight="1"/>
    <row r="57907" ht="26.25" customHeight="1"/>
    <row r="57908" ht="26.25" customHeight="1"/>
    <row r="57909" ht="26.25" customHeight="1"/>
    <row r="57910" ht="26.25" customHeight="1"/>
    <row r="57911" ht="26.25" customHeight="1"/>
    <row r="57912" ht="26.25" customHeight="1"/>
    <row r="57913" ht="26.25" customHeight="1"/>
    <row r="57914" ht="26.25" customHeight="1"/>
    <row r="57915" ht="26.25" customHeight="1"/>
    <row r="57916" ht="26.25" customHeight="1"/>
    <row r="57917" ht="26.25" customHeight="1"/>
    <row r="57918" ht="26.25" customHeight="1"/>
    <row r="57919" ht="26.25" customHeight="1"/>
    <row r="57920" ht="26.25" customHeight="1"/>
    <row r="57921" ht="26.25" customHeight="1"/>
    <row r="57922" ht="26.25" customHeight="1"/>
    <row r="57923" ht="26.25" customHeight="1"/>
    <row r="57924" ht="26.25" customHeight="1"/>
    <row r="57925" ht="26.25" customHeight="1"/>
    <row r="57926" ht="26.25" customHeight="1"/>
    <row r="57927" ht="26.25" customHeight="1"/>
    <row r="57928" ht="26.25" customHeight="1"/>
    <row r="57929" ht="26.25" customHeight="1"/>
    <row r="57930" ht="26.25" customHeight="1"/>
    <row r="57931" ht="26.25" customHeight="1"/>
    <row r="57932" ht="26.25" customHeight="1"/>
    <row r="57933" ht="26.25" customHeight="1"/>
    <row r="57934" ht="26.25" customHeight="1"/>
    <row r="57935" ht="26.25" customHeight="1"/>
    <row r="57936" ht="26.25" customHeight="1"/>
    <row r="57937" ht="26.25" customHeight="1"/>
    <row r="57938" ht="26.25" customHeight="1"/>
    <row r="57939" ht="26.25" customHeight="1"/>
    <row r="57940" ht="26.25" customHeight="1"/>
    <row r="57941" ht="26.25" customHeight="1"/>
    <row r="57942" ht="26.25" customHeight="1"/>
    <row r="57943" ht="26.25" customHeight="1"/>
    <row r="57944" ht="26.25" customHeight="1"/>
    <row r="57945" ht="26.25" customHeight="1"/>
    <row r="57946" ht="26.25" customHeight="1"/>
    <row r="57947" ht="26.25" customHeight="1"/>
    <row r="57948" ht="26.25" customHeight="1"/>
    <row r="57949" ht="26.25" customHeight="1"/>
    <row r="57950" ht="26.25" customHeight="1"/>
    <row r="57951" ht="26.25" customHeight="1"/>
    <row r="57952" ht="26.25" customHeight="1"/>
    <row r="57953" ht="26.25" customHeight="1"/>
    <row r="57954" ht="26.25" customHeight="1"/>
    <row r="57955" ht="26.25" customHeight="1"/>
    <row r="57956" ht="26.25" customHeight="1"/>
    <row r="57957" ht="26.25" customHeight="1"/>
    <row r="57958" ht="26.25" customHeight="1"/>
    <row r="57959" ht="26.25" customHeight="1"/>
    <row r="57960" ht="26.25" customHeight="1"/>
    <row r="57961" ht="26.25" customHeight="1"/>
    <row r="57962" ht="26.25" customHeight="1"/>
    <row r="57963" ht="26.25" customHeight="1"/>
    <row r="57964" ht="26.25" customHeight="1"/>
    <row r="57965" ht="26.25" customHeight="1"/>
    <row r="57966" ht="26.25" customHeight="1"/>
    <row r="57967" ht="26.25" customHeight="1"/>
    <row r="57968" ht="26.25" customHeight="1"/>
    <row r="57969" ht="26.25" customHeight="1"/>
    <row r="57970" ht="26.25" customHeight="1"/>
    <row r="57971" ht="26.25" customHeight="1"/>
    <row r="57972" ht="26.25" customHeight="1"/>
    <row r="57973" ht="26.25" customHeight="1"/>
    <row r="57974" ht="26.25" customHeight="1"/>
    <row r="57975" ht="26.25" customHeight="1"/>
    <row r="57976" ht="26.25" customHeight="1"/>
    <row r="57977" ht="26.25" customHeight="1"/>
    <row r="57978" ht="26.25" customHeight="1"/>
    <row r="57979" ht="26.25" customHeight="1"/>
    <row r="57980" ht="26.25" customHeight="1"/>
    <row r="57981" ht="26.25" customHeight="1"/>
    <row r="57982" ht="26.25" customHeight="1"/>
    <row r="57983" ht="26.25" customHeight="1"/>
    <row r="57984" ht="26.25" customHeight="1"/>
    <row r="57985" ht="26.25" customHeight="1"/>
    <row r="57986" ht="26.25" customHeight="1"/>
    <row r="57987" ht="26.25" customHeight="1"/>
    <row r="57988" ht="26.25" customHeight="1"/>
    <row r="57989" ht="26.25" customHeight="1"/>
    <row r="57990" ht="26.25" customHeight="1"/>
    <row r="57991" ht="26.25" customHeight="1"/>
    <row r="57992" ht="26.25" customHeight="1"/>
    <row r="57993" ht="26.25" customHeight="1"/>
    <row r="57994" ht="26.25" customHeight="1"/>
    <row r="57995" ht="26.25" customHeight="1"/>
    <row r="57996" ht="26.25" customHeight="1"/>
    <row r="57997" ht="26.25" customHeight="1"/>
    <row r="57998" ht="26.25" customHeight="1"/>
    <row r="57999" ht="26.25" customHeight="1"/>
    <row r="58000" ht="26.25" customHeight="1"/>
    <row r="58001" ht="26.25" customHeight="1"/>
    <row r="58002" ht="26.25" customHeight="1"/>
    <row r="58003" ht="26.25" customHeight="1"/>
    <row r="58004" ht="26.25" customHeight="1"/>
    <row r="58005" ht="26.25" customHeight="1"/>
    <row r="58006" ht="26.25" customHeight="1"/>
    <row r="58007" ht="26.25" customHeight="1"/>
    <row r="58008" ht="26.25" customHeight="1"/>
    <row r="58009" ht="26.25" customHeight="1"/>
    <row r="58010" ht="26.25" customHeight="1"/>
    <row r="58011" ht="26.25" customHeight="1"/>
    <row r="58012" ht="26.25" customHeight="1"/>
    <row r="58013" ht="26.25" customHeight="1"/>
    <row r="58014" ht="26.25" customHeight="1"/>
    <row r="58015" ht="26.25" customHeight="1"/>
    <row r="58016" ht="26.25" customHeight="1"/>
    <row r="58017" ht="26.25" customHeight="1"/>
    <row r="58018" ht="26.25" customHeight="1"/>
    <row r="58019" ht="26.25" customHeight="1"/>
    <row r="58020" ht="26.25" customHeight="1"/>
    <row r="58021" ht="26.25" customHeight="1"/>
    <row r="58022" ht="26.25" customHeight="1"/>
    <row r="58023" ht="26.25" customHeight="1"/>
    <row r="58024" ht="26.25" customHeight="1"/>
    <row r="58025" ht="26.25" customHeight="1"/>
    <row r="58026" ht="26.25" customHeight="1"/>
    <row r="58027" ht="26.25" customHeight="1"/>
    <row r="58028" ht="26.25" customHeight="1"/>
    <row r="58029" ht="26.25" customHeight="1"/>
    <row r="58030" ht="26.25" customHeight="1"/>
    <row r="58031" ht="26.25" customHeight="1"/>
    <row r="58032" ht="26.25" customHeight="1"/>
    <row r="58033" ht="26.25" customHeight="1"/>
    <row r="58034" ht="26.25" customHeight="1"/>
    <row r="58035" ht="26.25" customHeight="1"/>
    <row r="58036" ht="26.25" customHeight="1"/>
    <row r="58037" ht="26.25" customHeight="1"/>
    <row r="58038" ht="26.25" customHeight="1"/>
    <row r="58039" ht="26.25" customHeight="1"/>
    <row r="58040" ht="26.25" customHeight="1"/>
    <row r="58041" ht="26.25" customHeight="1"/>
    <row r="58042" ht="26.25" customHeight="1"/>
    <row r="58043" ht="26.25" customHeight="1"/>
    <row r="58044" ht="26.25" customHeight="1"/>
    <row r="58045" ht="26.25" customHeight="1"/>
    <row r="58046" ht="26.25" customHeight="1"/>
    <row r="58047" ht="26.25" customHeight="1"/>
    <row r="58048" ht="26.25" customHeight="1"/>
    <row r="58049" ht="26.25" customHeight="1"/>
    <row r="58050" ht="26.25" customHeight="1"/>
    <row r="58051" ht="26.25" customHeight="1"/>
    <row r="58052" ht="26.25" customHeight="1"/>
    <row r="58053" ht="26.25" customHeight="1"/>
    <row r="58054" ht="26.25" customHeight="1"/>
    <row r="58055" ht="26.25" customHeight="1"/>
    <row r="58056" ht="26.25" customHeight="1"/>
    <row r="58057" ht="26.25" customHeight="1"/>
    <row r="58058" ht="26.25" customHeight="1"/>
    <row r="58059" ht="26.25" customHeight="1"/>
    <row r="58060" ht="26.25" customHeight="1"/>
    <row r="58061" ht="26.25" customHeight="1"/>
    <row r="58062" ht="26.25" customHeight="1"/>
    <row r="58063" ht="26.25" customHeight="1"/>
    <row r="58064" ht="26.25" customHeight="1"/>
    <row r="58065" ht="26.25" customHeight="1"/>
    <row r="58066" ht="26.25" customHeight="1"/>
    <row r="58067" ht="26.25" customHeight="1"/>
    <row r="58068" ht="26.25" customHeight="1"/>
    <row r="58069" ht="26.25" customHeight="1"/>
    <row r="58070" ht="26.25" customHeight="1"/>
    <row r="58071" ht="26.25" customHeight="1"/>
    <row r="58072" ht="26.25" customHeight="1"/>
    <row r="58073" ht="26.25" customHeight="1"/>
    <row r="58074" ht="26.25" customHeight="1"/>
    <row r="58075" ht="26.25" customHeight="1"/>
    <row r="58076" ht="26.25" customHeight="1"/>
    <row r="58077" ht="26.25" customHeight="1"/>
    <row r="58078" ht="26.25" customHeight="1"/>
    <row r="58079" ht="26.25" customHeight="1"/>
    <row r="58080" ht="26.25" customHeight="1"/>
    <row r="58081" ht="26.25" customHeight="1"/>
    <row r="58082" ht="26.25" customHeight="1"/>
    <row r="58083" ht="26.25" customHeight="1"/>
    <row r="58084" ht="26.25" customHeight="1"/>
    <row r="58085" ht="26.25" customHeight="1"/>
    <row r="58086" ht="26.25" customHeight="1"/>
    <row r="58087" ht="26.25" customHeight="1"/>
    <row r="58088" ht="26.25" customHeight="1"/>
    <row r="58089" ht="26.25" customHeight="1"/>
    <row r="58090" ht="26.25" customHeight="1"/>
    <row r="58091" ht="26.25" customHeight="1"/>
    <row r="58092" ht="26.25" customHeight="1"/>
    <row r="58093" ht="26.25" customHeight="1"/>
    <row r="58094" ht="26.25" customHeight="1"/>
    <row r="58095" ht="26.25" customHeight="1"/>
    <row r="58096" ht="26.25" customHeight="1"/>
    <row r="58097" ht="26.25" customHeight="1"/>
    <row r="58098" ht="26.25" customHeight="1"/>
    <row r="58099" ht="26.25" customHeight="1"/>
    <row r="58100" ht="26.25" customHeight="1"/>
    <row r="58101" ht="26.25" customHeight="1"/>
    <row r="58102" ht="26.25" customHeight="1"/>
    <row r="58103" ht="26.25" customHeight="1"/>
    <row r="58104" ht="26.25" customHeight="1"/>
    <row r="58105" ht="26.25" customHeight="1"/>
    <row r="58106" ht="26.25" customHeight="1"/>
    <row r="58107" ht="26.25" customHeight="1"/>
    <row r="58108" ht="26.25" customHeight="1"/>
    <row r="58109" ht="26.25" customHeight="1"/>
    <row r="58110" ht="26.25" customHeight="1"/>
    <row r="58111" ht="26.25" customHeight="1"/>
    <row r="58112" ht="26.25" customHeight="1"/>
    <row r="58113" ht="26.25" customHeight="1"/>
    <row r="58114" ht="26.25" customHeight="1"/>
    <row r="58115" ht="26.25" customHeight="1"/>
    <row r="58116" ht="26.25" customHeight="1"/>
    <row r="58117" ht="26.25" customHeight="1"/>
    <row r="58118" ht="26.25" customHeight="1"/>
    <row r="58119" ht="26.25" customHeight="1"/>
    <row r="58120" ht="26.25" customHeight="1"/>
    <row r="58121" ht="26.25" customHeight="1"/>
    <row r="58122" ht="26.25" customHeight="1"/>
    <row r="58123" ht="26.25" customHeight="1"/>
    <row r="58124" ht="26.25" customHeight="1"/>
    <row r="58125" ht="26.25" customHeight="1"/>
    <row r="58126" ht="26.25" customHeight="1"/>
    <row r="58127" ht="26.25" customHeight="1"/>
    <row r="58128" ht="26.25" customHeight="1"/>
    <row r="58129" ht="26.25" customHeight="1"/>
    <row r="58130" ht="26.25" customHeight="1"/>
    <row r="58131" ht="26.25" customHeight="1"/>
    <row r="58132" ht="26.25" customHeight="1"/>
    <row r="58133" ht="26.25" customHeight="1"/>
    <row r="58134" ht="26.25" customHeight="1"/>
    <row r="58135" ht="26.25" customHeight="1"/>
    <row r="58136" ht="26.25" customHeight="1"/>
    <row r="58137" ht="26.25" customHeight="1"/>
    <row r="58138" ht="26.25" customHeight="1"/>
    <row r="58139" ht="26.25" customHeight="1"/>
    <row r="58140" ht="26.25" customHeight="1"/>
    <row r="58141" ht="26.25" customHeight="1"/>
    <row r="58142" ht="26.25" customHeight="1"/>
    <row r="58143" ht="26.25" customHeight="1"/>
    <row r="58144" ht="26.25" customHeight="1"/>
    <row r="58145" ht="26.25" customHeight="1"/>
    <row r="58146" ht="26.25" customHeight="1"/>
    <row r="58147" ht="26.25" customHeight="1"/>
    <row r="58148" ht="26.25" customHeight="1"/>
    <row r="58149" ht="26.25" customHeight="1"/>
    <row r="58150" ht="26.25" customHeight="1"/>
    <row r="58151" ht="26.25" customHeight="1"/>
    <row r="58152" ht="26.25" customHeight="1"/>
    <row r="58153" ht="26.25" customHeight="1"/>
    <row r="58154" ht="26.25" customHeight="1"/>
    <row r="58155" ht="26.25" customHeight="1"/>
    <row r="58156" ht="26.25" customHeight="1"/>
    <row r="58157" ht="26.25" customHeight="1"/>
    <row r="58158" ht="26.25" customHeight="1"/>
    <row r="58159" ht="26.25" customHeight="1"/>
    <row r="58160" ht="26.25" customHeight="1"/>
    <row r="58161" ht="26.25" customHeight="1"/>
    <row r="58162" ht="26.25" customHeight="1"/>
    <row r="58163" ht="26.25" customHeight="1"/>
    <row r="58164" ht="26.25" customHeight="1"/>
    <row r="58165" ht="26.25" customHeight="1"/>
    <row r="58166" ht="26.25" customHeight="1"/>
    <row r="58167" ht="26.25" customHeight="1"/>
    <row r="58168" ht="26.25" customHeight="1"/>
    <row r="58169" ht="26.25" customHeight="1"/>
    <row r="58170" ht="26.25" customHeight="1"/>
    <row r="58171" ht="26.25" customHeight="1"/>
    <row r="58172" ht="26.25" customHeight="1"/>
    <row r="58173" ht="26.25" customHeight="1"/>
    <row r="58174" ht="26.25" customHeight="1"/>
    <row r="58175" ht="26.25" customHeight="1"/>
    <row r="58176" ht="26.25" customHeight="1"/>
    <row r="58177" ht="26.25" customHeight="1"/>
    <row r="58178" ht="26.25" customHeight="1"/>
    <row r="58179" ht="26.25" customHeight="1"/>
    <row r="58180" ht="26.25" customHeight="1"/>
    <row r="58181" ht="26.25" customHeight="1"/>
    <row r="58182" ht="26.25" customHeight="1"/>
    <row r="58183" ht="26.25" customHeight="1"/>
    <row r="58184" ht="26.25" customHeight="1"/>
    <row r="58185" ht="26.25" customHeight="1"/>
    <row r="58186" ht="26.25" customHeight="1"/>
    <row r="58187" ht="26.25" customHeight="1"/>
    <row r="58188" ht="26.25" customHeight="1"/>
    <row r="58189" ht="26.25" customHeight="1"/>
    <row r="58190" ht="26.25" customHeight="1"/>
    <row r="58191" ht="26.25" customHeight="1"/>
    <row r="58192" ht="26.25" customHeight="1"/>
    <row r="58193" ht="26.25" customHeight="1"/>
    <row r="58194" ht="26.25" customHeight="1"/>
    <row r="58195" ht="26.25" customHeight="1"/>
    <row r="58196" ht="26.25" customHeight="1"/>
    <row r="58197" ht="26.25" customHeight="1"/>
    <row r="58198" ht="26.25" customHeight="1"/>
    <row r="58199" ht="26.25" customHeight="1"/>
    <row r="58200" ht="26.25" customHeight="1"/>
    <row r="58201" ht="26.25" customHeight="1"/>
    <row r="58202" ht="26.25" customHeight="1"/>
    <row r="58203" ht="26.25" customHeight="1"/>
    <row r="58204" ht="26.25" customHeight="1"/>
    <row r="58205" ht="26.25" customHeight="1"/>
    <row r="58206" ht="26.25" customHeight="1"/>
    <row r="58207" ht="26.25" customHeight="1"/>
    <row r="58208" ht="26.25" customHeight="1"/>
    <row r="58209" ht="26.25" customHeight="1"/>
    <row r="58210" ht="26.25" customHeight="1"/>
    <row r="58211" ht="26.25" customHeight="1"/>
    <row r="58212" ht="26.25" customHeight="1"/>
    <row r="58213" ht="26.25" customHeight="1"/>
    <row r="58214" ht="26.25" customHeight="1"/>
    <row r="58215" ht="26.25" customHeight="1"/>
    <row r="58216" ht="26.25" customHeight="1"/>
    <row r="58217" ht="26.25" customHeight="1"/>
    <row r="58218" ht="26.25" customHeight="1"/>
    <row r="58219" ht="26.25" customHeight="1"/>
    <row r="58220" ht="26.25" customHeight="1"/>
    <row r="58221" ht="26.25" customHeight="1"/>
    <row r="58222" ht="26.25" customHeight="1"/>
    <row r="58223" ht="26.25" customHeight="1"/>
    <row r="58224" ht="26.25" customHeight="1"/>
    <row r="58225" ht="26.25" customHeight="1"/>
    <row r="58226" ht="26.25" customHeight="1"/>
    <row r="58227" ht="26.25" customHeight="1"/>
    <row r="58228" ht="26.25" customHeight="1"/>
    <row r="58229" ht="26.25" customHeight="1"/>
    <row r="58230" ht="26.25" customHeight="1"/>
    <row r="58231" ht="26.25" customHeight="1"/>
    <row r="58232" ht="26.25" customHeight="1"/>
    <row r="58233" ht="26.25" customHeight="1"/>
    <row r="58234" ht="26.25" customHeight="1"/>
    <row r="58235" ht="26.25" customHeight="1"/>
    <row r="58236" ht="26.25" customHeight="1"/>
    <row r="58237" ht="26.25" customHeight="1"/>
    <row r="58238" ht="26.25" customHeight="1"/>
    <row r="58239" ht="26.25" customHeight="1"/>
    <row r="58240" ht="26.25" customHeight="1"/>
    <row r="58241" ht="26.25" customHeight="1"/>
    <row r="58242" ht="26.25" customHeight="1"/>
    <row r="58243" ht="26.25" customHeight="1"/>
    <row r="58244" ht="26.25" customHeight="1"/>
    <row r="58245" ht="26.25" customHeight="1"/>
    <row r="58246" ht="26.25" customHeight="1"/>
    <row r="58247" ht="26.25" customHeight="1"/>
    <row r="58248" ht="26.25" customHeight="1"/>
    <row r="58249" ht="26.25" customHeight="1"/>
    <row r="58250" ht="26.25" customHeight="1"/>
    <row r="58251" ht="26.25" customHeight="1"/>
    <row r="58252" ht="26.25" customHeight="1"/>
    <row r="58253" ht="26.25" customHeight="1"/>
    <row r="58254" ht="26.25" customHeight="1"/>
    <row r="58255" ht="26.25" customHeight="1"/>
    <row r="58256" ht="26.25" customHeight="1"/>
    <row r="58257" ht="26.25" customHeight="1"/>
    <row r="58258" ht="26.25" customHeight="1"/>
    <row r="58259" ht="26.25" customHeight="1"/>
    <row r="58260" ht="26.25" customHeight="1"/>
    <row r="58261" ht="26.25" customHeight="1"/>
    <row r="58262" ht="26.25" customHeight="1"/>
    <row r="58263" ht="26.25" customHeight="1"/>
    <row r="58264" ht="26.25" customHeight="1"/>
    <row r="58265" ht="26.25" customHeight="1"/>
    <row r="58266" ht="26.25" customHeight="1"/>
    <row r="58267" ht="26.25" customHeight="1"/>
    <row r="58268" ht="26.25" customHeight="1"/>
    <row r="58269" ht="26.25" customHeight="1"/>
    <row r="58270" ht="26.25" customHeight="1"/>
    <row r="58271" ht="26.25" customHeight="1"/>
    <row r="58272" ht="26.25" customHeight="1"/>
    <row r="58273" ht="26.25" customHeight="1"/>
    <row r="58274" ht="26.25" customHeight="1"/>
    <row r="58275" ht="26.25" customHeight="1"/>
    <row r="58276" ht="26.25" customHeight="1"/>
    <row r="58277" ht="26.25" customHeight="1"/>
    <row r="58278" ht="26.25" customHeight="1"/>
    <row r="58279" ht="26.25" customHeight="1"/>
    <row r="58280" ht="26.25" customHeight="1"/>
    <row r="58281" ht="26.25" customHeight="1"/>
    <row r="58282" ht="26.25" customHeight="1"/>
    <row r="58283" ht="26.25" customHeight="1"/>
    <row r="58284" ht="26.25" customHeight="1"/>
    <row r="58285" ht="26.25" customHeight="1"/>
    <row r="58286" ht="26.25" customHeight="1"/>
    <row r="58287" ht="26.25" customHeight="1"/>
    <row r="58288" ht="26.25" customHeight="1"/>
    <row r="58289" ht="26.25" customHeight="1"/>
    <row r="58290" ht="26.25" customHeight="1"/>
    <row r="58291" ht="26.25" customHeight="1"/>
    <row r="58292" ht="26.25" customHeight="1"/>
    <row r="58293" ht="26.25" customHeight="1"/>
    <row r="58294" ht="26.25" customHeight="1"/>
    <row r="58295" ht="26.25" customHeight="1"/>
    <row r="58296" ht="26.25" customHeight="1"/>
    <row r="58297" ht="26.25" customHeight="1"/>
    <row r="58298" ht="26.25" customHeight="1"/>
    <row r="58299" ht="26.25" customHeight="1"/>
    <row r="58300" ht="26.25" customHeight="1"/>
    <row r="58301" ht="26.25" customHeight="1"/>
    <row r="58302" ht="26.25" customHeight="1"/>
    <row r="58303" ht="26.25" customHeight="1"/>
    <row r="58304" ht="26.25" customHeight="1"/>
    <row r="58305" ht="26.25" customHeight="1"/>
    <row r="58306" ht="26.25" customHeight="1"/>
    <row r="58307" ht="26.25" customHeight="1"/>
    <row r="58308" ht="26.25" customHeight="1"/>
    <row r="58309" ht="26.25" customHeight="1"/>
    <row r="58310" ht="26.25" customHeight="1"/>
    <row r="58311" ht="26.25" customHeight="1"/>
    <row r="58312" ht="26.25" customHeight="1"/>
    <row r="58313" ht="26.25" customHeight="1"/>
    <row r="58314" ht="26.25" customHeight="1"/>
    <row r="58315" ht="26.25" customHeight="1"/>
    <row r="58316" ht="26.25" customHeight="1"/>
    <row r="58317" ht="26.25" customHeight="1"/>
    <row r="58318" ht="26.25" customHeight="1"/>
    <row r="58319" ht="26.25" customHeight="1"/>
    <row r="58320" ht="26.25" customHeight="1"/>
    <row r="58321" ht="26.25" customHeight="1"/>
    <row r="58322" ht="26.25" customHeight="1"/>
    <row r="58323" ht="26.25" customHeight="1"/>
    <row r="58324" ht="26.25" customHeight="1"/>
    <row r="58325" ht="26.25" customHeight="1"/>
    <row r="58326" ht="26.25" customHeight="1"/>
    <row r="58327" ht="26.25" customHeight="1"/>
    <row r="58328" ht="26.25" customHeight="1"/>
    <row r="58329" ht="26.25" customHeight="1"/>
    <row r="58330" ht="26.25" customHeight="1"/>
    <row r="58331" ht="26.25" customHeight="1"/>
    <row r="58332" ht="26.25" customHeight="1"/>
    <row r="58333" ht="26.25" customHeight="1"/>
    <row r="58334" ht="26.25" customHeight="1"/>
    <row r="58335" ht="26.25" customHeight="1"/>
    <row r="58336" ht="26.25" customHeight="1"/>
    <row r="58337" ht="26.25" customHeight="1"/>
    <row r="58338" ht="26.25" customHeight="1"/>
    <row r="58339" ht="26.25" customHeight="1"/>
    <row r="58340" ht="26.25" customHeight="1"/>
    <row r="58341" ht="26.25" customHeight="1"/>
    <row r="58342" ht="26.25" customHeight="1"/>
    <row r="58343" ht="26.25" customHeight="1"/>
    <row r="58344" ht="26.25" customHeight="1"/>
    <row r="58345" ht="26.25" customHeight="1"/>
    <row r="58346" ht="26.25" customHeight="1"/>
    <row r="58347" ht="26.25" customHeight="1"/>
    <row r="58348" ht="26.25" customHeight="1"/>
    <row r="58349" ht="26.25" customHeight="1"/>
    <row r="58350" ht="26.25" customHeight="1"/>
    <row r="58351" ht="26.25" customHeight="1"/>
    <row r="58352" ht="26.25" customHeight="1"/>
    <row r="58353" ht="26.25" customHeight="1"/>
    <row r="58354" ht="26.25" customHeight="1"/>
    <row r="58355" ht="26.25" customHeight="1"/>
    <row r="58356" ht="26.25" customHeight="1"/>
    <row r="58357" ht="26.25" customHeight="1"/>
    <row r="58358" ht="26.25" customHeight="1"/>
    <row r="58359" ht="26.25" customHeight="1"/>
    <row r="58360" ht="26.25" customHeight="1"/>
    <row r="58361" ht="26.25" customHeight="1"/>
    <row r="58362" ht="26.25" customHeight="1"/>
    <row r="58363" ht="26.25" customHeight="1"/>
    <row r="58364" ht="26.25" customHeight="1"/>
    <row r="58365" ht="26.25" customHeight="1"/>
    <row r="58366" ht="26.25" customHeight="1"/>
    <row r="58367" ht="26.25" customHeight="1"/>
    <row r="58368" ht="26.25" customHeight="1"/>
    <row r="58369" ht="26.25" customHeight="1"/>
    <row r="58370" ht="26.25" customHeight="1"/>
    <row r="58371" ht="26.25" customHeight="1"/>
    <row r="58372" ht="26.25" customHeight="1"/>
    <row r="58373" ht="26.25" customHeight="1"/>
    <row r="58374" ht="26.25" customHeight="1"/>
    <row r="58375" ht="26.25" customHeight="1"/>
    <row r="58376" ht="26.25" customHeight="1"/>
    <row r="58377" ht="26.25" customHeight="1"/>
    <row r="58378" ht="26.25" customHeight="1"/>
    <row r="58379" ht="26.25" customHeight="1"/>
    <row r="58380" ht="26.25" customHeight="1"/>
    <row r="58381" ht="26.25" customHeight="1"/>
    <row r="58382" ht="26.25" customHeight="1"/>
    <row r="58383" ht="26.25" customHeight="1"/>
    <row r="58384" ht="26.25" customHeight="1"/>
    <row r="58385" ht="26.25" customHeight="1"/>
    <row r="58386" ht="26.25" customHeight="1"/>
    <row r="58387" ht="26.25" customHeight="1"/>
    <row r="58388" ht="26.25" customHeight="1"/>
    <row r="58389" ht="26.25" customHeight="1"/>
    <row r="58390" ht="26.25" customHeight="1"/>
    <row r="58391" ht="26.25" customHeight="1"/>
    <row r="58392" ht="26.25" customHeight="1"/>
    <row r="58393" ht="26.25" customHeight="1"/>
    <row r="58394" ht="26.25" customHeight="1"/>
    <row r="58395" ht="26.25" customHeight="1"/>
    <row r="58396" ht="26.25" customHeight="1"/>
    <row r="58397" ht="26.25" customHeight="1"/>
    <row r="58398" ht="26.25" customHeight="1"/>
    <row r="58399" ht="26.25" customHeight="1"/>
    <row r="58400" ht="26.25" customHeight="1"/>
    <row r="58401" ht="26.25" customHeight="1"/>
    <row r="58402" ht="26.25" customHeight="1"/>
    <row r="58403" ht="26.25" customHeight="1"/>
    <row r="58404" ht="26.25" customHeight="1"/>
    <row r="58405" ht="26.25" customHeight="1"/>
    <row r="58406" ht="26.25" customHeight="1"/>
    <row r="58407" ht="26.25" customHeight="1"/>
    <row r="58408" ht="26.25" customHeight="1"/>
    <row r="58409" ht="26.25" customHeight="1"/>
    <row r="58410" ht="26.25" customHeight="1"/>
    <row r="58411" ht="26.25" customHeight="1"/>
    <row r="58412" ht="26.25" customHeight="1"/>
    <row r="58413" ht="26.25" customHeight="1"/>
    <row r="58414" ht="26.25" customHeight="1"/>
    <row r="58415" ht="26.25" customHeight="1"/>
    <row r="58416" ht="26.25" customHeight="1"/>
    <row r="58417" ht="26.25" customHeight="1"/>
    <row r="58418" ht="26.25" customHeight="1"/>
    <row r="58419" ht="26.25" customHeight="1"/>
    <row r="58420" ht="26.25" customHeight="1"/>
    <row r="58421" ht="26.25" customHeight="1"/>
    <row r="58422" ht="26.25" customHeight="1"/>
    <row r="58423" ht="26.25" customHeight="1"/>
    <row r="58424" ht="26.25" customHeight="1"/>
    <row r="58425" ht="26.25" customHeight="1"/>
    <row r="58426" ht="26.25" customHeight="1"/>
    <row r="58427" ht="26.25" customHeight="1"/>
    <row r="58428" ht="26.25" customHeight="1"/>
    <row r="58429" ht="26.25" customHeight="1"/>
    <row r="58430" ht="26.25" customHeight="1"/>
    <row r="58431" ht="26.25" customHeight="1"/>
    <row r="58432" ht="26.25" customHeight="1"/>
    <row r="58433" ht="26.25" customHeight="1"/>
    <row r="58434" ht="26.25" customHeight="1"/>
    <row r="58435" ht="26.25" customHeight="1"/>
    <row r="58436" ht="26.25" customHeight="1"/>
    <row r="58437" ht="26.25" customHeight="1"/>
    <row r="58438" ht="26.25" customHeight="1"/>
    <row r="58439" ht="26.25" customHeight="1"/>
    <row r="58440" ht="26.25" customHeight="1"/>
    <row r="58441" ht="26.25" customHeight="1"/>
    <row r="58442" ht="26.25" customHeight="1"/>
    <row r="58443" ht="26.25" customHeight="1"/>
    <row r="58444" ht="26.25" customHeight="1"/>
    <row r="58445" ht="26.25" customHeight="1"/>
    <row r="58446" ht="26.25" customHeight="1"/>
    <row r="58447" ht="26.25" customHeight="1"/>
    <row r="58448" ht="26.25" customHeight="1"/>
    <row r="58449" ht="26.25" customHeight="1"/>
    <row r="58450" ht="26.25" customHeight="1"/>
    <row r="58451" ht="26.25" customHeight="1"/>
    <row r="58452" ht="26.25" customHeight="1"/>
    <row r="58453" ht="26.25" customHeight="1"/>
    <row r="58454" ht="26.25" customHeight="1"/>
    <row r="58455" ht="26.25" customHeight="1"/>
    <row r="58456" ht="26.25" customHeight="1"/>
    <row r="58457" ht="26.25" customHeight="1"/>
    <row r="58458" ht="26.25" customHeight="1"/>
    <row r="58459" ht="26.25" customHeight="1"/>
    <row r="58460" ht="26.25" customHeight="1"/>
    <row r="58461" ht="26.25" customHeight="1"/>
    <row r="58462" ht="26.25" customHeight="1"/>
    <row r="58463" ht="26.25" customHeight="1"/>
    <row r="58464" ht="26.25" customHeight="1"/>
    <row r="58465" ht="26.25" customHeight="1"/>
    <row r="58466" ht="26.25" customHeight="1"/>
    <row r="58467" ht="26.25" customHeight="1"/>
    <row r="58468" ht="26.25" customHeight="1"/>
    <row r="58469" ht="26.25" customHeight="1"/>
    <row r="58470" ht="26.25" customHeight="1"/>
    <row r="58471" ht="26.25" customHeight="1"/>
    <row r="58472" ht="26.25" customHeight="1"/>
    <row r="58473" ht="26.25" customHeight="1"/>
    <row r="58474" ht="26.25" customHeight="1"/>
    <row r="58475" ht="26.25" customHeight="1"/>
    <row r="58476" ht="26.25" customHeight="1"/>
    <row r="58477" ht="26.25" customHeight="1"/>
    <row r="58478" ht="26.25" customHeight="1"/>
    <row r="58479" ht="26.25" customHeight="1"/>
    <row r="58480" ht="26.25" customHeight="1"/>
    <row r="58481" ht="26.25" customHeight="1"/>
    <row r="58482" ht="26.25" customHeight="1"/>
    <row r="58483" ht="26.25" customHeight="1"/>
    <row r="58484" ht="26.25" customHeight="1"/>
    <row r="58485" ht="26.25" customHeight="1"/>
    <row r="58486" ht="26.25" customHeight="1"/>
    <row r="58487" ht="26.25" customHeight="1"/>
    <row r="58488" ht="26.25" customHeight="1"/>
    <row r="58489" ht="26.25" customHeight="1"/>
    <row r="58490" ht="26.25" customHeight="1"/>
    <row r="58491" ht="26.25" customHeight="1"/>
    <row r="58492" ht="26.25" customHeight="1"/>
    <row r="58493" ht="26.25" customHeight="1"/>
    <row r="58494" ht="26.25" customHeight="1"/>
    <row r="58495" ht="26.25" customHeight="1"/>
    <row r="58496" ht="26.25" customHeight="1"/>
    <row r="58497" ht="26.25" customHeight="1"/>
    <row r="58498" ht="26.25" customHeight="1"/>
    <row r="58499" ht="26.25" customHeight="1"/>
    <row r="58500" ht="26.25" customHeight="1"/>
    <row r="58501" ht="26.25" customHeight="1"/>
    <row r="58502" ht="26.25" customHeight="1"/>
    <row r="58503" ht="26.25" customHeight="1"/>
    <row r="58504" ht="26.25" customHeight="1"/>
    <row r="58505" ht="26.25" customHeight="1"/>
    <row r="58506" ht="26.25" customHeight="1"/>
    <row r="58507" ht="26.25" customHeight="1"/>
    <row r="58508" ht="26.25" customHeight="1"/>
    <row r="58509" ht="26.25" customHeight="1"/>
    <row r="58510" ht="26.25" customHeight="1"/>
    <row r="58511" ht="26.25" customHeight="1"/>
    <row r="58512" ht="26.25" customHeight="1"/>
    <row r="58513" ht="26.25" customHeight="1"/>
    <row r="58514" ht="26.25" customHeight="1"/>
    <row r="58515" ht="26.25" customHeight="1"/>
    <row r="58516" ht="26.25" customHeight="1"/>
    <row r="58517" ht="26.25" customHeight="1"/>
    <row r="58518" ht="26.25" customHeight="1"/>
    <row r="58519" ht="26.25" customHeight="1"/>
    <row r="58520" ht="26.25" customHeight="1"/>
    <row r="58521" ht="26.25" customHeight="1"/>
    <row r="58522" ht="26.25" customHeight="1"/>
    <row r="58523" ht="26.25" customHeight="1"/>
    <row r="58524" ht="26.25" customHeight="1"/>
    <row r="58525" ht="26.25" customHeight="1"/>
    <row r="58526" ht="26.25" customHeight="1"/>
    <row r="58527" ht="26.25" customHeight="1"/>
    <row r="58528" ht="26.25" customHeight="1"/>
    <row r="58529" ht="26.25" customHeight="1"/>
    <row r="58530" ht="26.25" customHeight="1"/>
    <row r="58531" ht="26.25" customHeight="1"/>
    <row r="58532" ht="26.25" customHeight="1"/>
    <row r="58533" ht="26.25" customHeight="1"/>
    <row r="58534" ht="26.25" customHeight="1"/>
    <row r="58535" ht="26.25" customHeight="1"/>
    <row r="58536" ht="26.25" customHeight="1"/>
    <row r="58537" ht="26.25" customHeight="1"/>
    <row r="58538" ht="26.25" customHeight="1"/>
    <row r="58539" ht="26.25" customHeight="1"/>
    <row r="58540" ht="26.25" customHeight="1"/>
    <row r="58541" ht="26.25" customHeight="1"/>
    <row r="58542" ht="26.25" customHeight="1"/>
    <row r="58543" ht="26.25" customHeight="1"/>
    <row r="58544" ht="26.25" customHeight="1"/>
    <row r="58545" ht="26.25" customHeight="1"/>
    <row r="58546" ht="26.25" customHeight="1"/>
    <row r="58547" ht="26.25" customHeight="1"/>
    <row r="58548" ht="26.25" customHeight="1"/>
    <row r="58549" ht="26.25" customHeight="1"/>
    <row r="58550" ht="26.25" customHeight="1"/>
    <row r="58551" ht="26.25" customHeight="1"/>
    <row r="58552" ht="26.25" customHeight="1"/>
    <row r="58553" ht="26.25" customHeight="1"/>
    <row r="58554" ht="26.25" customHeight="1"/>
    <row r="58555" ht="26.25" customHeight="1"/>
    <row r="58556" ht="26.25" customHeight="1"/>
    <row r="58557" ht="26.25" customHeight="1"/>
    <row r="58558" ht="26.25" customHeight="1"/>
    <row r="58559" ht="26.25" customHeight="1"/>
    <row r="58560" ht="26.25" customHeight="1"/>
    <row r="58561" ht="26.25" customHeight="1"/>
    <row r="58562" ht="26.25" customHeight="1"/>
    <row r="58563" ht="26.25" customHeight="1"/>
    <row r="58564" ht="26.25" customHeight="1"/>
    <row r="58565" ht="26.25" customHeight="1"/>
    <row r="58566" ht="26.25" customHeight="1"/>
    <row r="58567" ht="26.25" customHeight="1"/>
    <row r="58568" ht="26.25" customHeight="1"/>
    <row r="58569" ht="26.25" customHeight="1"/>
    <row r="58570" ht="26.25" customHeight="1"/>
    <row r="58571" ht="26.25" customHeight="1"/>
    <row r="58572" ht="26.25" customHeight="1"/>
    <row r="58573" ht="26.25" customHeight="1"/>
    <row r="58574" ht="26.25" customHeight="1"/>
    <row r="58575" ht="26.25" customHeight="1"/>
    <row r="58576" ht="26.25" customHeight="1"/>
    <row r="58577" ht="26.25" customHeight="1"/>
    <row r="58578" ht="26.25" customHeight="1"/>
    <row r="58579" ht="26.25" customHeight="1"/>
    <row r="58580" ht="26.25" customHeight="1"/>
    <row r="58581" ht="26.25" customHeight="1"/>
    <row r="58582" ht="26.25" customHeight="1"/>
    <row r="58583" ht="26.25" customHeight="1"/>
    <row r="58584" ht="26.25" customHeight="1"/>
    <row r="58585" ht="26.25" customHeight="1"/>
    <row r="58586" ht="26.25" customHeight="1"/>
    <row r="58587" ht="26.25" customHeight="1"/>
    <row r="58588" ht="26.25" customHeight="1"/>
    <row r="58589" ht="26.25" customHeight="1"/>
    <row r="58590" ht="26.25" customHeight="1"/>
    <row r="58591" ht="26.25" customHeight="1"/>
    <row r="58592" ht="26.25" customHeight="1"/>
    <row r="58593" ht="26.25" customHeight="1"/>
    <row r="58594" ht="26.25" customHeight="1"/>
    <row r="58595" ht="26.25" customHeight="1"/>
    <row r="58596" ht="26.25" customHeight="1"/>
    <row r="58597" ht="26.25" customHeight="1"/>
    <row r="58598" ht="26.25" customHeight="1"/>
    <row r="58599" ht="26.25" customHeight="1"/>
    <row r="58600" ht="26.25" customHeight="1"/>
    <row r="58601" ht="26.25" customHeight="1"/>
    <row r="58602" ht="26.25" customHeight="1"/>
    <row r="58603" ht="26.25" customHeight="1"/>
    <row r="58604" ht="26.25" customHeight="1"/>
    <row r="58605" ht="26.25" customHeight="1"/>
    <row r="58606" ht="26.25" customHeight="1"/>
    <row r="58607" ht="26.25" customHeight="1"/>
    <row r="58608" ht="26.25" customHeight="1"/>
    <row r="58609" ht="26.25" customHeight="1"/>
    <row r="58610" ht="26.25" customHeight="1"/>
    <row r="58611" ht="26.25" customHeight="1"/>
    <row r="58612" ht="26.25" customHeight="1"/>
    <row r="58613" ht="26.25" customHeight="1"/>
    <row r="58614" ht="26.25" customHeight="1"/>
    <row r="58615" ht="26.25" customHeight="1"/>
    <row r="58616" ht="26.25" customHeight="1"/>
    <row r="58617" ht="26.25" customHeight="1"/>
    <row r="58618" ht="26.25" customHeight="1"/>
    <row r="58619" ht="26.25" customHeight="1"/>
    <row r="58620" ht="26.25" customHeight="1"/>
    <row r="58621" ht="26.25" customHeight="1"/>
    <row r="58622" ht="26.25" customHeight="1"/>
    <row r="58623" ht="26.25" customHeight="1"/>
    <row r="58624" ht="26.25" customHeight="1"/>
    <row r="58625" ht="26.25" customHeight="1"/>
    <row r="58626" ht="26.25" customHeight="1"/>
    <row r="58627" ht="26.25" customHeight="1"/>
    <row r="58628" ht="26.25" customHeight="1"/>
    <row r="58629" ht="26.25" customHeight="1"/>
    <row r="58630" ht="26.25" customHeight="1"/>
    <row r="58631" ht="26.25" customHeight="1"/>
    <row r="58632" ht="26.25" customHeight="1"/>
    <row r="58633" ht="26.25" customHeight="1"/>
    <row r="58634" ht="26.25" customHeight="1"/>
    <row r="58635" ht="26.25" customHeight="1"/>
    <row r="58636" ht="26.25" customHeight="1"/>
    <row r="58637" ht="26.25" customHeight="1"/>
    <row r="58638" ht="26.25" customHeight="1"/>
    <row r="58639" ht="26.25" customHeight="1"/>
    <row r="58640" ht="26.25" customHeight="1"/>
    <row r="58641" ht="26.25" customHeight="1"/>
    <row r="58642" ht="26.25" customHeight="1"/>
    <row r="58643" ht="26.25" customHeight="1"/>
    <row r="58644" ht="26.25" customHeight="1"/>
    <row r="58645" ht="26.25" customHeight="1"/>
    <row r="58646" ht="26.25" customHeight="1"/>
    <row r="58647" ht="26.25" customHeight="1"/>
    <row r="58648" ht="26.25" customHeight="1"/>
    <row r="58649" ht="26.25" customHeight="1"/>
    <row r="58650" ht="26.25" customHeight="1"/>
    <row r="58651" ht="26.25" customHeight="1"/>
    <row r="58652" ht="26.25" customHeight="1"/>
    <row r="58653" ht="26.25" customHeight="1"/>
    <row r="58654" ht="26.25" customHeight="1"/>
    <row r="58655" ht="26.25" customHeight="1"/>
    <row r="58656" ht="26.25" customHeight="1"/>
    <row r="58657" ht="26.25" customHeight="1"/>
    <row r="58658" ht="26.25" customHeight="1"/>
    <row r="58659" ht="26.25" customHeight="1"/>
    <row r="58660" ht="26.25" customHeight="1"/>
    <row r="58661" ht="26.25" customHeight="1"/>
    <row r="58662" ht="26.25" customHeight="1"/>
    <row r="58663" ht="26.25" customHeight="1"/>
    <row r="58664" ht="26.25" customHeight="1"/>
    <row r="58665" ht="26.25" customHeight="1"/>
    <row r="58666" ht="26.25" customHeight="1"/>
    <row r="58667" ht="26.25" customHeight="1"/>
    <row r="58668" ht="26.25" customHeight="1"/>
    <row r="58669" ht="26.25" customHeight="1"/>
    <row r="58670" ht="26.25" customHeight="1"/>
    <row r="58671" ht="26.25" customHeight="1"/>
    <row r="58672" ht="26.25" customHeight="1"/>
    <row r="58673" ht="26.25" customHeight="1"/>
    <row r="58674" ht="26.25" customHeight="1"/>
    <row r="58675" ht="26.25" customHeight="1"/>
    <row r="58676" ht="26.25" customHeight="1"/>
    <row r="58677" ht="26.25" customHeight="1"/>
    <row r="58678" ht="26.25" customHeight="1"/>
    <row r="58679" ht="26.25" customHeight="1"/>
    <row r="58680" ht="26.25" customHeight="1"/>
    <row r="58681" ht="26.25" customHeight="1"/>
    <row r="58682" ht="26.25" customHeight="1"/>
    <row r="58683" ht="26.25" customHeight="1"/>
    <row r="58684" ht="26.25" customHeight="1"/>
    <row r="58685" ht="26.25" customHeight="1"/>
    <row r="58686" ht="26.25" customHeight="1"/>
    <row r="58687" ht="26.25" customHeight="1"/>
    <row r="58688" ht="26.25" customHeight="1"/>
    <row r="58689" ht="26.25" customHeight="1"/>
    <row r="58690" ht="26.25" customHeight="1"/>
    <row r="58691" ht="26.25" customHeight="1"/>
    <row r="58692" ht="26.25" customHeight="1"/>
    <row r="58693" ht="26.25" customHeight="1"/>
    <row r="58694" ht="26.25" customHeight="1"/>
    <row r="58695" ht="26.25" customHeight="1"/>
    <row r="58696" ht="26.25" customHeight="1"/>
    <row r="58697" ht="26.25" customHeight="1"/>
    <row r="58698" ht="26.25" customHeight="1"/>
    <row r="58699" ht="26.25" customHeight="1"/>
    <row r="58700" ht="26.25" customHeight="1"/>
    <row r="58701" ht="26.25" customHeight="1"/>
    <row r="58702" ht="26.25" customHeight="1"/>
    <row r="58703" ht="26.25" customHeight="1"/>
    <row r="58704" ht="26.25" customHeight="1"/>
    <row r="58705" ht="26.25" customHeight="1"/>
    <row r="58706" ht="26.25" customHeight="1"/>
    <row r="58707" ht="26.25" customHeight="1"/>
    <row r="58708" ht="26.25" customHeight="1"/>
    <row r="58709" ht="26.25" customHeight="1"/>
    <row r="58710" ht="26.25" customHeight="1"/>
    <row r="58711" ht="26.25" customHeight="1"/>
    <row r="58712" ht="26.25" customHeight="1"/>
    <row r="58713" ht="26.25" customHeight="1"/>
    <row r="58714" ht="26.25" customHeight="1"/>
    <row r="58715" ht="26.25" customHeight="1"/>
    <row r="58716" ht="26.25" customHeight="1"/>
    <row r="58717" ht="26.25" customHeight="1"/>
    <row r="58718" ht="26.25" customHeight="1"/>
    <row r="58719" ht="26.25" customHeight="1"/>
    <row r="58720" ht="26.25" customHeight="1"/>
    <row r="58721" ht="26.25" customHeight="1"/>
    <row r="58722" ht="26.25" customHeight="1"/>
    <row r="58723" ht="26.25" customHeight="1"/>
    <row r="58724" ht="26.25" customHeight="1"/>
    <row r="58725" ht="26.25" customHeight="1"/>
    <row r="58726" ht="26.25" customHeight="1"/>
    <row r="58727" ht="26.25" customHeight="1"/>
    <row r="58728" ht="26.25" customHeight="1"/>
    <row r="58729" ht="26.25" customHeight="1"/>
    <row r="58730" ht="26.25" customHeight="1"/>
    <row r="58731" ht="26.25" customHeight="1"/>
    <row r="58732" ht="26.25" customHeight="1"/>
    <row r="58733" ht="26.25" customHeight="1"/>
    <row r="58734" ht="26.25" customHeight="1"/>
    <row r="58735" ht="26.25" customHeight="1"/>
    <row r="58736" ht="26.25" customHeight="1"/>
    <row r="58737" ht="26.25" customHeight="1"/>
    <row r="58738" ht="26.25" customHeight="1"/>
    <row r="58739" ht="26.25" customHeight="1"/>
    <row r="58740" ht="26.25" customHeight="1"/>
    <row r="58741" ht="26.25" customHeight="1"/>
    <row r="58742" ht="26.25" customHeight="1"/>
    <row r="58743" ht="26.25" customHeight="1"/>
    <row r="58744" ht="26.25" customHeight="1"/>
    <row r="58745" ht="26.25" customHeight="1"/>
    <row r="58746" ht="26.25" customHeight="1"/>
    <row r="58747" ht="26.25" customHeight="1"/>
    <row r="58748" ht="26.25" customHeight="1"/>
    <row r="58749" ht="26.25" customHeight="1"/>
    <row r="58750" ht="26.25" customHeight="1"/>
    <row r="58751" ht="26.25" customHeight="1"/>
    <row r="58752" ht="26.25" customHeight="1"/>
    <row r="58753" ht="26.25" customHeight="1"/>
    <row r="58754" ht="26.25" customHeight="1"/>
    <row r="58755" ht="26.25" customHeight="1"/>
    <row r="58756" ht="26.25" customHeight="1"/>
    <row r="58757" ht="26.25" customHeight="1"/>
    <row r="58758" ht="26.25" customHeight="1"/>
    <row r="58759" ht="26.25" customHeight="1"/>
    <row r="58760" ht="26.25" customHeight="1"/>
    <row r="58761" ht="26.25" customHeight="1"/>
    <row r="58762" ht="26.25" customHeight="1"/>
    <row r="58763" ht="26.25" customHeight="1"/>
    <row r="58764" ht="26.25" customHeight="1"/>
    <row r="58765" ht="26.25" customHeight="1"/>
    <row r="58766" ht="26.25" customHeight="1"/>
    <row r="58767" ht="26.25" customHeight="1"/>
    <row r="58768" ht="26.25" customHeight="1"/>
    <row r="58769" ht="26.25" customHeight="1"/>
    <row r="58770" ht="26.25" customHeight="1"/>
    <row r="58771" ht="26.25" customHeight="1"/>
    <row r="58772" ht="26.25" customHeight="1"/>
    <row r="58773" ht="26.25" customHeight="1"/>
    <row r="58774" ht="26.25" customHeight="1"/>
    <row r="58775" ht="26.25" customHeight="1"/>
    <row r="58776" ht="26.25" customHeight="1"/>
    <row r="58777" ht="26.25" customHeight="1"/>
    <row r="58778" ht="26.25" customHeight="1"/>
    <row r="58779" ht="26.25" customHeight="1"/>
    <row r="58780" ht="26.25" customHeight="1"/>
    <row r="58781" ht="26.25" customHeight="1"/>
    <row r="58782" ht="26.25" customHeight="1"/>
    <row r="58783" ht="26.25" customHeight="1"/>
    <row r="58784" ht="26.25" customHeight="1"/>
    <row r="58785" ht="26.25" customHeight="1"/>
    <row r="58786" ht="26.25" customHeight="1"/>
    <row r="58787" ht="26.25" customHeight="1"/>
    <row r="58788" ht="26.25" customHeight="1"/>
    <row r="58789" ht="26.25" customHeight="1"/>
    <row r="58790" ht="26.25" customHeight="1"/>
    <row r="58791" ht="26.25" customHeight="1"/>
    <row r="58792" ht="26.25" customHeight="1"/>
    <row r="58793" ht="26.25" customHeight="1"/>
    <row r="58794" ht="26.25" customHeight="1"/>
    <row r="58795" ht="26.25" customHeight="1"/>
    <row r="58796" ht="26.25" customHeight="1"/>
    <row r="58797" ht="26.25" customHeight="1"/>
    <row r="58798" ht="26.25" customHeight="1"/>
    <row r="58799" ht="26.25" customHeight="1"/>
    <row r="58800" ht="26.25" customHeight="1"/>
    <row r="58801" ht="26.25" customHeight="1"/>
    <row r="58802" ht="26.25" customHeight="1"/>
    <row r="58803" ht="26.25" customHeight="1"/>
    <row r="58804" ht="26.25" customHeight="1"/>
    <row r="58805" ht="26.25" customHeight="1"/>
    <row r="58806" ht="26.25" customHeight="1"/>
    <row r="58807" ht="26.25" customHeight="1"/>
    <row r="58808" ht="26.25" customHeight="1"/>
    <row r="58809" ht="26.25" customHeight="1"/>
    <row r="58810" ht="26.25" customHeight="1"/>
    <row r="58811" ht="26.25" customHeight="1"/>
    <row r="58812" ht="26.25" customHeight="1"/>
    <row r="58813" ht="26.25" customHeight="1"/>
    <row r="58814" ht="26.25" customHeight="1"/>
    <row r="58815" ht="26.25" customHeight="1"/>
    <row r="58816" ht="26.25" customHeight="1"/>
    <row r="58817" ht="26.25" customHeight="1"/>
    <row r="58818" ht="26.25" customHeight="1"/>
    <row r="58819" ht="26.25" customHeight="1"/>
    <row r="58820" ht="26.25" customHeight="1"/>
    <row r="58821" ht="26.25" customHeight="1"/>
    <row r="58822" ht="26.25" customHeight="1"/>
    <row r="58823" ht="26.25" customHeight="1"/>
    <row r="58824" ht="26.25" customHeight="1"/>
    <row r="58825" ht="26.25" customHeight="1"/>
    <row r="58826" ht="26.25" customHeight="1"/>
    <row r="58827" ht="26.25" customHeight="1"/>
    <row r="58828" ht="26.25" customHeight="1"/>
    <row r="58829" ht="26.25" customHeight="1"/>
    <row r="58830" ht="26.25" customHeight="1"/>
    <row r="58831" ht="26.25" customHeight="1"/>
    <row r="58832" ht="26.25" customHeight="1"/>
    <row r="58833" ht="26.25" customHeight="1"/>
    <row r="58834" ht="26.25" customHeight="1"/>
    <row r="58835" ht="26.25" customHeight="1"/>
    <row r="58836" ht="26.25" customHeight="1"/>
    <row r="58837" ht="26.25" customHeight="1"/>
    <row r="58838" ht="26.25" customHeight="1"/>
    <row r="58839" ht="26.25" customHeight="1"/>
    <row r="58840" ht="26.25" customHeight="1"/>
    <row r="58841" ht="26.25" customHeight="1"/>
    <row r="58842" ht="26.25" customHeight="1"/>
    <row r="58843" ht="26.25" customHeight="1"/>
    <row r="58844" ht="26.25" customHeight="1"/>
    <row r="58845" ht="26.25" customHeight="1"/>
    <row r="58846" ht="26.25" customHeight="1"/>
    <row r="58847" ht="26.25" customHeight="1"/>
    <row r="58848" ht="26.25" customHeight="1"/>
    <row r="58849" ht="26.25" customHeight="1"/>
    <row r="58850" ht="26.25" customHeight="1"/>
    <row r="58851" ht="26.25" customHeight="1"/>
    <row r="58852" ht="26.25" customHeight="1"/>
    <row r="58853" ht="26.25" customHeight="1"/>
    <row r="58854" ht="26.25" customHeight="1"/>
    <row r="58855" ht="26.25" customHeight="1"/>
    <row r="58856" ht="26.25" customHeight="1"/>
    <row r="58857" ht="26.25" customHeight="1"/>
    <row r="58858" ht="26.25" customHeight="1"/>
    <row r="58859" ht="26.25" customHeight="1"/>
    <row r="58860" ht="26.25" customHeight="1"/>
    <row r="58861" ht="26.25" customHeight="1"/>
    <row r="58862" ht="26.25" customHeight="1"/>
    <row r="58863" ht="26.25" customHeight="1"/>
    <row r="58864" ht="26.25" customHeight="1"/>
    <row r="58865" ht="26.25" customHeight="1"/>
    <row r="58866" ht="26.25" customHeight="1"/>
    <row r="58867" ht="26.25" customHeight="1"/>
    <row r="58868" ht="26.25" customHeight="1"/>
    <row r="58869" ht="26.25" customHeight="1"/>
    <row r="58870" ht="26.25" customHeight="1"/>
    <row r="58871" ht="26.25" customHeight="1"/>
    <row r="58872" ht="26.25" customHeight="1"/>
    <row r="58873" ht="26.25" customHeight="1"/>
    <row r="58874" ht="26.25" customHeight="1"/>
    <row r="58875" ht="26.25" customHeight="1"/>
    <row r="58876" ht="26.25" customHeight="1"/>
    <row r="58877" ht="26.25" customHeight="1"/>
    <row r="58878" ht="26.25" customHeight="1"/>
    <row r="58879" ht="26.25" customHeight="1"/>
    <row r="58880" ht="26.25" customHeight="1"/>
    <row r="58881" ht="26.25" customHeight="1"/>
    <row r="58882" ht="26.25" customHeight="1"/>
    <row r="58883" ht="26.25" customHeight="1"/>
    <row r="58884" ht="26.25" customHeight="1"/>
    <row r="58885" ht="26.25" customHeight="1"/>
    <row r="58886" ht="26.25" customHeight="1"/>
    <row r="58887" ht="26.25" customHeight="1"/>
    <row r="58888" ht="26.25" customHeight="1"/>
    <row r="58889" ht="26.25" customHeight="1"/>
    <row r="58890" ht="26.25" customHeight="1"/>
    <row r="58891" ht="26.25" customHeight="1"/>
    <row r="58892" ht="26.25" customHeight="1"/>
    <row r="58893" ht="26.25" customHeight="1"/>
    <row r="58894" ht="26.25" customHeight="1"/>
    <row r="58895" ht="26.25" customHeight="1"/>
    <row r="58896" ht="26.25" customHeight="1"/>
    <row r="58897" ht="26.25" customHeight="1"/>
    <row r="58898" ht="26.25" customHeight="1"/>
    <row r="58899" ht="26.25" customHeight="1"/>
    <row r="58900" ht="26.25" customHeight="1"/>
    <row r="58901" ht="26.25" customHeight="1"/>
    <row r="58902" ht="26.25" customHeight="1"/>
    <row r="58903" ht="26.25" customHeight="1"/>
    <row r="58904" ht="26.25" customHeight="1"/>
    <row r="58905" ht="26.25" customHeight="1"/>
    <row r="58906" ht="26.25" customHeight="1"/>
    <row r="58907" ht="26.25" customHeight="1"/>
    <row r="58908" ht="26.25" customHeight="1"/>
    <row r="58909" ht="26.25" customHeight="1"/>
    <row r="58910" ht="26.25" customHeight="1"/>
    <row r="58911" ht="26.25" customHeight="1"/>
    <row r="58912" ht="26.25" customHeight="1"/>
    <row r="58913" ht="26.25" customHeight="1"/>
    <row r="58914" ht="26.25" customHeight="1"/>
    <row r="58915" ht="26.25" customHeight="1"/>
    <row r="58916" ht="26.25" customHeight="1"/>
    <row r="58917" ht="26.25" customHeight="1"/>
    <row r="58918" ht="26.25" customHeight="1"/>
    <row r="58919" ht="26.25" customHeight="1"/>
    <row r="58920" ht="26.25" customHeight="1"/>
    <row r="58921" ht="26.25" customHeight="1"/>
    <row r="58922" ht="26.25" customHeight="1"/>
    <row r="58923" ht="26.25" customHeight="1"/>
    <row r="58924" ht="26.25" customHeight="1"/>
    <row r="58925" ht="26.25" customHeight="1"/>
    <row r="58926" ht="26.25" customHeight="1"/>
    <row r="58927" ht="26.25" customHeight="1"/>
    <row r="58928" ht="26.25" customHeight="1"/>
    <row r="58929" ht="26.25" customHeight="1"/>
    <row r="58930" ht="26.25" customHeight="1"/>
    <row r="58931" ht="26.25" customHeight="1"/>
    <row r="58932" ht="26.25" customHeight="1"/>
    <row r="58933" ht="26.25" customHeight="1"/>
    <row r="58934" ht="26.25" customHeight="1"/>
    <row r="58935" ht="26.25" customHeight="1"/>
    <row r="58936" ht="26.25" customHeight="1"/>
    <row r="58937" ht="26.25" customHeight="1"/>
    <row r="58938" ht="26.25" customHeight="1"/>
    <row r="58939" ht="26.25" customHeight="1"/>
    <row r="58940" ht="26.25" customHeight="1"/>
    <row r="58941" ht="26.25" customHeight="1"/>
    <row r="58942" ht="26.25" customHeight="1"/>
    <row r="58943" ht="26.25" customHeight="1"/>
    <row r="58944" ht="26.25" customHeight="1"/>
    <row r="58945" ht="26.25" customHeight="1"/>
    <row r="58946" ht="26.25" customHeight="1"/>
    <row r="58947" ht="26.25" customHeight="1"/>
    <row r="58948" ht="26.25" customHeight="1"/>
    <row r="58949" ht="26.25" customHeight="1"/>
    <row r="58950" ht="26.25" customHeight="1"/>
    <row r="58951" ht="26.25" customHeight="1"/>
    <row r="58952" ht="26.25" customHeight="1"/>
    <row r="58953" ht="26.25" customHeight="1"/>
    <row r="58954" ht="26.25" customHeight="1"/>
    <row r="58955" ht="26.25" customHeight="1"/>
    <row r="58956" ht="26.25" customHeight="1"/>
    <row r="58957" ht="26.25" customHeight="1"/>
    <row r="58958" ht="26.25" customHeight="1"/>
    <row r="58959" ht="26.25" customHeight="1"/>
    <row r="58960" ht="26.25" customHeight="1"/>
    <row r="58961" ht="26.25" customHeight="1"/>
    <row r="58962" ht="26.25" customHeight="1"/>
    <row r="58963" ht="26.25" customHeight="1"/>
    <row r="58964" ht="26.25" customHeight="1"/>
    <row r="58965" ht="26.25" customHeight="1"/>
    <row r="58966" ht="26.25" customHeight="1"/>
    <row r="58967" ht="26.25" customHeight="1"/>
    <row r="58968" ht="26.25" customHeight="1"/>
    <row r="58969" ht="26.25" customHeight="1"/>
    <row r="58970" ht="26.25" customHeight="1"/>
    <row r="58971" ht="26.25" customHeight="1"/>
    <row r="58972" ht="26.25" customHeight="1"/>
    <row r="58973" ht="26.25" customHeight="1"/>
    <row r="58974" ht="26.25" customHeight="1"/>
    <row r="58975" ht="26.25" customHeight="1"/>
    <row r="58976" ht="26.25" customHeight="1"/>
    <row r="58977" ht="26.25" customHeight="1"/>
    <row r="58978" ht="26.25" customHeight="1"/>
    <row r="58979" ht="26.25" customHeight="1"/>
    <row r="58980" ht="26.25" customHeight="1"/>
    <row r="58981" ht="26.25" customHeight="1"/>
    <row r="58982" ht="26.25" customHeight="1"/>
    <row r="58983" ht="26.25" customHeight="1"/>
    <row r="58984" ht="26.25" customHeight="1"/>
    <row r="58985" ht="26.25" customHeight="1"/>
    <row r="58986" ht="26.25" customHeight="1"/>
    <row r="58987" ht="26.25" customHeight="1"/>
    <row r="58988" ht="26.25" customHeight="1"/>
    <row r="58989" ht="26.25" customHeight="1"/>
    <row r="58990" ht="26.25" customHeight="1"/>
    <row r="58991" ht="26.25" customHeight="1"/>
    <row r="58992" ht="26.25" customHeight="1"/>
    <row r="58993" ht="26.25" customHeight="1"/>
    <row r="58994" ht="26.25" customHeight="1"/>
    <row r="58995" ht="26.25" customHeight="1"/>
    <row r="58996" ht="26.25" customHeight="1"/>
    <row r="58997" ht="26.25" customHeight="1"/>
    <row r="58998" ht="26.25" customHeight="1"/>
    <row r="58999" ht="26.25" customHeight="1"/>
    <row r="59000" ht="26.25" customHeight="1"/>
    <row r="59001" ht="26.25" customHeight="1"/>
    <row r="59002" ht="26.25" customHeight="1"/>
    <row r="59003" ht="26.25" customHeight="1"/>
    <row r="59004" ht="26.25" customHeight="1"/>
    <row r="59005" ht="26.25" customHeight="1"/>
    <row r="59006" ht="26.25" customHeight="1"/>
    <row r="59007" ht="26.25" customHeight="1"/>
    <row r="59008" ht="26.25" customHeight="1"/>
    <row r="59009" ht="26.25" customHeight="1"/>
    <row r="59010" ht="26.25" customHeight="1"/>
    <row r="59011" ht="26.25" customHeight="1"/>
    <row r="59012" ht="26.25" customHeight="1"/>
    <row r="59013" ht="26.25" customHeight="1"/>
    <row r="59014" ht="26.25" customHeight="1"/>
    <row r="59015" ht="26.25" customHeight="1"/>
    <row r="59016" ht="26.25" customHeight="1"/>
    <row r="59017" ht="26.25" customHeight="1"/>
    <row r="59018" ht="26.25" customHeight="1"/>
    <row r="59019" ht="26.25" customHeight="1"/>
    <row r="59020" ht="26.25" customHeight="1"/>
    <row r="59021" ht="26.25" customHeight="1"/>
    <row r="59022" ht="26.25" customHeight="1"/>
    <row r="59023" ht="26.25" customHeight="1"/>
    <row r="59024" ht="26.25" customHeight="1"/>
    <row r="59025" ht="26.25" customHeight="1"/>
    <row r="59026" ht="26.25" customHeight="1"/>
    <row r="59027" ht="26.25" customHeight="1"/>
    <row r="59028" ht="26.25" customHeight="1"/>
    <row r="59029" ht="26.25" customHeight="1"/>
    <row r="59030" ht="26.25" customHeight="1"/>
    <row r="59031" ht="26.25" customHeight="1"/>
    <row r="59032" ht="26.25" customHeight="1"/>
    <row r="59033" ht="26.25" customHeight="1"/>
    <row r="59034" ht="26.25" customHeight="1"/>
    <row r="59035" ht="26.25" customHeight="1"/>
    <row r="59036" ht="26.25" customHeight="1"/>
    <row r="59037" ht="26.25" customHeight="1"/>
    <row r="59038" ht="26.25" customHeight="1"/>
    <row r="59039" ht="26.25" customHeight="1"/>
    <row r="59040" ht="26.25" customHeight="1"/>
    <row r="59041" ht="26.25" customHeight="1"/>
    <row r="59042" ht="26.25" customHeight="1"/>
    <row r="59043" ht="26.25" customHeight="1"/>
    <row r="59044" ht="26.25" customHeight="1"/>
    <row r="59045" ht="26.25" customHeight="1"/>
    <row r="59046" ht="26.25" customHeight="1"/>
    <row r="59047" ht="26.25" customHeight="1"/>
    <row r="59048" ht="26.25" customHeight="1"/>
    <row r="59049" ht="26.25" customHeight="1"/>
    <row r="59050" ht="26.25" customHeight="1"/>
    <row r="59051" ht="26.25" customHeight="1"/>
    <row r="59052" ht="26.25" customHeight="1"/>
    <row r="59053" ht="26.25" customHeight="1"/>
    <row r="59054" ht="26.25" customHeight="1"/>
    <row r="59055" ht="26.25" customHeight="1"/>
    <row r="59056" ht="26.25" customHeight="1"/>
    <row r="59057" ht="26.25" customHeight="1"/>
    <row r="59058" ht="26.25" customHeight="1"/>
    <row r="59059" ht="26.25" customHeight="1"/>
    <row r="59060" ht="26.25" customHeight="1"/>
    <row r="59061" ht="26.25" customHeight="1"/>
    <row r="59062" ht="26.25" customHeight="1"/>
    <row r="59063" ht="26.25" customHeight="1"/>
    <row r="59064" ht="26.25" customHeight="1"/>
    <row r="59065" ht="26.25" customHeight="1"/>
    <row r="59066" ht="26.25" customHeight="1"/>
    <row r="59067" ht="26.25" customHeight="1"/>
    <row r="59068" ht="26.25" customHeight="1"/>
    <row r="59069" ht="26.25" customHeight="1"/>
    <row r="59070" ht="26.25" customHeight="1"/>
    <row r="59071" ht="26.25" customHeight="1"/>
    <row r="59072" ht="26.25" customHeight="1"/>
    <row r="59073" ht="26.25" customHeight="1"/>
    <row r="59074" ht="26.25" customHeight="1"/>
    <row r="59075" ht="26.25" customHeight="1"/>
    <row r="59076" ht="26.25" customHeight="1"/>
    <row r="59077" ht="26.25" customHeight="1"/>
    <row r="59078" ht="26.25" customHeight="1"/>
    <row r="59079" ht="26.25" customHeight="1"/>
    <row r="59080" ht="26.25" customHeight="1"/>
    <row r="59081" ht="26.25" customHeight="1"/>
    <row r="59082" ht="26.25" customHeight="1"/>
    <row r="59083" ht="26.25" customHeight="1"/>
    <row r="59084" ht="26.25" customHeight="1"/>
    <row r="59085" ht="26.25" customHeight="1"/>
    <row r="59086" ht="26.25" customHeight="1"/>
    <row r="59087" ht="26.25" customHeight="1"/>
    <row r="59088" ht="26.25" customHeight="1"/>
    <row r="59089" ht="26.25" customHeight="1"/>
    <row r="59090" ht="26.25" customHeight="1"/>
    <row r="59091" ht="26.25" customHeight="1"/>
    <row r="59092" ht="26.25" customHeight="1"/>
    <row r="59093" ht="26.25" customHeight="1"/>
    <row r="59094" ht="26.25" customHeight="1"/>
    <row r="59095" ht="26.25" customHeight="1"/>
    <row r="59096" ht="26.25" customHeight="1"/>
    <row r="59097" ht="26.25" customHeight="1"/>
    <row r="59098" ht="26.25" customHeight="1"/>
    <row r="59099" ht="26.25" customHeight="1"/>
    <row r="59100" ht="26.25" customHeight="1"/>
    <row r="59101" ht="26.25" customHeight="1"/>
    <row r="59102" ht="26.25" customHeight="1"/>
    <row r="59103" ht="26.25" customHeight="1"/>
    <row r="59104" ht="26.25" customHeight="1"/>
    <row r="59105" ht="26.25" customHeight="1"/>
    <row r="59106" ht="26.25" customHeight="1"/>
    <row r="59107" ht="26.25" customHeight="1"/>
    <row r="59108" ht="26.25" customHeight="1"/>
    <row r="59109" ht="26.25" customHeight="1"/>
    <row r="59110" ht="26.25" customHeight="1"/>
    <row r="59111" ht="26.25" customHeight="1"/>
    <row r="59112" ht="26.25" customHeight="1"/>
    <row r="59113" ht="26.25" customHeight="1"/>
    <row r="59114" ht="26.25" customHeight="1"/>
    <row r="59115" ht="26.25" customHeight="1"/>
    <row r="59116" ht="26.25" customHeight="1"/>
    <row r="59117" ht="26.25" customHeight="1"/>
    <row r="59118" ht="26.25" customHeight="1"/>
    <row r="59119" ht="26.25" customHeight="1"/>
    <row r="59120" ht="26.25" customHeight="1"/>
    <row r="59121" ht="26.25" customHeight="1"/>
    <row r="59122" ht="26.25" customHeight="1"/>
    <row r="59123" ht="26.25" customHeight="1"/>
    <row r="59124" ht="26.25" customHeight="1"/>
    <row r="59125" ht="26.25" customHeight="1"/>
    <row r="59126" ht="26.25" customHeight="1"/>
    <row r="59127" ht="26.25" customHeight="1"/>
    <row r="59128" ht="26.25" customHeight="1"/>
    <row r="59129" ht="26.25" customHeight="1"/>
    <row r="59130" ht="26.25" customHeight="1"/>
    <row r="59131" ht="26.25" customHeight="1"/>
    <row r="59132" ht="26.25" customHeight="1"/>
    <row r="59133" ht="26.25" customHeight="1"/>
    <row r="59134" ht="26.25" customHeight="1"/>
    <row r="59135" ht="26.25" customHeight="1"/>
    <row r="59136" ht="26.25" customHeight="1"/>
    <row r="59137" ht="26.25" customHeight="1"/>
    <row r="59138" ht="26.25" customHeight="1"/>
    <row r="59139" ht="26.25" customHeight="1"/>
    <row r="59140" ht="26.25" customHeight="1"/>
    <row r="59141" ht="26.25" customHeight="1"/>
    <row r="59142" ht="26.25" customHeight="1"/>
    <row r="59143" ht="26.25" customHeight="1"/>
    <row r="59144" ht="26.25" customHeight="1"/>
    <row r="59145" ht="26.25" customHeight="1"/>
    <row r="59146" ht="26.25" customHeight="1"/>
    <row r="59147" ht="26.25" customHeight="1"/>
    <row r="59148" ht="26.25" customHeight="1"/>
    <row r="59149" ht="26.25" customHeight="1"/>
    <row r="59150" ht="26.25" customHeight="1"/>
    <row r="59151" ht="26.25" customHeight="1"/>
    <row r="59152" ht="26.25" customHeight="1"/>
    <row r="59153" ht="26.25" customHeight="1"/>
    <row r="59154" ht="26.25" customHeight="1"/>
    <row r="59155" ht="26.25" customHeight="1"/>
    <row r="59156" ht="26.25" customHeight="1"/>
    <row r="59157" ht="26.25" customHeight="1"/>
    <row r="59158" ht="26.25" customHeight="1"/>
    <row r="59159" ht="26.25" customHeight="1"/>
    <row r="59160" ht="26.25" customHeight="1"/>
    <row r="59161" ht="26.25" customHeight="1"/>
    <row r="59162" ht="26.25" customHeight="1"/>
    <row r="59163" ht="26.25" customHeight="1"/>
    <row r="59164" ht="26.25" customHeight="1"/>
    <row r="59165" ht="26.25" customHeight="1"/>
    <row r="59166" ht="26.25" customHeight="1"/>
    <row r="59167" ht="26.25" customHeight="1"/>
    <row r="59168" ht="26.25" customHeight="1"/>
    <row r="59169" ht="26.25" customHeight="1"/>
    <row r="59170" ht="26.25" customHeight="1"/>
    <row r="59171" ht="26.25" customHeight="1"/>
    <row r="59172" ht="26.25" customHeight="1"/>
    <row r="59173" ht="26.25" customHeight="1"/>
    <row r="59174" ht="26.25" customHeight="1"/>
    <row r="59175" ht="26.25" customHeight="1"/>
    <row r="59176" ht="26.25" customHeight="1"/>
    <row r="59177" ht="26.25" customHeight="1"/>
    <row r="59178" ht="26.25" customHeight="1"/>
    <row r="59179" ht="26.25" customHeight="1"/>
    <row r="59180" ht="26.25" customHeight="1"/>
    <row r="59181" ht="26.25" customHeight="1"/>
    <row r="59182" ht="26.25" customHeight="1"/>
    <row r="59183" ht="26.25" customHeight="1"/>
    <row r="59184" ht="26.25" customHeight="1"/>
    <row r="59185" ht="26.25" customHeight="1"/>
    <row r="59186" ht="26.25" customHeight="1"/>
    <row r="59187" ht="26.25" customHeight="1"/>
    <row r="59188" ht="26.25" customHeight="1"/>
    <row r="59189" ht="26.25" customHeight="1"/>
    <row r="59190" ht="26.25" customHeight="1"/>
    <row r="59191" ht="26.25" customHeight="1"/>
    <row r="59192" ht="26.25" customHeight="1"/>
    <row r="59193" ht="26.25" customHeight="1"/>
    <row r="59194" ht="26.25" customHeight="1"/>
    <row r="59195" ht="26.25" customHeight="1"/>
    <row r="59196" ht="26.25" customHeight="1"/>
    <row r="59197" ht="26.25" customHeight="1"/>
    <row r="59198" ht="26.25" customHeight="1"/>
    <row r="59199" ht="26.25" customHeight="1"/>
    <row r="59200" ht="26.25" customHeight="1"/>
    <row r="59201" ht="26.25" customHeight="1"/>
    <row r="59202" ht="26.25" customHeight="1"/>
    <row r="59203" ht="26.25" customHeight="1"/>
    <row r="59204" ht="26.25" customHeight="1"/>
    <row r="59205" ht="26.25" customHeight="1"/>
    <row r="59206" ht="26.25" customHeight="1"/>
    <row r="59207" ht="26.25" customHeight="1"/>
    <row r="59208" ht="26.25" customHeight="1"/>
    <row r="59209" ht="26.25" customHeight="1"/>
    <row r="59210" ht="26.25" customHeight="1"/>
    <row r="59211" ht="26.25" customHeight="1"/>
    <row r="59212" ht="26.25" customHeight="1"/>
    <row r="59213" ht="26.25" customHeight="1"/>
    <row r="59214" ht="26.25" customHeight="1"/>
    <row r="59215" ht="26.25" customHeight="1"/>
    <row r="59216" ht="26.25" customHeight="1"/>
    <row r="59217" ht="26.25" customHeight="1"/>
    <row r="59218" ht="26.25" customHeight="1"/>
    <row r="59219" ht="26.25" customHeight="1"/>
    <row r="59220" ht="26.25" customHeight="1"/>
    <row r="59221" ht="26.25" customHeight="1"/>
    <row r="59222" ht="26.25" customHeight="1"/>
    <row r="59223" ht="26.25" customHeight="1"/>
    <row r="59224" ht="26.25" customHeight="1"/>
    <row r="59225" ht="26.25" customHeight="1"/>
    <row r="59226" ht="26.25" customHeight="1"/>
    <row r="59227" ht="26.25" customHeight="1"/>
    <row r="59228" ht="26.25" customHeight="1"/>
    <row r="59229" ht="26.25" customHeight="1"/>
    <row r="59230" ht="26.25" customHeight="1"/>
    <row r="59231" ht="26.25" customHeight="1"/>
    <row r="59232" ht="26.25" customHeight="1"/>
    <row r="59233" ht="26.25" customHeight="1"/>
    <row r="59234" ht="26.25" customHeight="1"/>
    <row r="59235" ht="26.25" customHeight="1"/>
    <row r="59236" ht="26.25" customHeight="1"/>
    <row r="59237" ht="26.25" customHeight="1"/>
    <row r="59238" ht="26.25" customHeight="1"/>
    <row r="59239" ht="26.25" customHeight="1"/>
    <row r="59240" ht="26.25" customHeight="1"/>
    <row r="59241" ht="26.25" customHeight="1"/>
    <row r="59242" ht="26.25" customHeight="1"/>
    <row r="59243" ht="26.25" customHeight="1"/>
    <row r="59244" ht="26.25" customHeight="1"/>
    <row r="59245" ht="26.25" customHeight="1"/>
    <row r="59246" ht="26.25" customHeight="1"/>
    <row r="59247" ht="26.25" customHeight="1"/>
    <row r="59248" ht="26.25" customHeight="1"/>
    <row r="59249" ht="26.25" customHeight="1"/>
    <row r="59250" ht="26.25" customHeight="1"/>
    <row r="59251" ht="26.25" customHeight="1"/>
    <row r="59252" ht="26.25" customHeight="1"/>
    <row r="59253" ht="26.25" customHeight="1"/>
    <row r="59254" ht="26.25" customHeight="1"/>
    <row r="59255" ht="26.25" customHeight="1"/>
    <row r="59256" ht="26.25" customHeight="1"/>
    <row r="59257" ht="26.25" customHeight="1"/>
    <row r="59258" ht="26.25" customHeight="1"/>
    <row r="59259" ht="26.25" customHeight="1"/>
    <row r="59260" ht="26.25" customHeight="1"/>
    <row r="59261" ht="26.25" customHeight="1"/>
    <row r="59262" ht="26.25" customHeight="1"/>
    <row r="59263" ht="26.25" customHeight="1"/>
    <row r="59264" ht="26.25" customHeight="1"/>
    <row r="59265" ht="26.25" customHeight="1"/>
    <row r="59266" ht="26.25" customHeight="1"/>
    <row r="59267" ht="26.25" customHeight="1"/>
    <row r="59268" ht="26.25" customHeight="1"/>
    <row r="59269" ht="26.25" customHeight="1"/>
    <row r="59270" ht="26.25" customHeight="1"/>
    <row r="59271" ht="26.25" customHeight="1"/>
    <row r="59272" ht="26.25" customHeight="1"/>
    <row r="59273" ht="26.25" customHeight="1"/>
    <row r="59274" ht="26.25" customHeight="1"/>
    <row r="59275" ht="26.25" customHeight="1"/>
    <row r="59276" ht="26.25" customHeight="1"/>
    <row r="59277" ht="26.25" customHeight="1"/>
    <row r="59278" ht="26.25" customHeight="1"/>
    <row r="59279" ht="26.25" customHeight="1"/>
    <row r="59280" ht="26.25" customHeight="1"/>
    <row r="59281" ht="26.25" customHeight="1"/>
    <row r="59282" ht="26.25" customHeight="1"/>
    <row r="59283" ht="26.25" customHeight="1"/>
    <row r="59284" ht="26.25" customHeight="1"/>
    <row r="59285" ht="26.25" customHeight="1"/>
    <row r="59286" ht="26.25" customHeight="1"/>
    <row r="59287" ht="26.25" customHeight="1"/>
    <row r="59288" ht="26.25" customHeight="1"/>
    <row r="59289" ht="26.25" customHeight="1"/>
    <row r="59290" ht="26.25" customHeight="1"/>
    <row r="59291" ht="26.25" customHeight="1"/>
    <row r="59292" ht="26.25" customHeight="1"/>
    <row r="59293" ht="26.25" customHeight="1"/>
    <row r="59294" ht="26.25" customHeight="1"/>
    <row r="59295" ht="26.25" customHeight="1"/>
    <row r="59296" ht="26.25" customHeight="1"/>
    <row r="59297" ht="26.25" customHeight="1"/>
    <row r="59298" ht="26.25" customHeight="1"/>
    <row r="59299" ht="26.25" customHeight="1"/>
    <row r="59300" ht="26.25" customHeight="1"/>
    <row r="59301" ht="26.25" customHeight="1"/>
    <row r="59302" ht="26.25" customHeight="1"/>
    <row r="59303" ht="26.25" customHeight="1"/>
    <row r="59304" ht="26.25" customHeight="1"/>
    <row r="59305" ht="26.25" customHeight="1"/>
    <row r="59306" ht="26.25" customHeight="1"/>
    <row r="59307" ht="26.25" customHeight="1"/>
    <row r="59308" ht="26.25" customHeight="1"/>
    <row r="59309" ht="26.25" customHeight="1"/>
    <row r="59310" ht="26.25" customHeight="1"/>
    <row r="59311" ht="26.25" customHeight="1"/>
    <row r="59312" ht="26.25" customHeight="1"/>
    <row r="59313" ht="26.25" customHeight="1"/>
    <row r="59314" ht="26.25" customHeight="1"/>
    <row r="59315" ht="26.25" customHeight="1"/>
    <row r="59316" ht="26.25" customHeight="1"/>
    <row r="59317" ht="26.25" customHeight="1"/>
    <row r="59318" ht="26.25" customHeight="1"/>
    <row r="59319" ht="26.25" customHeight="1"/>
    <row r="59320" ht="26.25" customHeight="1"/>
    <row r="59321" ht="26.25" customHeight="1"/>
    <row r="59322" ht="26.25" customHeight="1"/>
    <row r="59323" ht="26.25" customHeight="1"/>
    <row r="59324" ht="26.25" customHeight="1"/>
    <row r="59325" ht="26.25" customHeight="1"/>
    <row r="59326" ht="26.25" customHeight="1"/>
    <row r="59327" ht="26.25" customHeight="1"/>
    <row r="59328" ht="26.25" customHeight="1"/>
    <row r="59329" ht="26.25" customHeight="1"/>
    <row r="59330" ht="26.25" customHeight="1"/>
    <row r="59331" ht="26.25" customHeight="1"/>
    <row r="59332" ht="26.25" customHeight="1"/>
    <row r="59333" ht="26.25" customHeight="1"/>
    <row r="59334" ht="26.25" customHeight="1"/>
    <row r="59335" ht="26.25" customHeight="1"/>
    <row r="59336" ht="26.25" customHeight="1"/>
    <row r="59337" ht="26.25" customHeight="1"/>
    <row r="59338" ht="26.25" customHeight="1"/>
    <row r="59339" ht="26.25" customHeight="1"/>
    <row r="59340" ht="26.25" customHeight="1"/>
    <row r="59341" ht="26.25" customHeight="1"/>
    <row r="59342" ht="26.25" customHeight="1"/>
    <row r="59343" ht="26.25" customHeight="1"/>
    <row r="59344" ht="26.25" customHeight="1"/>
    <row r="59345" ht="26.25" customHeight="1"/>
    <row r="59346" ht="26.25" customHeight="1"/>
    <row r="59347" ht="26.25" customHeight="1"/>
    <row r="59348" ht="26.25" customHeight="1"/>
    <row r="59349" ht="26.25" customHeight="1"/>
    <row r="59350" ht="26.25" customHeight="1"/>
    <row r="59351" ht="26.25" customHeight="1"/>
    <row r="59352" ht="26.25" customHeight="1"/>
    <row r="59353" ht="26.25" customHeight="1"/>
    <row r="59354" ht="26.25" customHeight="1"/>
    <row r="59355" ht="26.25" customHeight="1"/>
    <row r="59356" ht="26.25" customHeight="1"/>
    <row r="59357" ht="26.25" customHeight="1"/>
    <row r="59358" ht="26.25" customHeight="1"/>
    <row r="59359" ht="26.25" customHeight="1"/>
    <row r="59360" ht="26.25" customHeight="1"/>
    <row r="59361" ht="26.25" customHeight="1"/>
    <row r="59362" ht="26.25" customHeight="1"/>
    <row r="59363" ht="26.25" customHeight="1"/>
    <row r="59364" ht="26.25" customHeight="1"/>
    <row r="59365" ht="26.25" customHeight="1"/>
    <row r="59366" ht="26.25" customHeight="1"/>
    <row r="59367" ht="26.25" customHeight="1"/>
    <row r="59368" ht="26.25" customHeight="1"/>
    <row r="59369" ht="26.25" customHeight="1"/>
    <row r="59370" ht="26.25" customHeight="1"/>
    <row r="59371" ht="26.25" customHeight="1"/>
    <row r="59372" ht="26.25" customHeight="1"/>
    <row r="59373" ht="26.25" customHeight="1"/>
    <row r="59374" ht="26.25" customHeight="1"/>
    <row r="59375" ht="26.25" customHeight="1"/>
    <row r="59376" ht="26.25" customHeight="1"/>
    <row r="59377" ht="26.25" customHeight="1"/>
    <row r="59378" ht="26.25" customHeight="1"/>
    <row r="59379" ht="26.25" customHeight="1"/>
    <row r="59380" ht="26.25" customHeight="1"/>
    <row r="59381" ht="26.25" customHeight="1"/>
    <row r="59382" ht="26.25" customHeight="1"/>
    <row r="59383" ht="26.25" customHeight="1"/>
    <row r="59384" ht="26.25" customHeight="1"/>
    <row r="59385" ht="26.25" customHeight="1"/>
    <row r="59386" ht="26.25" customHeight="1"/>
    <row r="59387" ht="26.25" customHeight="1"/>
    <row r="59388" ht="26.25" customHeight="1"/>
    <row r="59389" ht="26.25" customHeight="1"/>
    <row r="59390" ht="26.25" customHeight="1"/>
    <row r="59391" ht="26.25" customHeight="1"/>
    <row r="59392" ht="26.25" customHeight="1"/>
    <row r="59393" ht="26.25" customHeight="1"/>
    <row r="59394" ht="26.25" customHeight="1"/>
    <row r="59395" ht="26.25" customHeight="1"/>
    <row r="59396" ht="26.25" customHeight="1"/>
    <row r="59397" ht="26.25" customHeight="1"/>
    <row r="59398" ht="26.25" customHeight="1"/>
    <row r="59399" ht="26.25" customHeight="1"/>
    <row r="59400" ht="26.25" customHeight="1"/>
    <row r="59401" ht="26.25" customHeight="1"/>
    <row r="59402" ht="26.25" customHeight="1"/>
    <row r="59403" ht="26.25" customHeight="1"/>
    <row r="59404" ht="26.25" customHeight="1"/>
    <row r="59405" ht="26.25" customHeight="1"/>
    <row r="59406" ht="26.25" customHeight="1"/>
    <row r="59407" ht="26.25" customHeight="1"/>
    <row r="59408" ht="26.25" customHeight="1"/>
    <row r="59409" ht="26.25" customHeight="1"/>
    <row r="59410" ht="26.25" customHeight="1"/>
    <row r="59411" ht="26.25" customHeight="1"/>
    <row r="59412" ht="26.25" customHeight="1"/>
    <row r="59413" ht="26.25" customHeight="1"/>
    <row r="59414" ht="26.25" customHeight="1"/>
    <row r="59415" ht="26.25" customHeight="1"/>
    <row r="59416" ht="26.25" customHeight="1"/>
    <row r="59417" ht="26.25" customHeight="1"/>
    <row r="59418" ht="26.25" customHeight="1"/>
    <row r="59419" ht="26.25" customHeight="1"/>
    <row r="59420" ht="26.25" customHeight="1"/>
    <row r="59421" ht="26.25" customHeight="1"/>
    <row r="59422" ht="26.25" customHeight="1"/>
    <row r="59423" ht="26.25" customHeight="1"/>
    <row r="59424" ht="26.25" customHeight="1"/>
    <row r="59425" ht="26.25" customHeight="1"/>
    <row r="59426" ht="26.25" customHeight="1"/>
    <row r="59427" ht="26.25" customHeight="1"/>
    <row r="59428" ht="26.25" customHeight="1"/>
    <row r="59429" ht="26.25" customHeight="1"/>
    <row r="59430" ht="26.25" customHeight="1"/>
    <row r="59431" ht="26.25" customHeight="1"/>
    <row r="59432" ht="26.25" customHeight="1"/>
    <row r="59433" ht="26.25" customHeight="1"/>
    <row r="59434" ht="26.25" customHeight="1"/>
    <row r="59435" ht="26.25" customHeight="1"/>
    <row r="59436" ht="26.25" customHeight="1"/>
    <row r="59437" ht="26.25" customHeight="1"/>
    <row r="59438" ht="26.25" customHeight="1"/>
    <row r="59439" ht="26.25" customHeight="1"/>
    <row r="59440" ht="26.25" customHeight="1"/>
    <row r="59441" ht="26.25" customHeight="1"/>
    <row r="59442" ht="26.25" customHeight="1"/>
    <row r="59443" ht="26.25" customHeight="1"/>
    <row r="59444" ht="26.25" customHeight="1"/>
    <row r="59445" ht="26.25" customHeight="1"/>
    <row r="59446" ht="26.25" customHeight="1"/>
    <row r="59447" ht="26.25" customHeight="1"/>
    <row r="59448" ht="26.25" customHeight="1"/>
    <row r="59449" ht="26.25" customHeight="1"/>
    <row r="59450" ht="26.25" customHeight="1"/>
    <row r="59451" ht="26.25" customHeight="1"/>
    <row r="59452" ht="26.25" customHeight="1"/>
    <row r="59453" ht="26.25" customHeight="1"/>
    <row r="59454" ht="26.25" customHeight="1"/>
    <row r="59455" ht="26.25" customHeight="1"/>
    <row r="59456" ht="26.25" customHeight="1"/>
    <row r="59457" ht="26.25" customHeight="1"/>
    <row r="59458" ht="26.25" customHeight="1"/>
    <row r="59459" ht="26.25" customHeight="1"/>
    <row r="59460" ht="26.25" customHeight="1"/>
    <row r="59461" ht="26.25" customHeight="1"/>
    <row r="59462" ht="26.25" customHeight="1"/>
    <row r="59463" ht="26.25" customHeight="1"/>
    <row r="59464" ht="26.25" customHeight="1"/>
    <row r="59465" ht="26.25" customHeight="1"/>
    <row r="59466" ht="26.25" customHeight="1"/>
    <row r="59467" ht="26.25" customHeight="1"/>
    <row r="59468" ht="26.25" customHeight="1"/>
    <row r="59469" ht="26.25" customHeight="1"/>
    <row r="59470" ht="26.25" customHeight="1"/>
    <row r="59471" ht="26.25" customHeight="1"/>
    <row r="59472" ht="26.25" customHeight="1"/>
    <row r="59473" ht="26.25" customHeight="1"/>
    <row r="59474" ht="26.25" customHeight="1"/>
    <row r="59475" ht="26.25" customHeight="1"/>
    <row r="59476" ht="26.25" customHeight="1"/>
    <row r="59477" ht="26.25" customHeight="1"/>
    <row r="59478" ht="26.25" customHeight="1"/>
    <row r="59479" ht="26.25" customHeight="1"/>
    <row r="59480" ht="26.25" customHeight="1"/>
    <row r="59481" ht="26.25" customHeight="1"/>
    <row r="59482" ht="26.25" customHeight="1"/>
    <row r="59483" ht="26.25" customHeight="1"/>
    <row r="59484" ht="26.25" customHeight="1"/>
    <row r="59485" ht="26.25" customHeight="1"/>
    <row r="59486" ht="26.25" customHeight="1"/>
    <row r="59487" ht="26.25" customHeight="1"/>
    <row r="59488" ht="26.25" customHeight="1"/>
    <row r="59489" ht="26.25" customHeight="1"/>
    <row r="59490" ht="26.25" customHeight="1"/>
    <row r="59491" ht="26.25" customHeight="1"/>
    <row r="59492" ht="26.25" customHeight="1"/>
    <row r="59493" ht="26.25" customHeight="1"/>
    <row r="59494" ht="26.25" customHeight="1"/>
    <row r="59495" ht="26.25" customHeight="1"/>
    <row r="59496" ht="26.25" customHeight="1"/>
    <row r="59497" ht="26.25" customHeight="1"/>
    <row r="59498" ht="26.25" customHeight="1"/>
    <row r="59499" ht="26.25" customHeight="1"/>
    <row r="59500" ht="26.25" customHeight="1"/>
    <row r="59501" ht="26.25" customHeight="1"/>
    <row r="59502" ht="26.25" customHeight="1"/>
    <row r="59503" ht="26.25" customHeight="1"/>
    <row r="59504" ht="26.25" customHeight="1"/>
    <row r="59505" ht="26.25" customHeight="1"/>
    <row r="59506" ht="26.25" customHeight="1"/>
    <row r="59507" ht="26.25" customHeight="1"/>
    <row r="59508" ht="26.25" customHeight="1"/>
    <row r="59509" ht="26.25" customHeight="1"/>
    <row r="59510" ht="26.25" customHeight="1"/>
    <row r="59511" ht="26.25" customHeight="1"/>
    <row r="59512" ht="26.25" customHeight="1"/>
    <row r="59513" ht="26.25" customHeight="1"/>
    <row r="59514" ht="26.25" customHeight="1"/>
    <row r="59515" ht="26.25" customHeight="1"/>
    <row r="59516" ht="26.25" customHeight="1"/>
    <row r="59517" ht="26.25" customHeight="1"/>
    <row r="59518" ht="26.25" customHeight="1"/>
    <row r="59519" ht="26.25" customHeight="1"/>
    <row r="59520" ht="26.25" customHeight="1"/>
    <row r="59521" ht="26.25" customHeight="1"/>
    <row r="59522" ht="26.25" customHeight="1"/>
    <row r="59523" ht="26.25" customHeight="1"/>
    <row r="59524" ht="26.25" customHeight="1"/>
    <row r="59525" ht="26.25" customHeight="1"/>
    <row r="59526" ht="26.25" customHeight="1"/>
    <row r="59527" ht="26.25" customHeight="1"/>
    <row r="59528" ht="26.25" customHeight="1"/>
    <row r="59529" ht="26.25" customHeight="1"/>
    <row r="59530" ht="26.25" customHeight="1"/>
    <row r="59531" ht="26.25" customHeight="1"/>
    <row r="59532" ht="26.25" customHeight="1"/>
    <row r="59533" ht="26.25" customHeight="1"/>
    <row r="59534" ht="26.25" customHeight="1"/>
    <row r="59535" ht="26.25" customHeight="1"/>
    <row r="59536" ht="26.25" customHeight="1"/>
    <row r="59537" ht="26.25" customHeight="1"/>
    <row r="59538" ht="26.25" customHeight="1"/>
    <row r="59539" ht="26.25" customHeight="1"/>
    <row r="59540" ht="26.25" customHeight="1"/>
    <row r="59541" ht="26.25" customHeight="1"/>
    <row r="59542" ht="26.25" customHeight="1"/>
    <row r="59543" ht="26.25" customHeight="1"/>
    <row r="59544" ht="26.25" customHeight="1"/>
    <row r="59545" ht="26.25" customHeight="1"/>
    <row r="59546" ht="26.25" customHeight="1"/>
    <row r="59547" ht="26.25" customHeight="1"/>
    <row r="59548" ht="26.25" customHeight="1"/>
    <row r="59549" ht="26.25" customHeight="1"/>
    <row r="59550" ht="26.25" customHeight="1"/>
    <row r="59551" ht="26.25" customHeight="1"/>
    <row r="59552" ht="26.25" customHeight="1"/>
    <row r="59553" ht="26.25" customHeight="1"/>
    <row r="59554" ht="26.25" customHeight="1"/>
    <row r="59555" ht="26.25" customHeight="1"/>
    <row r="59556" ht="26.25" customHeight="1"/>
    <row r="59557" ht="26.25" customHeight="1"/>
    <row r="59558" ht="26.25" customHeight="1"/>
    <row r="59559" ht="26.25" customHeight="1"/>
    <row r="59560" ht="26.25" customHeight="1"/>
    <row r="59561" ht="26.25" customHeight="1"/>
    <row r="59562" ht="26.25" customHeight="1"/>
    <row r="59563" ht="26.25" customHeight="1"/>
    <row r="59564" ht="26.25" customHeight="1"/>
    <row r="59565" ht="26.25" customHeight="1"/>
    <row r="59566" ht="26.25" customHeight="1"/>
    <row r="59567" ht="26.25" customHeight="1"/>
    <row r="59568" ht="26.25" customHeight="1"/>
    <row r="59569" ht="26.25" customHeight="1"/>
    <row r="59570" ht="26.25" customHeight="1"/>
    <row r="59571" ht="26.25" customHeight="1"/>
    <row r="59572" ht="26.25" customHeight="1"/>
    <row r="59573" ht="26.25" customHeight="1"/>
    <row r="59574" ht="26.25" customHeight="1"/>
    <row r="59575" ht="26.25" customHeight="1"/>
    <row r="59576" ht="26.25" customHeight="1"/>
    <row r="59577" ht="26.25" customHeight="1"/>
    <row r="59578" ht="26.25" customHeight="1"/>
    <row r="59579" ht="26.25" customHeight="1"/>
    <row r="59580" ht="26.25" customHeight="1"/>
    <row r="59581" ht="26.25" customHeight="1"/>
    <row r="59582" ht="26.25" customHeight="1"/>
    <row r="59583" ht="26.25" customHeight="1"/>
    <row r="59584" ht="26.25" customHeight="1"/>
    <row r="59585" ht="26.25" customHeight="1"/>
    <row r="59586" ht="26.25" customHeight="1"/>
    <row r="59587" ht="26.25" customHeight="1"/>
    <row r="59588" ht="26.25" customHeight="1"/>
    <row r="59589" ht="26.25" customHeight="1"/>
    <row r="59590" ht="26.25" customHeight="1"/>
    <row r="59591" ht="26.25" customHeight="1"/>
    <row r="59592" ht="26.25" customHeight="1"/>
    <row r="59593" ht="26.25" customHeight="1"/>
    <row r="59594" ht="26.25" customHeight="1"/>
    <row r="59595" ht="26.25" customHeight="1"/>
    <row r="59596" ht="26.25" customHeight="1"/>
    <row r="59597" ht="26.25" customHeight="1"/>
    <row r="59598" ht="26.25" customHeight="1"/>
    <row r="59599" ht="26.25" customHeight="1"/>
    <row r="59600" ht="26.25" customHeight="1"/>
    <row r="59601" ht="26.25" customHeight="1"/>
    <row r="59602" ht="26.25" customHeight="1"/>
    <row r="59603" ht="26.25" customHeight="1"/>
    <row r="59604" ht="26.25" customHeight="1"/>
    <row r="59605" ht="26.25" customHeight="1"/>
    <row r="59606" ht="26.25" customHeight="1"/>
    <row r="59607" ht="26.25" customHeight="1"/>
    <row r="59608" ht="26.25" customHeight="1"/>
    <row r="59609" ht="26.25" customHeight="1"/>
    <row r="59610" ht="26.25" customHeight="1"/>
    <row r="59611" ht="26.25" customHeight="1"/>
    <row r="59612" ht="26.25" customHeight="1"/>
    <row r="59613" ht="26.25" customHeight="1"/>
    <row r="59614" ht="26.25" customHeight="1"/>
    <row r="59615" ht="26.25" customHeight="1"/>
    <row r="59616" ht="26.25" customHeight="1"/>
    <row r="59617" ht="26.25" customHeight="1"/>
    <row r="59618" ht="26.25" customHeight="1"/>
    <row r="59619" ht="26.25" customHeight="1"/>
    <row r="59620" ht="26.25" customHeight="1"/>
    <row r="59621" ht="26.25" customHeight="1"/>
    <row r="59622" ht="26.25" customHeight="1"/>
    <row r="59623" ht="26.25" customHeight="1"/>
    <row r="59624" ht="26.25" customHeight="1"/>
    <row r="59625" ht="26.25" customHeight="1"/>
    <row r="59626" ht="26.25" customHeight="1"/>
    <row r="59627" ht="26.25" customHeight="1"/>
    <row r="59628" ht="26.25" customHeight="1"/>
    <row r="59629" ht="26.25" customHeight="1"/>
    <row r="59630" ht="26.25" customHeight="1"/>
    <row r="59631" ht="26.25" customHeight="1"/>
    <row r="59632" ht="26.25" customHeight="1"/>
    <row r="59633" ht="26.25" customHeight="1"/>
    <row r="59634" ht="26.25" customHeight="1"/>
    <row r="59635" ht="26.25" customHeight="1"/>
    <row r="59636" ht="26.25" customHeight="1"/>
    <row r="59637" ht="26.25" customHeight="1"/>
    <row r="59638" ht="26.25" customHeight="1"/>
    <row r="59639" ht="26.25" customHeight="1"/>
    <row r="59640" ht="26.25" customHeight="1"/>
    <row r="59641" ht="26.25" customHeight="1"/>
    <row r="59642" ht="26.25" customHeight="1"/>
    <row r="59643" ht="26.25" customHeight="1"/>
    <row r="59644" ht="26.25" customHeight="1"/>
    <row r="59645" ht="26.25" customHeight="1"/>
    <row r="59646" ht="26.25" customHeight="1"/>
    <row r="59647" ht="26.25" customHeight="1"/>
    <row r="59648" ht="26.25" customHeight="1"/>
    <row r="59649" ht="26.25" customHeight="1"/>
    <row r="59650" ht="26.25" customHeight="1"/>
    <row r="59651" ht="26.25" customHeight="1"/>
    <row r="59652" ht="26.25" customHeight="1"/>
    <row r="59653" ht="26.25" customHeight="1"/>
    <row r="59654" ht="26.25" customHeight="1"/>
    <row r="59655" ht="26.25" customHeight="1"/>
    <row r="59656" ht="26.25" customHeight="1"/>
    <row r="59657" ht="26.25" customHeight="1"/>
    <row r="59658" ht="26.25" customHeight="1"/>
    <row r="59659" ht="26.25" customHeight="1"/>
    <row r="59660" ht="26.25" customHeight="1"/>
    <row r="59661" ht="26.25" customHeight="1"/>
    <row r="59662" ht="26.25" customHeight="1"/>
    <row r="59663" ht="26.25" customHeight="1"/>
    <row r="59664" ht="26.25" customHeight="1"/>
    <row r="59665" ht="26.25" customHeight="1"/>
    <row r="59666" ht="26.25" customHeight="1"/>
    <row r="59667" ht="26.25" customHeight="1"/>
    <row r="59668" ht="26.25" customHeight="1"/>
    <row r="59669" ht="26.25" customHeight="1"/>
    <row r="59670" ht="26.25" customHeight="1"/>
    <row r="59671" ht="26.25" customHeight="1"/>
    <row r="59672" ht="26.25" customHeight="1"/>
    <row r="59673" ht="26.25" customHeight="1"/>
    <row r="59674" ht="26.25" customHeight="1"/>
    <row r="59675" ht="26.25" customHeight="1"/>
    <row r="59676" ht="26.25" customHeight="1"/>
    <row r="59677" ht="26.25" customHeight="1"/>
    <row r="59678" ht="26.25" customHeight="1"/>
    <row r="59679" ht="26.25" customHeight="1"/>
    <row r="59680" ht="26.25" customHeight="1"/>
    <row r="59681" ht="26.25" customHeight="1"/>
    <row r="59682" ht="26.25" customHeight="1"/>
    <row r="59683" ht="26.25" customHeight="1"/>
    <row r="59684" ht="26.25" customHeight="1"/>
    <row r="59685" ht="26.25" customHeight="1"/>
    <row r="59686" ht="26.25" customHeight="1"/>
    <row r="59687" ht="26.25" customHeight="1"/>
    <row r="59688" ht="26.25" customHeight="1"/>
    <row r="59689" ht="26.25" customHeight="1"/>
    <row r="59690" ht="26.25" customHeight="1"/>
    <row r="59691" ht="26.25" customHeight="1"/>
    <row r="59692" ht="26.25" customHeight="1"/>
    <row r="59693" ht="26.25" customHeight="1"/>
    <row r="59694" ht="26.25" customHeight="1"/>
    <row r="59695" ht="26.25" customHeight="1"/>
    <row r="59696" ht="26.25" customHeight="1"/>
    <row r="59697" ht="26.25" customHeight="1"/>
    <row r="59698" ht="26.25" customHeight="1"/>
    <row r="59699" ht="26.25" customHeight="1"/>
    <row r="59700" ht="26.25" customHeight="1"/>
    <row r="59701" ht="26.25" customHeight="1"/>
    <row r="59702" ht="26.25" customHeight="1"/>
    <row r="59703" ht="26.25" customHeight="1"/>
    <row r="59704" ht="26.25" customHeight="1"/>
    <row r="59705" ht="26.25" customHeight="1"/>
    <row r="59706" ht="26.25" customHeight="1"/>
    <row r="59707" ht="26.25" customHeight="1"/>
    <row r="59708" ht="26.25" customHeight="1"/>
    <row r="59709" ht="26.25" customHeight="1"/>
    <row r="59710" ht="26.25" customHeight="1"/>
    <row r="59711" ht="26.25" customHeight="1"/>
    <row r="59712" ht="26.25" customHeight="1"/>
    <row r="59713" ht="26.25" customHeight="1"/>
    <row r="59714" ht="26.25" customHeight="1"/>
    <row r="59715" ht="26.25" customHeight="1"/>
    <row r="59716" ht="26.25" customHeight="1"/>
    <row r="59717" ht="26.25" customHeight="1"/>
    <row r="59718" ht="26.25" customHeight="1"/>
    <row r="59719" ht="26.25" customHeight="1"/>
    <row r="59720" ht="26.25" customHeight="1"/>
    <row r="59721" ht="26.25" customHeight="1"/>
    <row r="59722" ht="26.25" customHeight="1"/>
    <row r="59723" ht="26.25" customHeight="1"/>
    <row r="59724" ht="26.25" customHeight="1"/>
    <row r="59725" ht="26.25" customHeight="1"/>
    <row r="59726" ht="26.25" customHeight="1"/>
    <row r="59727" ht="26.25" customHeight="1"/>
    <row r="59728" ht="26.25" customHeight="1"/>
    <row r="59729" ht="26.25" customHeight="1"/>
    <row r="59730" ht="26.25" customHeight="1"/>
    <row r="59731" ht="26.25" customHeight="1"/>
    <row r="59732" ht="26.25" customHeight="1"/>
    <row r="59733" ht="26.25" customHeight="1"/>
    <row r="59734" ht="26.25" customHeight="1"/>
    <row r="59735" ht="26.25" customHeight="1"/>
    <row r="59736" ht="26.25" customHeight="1"/>
    <row r="59737" ht="26.25" customHeight="1"/>
    <row r="59738" ht="26.25" customHeight="1"/>
    <row r="59739" ht="26.25" customHeight="1"/>
    <row r="59740" ht="26.25" customHeight="1"/>
    <row r="59741" ht="26.25" customHeight="1"/>
    <row r="59742" ht="26.25" customHeight="1"/>
    <row r="59743" ht="26.25" customHeight="1"/>
    <row r="59744" ht="26.25" customHeight="1"/>
    <row r="59745" ht="26.25" customHeight="1"/>
    <row r="59746" ht="26.25" customHeight="1"/>
    <row r="59747" ht="26.25" customHeight="1"/>
    <row r="59748" ht="26.25" customHeight="1"/>
    <row r="59749" ht="26.25" customHeight="1"/>
    <row r="59750" ht="26.25" customHeight="1"/>
    <row r="59751" ht="26.25" customHeight="1"/>
    <row r="59752" ht="26.25" customHeight="1"/>
    <row r="59753" ht="26.25" customHeight="1"/>
    <row r="59754" ht="26.25" customHeight="1"/>
    <row r="59755" ht="26.25" customHeight="1"/>
    <row r="59756" ht="26.25" customHeight="1"/>
    <row r="59757" ht="26.25" customHeight="1"/>
    <row r="59758" ht="26.25" customHeight="1"/>
    <row r="59759" ht="26.25" customHeight="1"/>
    <row r="59760" ht="26.25" customHeight="1"/>
    <row r="59761" ht="26.25" customHeight="1"/>
    <row r="59762" ht="26.25" customHeight="1"/>
    <row r="59763" ht="26.25" customHeight="1"/>
    <row r="59764" ht="26.25" customHeight="1"/>
    <row r="59765" ht="26.25" customHeight="1"/>
    <row r="59766" ht="26.25" customHeight="1"/>
    <row r="59767" ht="26.25" customHeight="1"/>
    <row r="59768" ht="26.25" customHeight="1"/>
    <row r="59769" ht="26.25" customHeight="1"/>
    <row r="59770" ht="26.25" customHeight="1"/>
    <row r="59771" ht="26.25" customHeight="1"/>
    <row r="59772" ht="26.25" customHeight="1"/>
    <row r="59773" ht="26.25" customHeight="1"/>
    <row r="59774" ht="26.25" customHeight="1"/>
    <row r="59775" ht="26.25" customHeight="1"/>
    <row r="59776" ht="26.25" customHeight="1"/>
    <row r="59777" ht="26.25" customHeight="1"/>
    <row r="59778" ht="26.25" customHeight="1"/>
    <row r="59779" ht="26.25" customHeight="1"/>
    <row r="59780" ht="26.25" customHeight="1"/>
    <row r="59781" ht="26.25" customHeight="1"/>
    <row r="59782" ht="26.25" customHeight="1"/>
    <row r="59783" ht="26.25" customHeight="1"/>
    <row r="59784" ht="26.25" customHeight="1"/>
    <row r="59785" ht="26.25" customHeight="1"/>
    <row r="59786" ht="26.25" customHeight="1"/>
    <row r="59787" ht="26.25" customHeight="1"/>
    <row r="59788" ht="26.25" customHeight="1"/>
    <row r="59789" ht="26.25" customHeight="1"/>
    <row r="59790" ht="26.25" customHeight="1"/>
    <row r="59791" ht="26.25" customHeight="1"/>
    <row r="59792" ht="26.25" customHeight="1"/>
    <row r="59793" ht="26.25" customHeight="1"/>
    <row r="59794" ht="26.25" customHeight="1"/>
    <row r="59795" ht="26.25" customHeight="1"/>
    <row r="59796" ht="26.25" customHeight="1"/>
    <row r="59797" ht="26.25" customHeight="1"/>
    <row r="59798" ht="26.25" customHeight="1"/>
    <row r="59799" ht="26.25" customHeight="1"/>
    <row r="59800" ht="26.25" customHeight="1"/>
    <row r="59801" ht="26.25" customHeight="1"/>
    <row r="59802" ht="26.25" customHeight="1"/>
    <row r="59803" ht="26.25" customHeight="1"/>
    <row r="59804" ht="26.25" customHeight="1"/>
    <row r="59805" ht="26.25" customHeight="1"/>
    <row r="59806" ht="26.25" customHeight="1"/>
    <row r="59807" ht="26.25" customHeight="1"/>
    <row r="59808" ht="26.25" customHeight="1"/>
    <row r="59809" ht="26.25" customHeight="1"/>
    <row r="59810" ht="26.25" customHeight="1"/>
    <row r="59811" ht="26.25" customHeight="1"/>
    <row r="59812" ht="26.25" customHeight="1"/>
    <row r="59813" ht="26.25" customHeight="1"/>
    <row r="59814" ht="26.25" customHeight="1"/>
    <row r="59815" ht="26.25" customHeight="1"/>
    <row r="59816" ht="26.25" customHeight="1"/>
    <row r="59817" ht="26.25" customHeight="1"/>
    <row r="59818" ht="26.25" customHeight="1"/>
    <row r="59819" ht="26.25" customHeight="1"/>
    <row r="59820" ht="26.25" customHeight="1"/>
    <row r="59821" ht="26.25" customHeight="1"/>
    <row r="59822" ht="26.25" customHeight="1"/>
    <row r="59823" ht="26.25" customHeight="1"/>
    <row r="59824" ht="26.25" customHeight="1"/>
    <row r="59825" ht="26.25" customHeight="1"/>
    <row r="59826" ht="26.25" customHeight="1"/>
    <row r="59827" ht="26.25" customHeight="1"/>
    <row r="59828" ht="26.25" customHeight="1"/>
    <row r="59829" ht="26.25" customHeight="1"/>
    <row r="59830" ht="26.25" customHeight="1"/>
    <row r="59831" ht="26.25" customHeight="1"/>
    <row r="59832" ht="26.25" customHeight="1"/>
    <row r="59833" ht="26.25" customHeight="1"/>
    <row r="59834" ht="26.25" customHeight="1"/>
    <row r="59835" ht="26.25" customHeight="1"/>
    <row r="59836" ht="26.25" customHeight="1"/>
    <row r="59837" ht="26.25" customHeight="1"/>
    <row r="59838" ht="26.25" customHeight="1"/>
    <row r="59839" ht="26.25" customHeight="1"/>
    <row r="59840" ht="26.25" customHeight="1"/>
    <row r="59841" ht="26.25" customHeight="1"/>
    <row r="59842" ht="26.25" customHeight="1"/>
    <row r="59843" ht="26.25" customHeight="1"/>
    <row r="59844" ht="26.25" customHeight="1"/>
    <row r="59845" ht="26.25" customHeight="1"/>
    <row r="59846" ht="26.25" customHeight="1"/>
    <row r="59847" ht="26.25" customHeight="1"/>
    <row r="59848" ht="26.25" customHeight="1"/>
    <row r="59849" ht="26.25" customHeight="1"/>
    <row r="59850" ht="26.25" customHeight="1"/>
    <row r="59851" ht="26.25" customHeight="1"/>
    <row r="59852" ht="26.25" customHeight="1"/>
    <row r="59853" ht="26.25" customHeight="1"/>
    <row r="59854" ht="26.25" customHeight="1"/>
    <row r="59855" ht="26.25" customHeight="1"/>
    <row r="59856" ht="26.25" customHeight="1"/>
    <row r="59857" ht="26.25" customHeight="1"/>
    <row r="59858" ht="26.25" customHeight="1"/>
    <row r="59859" ht="26.25" customHeight="1"/>
    <row r="59860" ht="26.25" customHeight="1"/>
    <row r="59861" ht="26.25" customHeight="1"/>
    <row r="59862" ht="26.25" customHeight="1"/>
    <row r="59863" ht="26.25" customHeight="1"/>
    <row r="59864" ht="26.25" customHeight="1"/>
    <row r="59865" ht="26.25" customHeight="1"/>
    <row r="59866" ht="26.25" customHeight="1"/>
    <row r="59867" ht="26.25" customHeight="1"/>
    <row r="59868" ht="26.25" customHeight="1"/>
    <row r="59869" ht="26.25" customHeight="1"/>
    <row r="59870" ht="26.25" customHeight="1"/>
    <row r="59871" ht="26.25" customHeight="1"/>
    <row r="59872" ht="26.25" customHeight="1"/>
    <row r="59873" ht="26.25" customHeight="1"/>
    <row r="59874" ht="26.25" customHeight="1"/>
    <row r="59875" ht="26.25" customHeight="1"/>
    <row r="59876" ht="26.25" customHeight="1"/>
    <row r="59877" ht="26.25" customHeight="1"/>
    <row r="59878" ht="26.25" customHeight="1"/>
    <row r="59879" ht="26.25" customHeight="1"/>
    <row r="59880" ht="26.25" customHeight="1"/>
    <row r="59881" ht="26.25" customHeight="1"/>
    <row r="59882" ht="26.25" customHeight="1"/>
    <row r="59883" ht="26.25" customHeight="1"/>
    <row r="59884" ht="26.25" customHeight="1"/>
    <row r="59885" ht="26.25" customHeight="1"/>
    <row r="59886" ht="26.25" customHeight="1"/>
    <row r="59887" ht="26.25" customHeight="1"/>
    <row r="59888" ht="26.25" customHeight="1"/>
    <row r="59889" ht="26.25" customHeight="1"/>
    <row r="59890" ht="26.25" customHeight="1"/>
    <row r="59891" ht="26.25" customHeight="1"/>
    <row r="59892" ht="26.25" customHeight="1"/>
    <row r="59893" ht="26.25" customHeight="1"/>
    <row r="59894" ht="26.25" customHeight="1"/>
    <row r="59895" ht="26.25" customHeight="1"/>
    <row r="59896" ht="26.25" customHeight="1"/>
    <row r="59897" ht="26.25" customHeight="1"/>
    <row r="59898" ht="26.25" customHeight="1"/>
    <row r="59899" ht="26.25" customHeight="1"/>
    <row r="59900" ht="26.25" customHeight="1"/>
    <row r="59901" ht="26.25" customHeight="1"/>
    <row r="59902" ht="26.25" customHeight="1"/>
    <row r="59903" ht="26.25" customHeight="1"/>
    <row r="59904" ht="26.25" customHeight="1"/>
    <row r="59905" ht="26.25" customHeight="1"/>
    <row r="59906" ht="26.25" customHeight="1"/>
    <row r="59907" ht="26.25" customHeight="1"/>
    <row r="59908" ht="26.25" customHeight="1"/>
    <row r="59909" ht="26.25" customHeight="1"/>
    <row r="59910" ht="26.25" customHeight="1"/>
    <row r="59911" ht="26.25" customHeight="1"/>
    <row r="59912" ht="26.25" customHeight="1"/>
    <row r="59913" ht="26.25" customHeight="1"/>
    <row r="59914" ht="26.25" customHeight="1"/>
    <row r="59915" ht="26.25" customHeight="1"/>
    <row r="59916" ht="26.25" customHeight="1"/>
    <row r="59917" ht="26.25" customHeight="1"/>
    <row r="59918" ht="26.25" customHeight="1"/>
    <row r="59919" ht="26.25" customHeight="1"/>
    <row r="59920" ht="26.25" customHeight="1"/>
    <row r="59921" ht="26.25" customHeight="1"/>
    <row r="59922" ht="26.25" customHeight="1"/>
    <row r="59923" ht="26.25" customHeight="1"/>
    <row r="59924" ht="26.25" customHeight="1"/>
    <row r="59925" ht="26.25" customHeight="1"/>
    <row r="59926" ht="26.25" customHeight="1"/>
    <row r="59927" ht="26.25" customHeight="1"/>
    <row r="59928" ht="26.25" customHeight="1"/>
    <row r="59929" ht="26.25" customHeight="1"/>
    <row r="59930" ht="26.25" customHeight="1"/>
    <row r="59931" ht="26.25" customHeight="1"/>
    <row r="59932" ht="26.25" customHeight="1"/>
    <row r="59933" ht="26.25" customHeight="1"/>
    <row r="59934" ht="26.25" customHeight="1"/>
    <row r="59935" ht="26.25" customHeight="1"/>
    <row r="59936" ht="26.25" customHeight="1"/>
    <row r="59937" ht="26.25" customHeight="1"/>
    <row r="59938" ht="26.25" customHeight="1"/>
    <row r="59939" ht="26.25" customHeight="1"/>
    <row r="59940" ht="26.25" customHeight="1"/>
    <row r="59941" ht="26.25" customHeight="1"/>
    <row r="59942" ht="26.25" customHeight="1"/>
    <row r="59943" ht="26.25" customHeight="1"/>
    <row r="59944" ht="26.25" customHeight="1"/>
    <row r="59945" ht="26.25" customHeight="1"/>
    <row r="59946" ht="26.25" customHeight="1"/>
    <row r="59947" ht="26.25" customHeight="1"/>
    <row r="59948" ht="26.25" customHeight="1"/>
    <row r="59949" ht="26.25" customHeight="1"/>
    <row r="59950" ht="26.25" customHeight="1"/>
    <row r="59951" ht="26.25" customHeight="1"/>
    <row r="59952" ht="26.25" customHeight="1"/>
    <row r="59953" ht="26.25" customHeight="1"/>
    <row r="59954" ht="26.25" customHeight="1"/>
    <row r="59955" ht="26.25" customHeight="1"/>
    <row r="59956" ht="26.25" customHeight="1"/>
    <row r="59957" ht="26.25" customHeight="1"/>
    <row r="59958" ht="26.25" customHeight="1"/>
    <row r="59959" ht="26.25" customHeight="1"/>
    <row r="59960" ht="26.25" customHeight="1"/>
    <row r="59961" ht="26.25" customHeight="1"/>
    <row r="59962" ht="26.25" customHeight="1"/>
    <row r="59963" ht="26.25" customHeight="1"/>
    <row r="59964" ht="26.25" customHeight="1"/>
    <row r="59965" ht="26.25" customHeight="1"/>
    <row r="59966" ht="26.25" customHeight="1"/>
    <row r="59967" ht="26.25" customHeight="1"/>
    <row r="59968" ht="26.25" customHeight="1"/>
    <row r="59969" ht="26.25" customHeight="1"/>
    <row r="59970" ht="26.25" customHeight="1"/>
    <row r="59971" ht="26.25" customHeight="1"/>
    <row r="59972" ht="26.25" customHeight="1"/>
    <row r="59973" ht="26.25" customHeight="1"/>
    <row r="59974" ht="26.25" customHeight="1"/>
    <row r="59975" ht="26.25" customHeight="1"/>
    <row r="59976" ht="26.25" customHeight="1"/>
    <row r="59977" ht="26.25" customHeight="1"/>
    <row r="59978" ht="26.25" customHeight="1"/>
    <row r="59979" ht="26.25" customHeight="1"/>
    <row r="59980" ht="26.25" customHeight="1"/>
    <row r="59981" ht="26.25" customHeight="1"/>
    <row r="59982" ht="26.25" customHeight="1"/>
    <row r="59983" ht="26.25" customHeight="1"/>
    <row r="59984" ht="26.25" customHeight="1"/>
    <row r="59985" ht="26.25" customHeight="1"/>
    <row r="59986" ht="26.25" customHeight="1"/>
    <row r="59987" ht="26.25" customHeight="1"/>
    <row r="59988" ht="26.25" customHeight="1"/>
    <row r="59989" ht="26.25" customHeight="1"/>
    <row r="59990" ht="26.25" customHeight="1"/>
    <row r="59991" ht="26.25" customHeight="1"/>
    <row r="59992" ht="26.25" customHeight="1"/>
    <row r="59993" ht="26.25" customHeight="1"/>
    <row r="59994" ht="26.25" customHeight="1"/>
    <row r="59995" ht="26.25" customHeight="1"/>
    <row r="59996" ht="26.25" customHeight="1"/>
    <row r="59997" ht="26.25" customHeight="1"/>
    <row r="59998" ht="26.25" customHeight="1"/>
    <row r="59999" ht="26.25" customHeight="1"/>
    <row r="60000" ht="26.25" customHeight="1"/>
    <row r="60001" ht="26.25" customHeight="1"/>
    <row r="60002" ht="26.25" customHeight="1"/>
    <row r="60003" ht="26.25" customHeight="1"/>
    <row r="60004" ht="26.25" customHeight="1"/>
    <row r="60005" ht="26.25" customHeight="1"/>
    <row r="60006" ht="26.25" customHeight="1"/>
    <row r="60007" ht="26.25" customHeight="1"/>
    <row r="60008" ht="26.25" customHeight="1"/>
    <row r="60009" ht="26.25" customHeight="1"/>
    <row r="60010" ht="26.25" customHeight="1"/>
    <row r="60011" ht="26.25" customHeight="1"/>
    <row r="60012" ht="26.25" customHeight="1"/>
    <row r="60013" ht="26.25" customHeight="1"/>
    <row r="60014" ht="26.25" customHeight="1"/>
    <row r="60015" ht="26.25" customHeight="1"/>
    <row r="60016" ht="26.25" customHeight="1"/>
    <row r="60017" ht="26.25" customHeight="1"/>
    <row r="60018" ht="26.25" customHeight="1"/>
    <row r="60019" ht="26.25" customHeight="1"/>
    <row r="60020" ht="26.25" customHeight="1"/>
    <row r="60021" ht="26.25" customHeight="1"/>
    <row r="60022" ht="26.25" customHeight="1"/>
    <row r="60023" ht="26.25" customHeight="1"/>
    <row r="60024" ht="26.25" customHeight="1"/>
    <row r="60025" ht="26.25" customHeight="1"/>
    <row r="60026" ht="26.25" customHeight="1"/>
    <row r="60027" ht="26.25" customHeight="1"/>
    <row r="60028" ht="26.25" customHeight="1"/>
    <row r="60029" ht="26.25" customHeight="1"/>
    <row r="60030" ht="26.25" customHeight="1"/>
    <row r="60031" ht="26.25" customHeight="1"/>
    <row r="60032" ht="26.25" customHeight="1"/>
    <row r="60033" ht="26.25" customHeight="1"/>
    <row r="60034" ht="26.25" customHeight="1"/>
    <row r="60035" ht="26.25" customHeight="1"/>
    <row r="60036" ht="26.25" customHeight="1"/>
    <row r="60037" ht="26.25" customHeight="1"/>
    <row r="60038" ht="26.25" customHeight="1"/>
    <row r="60039" ht="26.25" customHeight="1"/>
    <row r="60040" ht="26.25" customHeight="1"/>
    <row r="60041" ht="26.25" customHeight="1"/>
    <row r="60042" ht="26.25" customHeight="1"/>
    <row r="60043" ht="26.25" customHeight="1"/>
    <row r="60044" ht="26.25" customHeight="1"/>
    <row r="60045" ht="26.25" customHeight="1"/>
    <row r="60046" ht="26.25" customHeight="1"/>
    <row r="60047" ht="26.25" customHeight="1"/>
    <row r="60048" ht="26.25" customHeight="1"/>
    <row r="60049" ht="26.25" customHeight="1"/>
    <row r="60050" ht="26.25" customHeight="1"/>
    <row r="60051" ht="26.25" customHeight="1"/>
    <row r="60052" ht="26.25" customHeight="1"/>
    <row r="60053" ht="26.25" customHeight="1"/>
    <row r="60054" ht="26.25" customHeight="1"/>
    <row r="60055" ht="26.25" customHeight="1"/>
    <row r="60056" ht="26.25" customHeight="1"/>
    <row r="60057" ht="26.25" customHeight="1"/>
    <row r="60058" ht="26.25" customHeight="1"/>
    <row r="60059" ht="26.25" customHeight="1"/>
    <row r="60060" ht="26.25" customHeight="1"/>
    <row r="60061" ht="26.25" customHeight="1"/>
    <row r="60062" ht="26.25" customHeight="1"/>
    <row r="60063" ht="26.25" customHeight="1"/>
    <row r="60064" ht="26.25" customHeight="1"/>
    <row r="60065" ht="26.25" customHeight="1"/>
    <row r="60066" ht="26.25" customHeight="1"/>
    <row r="60067" ht="26.25" customHeight="1"/>
    <row r="60068" ht="26.25" customHeight="1"/>
    <row r="60069" ht="26.25" customHeight="1"/>
    <row r="60070" ht="26.25" customHeight="1"/>
    <row r="60071" ht="26.25" customHeight="1"/>
    <row r="60072" ht="26.25" customHeight="1"/>
    <row r="60073" ht="26.25" customHeight="1"/>
    <row r="60074" ht="26.25" customHeight="1"/>
    <row r="60075" ht="26.25" customHeight="1"/>
    <row r="60076" ht="26.25" customHeight="1"/>
    <row r="60077" ht="26.25" customHeight="1"/>
    <row r="60078" ht="26.25" customHeight="1"/>
    <row r="60079" ht="26.25" customHeight="1"/>
    <row r="60080" ht="26.25" customHeight="1"/>
    <row r="60081" ht="26.25" customHeight="1"/>
    <row r="60082" ht="26.25" customHeight="1"/>
    <row r="60083" ht="26.25" customHeight="1"/>
    <row r="60084" ht="26.25" customHeight="1"/>
    <row r="60085" ht="26.25" customHeight="1"/>
    <row r="60086" ht="26.25" customHeight="1"/>
    <row r="60087" ht="26.25" customHeight="1"/>
    <row r="60088" ht="26.25" customHeight="1"/>
    <row r="60089" ht="26.25" customHeight="1"/>
    <row r="60090" ht="26.25" customHeight="1"/>
    <row r="60091" ht="26.25" customHeight="1"/>
    <row r="60092" ht="26.25" customHeight="1"/>
    <row r="60093" ht="26.25" customHeight="1"/>
    <row r="60094" ht="26.25" customHeight="1"/>
    <row r="60095" ht="26.25" customHeight="1"/>
    <row r="60096" ht="26.25" customHeight="1"/>
    <row r="60097" ht="26.25" customHeight="1"/>
    <row r="60098" ht="26.25" customHeight="1"/>
    <row r="60099" ht="26.25" customHeight="1"/>
    <row r="60100" ht="26.25" customHeight="1"/>
    <row r="60101" ht="26.25" customHeight="1"/>
    <row r="60102" ht="26.25" customHeight="1"/>
    <row r="60103" ht="26.25" customHeight="1"/>
    <row r="60104" ht="26.25" customHeight="1"/>
    <row r="60105" ht="26.25" customHeight="1"/>
    <row r="60106" ht="26.25" customHeight="1"/>
    <row r="60107" ht="26.25" customHeight="1"/>
    <row r="60108" ht="26.25" customHeight="1"/>
    <row r="60109" ht="26.25" customHeight="1"/>
    <row r="60110" ht="26.25" customHeight="1"/>
    <row r="60111" ht="26.25" customHeight="1"/>
    <row r="60112" ht="26.25" customHeight="1"/>
    <row r="60113" ht="26.25" customHeight="1"/>
    <row r="60114" ht="26.25" customHeight="1"/>
    <row r="60115" ht="26.25" customHeight="1"/>
    <row r="60116" ht="26.25" customHeight="1"/>
    <row r="60117" ht="26.25" customHeight="1"/>
    <row r="60118" ht="26.25" customHeight="1"/>
    <row r="60119" ht="26.25" customHeight="1"/>
    <row r="60120" ht="26.25" customHeight="1"/>
    <row r="60121" ht="26.25" customHeight="1"/>
    <row r="60122" ht="26.25" customHeight="1"/>
    <row r="60123" ht="26.25" customHeight="1"/>
    <row r="60124" ht="26.25" customHeight="1"/>
    <row r="60125" ht="26.25" customHeight="1"/>
    <row r="60126" ht="26.25" customHeight="1"/>
    <row r="60127" ht="26.25" customHeight="1"/>
    <row r="60128" ht="26.25" customHeight="1"/>
    <row r="60129" ht="26.25" customHeight="1"/>
    <row r="60130" ht="26.25" customHeight="1"/>
    <row r="60131" ht="26.25" customHeight="1"/>
    <row r="60132" ht="26.25" customHeight="1"/>
    <row r="60133" ht="26.25" customHeight="1"/>
    <row r="60134" ht="26.25" customHeight="1"/>
    <row r="60135" ht="26.25" customHeight="1"/>
    <row r="60136" ht="26.25" customHeight="1"/>
    <row r="60137" ht="26.25" customHeight="1"/>
    <row r="60138" ht="26.25" customHeight="1"/>
    <row r="60139" ht="26.25" customHeight="1"/>
    <row r="60140" ht="26.25" customHeight="1"/>
    <row r="60141" ht="26.25" customHeight="1"/>
    <row r="60142" ht="26.25" customHeight="1"/>
    <row r="60143" ht="26.25" customHeight="1"/>
    <row r="60144" ht="26.25" customHeight="1"/>
    <row r="60145" ht="26.25" customHeight="1"/>
    <row r="60146" ht="26.25" customHeight="1"/>
    <row r="60147" ht="26.25" customHeight="1"/>
    <row r="60148" ht="26.25" customHeight="1"/>
    <row r="60149" ht="26.25" customHeight="1"/>
    <row r="60150" ht="26.25" customHeight="1"/>
    <row r="60151" ht="26.25" customHeight="1"/>
    <row r="60152" ht="26.25" customHeight="1"/>
    <row r="60153" ht="26.25" customHeight="1"/>
    <row r="60154" ht="26.25" customHeight="1"/>
    <row r="60155" ht="26.25" customHeight="1"/>
    <row r="60156" ht="26.25" customHeight="1"/>
    <row r="60157" ht="26.25" customHeight="1"/>
    <row r="60158" ht="26.25" customHeight="1"/>
    <row r="60159" ht="26.25" customHeight="1"/>
    <row r="60160" ht="26.25" customHeight="1"/>
    <row r="60161" ht="26.25" customHeight="1"/>
    <row r="60162" ht="26.25" customHeight="1"/>
    <row r="60163" ht="26.25" customHeight="1"/>
    <row r="60164" ht="26.25" customHeight="1"/>
    <row r="60165" ht="26.25" customHeight="1"/>
    <row r="60166" ht="26.25" customHeight="1"/>
    <row r="60167" ht="26.25" customHeight="1"/>
    <row r="60168" ht="26.25" customHeight="1"/>
    <row r="60169" ht="26.25" customHeight="1"/>
    <row r="60170" ht="26.25" customHeight="1"/>
    <row r="60171" ht="26.25" customHeight="1"/>
    <row r="60172" ht="26.25" customHeight="1"/>
    <row r="60173" ht="26.25" customHeight="1"/>
    <row r="60174" ht="26.25" customHeight="1"/>
    <row r="60175" ht="26.25" customHeight="1"/>
    <row r="60176" ht="26.25" customHeight="1"/>
    <row r="60177" ht="26.25" customHeight="1"/>
    <row r="60178" ht="26.25" customHeight="1"/>
    <row r="60179" ht="26.25" customHeight="1"/>
    <row r="60180" ht="26.25" customHeight="1"/>
    <row r="60181" ht="26.25" customHeight="1"/>
    <row r="60182" ht="26.25" customHeight="1"/>
    <row r="60183" ht="26.25" customHeight="1"/>
    <row r="60184" ht="26.25" customHeight="1"/>
    <row r="60185" ht="26.25" customHeight="1"/>
    <row r="60186" ht="26.25" customHeight="1"/>
    <row r="60187" ht="26.25" customHeight="1"/>
    <row r="60188" ht="26.25" customHeight="1"/>
    <row r="60189" ht="26.25" customHeight="1"/>
    <row r="60190" ht="26.25" customHeight="1"/>
    <row r="60191" ht="26.25" customHeight="1"/>
    <row r="60192" ht="26.25" customHeight="1"/>
    <row r="60193" ht="26.25" customHeight="1"/>
    <row r="60194" ht="26.25" customHeight="1"/>
    <row r="60195" ht="26.25" customHeight="1"/>
    <row r="60196" ht="26.25" customHeight="1"/>
    <row r="60197" ht="26.25" customHeight="1"/>
    <row r="60198" ht="26.25" customHeight="1"/>
    <row r="60199" ht="26.25" customHeight="1"/>
    <row r="60200" ht="26.25" customHeight="1"/>
    <row r="60201" ht="26.25" customHeight="1"/>
    <row r="60202" ht="26.25" customHeight="1"/>
    <row r="60203" ht="26.25" customHeight="1"/>
    <row r="60204" ht="26.25" customHeight="1"/>
    <row r="60205" ht="26.25" customHeight="1"/>
    <row r="60206" ht="26.25" customHeight="1"/>
    <row r="60207" ht="26.25" customHeight="1"/>
    <row r="60208" ht="26.25" customHeight="1"/>
    <row r="60209" ht="26.25" customHeight="1"/>
    <row r="60210" ht="26.25" customHeight="1"/>
    <row r="60211" ht="26.25" customHeight="1"/>
    <row r="60212" ht="26.25" customHeight="1"/>
    <row r="60213" ht="26.25" customHeight="1"/>
    <row r="60214" ht="26.25" customHeight="1"/>
    <row r="60215" ht="26.25" customHeight="1"/>
    <row r="60216" ht="26.25" customHeight="1"/>
    <row r="60217" ht="26.25" customHeight="1"/>
    <row r="60218" ht="26.25" customHeight="1"/>
    <row r="60219" ht="26.25" customHeight="1"/>
    <row r="60220" ht="26.25" customHeight="1"/>
    <row r="60221" ht="26.25" customHeight="1"/>
    <row r="60222" ht="26.25" customHeight="1"/>
    <row r="60223" ht="26.25" customHeight="1"/>
    <row r="60224" ht="26.25" customHeight="1"/>
    <row r="60225" ht="26.25" customHeight="1"/>
    <row r="60226" ht="26.25" customHeight="1"/>
    <row r="60227" ht="26.25" customHeight="1"/>
    <row r="60228" ht="26.25" customHeight="1"/>
    <row r="60229" ht="26.25" customHeight="1"/>
    <row r="60230" ht="26.25" customHeight="1"/>
    <row r="60231" ht="26.25" customHeight="1"/>
    <row r="60232" ht="26.25" customHeight="1"/>
    <row r="60233" ht="26.25" customHeight="1"/>
    <row r="60234" ht="26.25" customHeight="1"/>
    <row r="60235" ht="26.25" customHeight="1"/>
    <row r="60236" ht="26.25" customHeight="1"/>
    <row r="60237" ht="26.25" customHeight="1"/>
    <row r="60238" ht="26.25" customHeight="1"/>
    <row r="60239" ht="26.25" customHeight="1"/>
    <row r="60240" ht="26.25" customHeight="1"/>
    <row r="60241" ht="26.25" customHeight="1"/>
    <row r="60242" ht="26.25" customHeight="1"/>
    <row r="60243" ht="26.25" customHeight="1"/>
    <row r="60244" ht="26.25" customHeight="1"/>
    <row r="60245" ht="26.25" customHeight="1"/>
    <row r="60246" ht="26.25" customHeight="1"/>
    <row r="60247" ht="26.25" customHeight="1"/>
    <row r="60248" ht="26.25" customHeight="1"/>
    <row r="60249" ht="26.25" customHeight="1"/>
    <row r="60250" ht="26.25" customHeight="1"/>
    <row r="60251" ht="26.25" customHeight="1"/>
    <row r="60252" ht="26.25" customHeight="1"/>
    <row r="60253" ht="26.25" customHeight="1"/>
    <row r="60254" ht="26.25" customHeight="1"/>
    <row r="60255" ht="26.25" customHeight="1"/>
    <row r="60256" ht="26.25" customHeight="1"/>
    <row r="60257" ht="26.25" customHeight="1"/>
    <row r="60258" ht="26.25" customHeight="1"/>
    <row r="60259" ht="26.25" customHeight="1"/>
    <row r="60260" ht="26.25" customHeight="1"/>
    <row r="60261" ht="26.25" customHeight="1"/>
    <row r="60262" ht="26.25" customHeight="1"/>
    <row r="60263" ht="26.25" customHeight="1"/>
    <row r="60264" ht="26.25" customHeight="1"/>
    <row r="60265" ht="26.25" customHeight="1"/>
    <row r="60266" ht="26.25" customHeight="1"/>
    <row r="60267" ht="26.25" customHeight="1"/>
    <row r="60268" ht="26.25" customHeight="1"/>
    <row r="60269" ht="26.25" customHeight="1"/>
    <row r="60270" ht="26.25" customHeight="1"/>
    <row r="60271" ht="26.25" customHeight="1"/>
    <row r="60272" ht="26.25" customHeight="1"/>
    <row r="60273" ht="26.25" customHeight="1"/>
    <row r="60274" ht="26.25" customHeight="1"/>
    <row r="60275" ht="26.25" customHeight="1"/>
    <row r="60276" ht="26.25" customHeight="1"/>
    <row r="60277" ht="26.25" customHeight="1"/>
    <row r="60278" ht="26.25" customHeight="1"/>
    <row r="60279" ht="26.25" customHeight="1"/>
    <row r="60280" ht="26.25" customHeight="1"/>
    <row r="60281" ht="26.25" customHeight="1"/>
    <row r="60282" ht="26.25" customHeight="1"/>
    <row r="60283" ht="26.25" customHeight="1"/>
    <row r="60284" ht="26.25" customHeight="1"/>
    <row r="60285" ht="26.25" customHeight="1"/>
    <row r="60286" ht="26.25" customHeight="1"/>
    <row r="60287" ht="26.25" customHeight="1"/>
    <row r="60288" ht="26.25" customHeight="1"/>
    <row r="60289" ht="26.25" customHeight="1"/>
    <row r="60290" ht="26.25" customHeight="1"/>
    <row r="60291" ht="26.25" customHeight="1"/>
    <row r="60292" ht="26.25" customHeight="1"/>
    <row r="60293" ht="26.25" customHeight="1"/>
    <row r="60294" ht="26.25" customHeight="1"/>
    <row r="60295" ht="26.25" customHeight="1"/>
    <row r="60296" ht="26.25" customHeight="1"/>
    <row r="60297" ht="26.25" customHeight="1"/>
    <row r="60298" ht="26.25" customHeight="1"/>
    <row r="60299" ht="26.25" customHeight="1"/>
    <row r="60300" ht="26.25" customHeight="1"/>
    <row r="60301" ht="26.25" customHeight="1"/>
    <row r="60302" ht="26.25" customHeight="1"/>
    <row r="60303" ht="26.25" customHeight="1"/>
    <row r="60304" ht="26.25" customHeight="1"/>
    <row r="60305" ht="26.25" customHeight="1"/>
    <row r="60306" ht="26.25" customHeight="1"/>
    <row r="60307" ht="26.25" customHeight="1"/>
    <row r="60308" ht="26.25" customHeight="1"/>
    <row r="60309" ht="26.25" customHeight="1"/>
    <row r="60310" ht="26.25" customHeight="1"/>
    <row r="60311" ht="26.25" customHeight="1"/>
    <row r="60312" ht="26.25" customHeight="1"/>
    <row r="60313" ht="26.25" customHeight="1"/>
    <row r="60314" ht="26.25" customHeight="1"/>
    <row r="60315" ht="26.25" customHeight="1"/>
    <row r="60316" ht="26.25" customHeight="1"/>
    <row r="60317" ht="26.25" customHeight="1"/>
    <row r="60318" ht="26.25" customHeight="1"/>
    <row r="60319" ht="26.25" customHeight="1"/>
    <row r="60320" ht="26.25" customHeight="1"/>
    <row r="60321" ht="26.25" customHeight="1"/>
    <row r="60322" ht="26.25" customHeight="1"/>
    <row r="60323" ht="26.25" customHeight="1"/>
    <row r="60324" ht="26.25" customHeight="1"/>
    <row r="60325" ht="26.25" customHeight="1"/>
    <row r="60326" ht="26.25" customHeight="1"/>
    <row r="60327" ht="26.25" customHeight="1"/>
    <row r="60328" ht="26.25" customHeight="1"/>
    <row r="60329" ht="26.25" customHeight="1"/>
    <row r="60330" ht="26.25" customHeight="1"/>
    <row r="60331" ht="26.25" customHeight="1"/>
    <row r="60332" ht="26.25" customHeight="1"/>
    <row r="60333" ht="26.25" customHeight="1"/>
    <row r="60334" ht="26.25" customHeight="1"/>
    <row r="60335" ht="26.25" customHeight="1"/>
    <row r="60336" ht="26.25" customHeight="1"/>
    <row r="60337" ht="26.25" customHeight="1"/>
    <row r="60338" ht="26.25" customHeight="1"/>
    <row r="60339" ht="26.25" customHeight="1"/>
    <row r="60340" ht="26.25" customHeight="1"/>
    <row r="60341" ht="26.25" customHeight="1"/>
    <row r="60342" ht="26.25" customHeight="1"/>
    <row r="60343" ht="26.25" customHeight="1"/>
    <row r="60344" ht="26.25" customHeight="1"/>
    <row r="60345" ht="26.25" customHeight="1"/>
    <row r="60346" ht="26.25" customHeight="1"/>
    <row r="60347" ht="26.25" customHeight="1"/>
    <row r="60348" ht="26.25" customHeight="1"/>
    <row r="60349" ht="26.25" customHeight="1"/>
    <row r="60350" ht="26.25" customHeight="1"/>
    <row r="60351" ht="26.25" customHeight="1"/>
    <row r="60352" ht="26.25" customHeight="1"/>
    <row r="60353" ht="26.25" customHeight="1"/>
    <row r="60354" ht="26.25" customHeight="1"/>
    <row r="60355" ht="26.25" customHeight="1"/>
    <row r="60356" ht="26.25" customHeight="1"/>
    <row r="60357" ht="26.25" customHeight="1"/>
    <row r="60358" ht="26.25" customHeight="1"/>
    <row r="60359" ht="26.25" customHeight="1"/>
    <row r="60360" ht="26.25" customHeight="1"/>
    <row r="60361" ht="26.25" customHeight="1"/>
    <row r="60362" ht="26.25" customHeight="1"/>
    <row r="60363" ht="26.25" customHeight="1"/>
    <row r="60364" ht="26.25" customHeight="1"/>
    <row r="60365" ht="26.25" customHeight="1"/>
    <row r="60366" ht="26.25" customHeight="1"/>
    <row r="60367" ht="26.25" customHeight="1"/>
    <row r="60368" ht="26.25" customHeight="1"/>
    <row r="60369" ht="26.25" customHeight="1"/>
    <row r="60370" ht="26.25" customHeight="1"/>
    <row r="60371" ht="26.25" customHeight="1"/>
    <row r="60372" ht="26.25" customHeight="1"/>
    <row r="60373" ht="26.25" customHeight="1"/>
    <row r="60374" ht="26.25" customHeight="1"/>
    <row r="60375" ht="26.25" customHeight="1"/>
    <row r="60376" ht="26.25" customHeight="1"/>
    <row r="60377" ht="26.25" customHeight="1"/>
    <row r="60378" ht="26.25" customHeight="1"/>
    <row r="60379" ht="26.25" customHeight="1"/>
    <row r="60380" ht="26.25" customHeight="1"/>
    <row r="60381" ht="26.25" customHeight="1"/>
    <row r="60382" ht="26.25" customHeight="1"/>
    <row r="60383" ht="26.25" customHeight="1"/>
    <row r="60384" ht="26.25" customHeight="1"/>
    <row r="60385" ht="26.25" customHeight="1"/>
    <row r="60386" ht="26.25" customHeight="1"/>
    <row r="60387" ht="26.25" customHeight="1"/>
    <row r="60388" ht="26.25" customHeight="1"/>
    <row r="60389" ht="26.25" customHeight="1"/>
    <row r="60390" ht="26.25" customHeight="1"/>
    <row r="60391" ht="26.25" customHeight="1"/>
    <row r="60392" ht="26.25" customHeight="1"/>
    <row r="60393" ht="26.25" customHeight="1"/>
    <row r="60394" ht="26.25" customHeight="1"/>
    <row r="60395" ht="26.25" customHeight="1"/>
    <row r="60396" ht="26.25" customHeight="1"/>
    <row r="60397" ht="26.25" customHeight="1"/>
    <row r="60398" ht="26.25" customHeight="1"/>
    <row r="60399" ht="26.25" customHeight="1"/>
    <row r="60400" ht="26.25" customHeight="1"/>
    <row r="60401" ht="26.25" customHeight="1"/>
    <row r="60402" ht="26.25" customHeight="1"/>
    <row r="60403" ht="26.25" customHeight="1"/>
    <row r="60404" ht="26.25" customHeight="1"/>
    <row r="60405" ht="26.25" customHeight="1"/>
    <row r="60406" ht="26.25" customHeight="1"/>
    <row r="60407" ht="26.25" customHeight="1"/>
    <row r="60408" ht="26.25" customHeight="1"/>
    <row r="60409" ht="26.25" customHeight="1"/>
    <row r="60410" ht="26.25" customHeight="1"/>
    <row r="60411" ht="26.25" customHeight="1"/>
    <row r="60412" ht="26.25" customHeight="1"/>
    <row r="60413" ht="26.25" customHeight="1"/>
    <row r="60414" ht="26.25" customHeight="1"/>
    <row r="60415" ht="26.25" customHeight="1"/>
    <row r="60416" ht="26.25" customHeight="1"/>
    <row r="60417" ht="26.25" customHeight="1"/>
    <row r="60418" ht="26.25" customHeight="1"/>
    <row r="60419" ht="26.25" customHeight="1"/>
    <row r="60420" ht="26.25" customHeight="1"/>
    <row r="60421" ht="26.25" customHeight="1"/>
    <row r="60422" ht="26.25" customHeight="1"/>
    <row r="60423" ht="26.25" customHeight="1"/>
    <row r="60424" ht="26.25" customHeight="1"/>
    <row r="60425" ht="26.25" customHeight="1"/>
    <row r="60426" ht="26.25" customHeight="1"/>
    <row r="60427" ht="26.25" customHeight="1"/>
    <row r="60428" ht="26.25" customHeight="1"/>
    <row r="60429" ht="26.25" customHeight="1"/>
    <row r="60430" ht="26.25" customHeight="1"/>
    <row r="60431" ht="26.25" customHeight="1"/>
    <row r="60432" ht="26.25" customHeight="1"/>
    <row r="60433" ht="26.25" customHeight="1"/>
    <row r="60434" ht="26.25" customHeight="1"/>
    <row r="60435" ht="26.25" customHeight="1"/>
    <row r="60436" ht="26.25" customHeight="1"/>
    <row r="60437" ht="26.25" customHeight="1"/>
    <row r="60438" ht="26.25" customHeight="1"/>
    <row r="60439" ht="26.25" customHeight="1"/>
    <row r="60440" ht="26.25" customHeight="1"/>
    <row r="60441" ht="26.25" customHeight="1"/>
    <row r="60442" ht="26.25" customHeight="1"/>
    <row r="60443" ht="26.25" customHeight="1"/>
    <row r="60444" ht="26.25" customHeight="1"/>
    <row r="60445" ht="26.25" customHeight="1"/>
    <row r="60446" ht="26.25" customHeight="1"/>
    <row r="60447" ht="26.25" customHeight="1"/>
    <row r="60448" ht="26.25" customHeight="1"/>
    <row r="60449" ht="26.25" customHeight="1"/>
    <row r="60450" ht="26.25" customHeight="1"/>
    <row r="60451" ht="26.25" customHeight="1"/>
    <row r="60452" ht="26.25" customHeight="1"/>
    <row r="60453" ht="26.25" customHeight="1"/>
    <row r="60454" ht="26.25" customHeight="1"/>
    <row r="60455" ht="26.25" customHeight="1"/>
    <row r="60456" ht="26.25" customHeight="1"/>
    <row r="60457" ht="26.25" customHeight="1"/>
    <row r="60458" ht="26.25" customHeight="1"/>
    <row r="60459" ht="26.25" customHeight="1"/>
    <row r="60460" ht="26.25" customHeight="1"/>
    <row r="60461" ht="26.25" customHeight="1"/>
    <row r="60462" ht="26.25" customHeight="1"/>
    <row r="60463" ht="26.25" customHeight="1"/>
    <row r="60464" ht="26.25" customHeight="1"/>
    <row r="60465" ht="26.25" customHeight="1"/>
    <row r="60466" ht="26.25" customHeight="1"/>
    <row r="60467" ht="26.25" customHeight="1"/>
    <row r="60468" ht="26.25" customHeight="1"/>
    <row r="60469" ht="26.25" customHeight="1"/>
    <row r="60470" ht="26.25" customHeight="1"/>
    <row r="60471" ht="26.25" customHeight="1"/>
    <row r="60472" ht="26.25" customHeight="1"/>
    <row r="60473" ht="26.25" customHeight="1"/>
    <row r="60474" ht="26.25" customHeight="1"/>
    <row r="60475" ht="26.25" customHeight="1"/>
    <row r="60476" ht="26.25" customHeight="1"/>
    <row r="60477" ht="26.25" customHeight="1"/>
    <row r="60478" ht="26.25" customHeight="1"/>
    <row r="60479" ht="26.25" customHeight="1"/>
    <row r="60480" ht="26.25" customHeight="1"/>
    <row r="60481" ht="26.25" customHeight="1"/>
    <row r="60482" ht="26.25" customHeight="1"/>
    <row r="60483" ht="26.25" customHeight="1"/>
    <row r="60484" ht="26.25" customHeight="1"/>
    <row r="60485" ht="26.25" customHeight="1"/>
    <row r="60486" ht="26.25" customHeight="1"/>
    <row r="60487" ht="26.25" customHeight="1"/>
    <row r="60488" ht="26.25" customHeight="1"/>
    <row r="60489" ht="26.25" customHeight="1"/>
    <row r="60490" ht="26.25" customHeight="1"/>
    <row r="60491" ht="26.25" customHeight="1"/>
    <row r="60492" ht="26.25" customHeight="1"/>
    <row r="60493" ht="26.25" customHeight="1"/>
    <row r="60494" ht="26.25" customHeight="1"/>
    <row r="60495" ht="26.25" customHeight="1"/>
    <row r="60496" ht="26.25" customHeight="1"/>
    <row r="60497" ht="26.25" customHeight="1"/>
    <row r="60498" ht="26.25" customHeight="1"/>
    <row r="60499" ht="26.25" customHeight="1"/>
    <row r="60500" ht="26.25" customHeight="1"/>
    <row r="60501" ht="26.25" customHeight="1"/>
    <row r="60502" ht="26.25" customHeight="1"/>
    <row r="60503" ht="26.25" customHeight="1"/>
    <row r="60504" ht="26.25" customHeight="1"/>
    <row r="60505" ht="26.25" customHeight="1"/>
    <row r="60506" ht="26.25" customHeight="1"/>
    <row r="60507" ht="26.25" customHeight="1"/>
    <row r="60508" ht="26.25" customHeight="1"/>
    <row r="60509" ht="26.25" customHeight="1"/>
    <row r="60510" ht="26.25" customHeight="1"/>
    <row r="60511" ht="26.25" customHeight="1"/>
    <row r="60512" ht="26.25" customHeight="1"/>
    <row r="60513" ht="26.25" customHeight="1"/>
    <row r="60514" ht="26.25" customHeight="1"/>
    <row r="60515" ht="26.25" customHeight="1"/>
    <row r="60516" ht="26.25" customHeight="1"/>
    <row r="60517" ht="26.25" customHeight="1"/>
    <row r="60518" ht="26.25" customHeight="1"/>
    <row r="60519" ht="26.25" customHeight="1"/>
    <row r="60520" ht="26.25" customHeight="1"/>
    <row r="60521" ht="26.25" customHeight="1"/>
    <row r="60522" ht="26.25" customHeight="1"/>
    <row r="60523" ht="26.25" customHeight="1"/>
    <row r="60524" ht="26.25" customHeight="1"/>
    <row r="60525" ht="26.25" customHeight="1"/>
    <row r="60526" ht="26.25" customHeight="1"/>
    <row r="60527" ht="26.25" customHeight="1"/>
    <row r="60528" ht="26.25" customHeight="1"/>
    <row r="60529" ht="26.25" customHeight="1"/>
    <row r="60530" ht="26.25" customHeight="1"/>
    <row r="60531" ht="26.25" customHeight="1"/>
    <row r="60532" ht="26.25" customHeight="1"/>
    <row r="60533" ht="26.25" customHeight="1"/>
    <row r="60534" ht="26.25" customHeight="1"/>
    <row r="60535" ht="26.25" customHeight="1"/>
    <row r="60536" ht="26.25" customHeight="1"/>
    <row r="60537" ht="26.25" customHeight="1"/>
    <row r="60538" ht="26.25" customHeight="1"/>
    <row r="60539" ht="26.25" customHeight="1"/>
    <row r="60540" ht="26.25" customHeight="1"/>
    <row r="60541" ht="26.25" customHeight="1"/>
    <row r="60542" ht="26.25" customHeight="1"/>
    <row r="60543" ht="26.25" customHeight="1"/>
    <row r="60544" ht="26.25" customHeight="1"/>
    <row r="60545" ht="26.25" customHeight="1"/>
    <row r="60546" ht="26.25" customHeight="1"/>
    <row r="60547" ht="26.25" customHeight="1"/>
    <row r="60548" ht="26.25" customHeight="1"/>
    <row r="60549" ht="26.25" customHeight="1"/>
    <row r="60550" ht="26.25" customHeight="1"/>
    <row r="60551" ht="26.25" customHeight="1"/>
    <row r="60552" ht="26.25" customHeight="1"/>
    <row r="60553" ht="26.25" customHeight="1"/>
    <row r="60554" ht="26.25" customHeight="1"/>
    <row r="60555" ht="26.25" customHeight="1"/>
    <row r="60556" ht="26.25" customHeight="1"/>
    <row r="60557" ht="26.25" customHeight="1"/>
    <row r="60558" ht="26.25" customHeight="1"/>
    <row r="60559" ht="26.25" customHeight="1"/>
    <row r="60560" ht="26.25" customHeight="1"/>
    <row r="60561" ht="26.25" customHeight="1"/>
    <row r="60562" ht="26.25" customHeight="1"/>
    <row r="60563" ht="26.25" customHeight="1"/>
    <row r="60564" ht="26.25" customHeight="1"/>
    <row r="60565" ht="26.25" customHeight="1"/>
    <row r="60566" ht="26.25" customHeight="1"/>
    <row r="60567" ht="26.25" customHeight="1"/>
    <row r="60568" ht="26.25" customHeight="1"/>
    <row r="60569" ht="26.25" customHeight="1"/>
    <row r="60570" ht="26.25" customHeight="1"/>
    <row r="60571" ht="26.25" customHeight="1"/>
    <row r="60572" ht="26.25" customHeight="1"/>
    <row r="60573" ht="26.25" customHeight="1"/>
    <row r="60574" ht="26.25" customHeight="1"/>
    <row r="60575" ht="26.25" customHeight="1"/>
    <row r="60576" ht="26.25" customHeight="1"/>
    <row r="60577" ht="26.25" customHeight="1"/>
    <row r="60578" ht="26.25" customHeight="1"/>
    <row r="60579" ht="26.25" customHeight="1"/>
    <row r="60580" ht="26.25" customHeight="1"/>
    <row r="60581" ht="26.25" customHeight="1"/>
    <row r="60582" ht="26.25" customHeight="1"/>
    <row r="60583" ht="26.25" customHeight="1"/>
    <row r="60584" ht="26.25" customHeight="1"/>
    <row r="60585" ht="26.25" customHeight="1"/>
    <row r="60586" ht="26.25" customHeight="1"/>
    <row r="60587" ht="26.25" customHeight="1"/>
    <row r="60588" ht="26.25" customHeight="1"/>
    <row r="60589" ht="26.25" customHeight="1"/>
    <row r="60590" ht="26.25" customHeight="1"/>
    <row r="60591" ht="26.25" customHeight="1"/>
    <row r="60592" ht="26.25" customHeight="1"/>
    <row r="60593" ht="26.25" customHeight="1"/>
    <row r="60594" ht="26.25" customHeight="1"/>
    <row r="60595" ht="26.25" customHeight="1"/>
    <row r="60596" ht="26.25" customHeight="1"/>
    <row r="60597" ht="26.25" customHeight="1"/>
    <row r="60598" ht="26.25" customHeight="1"/>
    <row r="60599" ht="26.25" customHeight="1"/>
    <row r="60600" ht="26.25" customHeight="1"/>
    <row r="60601" ht="26.25" customHeight="1"/>
    <row r="60602" ht="26.25" customHeight="1"/>
    <row r="60603" ht="26.25" customHeight="1"/>
    <row r="60604" ht="26.25" customHeight="1"/>
    <row r="60605" ht="26.25" customHeight="1"/>
    <row r="60606" ht="26.25" customHeight="1"/>
    <row r="60607" ht="26.25" customHeight="1"/>
    <row r="60608" ht="26.25" customHeight="1"/>
    <row r="60609" ht="26.25" customHeight="1"/>
    <row r="60610" ht="26.25" customHeight="1"/>
    <row r="60611" ht="26.25" customHeight="1"/>
    <row r="60612" ht="26.25" customHeight="1"/>
    <row r="60613" ht="26.25" customHeight="1"/>
    <row r="60614" ht="26.25" customHeight="1"/>
    <row r="60615" ht="26.25" customHeight="1"/>
    <row r="60616" ht="26.25" customHeight="1"/>
    <row r="60617" ht="26.25" customHeight="1"/>
    <row r="60618" ht="26.25" customHeight="1"/>
    <row r="60619" ht="26.25" customHeight="1"/>
    <row r="60620" ht="26.25" customHeight="1"/>
    <row r="60621" ht="26.25" customHeight="1"/>
    <row r="60622" ht="26.25" customHeight="1"/>
    <row r="60623" ht="26.25" customHeight="1"/>
    <row r="60624" ht="26.25" customHeight="1"/>
    <row r="60625" ht="26.25" customHeight="1"/>
    <row r="60626" ht="26.25" customHeight="1"/>
    <row r="60627" ht="26.25" customHeight="1"/>
    <row r="60628" ht="26.25" customHeight="1"/>
    <row r="60629" ht="26.25" customHeight="1"/>
    <row r="60630" ht="26.25" customHeight="1"/>
    <row r="60631" ht="26.25" customHeight="1"/>
    <row r="60632" ht="26.25" customHeight="1"/>
    <row r="60633" ht="26.25" customHeight="1"/>
    <row r="60634" ht="26.25" customHeight="1"/>
    <row r="60635" ht="26.25" customHeight="1"/>
    <row r="60636" ht="26.25" customHeight="1"/>
    <row r="60637" ht="26.25" customHeight="1"/>
    <row r="60638" ht="26.25" customHeight="1"/>
    <row r="60639" ht="26.25" customHeight="1"/>
    <row r="60640" ht="26.25" customHeight="1"/>
    <row r="60641" ht="26.25" customHeight="1"/>
    <row r="60642" ht="26.25" customHeight="1"/>
    <row r="60643" ht="26.25" customHeight="1"/>
    <row r="60644" ht="26.25" customHeight="1"/>
    <row r="60645" ht="26.25" customHeight="1"/>
    <row r="60646" ht="26.25" customHeight="1"/>
    <row r="60647" ht="26.25" customHeight="1"/>
    <row r="60648" ht="26.25" customHeight="1"/>
    <row r="60649" ht="26.25" customHeight="1"/>
    <row r="60650" ht="26.25" customHeight="1"/>
    <row r="60651" ht="26.25" customHeight="1"/>
    <row r="60652" ht="26.25" customHeight="1"/>
    <row r="60653" ht="26.25" customHeight="1"/>
    <row r="60654" ht="26.25" customHeight="1"/>
    <row r="60655" ht="26.25" customHeight="1"/>
    <row r="60656" ht="26.25" customHeight="1"/>
    <row r="60657" ht="26.25" customHeight="1"/>
    <row r="60658" ht="26.25" customHeight="1"/>
    <row r="60659" ht="26.25" customHeight="1"/>
    <row r="60660" ht="26.25" customHeight="1"/>
    <row r="60661" ht="26.25" customHeight="1"/>
    <row r="60662" ht="26.25" customHeight="1"/>
    <row r="60663" ht="26.25" customHeight="1"/>
    <row r="60664" ht="26.25" customHeight="1"/>
    <row r="60665" ht="26.25" customHeight="1"/>
    <row r="60666" ht="26.25" customHeight="1"/>
    <row r="60667" ht="26.25" customHeight="1"/>
    <row r="60668" ht="26.25" customHeight="1"/>
    <row r="60669" ht="26.25" customHeight="1"/>
    <row r="60670" ht="26.25" customHeight="1"/>
    <row r="60671" ht="26.25" customHeight="1"/>
    <row r="60672" ht="26.25" customHeight="1"/>
    <row r="60673" ht="26.25" customHeight="1"/>
    <row r="60674" ht="26.25" customHeight="1"/>
    <row r="60675" ht="26.25" customHeight="1"/>
    <row r="60676" ht="26.25" customHeight="1"/>
    <row r="60677" ht="26.25" customHeight="1"/>
    <row r="60678" ht="26.25" customHeight="1"/>
    <row r="60679" ht="26.25" customHeight="1"/>
    <row r="60680" ht="26.25" customHeight="1"/>
    <row r="60681" ht="26.25" customHeight="1"/>
    <row r="60682" ht="26.25" customHeight="1"/>
    <row r="60683" ht="26.25" customHeight="1"/>
    <row r="60684" ht="26.25" customHeight="1"/>
    <row r="60685" ht="26.25" customHeight="1"/>
    <row r="60686" ht="26.25" customHeight="1"/>
    <row r="60687" ht="26.25" customHeight="1"/>
    <row r="60688" ht="26.25" customHeight="1"/>
    <row r="60689" ht="26.25" customHeight="1"/>
    <row r="60690" ht="26.25" customHeight="1"/>
    <row r="60691" ht="26.25" customHeight="1"/>
    <row r="60692" ht="26.25" customHeight="1"/>
    <row r="60693" ht="26.25" customHeight="1"/>
    <row r="60694" ht="26.25" customHeight="1"/>
    <row r="60695" ht="26.25" customHeight="1"/>
    <row r="60696" ht="26.25" customHeight="1"/>
    <row r="60697" ht="26.25" customHeight="1"/>
    <row r="60698" ht="26.25" customHeight="1"/>
    <row r="60699" ht="26.25" customHeight="1"/>
    <row r="60700" ht="26.25" customHeight="1"/>
    <row r="60701" ht="26.25" customHeight="1"/>
    <row r="60702" ht="26.25" customHeight="1"/>
    <row r="60703" ht="26.25" customHeight="1"/>
    <row r="60704" ht="26.25" customHeight="1"/>
    <row r="60705" ht="26.25" customHeight="1"/>
    <row r="60706" ht="26.25" customHeight="1"/>
    <row r="60707" ht="26.25" customHeight="1"/>
    <row r="60708" ht="26.25" customHeight="1"/>
    <row r="60709" ht="26.25" customHeight="1"/>
    <row r="60710" ht="26.25" customHeight="1"/>
    <row r="60711" ht="26.25" customHeight="1"/>
    <row r="60712" ht="26.25" customHeight="1"/>
    <row r="60713" ht="26.25" customHeight="1"/>
    <row r="60714" ht="26.25" customHeight="1"/>
    <row r="60715" ht="26.25" customHeight="1"/>
    <row r="60716" ht="26.25" customHeight="1"/>
    <row r="60717" ht="26.25" customHeight="1"/>
    <row r="60718" ht="26.25" customHeight="1"/>
    <row r="60719" ht="26.25" customHeight="1"/>
    <row r="60720" ht="26.25" customHeight="1"/>
    <row r="60721" ht="26.25" customHeight="1"/>
    <row r="60722" ht="26.25" customHeight="1"/>
    <row r="60723" ht="26.25" customHeight="1"/>
    <row r="60724" ht="26.25" customHeight="1"/>
    <row r="60725" ht="26.25" customHeight="1"/>
    <row r="60726" ht="26.25" customHeight="1"/>
    <row r="60727" ht="26.25" customHeight="1"/>
    <row r="60728" ht="26.25" customHeight="1"/>
    <row r="60729" ht="26.25" customHeight="1"/>
    <row r="60730" ht="26.25" customHeight="1"/>
    <row r="60731" ht="26.25" customHeight="1"/>
    <row r="60732" ht="26.25" customHeight="1"/>
    <row r="60733" ht="26.25" customHeight="1"/>
    <row r="60734" ht="26.25" customHeight="1"/>
    <row r="60735" ht="26.25" customHeight="1"/>
    <row r="60736" ht="26.25" customHeight="1"/>
    <row r="60737" ht="26.25" customHeight="1"/>
    <row r="60738" ht="26.25" customHeight="1"/>
    <row r="60739" ht="26.25" customHeight="1"/>
    <row r="60740" ht="26.25" customHeight="1"/>
    <row r="60741" ht="26.25" customHeight="1"/>
    <row r="60742" ht="26.25" customHeight="1"/>
    <row r="60743" ht="26.25" customHeight="1"/>
    <row r="60744" ht="26.25" customHeight="1"/>
    <row r="60745" ht="26.25" customHeight="1"/>
    <row r="60746" ht="26.25" customHeight="1"/>
    <row r="60747" ht="26.25" customHeight="1"/>
    <row r="60748" ht="26.25" customHeight="1"/>
    <row r="60749" ht="26.25" customHeight="1"/>
    <row r="60750" ht="26.25" customHeight="1"/>
    <row r="60751" ht="26.25" customHeight="1"/>
    <row r="60752" ht="26.25" customHeight="1"/>
    <row r="60753" ht="26.25" customHeight="1"/>
    <row r="60754" ht="26.25" customHeight="1"/>
    <row r="60755" ht="26.25" customHeight="1"/>
    <row r="60756" ht="26.25" customHeight="1"/>
    <row r="60757" ht="26.25" customHeight="1"/>
    <row r="60758" ht="26.25" customHeight="1"/>
    <row r="60759" ht="26.25" customHeight="1"/>
    <row r="60760" ht="26.25" customHeight="1"/>
    <row r="60761" ht="26.25" customHeight="1"/>
    <row r="60762" ht="26.25" customHeight="1"/>
    <row r="60763" ht="26.25" customHeight="1"/>
    <row r="60764" ht="26.25" customHeight="1"/>
    <row r="60765" ht="26.25" customHeight="1"/>
    <row r="60766" ht="26.25" customHeight="1"/>
    <row r="60767" ht="26.25" customHeight="1"/>
    <row r="60768" ht="26.25" customHeight="1"/>
    <row r="60769" ht="26.25" customHeight="1"/>
    <row r="60770" ht="26.25" customHeight="1"/>
    <row r="60771" ht="26.25" customHeight="1"/>
    <row r="60772" ht="26.25" customHeight="1"/>
    <row r="60773" ht="26.25" customHeight="1"/>
    <row r="60774" ht="26.25" customHeight="1"/>
    <row r="60775" ht="26.25" customHeight="1"/>
    <row r="60776" ht="26.25" customHeight="1"/>
    <row r="60777" ht="26.25" customHeight="1"/>
    <row r="60778" ht="26.25" customHeight="1"/>
    <row r="60779" ht="26.25" customHeight="1"/>
    <row r="60780" ht="26.25" customHeight="1"/>
    <row r="60781" ht="26.25" customHeight="1"/>
    <row r="60782" ht="26.25" customHeight="1"/>
    <row r="60783" ht="26.25" customHeight="1"/>
    <row r="60784" ht="26.25" customHeight="1"/>
    <row r="60785" ht="26.25" customHeight="1"/>
    <row r="60786" ht="26.25" customHeight="1"/>
    <row r="60787" ht="26.25" customHeight="1"/>
    <row r="60788" ht="26.25" customHeight="1"/>
    <row r="60789" ht="26.25" customHeight="1"/>
    <row r="60790" ht="26.25" customHeight="1"/>
    <row r="60791" ht="26.25" customHeight="1"/>
    <row r="60792" ht="26.25" customHeight="1"/>
    <row r="60793" ht="26.25" customHeight="1"/>
    <row r="60794" ht="26.25" customHeight="1"/>
    <row r="60795" ht="26.25" customHeight="1"/>
    <row r="60796" ht="26.25" customHeight="1"/>
    <row r="60797" ht="26.25" customHeight="1"/>
    <row r="60798" ht="26.25" customHeight="1"/>
    <row r="60799" ht="26.25" customHeight="1"/>
    <row r="60800" ht="26.25" customHeight="1"/>
    <row r="60801" ht="26.25" customHeight="1"/>
    <row r="60802" ht="26.25" customHeight="1"/>
    <row r="60803" ht="26.25" customHeight="1"/>
    <row r="60804" ht="26.25" customHeight="1"/>
    <row r="60805" ht="26.25" customHeight="1"/>
    <row r="60806" ht="26.25" customHeight="1"/>
    <row r="60807" ht="26.25" customHeight="1"/>
    <row r="60808" ht="26.25" customHeight="1"/>
    <row r="60809" ht="26.25" customHeight="1"/>
    <row r="60810" ht="26.25" customHeight="1"/>
    <row r="60811" ht="26.25" customHeight="1"/>
    <row r="60812" ht="26.25" customHeight="1"/>
    <row r="60813" ht="26.25" customHeight="1"/>
    <row r="60814" ht="26.25" customHeight="1"/>
    <row r="60815" ht="26.25" customHeight="1"/>
    <row r="60816" ht="26.25" customHeight="1"/>
    <row r="60817" ht="26.25" customHeight="1"/>
    <row r="60818" ht="26.25" customHeight="1"/>
    <row r="60819" ht="26.25" customHeight="1"/>
    <row r="60820" ht="26.25" customHeight="1"/>
    <row r="60821" ht="26.25" customHeight="1"/>
    <row r="60822" ht="26.25" customHeight="1"/>
    <row r="60823" ht="26.25" customHeight="1"/>
    <row r="60824" ht="26.25" customHeight="1"/>
    <row r="60825" ht="26.25" customHeight="1"/>
    <row r="60826" ht="26.25" customHeight="1"/>
    <row r="60827" ht="26.25" customHeight="1"/>
    <row r="60828" ht="26.25" customHeight="1"/>
    <row r="60829" ht="26.25" customHeight="1"/>
    <row r="60830" ht="26.25" customHeight="1"/>
    <row r="60831" ht="26.25" customHeight="1"/>
    <row r="60832" ht="26.25" customHeight="1"/>
    <row r="60833" ht="26.25" customHeight="1"/>
    <row r="60834" ht="26.25" customHeight="1"/>
    <row r="60835" ht="26.25" customHeight="1"/>
    <row r="60836" ht="26.25" customHeight="1"/>
    <row r="60837" ht="26.25" customHeight="1"/>
    <row r="60838" ht="26.25" customHeight="1"/>
    <row r="60839" ht="26.25" customHeight="1"/>
    <row r="60840" ht="26.25" customHeight="1"/>
    <row r="60841" ht="26.25" customHeight="1"/>
    <row r="60842" ht="26.25" customHeight="1"/>
    <row r="60843" ht="26.25" customHeight="1"/>
    <row r="60844" ht="26.25" customHeight="1"/>
    <row r="60845" ht="26.25" customHeight="1"/>
    <row r="60846" ht="26.25" customHeight="1"/>
    <row r="60847" ht="26.25" customHeight="1"/>
    <row r="60848" ht="26.25" customHeight="1"/>
    <row r="60849" ht="26.25" customHeight="1"/>
    <row r="60850" ht="26.25" customHeight="1"/>
    <row r="60851" ht="26.25" customHeight="1"/>
    <row r="60852" ht="26.25" customHeight="1"/>
    <row r="60853" ht="26.25" customHeight="1"/>
    <row r="60854" ht="26.25" customHeight="1"/>
    <row r="60855" ht="26.25" customHeight="1"/>
    <row r="60856" ht="26.25" customHeight="1"/>
    <row r="60857" ht="26.25" customHeight="1"/>
    <row r="60858" ht="26.25" customHeight="1"/>
    <row r="60859" ht="26.25" customHeight="1"/>
    <row r="60860" ht="26.25" customHeight="1"/>
    <row r="60861" ht="26.25" customHeight="1"/>
    <row r="60862" ht="26.25" customHeight="1"/>
    <row r="60863" ht="26.25" customHeight="1"/>
    <row r="60864" ht="26.25" customHeight="1"/>
    <row r="60865" ht="26.25" customHeight="1"/>
    <row r="60866" ht="26.25" customHeight="1"/>
    <row r="60867" ht="26.25" customHeight="1"/>
    <row r="60868" ht="26.25" customHeight="1"/>
    <row r="60869" ht="26.25" customHeight="1"/>
    <row r="60870" ht="26.25" customHeight="1"/>
    <row r="60871" ht="26.25" customHeight="1"/>
    <row r="60872" ht="26.25" customHeight="1"/>
    <row r="60873" ht="26.25" customHeight="1"/>
    <row r="60874" ht="26.25" customHeight="1"/>
    <row r="60875" ht="26.25" customHeight="1"/>
    <row r="60876" ht="26.25" customHeight="1"/>
    <row r="60877" ht="26.25" customHeight="1"/>
    <row r="60878" ht="26.25" customHeight="1"/>
    <row r="60879" ht="26.25" customHeight="1"/>
    <row r="60880" ht="26.25" customHeight="1"/>
    <row r="60881" ht="26.25" customHeight="1"/>
    <row r="60882" ht="26.25" customHeight="1"/>
    <row r="60883" ht="26.25" customHeight="1"/>
    <row r="60884" ht="26.25" customHeight="1"/>
    <row r="60885" ht="26.25" customHeight="1"/>
    <row r="60886" ht="26.25" customHeight="1"/>
    <row r="60887" ht="26.25" customHeight="1"/>
    <row r="60888" ht="26.25" customHeight="1"/>
    <row r="60889" ht="26.25" customHeight="1"/>
    <row r="60890" ht="26.25" customHeight="1"/>
    <row r="60891" ht="26.25" customHeight="1"/>
    <row r="60892" ht="26.25" customHeight="1"/>
    <row r="60893" ht="26.25" customHeight="1"/>
    <row r="60894" ht="26.25" customHeight="1"/>
    <row r="60895" ht="26.25" customHeight="1"/>
    <row r="60896" ht="26.25" customHeight="1"/>
    <row r="60897" ht="26.25" customHeight="1"/>
    <row r="60898" ht="26.25" customHeight="1"/>
    <row r="60899" ht="26.25" customHeight="1"/>
    <row r="60900" ht="26.25" customHeight="1"/>
    <row r="60901" ht="26.25" customHeight="1"/>
    <row r="60902" ht="26.25" customHeight="1"/>
    <row r="60903" ht="26.25" customHeight="1"/>
    <row r="60904" ht="26.25" customHeight="1"/>
    <row r="60905" ht="26.25" customHeight="1"/>
    <row r="60906" ht="26.25" customHeight="1"/>
    <row r="60907" ht="26.25" customHeight="1"/>
    <row r="60908" ht="26.25" customHeight="1"/>
    <row r="60909" ht="26.25" customHeight="1"/>
    <row r="60910" ht="26.25" customHeight="1"/>
    <row r="60911" ht="26.25" customHeight="1"/>
    <row r="60912" ht="26.25" customHeight="1"/>
    <row r="60913" ht="26.25" customHeight="1"/>
    <row r="60914" ht="26.25" customHeight="1"/>
    <row r="60915" ht="26.25" customHeight="1"/>
    <row r="60916" ht="26.25" customHeight="1"/>
    <row r="60917" ht="26.25" customHeight="1"/>
    <row r="60918" ht="26.25" customHeight="1"/>
    <row r="60919" ht="26.25" customHeight="1"/>
    <row r="60920" ht="26.25" customHeight="1"/>
    <row r="60921" ht="26.25" customHeight="1"/>
    <row r="60922" ht="26.25" customHeight="1"/>
    <row r="60923" ht="26.25" customHeight="1"/>
    <row r="60924" ht="26.25" customHeight="1"/>
    <row r="60925" ht="26.25" customHeight="1"/>
    <row r="60926" ht="26.25" customHeight="1"/>
    <row r="60927" ht="26.25" customHeight="1"/>
    <row r="60928" ht="26.25" customHeight="1"/>
    <row r="60929" ht="26.25" customHeight="1"/>
    <row r="60930" ht="26.25" customHeight="1"/>
    <row r="60931" ht="26.25" customHeight="1"/>
    <row r="60932" ht="26.25" customHeight="1"/>
    <row r="60933" ht="26.25" customHeight="1"/>
    <row r="60934" ht="26.25" customHeight="1"/>
    <row r="60935" ht="26.25" customHeight="1"/>
    <row r="60936" ht="26.25" customHeight="1"/>
    <row r="60937" ht="26.25" customHeight="1"/>
    <row r="60938" ht="26.25" customHeight="1"/>
    <row r="60939" ht="26.25" customHeight="1"/>
    <row r="60940" ht="26.25" customHeight="1"/>
    <row r="60941" ht="26.25" customHeight="1"/>
    <row r="60942" ht="26.25" customHeight="1"/>
    <row r="60943" ht="26.25" customHeight="1"/>
    <row r="60944" ht="26.25" customHeight="1"/>
    <row r="60945" ht="26.25" customHeight="1"/>
    <row r="60946" ht="26.25" customHeight="1"/>
    <row r="60947" ht="26.25" customHeight="1"/>
    <row r="60948" ht="26.25" customHeight="1"/>
    <row r="60949" ht="26.25" customHeight="1"/>
    <row r="60950" ht="26.25" customHeight="1"/>
    <row r="60951" ht="26.25" customHeight="1"/>
    <row r="60952" ht="26.25" customHeight="1"/>
    <row r="60953" ht="26.25" customHeight="1"/>
    <row r="60954" ht="26.25" customHeight="1"/>
    <row r="60955" ht="26.25" customHeight="1"/>
    <row r="60956" ht="26.25" customHeight="1"/>
    <row r="60957" ht="26.25" customHeight="1"/>
    <row r="60958" ht="26.25" customHeight="1"/>
    <row r="60959" ht="26.25" customHeight="1"/>
    <row r="60960" ht="26.25" customHeight="1"/>
    <row r="60961" ht="26.25" customHeight="1"/>
    <row r="60962" ht="26.25" customHeight="1"/>
    <row r="60963" ht="26.25" customHeight="1"/>
    <row r="60964" ht="26.25" customHeight="1"/>
    <row r="60965" ht="26.25" customHeight="1"/>
    <row r="60966" ht="26.25" customHeight="1"/>
    <row r="60967" ht="26.25" customHeight="1"/>
    <row r="60968" ht="26.25" customHeight="1"/>
    <row r="60969" ht="26.25" customHeight="1"/>
    <row r="60970" ht="26.25" customHeight="1"/>
    <row r="60971" ht="26.25" customHeight="1"/>
    <row r="60972" ht="26.25" customHeight="1"/>
    <row r="60973" ht="26.25" customHeight="1"/>
    <row r="60974" ht="26.25" customHeight="1"/>
    <row r="60975" ht="26.25" customHeight="1"/>
    <row r="60976" ht="26.25" customHeight="1"/>
    <row r="60977" ht="26.25" customHeight="1"/>
    <row r="60978" ht="26.25" customHeight="1"/>
    <row r="60979" ht="26.25" customHeight="1"/>
    <row r="60980" ht="26.25" customHeight="1"/>
    <row r="60981" ht="26.25" customHeight="1"/>
    <row r="60982" ht="26.25" customHeight="1"/>
    <row r="60983" ht="26.25" customHeight="1"/>
    <row r="60984" ht="26.25" customHeight="1"/>
    <row r="60985" ht="26.25" customHeight="1"/>
    <row r="60986" ht="26.25" customHeight="1"/>
    <row r="60987" ht="26.25" customHeight="1"/>
    <row r="60988" ht="26.25" customHeight="1"/>
    <row r="60989" ht="26.25" customHeight="1"/>
    <row r="60990" ht="26.25" customHeight="1"/>
    <row r="60991" ht="26.25" customHeight="1"/>
    <row r="60992" ht="26.25" customHeight="1"/>
    <row r="60993" ht="26.25" customHeight="1"/>
    <row r="60994" ht="26.25" customHeight="1"/>
    <row r="60995" ht="26.25" customHeight="1"/>
    <row r="60996" ht="26.25" customHeight="1"/>
    <row r="60997" ht="26.25" customHeight="1"/>
    <row r="60998" ht="26.25" customHeight="1"/>
    <row r="60999" ht="26.25" customHeight="1"/>
    <row r="61000" ht="26.25" customHeight="1"/>
    <row r="61001" ht="26.25" customHeight="1"/>
    <row r="61002" ht="26.25" customHeight="1"/>
    <row r="61003" ht="26.25" customHeight="1"/>
    <row r="61004" ht="26.25" customHeight="1"/>
    <row r="61005" ht="26.25" customHeight="1"/>
    <row r="61006" ht="26.25" customHeight="1"/>
    <row r="61007" ht="26.25" customHeight="1"/>
    <row r="61008" ht="26.25" customHeight="1"/>
    <row r="61009" ht="26.25" customHeight="1"/>
    <row r="61010" ht="26.25" customHeight="1"/>
    <row r="61011" ht="26.25" customHeight="1"/>
    <row r="61012" ht="26.25" customHeight="1"/>
    <row r="61013" ht="26.25" customHeight="1"/>
    <row r="61014" ht="26.25" customHeight="1"/>
    <row r="61015" ht="26.25" customHeight="1"/>
    <row r="61016" ht="26.25" customHeight="1"/>
    <row r="61017" ht="26.25" customHeight="1"/>
    <row r="61018" ht="26.25" customHeight="1"/>
    <row r="61019" ht="26.25" customHeight="1"/>
    <row r="61020" ht="26.25" customHeight="1"/>
    <row r="61021" ht="26.25" customHeight="1"/>
    <row r="61022" ht="26.25" customHeight="1"/>
    <row r="61023" ht="26.25" customHeight="1"/>
    <row r="61024" ht="26.25" customHeight="1"/>
    <row r="61025" ht="26.25" customHeight="1"/>
    <row r="61026" ht="26.25" customHeight="1"/>
    <row r="61027" ht="26.25" customHeight="1"/>
    <row r="61028" ht="26.25" customHeight="1"/>
    <row r="61029" ht="26.25" customHeight="1"/>
    <row r="61030" ht="26.25" customHeight="1"/>
    <row r="61031" ht="26.25" customHeight="1"/>
    <row r="61032" ht="26.25" customHeight="1"/>
    <row r="61033" ht="26.25" customHeight="1"/>
    <row r="61034" ht="26.25" customHeight="1"/>
    <row r="61035" ht="26.25" customHeight="1"/>
    <row r="61036" ht="26.25" customHeight="1"/>
    <row r="61037" ht="26.25" customHeight="1"/>
    <row r="61038" ht="26.25" customHeight="1"/>
    <row r="61039" ht="26.25" customHeight="1"/>
    <row r="61040" ht="26.25" customHeight="1"/>
    <row r="61041" ht="26.25" customHeight="1"/>
    <row r="61042" ht="26.25" customHeight="1"/>
    <row r="61043" ht="26.25" customHeight="1"/>
    <row r="61044" ht="26.25" customHeight="1"/>
    <row r="61045" ht="26.25" customHeight="1"/>
    <row r="61046" ht="26.25" customHeight="1"/>
    <row r="61047" ht="26.25" customHeight="1"/>
    <row r="61048" ht="26.25" customHeight="1"/>
    <row r="61049" ht="26.25" customHeight="1"/>
    <row r="61050" ht="26.25" customHeight="1"/>
    <row r="61051" ht="26.25" customHeight="1"/>
    <row r="61052" ht="26.25" customHeight="1"/>
    <row r="61053" ht="26.25" customHeight="1"/>
    <row r="61054" ht="26.25" customHeight="1"/>
    <row r="61055" ht="26.25" customHeight="1"/>
    <row r="61056" ht="26.25" customHeight="1"/>
    <row r="61057" ht="26.25" customHeight="1"/>
    <row r="61058" ht="26.25" customHeight="1"/>
    <row r="61059" ht="26.25" customHeight="1"/>
    <row r="61060" ht="26.25" customHeight="1"/>
    <row r="61061" ht="26.25" customHeight="1"/>
    <row r="61062" ht="26.25" customHeight="1"/>
    <row r="61063" ht="26.25" customHeight="1"/>
    <row r="61064" ht="26.25" customHeight="1"/>
    <row r="61065" ht="26.25" customHeight="1"/>
    <row r="61066" ht="26.25" customHeight="1"/>
    <row r="61067" ht="26.25" customHeight="1"/>
    <row r="61068" ht="26.25" customHeight="1"/>
    <row r="61069" ht="26.25" customHeight="1"/>
    <row r="61070" ht="26.25" customHeight="1"/>
    <row r="61071" ht="26.25" customHeight="1"/>
    <row r="61072" ht="26.25" customHeight="1"/>
    <row r="61073" ht="26.25" customHeight="1"/>
    <row r="61074" ht="26.25" customHeight="1"/>
    <row r="61075" ht="26.25" customHeight="1"/>
    <row r="61076" ht="26.25" customHeight="1"/>
    <row r="61077" ht="26.25" customHeight="1"/>
    <row r="61078" ht="26.25" customHeight="1"/>
    <row r="61079" ht="26.25" customHeight="1"/>
    <row r="61080" ht="26.25" customHeight="1"/>
    <row r="61081" ht="26.25" customHeight="1"/>
    <row r="61082" ht="26.25" customHeight="1"/>
    <row r="61083" ht="26.25" customHeight="1"/>
    <row r="61084" ht="26.25" customHeight="1"/>
    <row r="61085" ht="26.25" customHeight="1"/>
    <row r="61086" ht="26.25" customHeight="1"/>
    <row r="61087" ht="26.25" customHeight="1"/>
    <row r="61088" ht="26.25" customHeight="1"/>
    <row r="61089" ht="26.25" customHeight="1"/>
    <row r="61090" ht="26.25" customHeight="1"/>
    <row r="61091" ht="26.25" customHeight="1"/>
    <row r="61092" ht="26.25" customHeight="1"/>
    <row r="61093" ht="26.25" customHeight="1"/>
    <row r="61094" ht="26.25" customHeight="1"/>
    <row r="61095" ht="26.25" customHeight="1"/>
    <row r="61096" ht="26.25" customHeight="1"/>
    <row r="61097" ht="26.25" customHeight="1"/>
    <row r="61098" ht="26.25" customHeight="1"/>
    <row r="61099" ht="26.25" customHeight="1"/>
    <row r="61100" ht="26.25" customHeight="1"/>
    <row r="61101" ht="26.25" customHeight="1"/>
    <row r="61102" ht="26.25" customHeight="1"/>
    <row r="61103" ht="26.25" customHeight="1"/>
    <row r="61104" ht="26.25" customHeight="1"/>
    <row r="61105" ht="26.25" customHeight="1"/>
    <row r="61106" ht="26.25" customHeight="1"/>
    <row r="61107" ht="26.25" customHeight="1"/>
    <row r="61108" ht="26.25" customHeight="1"/>
    <row r="61109" ht="26.25" customHeight="1"/>
    <row r="61110" ht="26.25" customHeight="1"/>
    <row r="61111" ht="26.25" customHeight="1"/>
    <row r="61112" ht="26.25" customHeight="1"/>
    <row r="61113" ht="26.25" customHeight="1"/>
    <row r="61114" ht="26.25" customHeight="1"/>
    <row r="61115" ht="26.25" customHeight="1"/>
    <row r="61116" ht="26.25" customHeight="1"/>
    <row r="61117" ht="26.25" customHeight="1"/>
    <row r="61118" ht="26.25" customHeight="1"/>
    <row r="61119" ht="26.25" customHeight="1"/>
    <row r="61120" ht="26.25" customHeight="1"/>
    <row r="61121" ht="26.25" customHeight="1"/>
    <row r="61122" ht="26.25" customHeight="1"/>
    <row r="61123" ht="26.25" customHeight="1"/>
    <row r="61124" ht="26.25" customHeight="1"/>
    <row r="61125" ht="26.25" customHeight="1"/>
    <row r="61126" ht="26.25" customHeight="1"/>
    <row r="61127" ht="26.25" customHeight="1"/>
    <row r="61128" ht="26.25" customHeight="1"/>
    <row r="61129" ht="26.25" customHeight="1"/>
    <row r="61130" ht="26.25" customHeight="1"/>
    <row r="61131" ht="26.25" customHeight="1"/>
    <row r="61132" ht="26.25" customHeight="1"/>
    <row r="61133" ht="26.25" customHeight="1"/>
    <row r="61134" ht="26.25" customHeight="1"/>
    <row r="61135" ht="26.25" customHeight="1"/>
    <row r="61136" ht="26.25" customHeight="1"/>
    <row r="61137" ht="26.25" customHeight="1"/>
    <row r="61138" ht="26.25" customHeight="1"/>
    <row r="61139" ht="26.25" customHeight="1"/>
    <row r="61140" ht="26.25" customHeight="1"/>
    <row r="61141" ht="26.25" customHeight="1"/>
    <row r="61142" ht="26.25" customHeight="1"/>
    <row r="61143" ht="26.25" customHeight="1"/>
    <row r="61144" ht="26.25" customHeight="1"/>
    <row r="61145" ht="26.25" customHeight="1"/>
    <row r="61146" ht="26.25" customHeight="1"/>
    <row r="61147" ht="26.25" customHeight="1"/>
    <row r="61148" ht="26.25" customHeight="1"/>
    <row r="61149" ht="26.25" customHeight="1"/>
    <row r="61150" ht="26.25" customHeight="1"/>
    <row r="61151" ht="26.25" customHeight="1"/>
    <row r="61152" ht="26.25" customHeight="1"/>
    <row r="61153" ht="26.25" customHeight="1"/>
    <row r="61154" ht="26.25" customHeight="1"/>
    <row r="61155" ht="26.25" customHeight="1"/>
    <row r="61156" ht="26.25" customHeight="1"/>
    <row r="61157" ht="26.25" customHeight="1"/>
    <row r="61158" ht="26.25" customHeight="1"/>
    <row r="61159" ht="26.25" customHeight="1"/>
    <row r="61160" ht="26.25" customHeight="1"/>
    <row r="61161" ht="26.25" customHeight="1"/>
    <row r="61162" ht="26.25" customHeight="1"/>
    <row r="61163" ht="26.25" customHeight="1"/>
    <row r="61164" ht="26.25" customHeight="1"/>
    <row r="61165" ht="26.25" customHeight="1"/>
    <row r="61166" ht="26.25" customHeight="1"/>
    <row r="61167" ht="26.25" customHeight="1"/>
    <row r="61168" ht="26.25" customHeight="1"/>
    <row r="61169" ht="26.25" customHeight="1"/>
    <row r="61170" ht="26.25" customHeight="1"/>
    <row r="61171" ht="26.25" customHeight="1"/>
    <row r="61172" ht="26.25" customHeight="1"/>
    <row r="61173" ht="26.25" customHeight="1"/>
    <row r="61174" ht="26.25" customHeight="1"/>
    <row r="61175" ht="26.25" customHeight="1"/>
    <row r="61176" ht="26.25" customHeight="1"/>
    <row r="61177" ht="26.25" customHeight="1"/>
    <row r="61178" ht="26.25" customHeight="1"/>
    <row r="61179" ht="26.25" customHeight="1"/>
    <row r="61180" ht="26.25" customHeight="1"/>
    <row r="61181" ht="26.25" customHeight="1"/>
    <row r="61182" ht="26.25" customHeight="1"/>
    <row r="61183" ht="26.25" customHeight="1"/>
    <row r="61184" ht="26.25" customHeight="1"/>
    <row r="61185" ht="26.25" customHeight="1"/>
    <row r="61186" ht="26.25" customHeight="1"/>
    <row r="61187" ht="26.25" customHeight="1"/>
    <row r="61188" ht="26.25" customHeight="1"/>
    <row r="61189" ht="26.25" customHeight="1"/>
    <row r="61190" ht="26.25" customHeight="1"/>
    <row r="61191" ht="26.25" customHeight="1"/>
    <row r="61192" ht="26.25" customHeight="1"/>
    <row r="61193" ht="26.25" customHeight="1"/>
    <row r="61194" ht="26.25" customHeight="1"/>
    <row r="61195" ht="26.25" customHeight="1"/>
    <row r="61196" ht="26.25" customHeight="1"/>
    <row r="61197" ht="26.25" customHeight="1"/>
    <row r="61198" ht="26.25" customHeight="1"/>
    <row r="61199" ht="26.25" customHeight="1"/>
    <row r="61200" ht="26.25" customHeight="1"/>
    <row r="61201" ht="26.25" customHeight="1"/>
    <row r="61202" ht="26.25" customHeight="1"/>
    <row r="61203" ht="26.25" customHeight="1"/>
    <row r="61204" ht="26.25" customHeight="1"/>
    <row r="61205" ht="26.25" customHeight="1"/>
    <row r="61206" ht="26.25" customHeight="1"/>
    <row r="61207" ht="26.25" customHeight="1"/>
    <row r="61208" ht="26.25" customHeight="1"/>
    <row r="61209" ht="26.25" customHeight="1"/>
    <row r="61210" ht="26.25" customHeight="1"/>
    <row r="61211" ht="26.25" customHeight="1"/>
    <row r="61212" ht="26.25" customHeight="1"/>
    <row r="61213" ht="26.25" customHeight="1"/>
    <row r="61214" ht="26.25" customHeight="1"/>
    <row r="61215" ht="26.25" customHeight="1"/>
    <row r="61216" ht="26.25" customHeight="1"/>
    <row r="61217" ht="26.25" customHeight="1"/>
    <row r="61218" ht="26.25" customHeight="1"/>
    <row r="61219" ht="26.25" customHeight="1"/>
    <row r="61220" ht="26.25" customHeight="1"/>
    <row r="61221" ht="26.25" customHeight="1"/>
    <row r="61222" ht="26.25" customHeight="1"/>
    <row r="61223" ht="26.25" customHeight="1"/>
    <row r="61224" ht="26.25" customHeight="1"/>
    <row r="61225" ht="26.25" customHeight="1"/>
    <row r="61226" ht="26.25" customHeight="1"/>
    <row r="61227" ht="26.25" customHeight="1"/>
    <row r="61228" ht="26.25" customHeight="1"/>
    <row r="61229" ht="26.25" customHeight="1"/>
    <row r="61230" ht="26.25" customHeight="1"/>
    <row r="61231" ht="26.25" customHeight="1"/>
    <row r="61232" ht="26.25" customHeight="1"/>
    <row r="61233" ht="26.25" customHeight="1"/>
    <row r="61234" ht="26.25" customHeight="1"/>
    <row r="61235" ht="26.25" customHeight="1"/>
    <row r="61236" ht="26.25" customHeight="1"/>
    <row r="61237" ht="26.25" customHeight="1"/>
    <row r="61238" ht="26.25" customHeight="1"/>
    <row r="61239" ht="26.25" customHeight="1"/>
    <row r="61240" ht="26.25" customHeight="1"/>
    <row r="61241" ht="26.25" customHeight="1"/>
    <row r="61242" ht="26.25" customHeight="1"/>
    <row r="61243" ht="26.25" customHeight="1"/>
    <row r="61244" ht="26.25" customHeight="1"/>
    <row r="61245" ht="26.25" customHeight="1"/>
    <row r="61246" ht="26.25" customHeight="1"/>
    <row r="61247" ht="26.25" customHeight="1"/>
    <row r="61248" ht="26.25" customHeight="1"/>
    <row r="61249" ht="26.25" customHeight="1"/>
    <row r="61250" ht="26.25" customHeight="1"/>
    <row r="61251" ht="26.25" customHeight="1"/>
    <row r="61252" ht="26.25" customHeight="1"/>
    <row r="61253" ht="26.25" customHeight="1"/>
    <row r="61254" ht="26.25" customHeight="1"/>
    <row r="61255" ht="26.25" customHeight="1"/>
    <row r="61256" ht="26.25" customHeight="1"/>
    <row r="61257" ht="26.25" customHeight="1"/>
    <row r="61258" ht="26.25" customHeight="1"/>
    <row r="61259" ht="26.25" customHeight="1"/>
    <row r="61260" ht="26.25" customHeight="1"/>
    <row r="61261" ht="26.25" customHeight="1"/>
    <row r="61262" ht="26.25" customHeight="1"/>
    <row r="61263" ht="26.25" customHeight="1"/>
    <row r="61264" ht="26.25" customHeight="1"/>
    <row r="61265" ht="26.25" customHeight="1"/>
    <row r="61266" ht="26.25" customHeight="1"/>
    <row r="61267" ht="26.25" customHeight="1"/>
    <row r="61268" ht="26.25" customHeight="1"/>
    <row r="61269" ht="26.25" customHeight="1"/>
    <row r="61270" ht="26.25" customHeight="1"/>
    <row r="61271" ht="26.25" customHeight="1"/>
    <row r="61272" ht="26.25" customHeight="1"/>
    <row r="61273" ht="26.25" customHeight="1"/>
    <row r="61274" ht="26.25" customHeight="1"/>
    <row r="61275" ht="26.25" customHeight="1"/>
    <row r="61276" ht="26.25" customHeight="1"/>
    <row r="61277" ht="26.25" customHeight="1"/>
    <row r="61278" ht="26.25" customHeight="1"/>
    <row r="61279" ht="26.25" customHeight="1"/>
    <row r="61280" ht="26.25" customHeight="1"/>
    <row r="61281" ht="26.25" customHeight="1"/>
    <row r="61282" ht="26.25" customHeight="1"/>
    <row r="61283" ht="26.25" customHeight="1"/>
    <row r="61284" ht="26.25" customHeight="1"/>
    <row r="61285" ht="26.25" customHeight="1"/>
    <row r="61286" ht="26.25" customHeight="1"/>
    <row r="61287" ht="26.25" customHeight="1"/>
    <row r="61288" ht="26.25" customHeight="1"/>
    <row r="61289" ht="26.25" customHeight="1"/>
    <row r="61290" ht="26.25" customHeight="1"/>
    <row r="61291" ht="26.25" customHeight="1"/>
    <row r="61292" ht="26.25" customHeight="1"/>
    <row r="61293" ht="26.25" customHeight="1"/>
    <row r="61294" ht="26.25" customHeight="1"/>
    <row r="61295" ht="26.25" customHeight="1"/>
    <row r="61296" ht="26.25" customHeight="1"/>
    <row r="61297" ht="26.25" customHeight="1"/>
    <row r="61298" ht="26.25" customHeight="1"/>
    <row r="61299" ht="26.25" customHeight="1"/>
    <row r="61300" ht="26.25" customHeight="1"/>
    <row r="61301" ht="26.25" customHeight="1"/>
    <row r="61302" ht="26.25" customHeight="1"/>
    <row r="61303" ht="26.25" customHeight="1"/>
    <row r="61304" ht="26.25" customHeight="1"/>
    <row r="61305" ht="26.25" customHeight="1"/>
    <row r="61306" ht="26.25" customHeight="1"/>
    <row r="61307" ht="26.25" customHeight="1"/>
    <row r="61308" ht="26.25" customHeight="1"/>
    <row r="61309" ht="26.25" customHeight="1"/>
    <row r="61310" ht="26.25" customHeight="1"/>
    <row r="61311" ht="26.25" customHeight="1"/>
    <row r="61312" ht="26.25" customHeight="1"/>
    <row r="61313" ht="26.25" customHeight="1"/>
    <row r="61314" ht="26.25" customHeight="1"/>
    <row r="61315" ht="26.25" customHeight="1"/>
    <row r="61316" ht="26.25" customHeight="1"/>
    <row r="61317" ht="26.25" customHeight="1"/>
    <row r="61318" ht="26.25" customHeight="1"/>
    <row r="61319" ht="26.25" customHeight="1"/>
    <row r="61320" ht="26.25" customHeight="1"/>
    <row r="61321" ht="26.25" customHeight="1"/>
    <row r="61322" ht="26.25" customHeight="1"/>
    <row r="61323" ht="26.25" customHeight="1"/>
    <row r="61324" ht="26.25" customHeight="1"/>
    <row r="61325" ht="26.25" customHeight="1"/>
    <row r="61326" ht="26.25" customHeight="1"/>
    <row r="61327" ht="26.25" customHeight="1"/>
    <row r="61328" ht="26.25" customHeight="1"/>
    <row r="61329" ht="26.25" customHeight="1"/>
    <row r="61330" ht="26.25" customHeight="1"/>
    <row r="61331" ht="26.25" customHeight="1"/>
    <row r="61332" ht="26.25" customHeight="1"/>
    <row r="61333" ht="26.25" customHeight="1"/>
    <row r="61334" ht="26.25" customHeight="1"/>
    <row r="61335" ht="26.25" customHeight="1"/>
    <row r="61336" ht="26.25" customHeight="1"/>
    <row r="61337" ht="26.25" customHeight="1"/>
    <row r="61338" ht="26.25" customHeight="1"/>
    <row r="61339" ht="26.25" customHeight="1"/>
    <row r="61340" ht="26.25" customHeight="1"/>
    <row r="61341" ht="26.25" customHeight="1"/>
    <row r="61342" ht="26.25" customHeight="1"/>
    <row r="61343" ht="26.25" customHeight="1"/>
    <row r="61344" ht="26.25" customHeight="1"/>
    <row r="61345" ht="26.25" customHeight="1"/>
    <row r="61346" ht="26.25" customHeight="1"/>
    <row r="61347" ht="26.25" customHeight="1"/>
    <row r="61348" ht="26.25" customHeight="1"/>
    <row r="61349" ht="26.25" customHeight="1"/>
    <row r="61350" ht="26.25" customHeight="1"/>
    <row r="61351" ht="26.25" customHeight="1"/>
    <row r="61352" ht="26.25" customHeight="1"/>
    <row r="61353" ht="26.25" customHeight="1"/>
    <row r="61354" ht="26.25" customHeight="1"/>
    <row r="61355" ht="26.25" customHeight="1"/>
    <row r="61356" ht="26.25" customHeight="1"/>
    <row r="61357" ht="26.25" customHeight="1"/>
    <row r="61358" ht="26.25" customHeight="1"/>
    <row r="61359" ht="26.25" customHeight="1"/>
    <row r="61360" ht="26.25" customHeight="1"/>
    <row r="61361" ht="26.25" customHeight="1"/>
    <row r="61362" ht="26.25" customHeight="1"/>
    <row r="61363" ht="26.25" customHeight="1"/>
    <row r="61364" ht="26.25" customHeight="1"/>
    <row r="61365" ht="26.25" customHeight="1"/>
    <row r="61366" ht="26.25" customHeight="1"/>
    <row r="61367" ht="26.25" customHeight="1"/>
    <row r="61368" ht="26.25" customHeight="1"/>
    <row r="61369" ht="26.25" customHeight="1"/>
    <row r="61370" ht="26.25" customHeight="1"/>
    <row r="61371" ht="26.25" customHeight="1"/>
    <row r="61372" ht="26.25" customHeight="1"/>
    <row r="61373" ht="26.25" customHeight="1"/>
    <row r="61374" ht="26.25" customHeight="1"/>
    <row r="61375" ht="26.25" customHeight="1"/>
    <row r="61376" ht="26.25" customHeight="1"/>
    <row r="61377" ht="26.25" customHeight="1"/>
    <row r="61378" ht="26.25" customHeight="1"/>
    <row r="61379" ht="26.25" customHeight="1"/>
    <row r="61380" ht="26.25" customHeight="1"/>
    <row r="61381" ht="26.25" customHeight="1"/>
    <row r="61382" ht="26.25" customHeight="1"/>
    <row r="61383" ht="26.25" customHeight="1"/>
    <row r="61384" ht="26.25" customHeight="1"/>
    <row r="61385" ht="26.25" customHeight="1"/>
    <row r="61386" ht="26.25" customHeight="1"/>
    <row r="61387" ht="26.25" customHeight="1"/>
    <row r="61388" ht="26.25" customHeight="1"/>
    <row r="61389" ht="26.25" customHeight="1"/>
    <row r="61390" ht="26.25" customHeight="1"/>
    <row r="61391" ht="26.25" customHeight="1"/>
    <row r="61392" ht="26.25" customHeight="1"/>
    <row r="61393" ht="26.25" customHeight="1"/>
    <row r="61394" ht="26.25" customHeight="1"/>
    <row r="61395" ht="26.25" customHeight="1"/>
    <row r="61396" ht="26.25" customHeight="1"/>
    <row r="61397" ht="26.25" customHeight="1"/>
    <row r="61398" ht="26.25" customHeight="1"/>
    <row r="61399" ht="26.25" customHeight="1"/>
    <row r="61400" ht="26.25" customHeight="1"/>
    <row r="61401" ht="26.25" customHeight="1"/>
    <row r="61402" ht="26.25" customHeight="1"/>
    <row r="61403" ht="26.25" customHeight="1"/>
    <row r="61404" ht="26.25" customHeight="1"/>
    <row r="61405" ht="26.25" customHeight="1"/>
    <row r="61406" ht="26.25" customHeight="1"/>
    <row r="61407" ht="26.25" customHeight="1"/>
    <row r="61408" ht="26.25" customHeight="1"/>
    <row r="61409" ht="26.25" customHeight="1"/>
    <row r="61410" ht="26.25" customHeight="1"/>
    <row r="61411" ht="26.25" customHeight="1"/>
    <row r="61412" ht="26.25" customHeight="1"/>
    <row r="61413" ht="26.25" customHeight="1"/>
    <row r="61414" ht="26.25" customHeight="1"/>
    <row r="61415" ht="26.25" customHeight="1"/>
    <row r="61416" ht="26.25" customHeight="1"/>
    <row r="61417" ht="26.25" customHeight="1"/>
    <row r="61418" ht="26.25" customHeight="1"/>
    <row r="61419" ht="26.25" customHeight="1"/>
    <row r="61420" ht="26.25" customHeight="1"/>
    <row r="61421" ht="26.25" customHeight="1"/>
    <row r="61422" ht="26.25" customHeight="1"/>
    <row r="61423" ht="26.25" customHeight="1"/>
    <row r="61424" ht="26.25" customHeight="1"/>
    <row r="61425" ht="26.25" customHeight="1"/>
    <row r="61426" ht="26.25" customHeight="1"/>
    <row r="61427" ht="26.25" customHeight="1"/>
    <row r="61428" ht="26.25" customHeight="1"/>
    <row r="61429" ht="26.25" customHeight="1"/>
    <row r="61430" ht="26.25" customHeight="1"/>
    <row r="61431" ht="26.25" customHeight="1"/>
    <row r="61432" ht="26.25" customHeight="1"/>
    <row r="61433" ht="26.25" customHeight="1"/>
    <row r="61434" ht="26.25" customHeight="1"/>
    <row r="61435" ht="26.25" customHeight="1"/>
    <row r="61436" ht="26.25" customHeight="1"/>
    <row r="61437" ht="26.25" customHeight="1"/>
    <row r="61438" ht="26.25" customHeight="1"/>
    <row r="61439" ht="26.25" customHeight="1"/>
    <row r="61440" ht="26.25" customHeight="1"/>
    <row r="61441" ht="26.25" customHeight="1"/>
    <row r="61442" ht="26.25" customHeight="1"/>
    <row r="61443" ht="26.25" customHeight="1"/>
    <row r="61444" ht="26.25" customHeight="1"/>
    <row r="61445" ht="26.25" customHeight="1"/>
    <row r="61446" ht="26.25" customHeight="1"/>
    <row r="61447" ht="26.25" customHeight="1"/>
    <row r="61448" ht="26.25" customHeight="1"/>
    <row r="61449" ht="26.25" customHeight="1"/>
    <row r="61450" ht="26.25" customHeight="1"/>
    <row r="61451" ht="26.25" customHeight="1"/>
    <row r="61452" ht="26.25" customHeight="1"/>
    <row r="61453" ht="26.25" customHeight="1"/>
    <row r="61454" ht="26.25" customHeight="1"/>
    <row r="61455" ht="26.25" customHeight="1"/>
    <row r="61456" ht="26.25" customHeight="1"/>
    <row r="61457" ht="26.25" customHeight="1"/>
    <row r="61458" ht="26.25" customHeight="1"/>
    <row r="61459" ht="26.25" customHeight="1"/>
    <row r="61460" ht="26.25" customHeight="1"/>
    <row r="61461" ht="26.25" customHeight="1"/>
    <row r="61462" ht="26.25" customHeight="1"/>
    <row r="61463" ht="26.25" customHeight="1"/>
    <row r="61464" ht="26.25" customHeight="1"/>
    <row r="61465" ht="26.25" customHeight="1"/>
    <row r="61466" ht="26.25" customHeight="1"/>
    <row r="61467" ht="26.25" customHeight="1"/>
    <row r="61468" ht="26.25" customHeight="1"/>
    <row r="61469" ht="26.25" customHeight="1"/>
    <row r="61470" ht="26.25" customHeight="1"/>
    <row r="61471" ht="26.25" customHeight="1"/>
    <row r="61472" ht="26.25" customHeight="1"/>
    <row r="61473" ht="26.25" customHeight="1"/>
    <row r="61474" ht="26.25" customHeight="1"/>
    <row r="61475" ht="26.25" customHeight="1"/>
    <row r="61476" ht="26.25" customHeight="1"/>
    <row r="61477" ht="26.25" customHeight="1"/>
    <row r="61478" ht="26.25" customHeight="1"/>
    <row r="61479" ht="26.25" customHeight="1"/>
    <row r="61480" ht="26.25" customHeight="1"/>
    <row r="61481" ht="26.25" customHeight="1"/>
    <row r="61482" ht="26.25" customHeight="1"/>
    <row r="61483" ht="26.25" customHeight="1"/>
    <row r="61484" ht="26.25" customHeight="1"/>
    <row r="61485" ht="26.25" customHeight="1"/>
    <row r="61486" ht="26.25" customHeight="1"/>
    <row r="61487" ht="26.25" customHeight="1"/>
    <row r="61488" ht="26.25" customHeight="1"/>
    <row r="61489" ht="26.25" customHeight="1"/>
    <row r="61490" ht="26.25" customHeight="1"/>
    <row r="61491" ht="26.25" customHeight="1"/>
    <row r="61492" ht="26.25" customHeight="1"/>
    <row r="61493" ht="26.25" customHeight="1"/>
    <row r="61494" ht="26.25" customHeight="1"/>
    <row r="61495" ht="26.25" customHeight="1"/>
    <row r="61496" ht="26.25" customHeight="1"/>
    <row r="61497" ht="26.25" customHeight="1"/>
    <row r="61498" ht="26.25" customHeight="1"/>
    <row r="61499" ht="26.25" customHeight="1"/>
    <row r="61500" ht="26.25" customHeight="1"/>
    <row r="61501" ht="26.25" customHeight="1"/>
    <row r="61502" ht="26.25" customHeight="1"/>
    <row r="61503" ht="26.25" customHeight="1"/>
    <row r="61504" ht="26.25" customHeight="1"/>
    <row r="61505" ht="26.25" customHeight="1"/>
    <row r="61506" ht="26.25" customHeight="1"/>
    <row r="61507" ht="26.25" customHeight="1"/>
    <row r="61508" ht="26.25" customHeight="1"/>
    <row r="61509" ht="26.25" customHeight="1"/>
    <row r="61510" ht="26.25" customHeight="1"/>
    <row r="61511" ht="26.25" customHeight="1"/>
    <row r="61512" ht="26.25" customHeight="1"/>
    <row r="61513" ht="26.25" customHeight="1"/>
    <row r="61514" ht="26.25" customHeight="1"/>
    <row r="61515" ht="26.25" customHeight="1"/>
    <row r="61516" ht="26.25" customHeight="1"/>
    <row r="61517" ht="26.25" customHeight="1"/>
    <row r="61518" ht="26.25" customHeight="1"/>
    <row r="61519" ht="26.25" customHeight="1"/>
    <row r="61520" ht="26.25" customHeight="1"/>
    <row r="61521" ht="26.25" customHeight="1"/>
    <row r="61522" ht="26.25" customHeight="1"/>
    <row r="61523" ht="26.25" customHeight="1"/>
    <row r="61524" ht="26.25" customHeight="1"/>
    <row r="61525" ht="26.25" customHeight="1"/>
    <row r="61526" ht="26.25" customHeight="1"/>
    <row r="61527" ht="26.25" customHeight="1"/>
    <row r="61528" ht="26.25" customHeight="1"/>
    <row r="61529" ht="26.25" customHeight="1"/>
    <row r="61530" ht="26.25" customHeight="1"/>
    <row r="61531" ht="26.25" customHeight="1"/>
    <row r="61532" ht="26.25" customHeight="1"/>
    <row r="61533" ht="26.25" customHeight="1"/>
    <row r="61534" ht="26.25" customHeight="1"/>
    <row r="61535" ht="26.25" customHeight="1"/>
    <row r="61536" ht="26.25" customHeight="1"/>
    <row r="61537" ht="26.25" customHeight="1"/>
    <row r="61538" ht="26.25" customHeight="1"/>
    <row r="61539" ht="26.25" customHeight="1"/>
    <row r="61540" ht="26.25" customHeight="1"/>
    <row r="61541" ht="26.25" customHeight="1"/>
    <row r="61542" ht="26.25" customHeight="1"/>
    <row r="61543" ht="26.25" customHeight="1"/>
    <row r="61544" ht="26.25" customHeight="1"/>
    <row r="61545" ht="26.25" customHeight="1"/>
    <row r="61546" ht="26.25" customHeight="1"/>
    <row r="61547" ht="26.25" customHeight="1"/>
    <row r="61548" ht="26.25" customHeight="1"/>
    <row r="61549" ht="26.25" customHeight="1"/>
    <row r="61550" ht="26.25" customHeight="1"/>
    <row r="61551" ht="26.25" customHeight="1"/>
    <row r="61552" ht="26.25" customHeight="1"/>
    <row r="61553" ht="26.25" customHeight="1"/>
    <row r="61554" ht="26.25" customHeight="1"/>
    <row r="61555" ht="26.25" customHeight="1"/>
    <row r="61556" ht="26.25" customHeight="1"/>
    <row r="61557" ht="26.25" customHeight="1"/>
    <row r="61558" ht="26.25" customHeight="1"/>
    <row r="61559" ht="26.25" customHeight="1"/>
    <row r="61560" ht="26.25" customHeight="1"/>
    <row r="61561" ht="26.25" customHeight="1"/>
    <row r="61562" ht="26.25" customHeight="1"/>
    <row r="61563" ht="26.25" customHeight="1"/>
    <row r="61564" ht="26.25" customHeight="1"/>
    <row r="61565" ht="26.25" customHeight="1"/>
    <row r="61566" ht="26.25" customHeight="1"/>
    <row r="61567" ht="26.25" customHeight="1"/>
    <row r="61568" ht="26.25" customHeight="1"/>
    <row r="61569" ht="26.25" customHeight="1"/>
    <row r="61570" ht="26.25" customHeight="1"/>
    <row r="61571" ht="26.25" customHeight="1"/>
    <row r="61572" ht="26.25" customHeight="1"/>
    <row r="61573" ht="26.25" customHeight="1"/>
    <row r="61574" ht="26.25" customHeight="1"/>
    <row r="61575" ht="26.25" customHeight="1"/>
    <row r="61576" ht="26.25" customHeight="1"/>
    <row r="61577" ht="26.25" customHeight="1"/>
    <row r="61578" ht="26.25" customHeight="1"/>
    <row r="61579" ht="26.25" customHeight="1"/>
    <row r="61580" ht="26.25" customHeight="1"/>
    <row r="61581" ht="26.25" customHeight="1"/>
    <row r="61582" ht="26.25" customHeight="1"/>
    <row r="61583" ht="26.25" customHeight="1"/>
    <row r="61584" ht="26.25" customHeight="1"/>
    <row r="61585" ht="26.25" customHeight="1"/>
    <row r="61586" ht="26.25" customHeight="1"/>
    <row r="61587" ht="26.25" customHeight="1"/>
    <row r="61588" ht="26.25" customHeight="1"/>
    <row r="61589" ht="26.25" customHeight="1"/>
    <row r="61590" ht="26.25" customHeight="1"/>
    <row r="61591" ht="26.25" customHeight="1"/>
    <row r="61592" ht="26.25" customHeight="1"/>
    <row r="61593" ht="26.25" customHeight="1"/>
    <row r="61594" ht="26.25" customHeight="1"/>
    <row r="61595" ht="26.25" customHeight="1"/>
    <row r="61596" ht="26.25" customHeight="1"/>
    <row r="61597" ht="26.25" customHeight="1"/>
    <row r="61598" ht="26.25" customHeight="1"/>
    <row r="61599" ht="26.25" customHeight="1"/>
    <row r="61600" ht="26.25" customHeight="1"/>
    <row r="61601" ht="26.25" customHeight="1"/>
    <row r="61602" ht="26.25" customHeight="1"/>
    <row r="61603" ht="26.25" customHeight="1"/>
    <row r="61604" ht="26.25" customHeight="1"/>
    <row r="61605" ht="26.25" customHeight="1"/>
    <row r="61606" ht="26.25" customHeight="1"/>
    <row r="61607" ht="26.25" customHeight="1"/>
    <row r="61608" ht="26.25" customHeight="1"/>
    <row r="61609" ht="26.25" customHeight="1"/>
    <row r="61610" ht="26.25" customHeight="1"/>
    <row r="61611" ht="26.25" customHeight="1"/>
    <row r="61612" ht="26.25" customHeight="1"/>
    <row r="61613" ht="26.25" customHeight="1"/>
    <row r="61614" ht="26.25" customHeight="1"/>
    <row r="61615" ht="26.25" customHeight="1"/>
    <row r="61616" ht="26.25" customHeight="1"/>
    <row r="61617" ht="26.25" customHeight="1"/>
    <row r="61618" ht="26.25" customHeight="1"/>
    <row r="61619" ht="26.25" customHeight="1"/>
    <row r="61620" ht="26.25" customHeight="1"/>
    <row r="61621" ht="26.25" customHeight="1"/>
    <row r="61622" ht="26.25" customHeight="1"/>
    <row r="61623" ht="26.25" customHeight="1"/>
    <row r="61624" ht="26.25" customHeight="1"/>
    <row r="61625" ht="26.25" customHeight="1"/>
    <row r="61626" ht="26.25" customHeight="1"/>
    <row r="61627" ht="26.25" customHeight="1"/>
    <row r="61628" ht="26.25" customHeight="1"/>
    <row r="61629" ht="26.25" customHeight="1"/>
    <row r="61630" ht="26.25" customHeight="1"/>
    <row r="61631" ht="26.25" customHeight="1"/>
    <row r="61632" ht="26.25" customHeight="1"/>
    <row r="61633" ht="26.25" customHeight="1"/>
    <row r="61634" ht="26.25" customHeight="1"/>
    <row r="61635" ht="26.25" customHeight="1"/>
    <row r="61636" ht="26.25" customHeight="1"/>
    <row r="61637" ht="26.25" customHeight="1"/>
    <row r="61638" ht="26.25" customHeight="1"/>
    <row r="61639" ht="26.25" customHeight="1"/>
    <row r="61640" ht="26.25" customHeight="1"/>
    <row r="61641" ht="26.25" customHeight="1"/>
    <row r="61642" ht="26.25" customHeight="1"/>
    <row r="61643" ht="26.25" customHeight="1"/>
    <row r="61644" ht="26.25" customHeight="1"/>
    <row r="61645" ht="26.25" customHeight="1"/>
    <row r="61646" ht="26.25" customHeight="1"/>
    <row r="61647" ht="26.25" customHeight="1"/>
    <row r="61648" ht="26.25" customHeight="1"/>
    <row r="61649" ht="26.25" customHeight="1"/>
    <row r="61650" ht="26.25" customHeight="1"/>
    <row r="61651" ht="26.25" customHeight="1"/>
    <row r="61652" ht="26.25" customHeight="1"/>
    <row r="61653" ht="26.25" customHeight="1"/>
    <row r="61654" ht="26.25" customHeight="1"/>
    <row r="61655" ht="26.25" customHeight="1"/>
    <row r="61656" ht="26.25" customHeight="1"/>
    <row r="61657" ht="26.25" customHeight="1"/>
    <row r="61658" ht="26.25" customHeight="1"/>
    <row r="61659" ht="26.25" customHeight="1"/>
    <row r="61660" ht="26.25" customHeight="1"/>
    <row r="61661" ht="26.25" customHeight="1"/>
    <row r="61662" ht="26.25" customHeight="1"/>
    <row r="61663" ht="26.25" customHeight="1"/>
    <row r="61664" ht="26.25" customHeight="1"/>
    <row r="61665" ht="26.25" customHeight="1"/>
    <row r="61666" ht="26.25" customHeight="1"/>
    <row r="61667" ht="26.25" customHeight="1"/>
    <row r="61668" ht="26.25" customHeight="1"/>
    <row r="61669" ht="26.25" customHeight="1"/>
    <row r="61670" ht="26.25" customHeight="1"/>
    <row r="61671" ht="26.25" customHeight="1"/>
    <row r="61672" ht="26.25" customHeight="1"/>
    <row r="61673" ht="26.25" customHeight="1"/>
    <row r="61674" ht="26.25" customHeight="1"/>
    <row r="61675" ht="26.25" customHeight="1"/>
    <row r="61676" ht="26.25" customHeight="1"/>
    <row r="61677" ht="26.25" customHeight="1"/>
    <row r="61678" ht="26.25" customHeight="1"/>
    <row r="61679" ht="26.25" customHeight="1"/>
    <row r="61680" ht="26.25" customHeight="1"/>
    <row r="61681" ht="26.25" customHeight="1"/>
    <row r="61682" ht="26.25" customHeight="1"/>
    <row r="61683" ht="26.25" customHeight="1"/>
    <row r="61684" ht="26.25" customHeight="1"/>
    <row r="61685" ht="26.25" customHeight="1"/>
    <row r="61686" ht="26.25" customHeight="1"/>
    <row r="61687" ht="26.25" customHeight="1"/>
    <row r="61688" ht="26.25" customHeight="1"/>
    <row r="61689" ht="26.25" customHeight="1"/>
    <row r="61690" ht="26.25" customHeight="1"/>
    <row r="61691" ht="26.25" customHeight="1"/>
    <row r="61692" ht="26.25" customHeight="1"/>
    <row r="61693" ht="26.25" customHeight="1"/>
    <row r="61694" ht="26.25" customHeight="1"/>
    <row r="61695" ht="26.25" customHeight="1"/>
    <row r="61696" ht="26.25" customHeight="1"/>
    <row r="61697" ht="26.25" customHeight="1"/>
    <row r="61698" ht="26.25" customHeight="1"/>
    <row r="61699" ht="26.25" customHeight="1"/>
    <row r="61700" ht="26.25" customHeight="1"/>
    <row r="61701" ht="26.25" customHeight="1"/>
    <row r="61702" ht="26.25" customHeight="1"/>
    <row r="61703" ht="26.25" customHeight="1"/>
    <row r="61704" ht="26.25" customHeight="1"/>
    <row r="61705" ht="26.25" customHeight="1"/>
    <row r="61706" ht="26.25" customHeight="1"/>
    <row r="61707" ht="26.25" customHeight="1"/>
    <row r="61708" ht="26.25" customHeight="1"/>
    <row r="61709" ht="26.25" customHeight="1"/>
    <row r="61710" ht="26.25" customHeight="1"/>
    <row r="61711" ht="26.25" customHeight="1"/>
    <row r="61712" ht="26.25" customHeight="1"/>
    <row r="61713" ht="26.25" customHeight="1"/>
    <row r="61714" ht="26.25" customHeight="1"/>
    <row r="61715" ht="26.25" customHeight="1"/>
    <row r="61716" ht="26.25" customHeight="1"/>
    <row r="61717" ht="26.25" customHeight="1"/>
    <row r="61718" ht="26.25" customHeight="1"/>
    <row r="61719" ht="26.25" customHeight="1"/>
    <row r="61720" ht="26.25" customHeight="1"/>
    <row r="61721" ht="26.25" customHeight="1"/>
    <row r="61722" ht="26.25" customHeight="1"/>
    <row r="61723" ht="26.25" customHeight="1"/>
    <row r="61724" ht="26.25" customHeight="1"/>
    <row r="61725" ht="26.25" customHeight="1"/>
    <row r="61726" ht="26.25" customHeight="1"/>
    <row r="61727" ht="26.25" customHeight="1"/>
    <row r="61728" ht="26.25" customHeight="1"/>
    <row r="61729" ht="26.25" customHeight="1"/>
    <row r="61730" ht="26.25" customHeight="1"/>
    <row r="61731" ht="26.25" customHeight="1"/>
    <row r="61732" ht="26.25" customHeight="1"/>
    <row r="61733" ht="26.25" customHeight="1"/>
    <row r="61734" ht="26.25" customHeight="1"/>
    <row r="61735" ht="26.25" customHeight="1"/>
    <row r="61736" ht="26.25" customHeight="1"/>
    <row r="61737" ht="26.25" customHeight="1"/>
    <row r="61738" ht="26.25" customHeight="1"/>
    <row r="61739" ht="26.25" customHeight="1"/>
    <row r="61740" ht="26.25" customHeight="1"/>
    <row r="61741" ht="26.25" customHeight="1"/>
    <row r="61742" ht="26.25" customHeight="1"/>
    <row r="61743" ht="26.25" customHeight="1"/>
    <row r="61744" ht="26.25" customHeight="1"/>
    <row r="61745" ht="26.25" customHeight="1"/>
    <row r="61746" ht="26.25" customHeight="1"/>
    <row r="61747" ht="26.25" customHeight="1"/>
    <row r="61748" ht="26.25" customHeight="1"/>
    <row r="61749" ht="26.25" customHeight="1"/>
    <row r="61750" ht="26.25" customHeight="1"/>
    <row r="61751" ht="26.25" customHeight="1"/>
    <row r="61752" ht="26.25" customHeight="1"/>
    <row r="61753" ht="26.25" customHeight="1"/>
    <row r="61754" ht="26.25" customHeight="1"/>
    <row r="61755" ht="26.25" customHeight="1"/>
    <row r="61756" ht="26.25" customHeight="1"/>
    <row r="61757" ht="26.25" customHeight="1"/>
    <row r="61758" ht="26.25" customHeight="1"/>
    <row r="61759" ht="26.25" customHeight="1"/>
    <row r="61760" ht="26.25" customHeight="1"/>
    <row r="61761" ht="26.25" customHeight="1"/>
    <row r="61762" ht="26.25" customHeight="1"/>
    <row r="61763" ht="26.25" customHeight="1"/>
    <row r="61764" ht="26.25" customHeight="1"/>
    <row r="61765" ht="26.25" customHeight="1"/>
    <row r="61766" ht="26.25" customHeight="1"/>
    <row r="61767" ht="26.25" customHeight="1"/>
    <row r="61768" ht="26.25" customHeight="1"/>
    <row r="61769" ht="26.25" customHeight="1"/>
    <row r="61770" ht="26.25" customHeight="1"/>
    <row r="61771" ht="26.25" customHeight="1"/>
    <row r="61772" ht="26.25" customHeight="1"/>
    <row r="61773" ht="26.25" customHeight="1"/>
    <row r="61774" ht="26.25" customHeight="1"/>
    <row r="61775" ht="26.25" customHeight="1"/>
    <row r="61776" ht="26.25" customHeight="1"/>
    <row r="61777" ht="26.25" customHeight="1"/>
    <row r="61778" ht="26.25" customHeight="1"/>
    <row r="61779" ht="26.25" customHeight="1"/>
    <row r="61780" ht="26.25" customHeight="1"/>
    <row r="61781" ht="26.25" customHeight="1"/>
    <row r="61782" ht="26.25" customHeight="1"/>
    <row r="61783" ht="26.25" customHeight="1"/>
    <row r="61784" ht="26.25" customHeight="1"/>
    <row r="61785" ht="26.25" customHeight="1"/>
    <row r="61786" ht="26.25" customHeight="1"/>
    <row r="61787" ht="26.25" customHeight="1"/>
    <row r="61788" ht="26.25" customHeight="1"/>
    <row r="61789" ht="26.25" customHeight="1"/>
    <row r="61790" ht="26.25" customHeight="1"/>
    <row r="61791" ht="26.25" customHeight="1"/>
    <row r="61792" ht="26.25" customHeight="1"/>
    <row r="61793" ht="26.25" customHeight="1"/>
    <row r="61794" ht="26.25" customHeight="1"/>
    <row r="61795" ht="26.25" customHeight="1"/>
    <row r="61796" ht="26.25" customHeight="1"/>
    <row r="61797" ht="26.25" customHeight="1"/>
    <row r="61798" ht="26.25" customHeight="1"/>
    <row r="61799" ht="26.25" customHeight="1"/>
    <row r="61800" ht="26.25" customHeight="1"/>
    <row r="61801" ht="26.25" customHeight="1"/>
    <row r="61802" ht="26.25" customHeight="1"/>
    <row r="61803" ht="26.25" customHeight="1"/>
    <row r="61804" ht="26.25" customHeight="1"/>
    <row r="61805" ht="26.25" customHeight="1"/>
    <row r="61806" ht="26.25" customHeight="1"/>
    <row r="61807" ht="26.25" customHeight="1"/>
    <row r="61808" ht="26.25" customHeight="1"/>
    <row r="61809" ht="26.25" customHeight="1"/>
    <row r="61810" ht="26.25" customHeight="1"/>
    <row r="61811" ht="26.25" customHeight="1"/>
    <row r="61812" ht="26.25" customHeight="1"/>
    <row r="61813" ht="26.25" customHeight="1"/>
    <row r="61814" ht="26.25" customHeight="1"/>
    <row r="61815" ht="26.25" customHeight="1"/>
    <row r="61816" ht="26.25" customHeight="1"/>
    <row r="61817" ht="26.25" customHeight="1"/>
    <row r="61818" ht="26.25" customHeight="1"/>
    <row r="61819" ht="26.25" customHeight="1"/>
    <row r="61820" ht="26.25" customHeight="1"/>
    <row r="61821" ht="26.25" customHeight="1"/>
    <row r="61822" ht="26.25" customHeight="1"/>
    <row r="61823" ht="26.25" customHeight="1"/>
    <row r="61824" ht="26.25" customHeight="1"/>
    <row r="61825" ht="26.25" customHeight="1"/>
    <row r="61826" ht="26.25" customHeight="1"/>
    <row r="61827" ht="26.25" customHeight="1"/>
    <row r="61828" ht="26.25" customHeight="1"/>
    <row r="61829" ht="26.25" customHeight="1"/>
    <row r="61830" ht="26.25" customHeight="1"/>
    <row r="61831" ht="26.25" customHeight="1"/>
    <row r="61832" ht="26.25" customHeight="1"/>
    <row r="61833" ht="26.25" customHeight="1"/>
    <row r="61834" ht="26.25" customHeight="1"/>
    <row r="61835" ht="26.25" customHeight="1"/>
    <row r="61836" ht="26.25" customHeight="1"/>
    <row r="61837" ht="26.25" customHeight="1"/>
    <row r="61838" ht="26.25" customHeight="1"/>
    <row r="61839" ht="26.25" customHeight="1"/>
    <row r="61840" ht="26.25" customHeight="1"/>
    <row r="61841" ht="26.25" customHeight="1"/>
    <row r="61842" ht="26.25" customHeight="1"/>
    <row r="61843" ht="26.25" customHeight="1"/>
    <row r="61844" ht="26.25" customHeight="1"/>
    <row r="61845" ht="26.25" customHeight="1"/>
    <row r="61846" ht="26.25" customHeight="1"/>
    <row r="61847" ht="26.25" customHeight="1"/>
    <row r="61848" ht="26.25" customHeight="1"/>
    <row r="61849" ht="26.25" customHeight="1"/>
    <row r="61850" ht="26.25" customHeight="1"/>
    <row r="61851" ht="26.25" customHeight="1"/>
    <row r="61852" ht="26.25" customHeight="1"/>
    <row r="61853" ht="26.25" customHeight="1"/>
    <row r="61854" ht="26.25" customHeight="1"/>
    <row r="61855" ht="26.25" customHeight="1"/>
    <row r="61856" ht="26.25" customHeight="1"/>
    <row r="61857" ht="26.25" customHeight="1"/>
    <row r="61858" ht="26.25" customHeight="1"/>
    <row r="61859" ht="26.25" customHeight="1"/>
    <row r="61860" ht="26.25" customHeight="1"/>
    <row r="61861" ht="26.25" customHeight="1"/>
    <row r="61862" ht="26.25" customHeight="1"/>
    <row r="61863" ht="26.25" customHeight="1"/>
    <row r="61864" ht="26.25" customHeight="1"/>
    <row r="61865" ht="26.25" customHeight="1"/>
    <row r="61866" ht="26.25" customHeight="1"/>
    <row r="61867" ht="26.25" customHeight="1"/>
    <row r="61868" ht="26.25" customHeight="1"/>
    <row r="61869" ht="26.25" customHeight="1"/>
    <row r="61870" ht="26.25" customHeight="1"/>
    <row r="61871" ht="26.25" customHeight="1"/>
    <row r="61872" ht="26.25" customHeight="1"/>
    <row r="61873" ht="26.25" customHeight="1"/>
    <row r="61874" ht="26.25" customHeight="1"/>
    <row r="61875" ht="26.25" customHeight="1"/>
    <row r="61876" ht="26.25" customHeight="1"/>
    <row r="61877" ht="26.25" customHeight="1"/>
    <row r="61878" ht="26.25" customHeight="1"/>
    <row r="61879" ht="26.25" customHeight="1"/>
    <row r="61880" ht="26.25" customHeight="1"/>
    <row r="61881" ht="26.25" customHeight="1"/>
    <row r="61882" ht="26.25" customHeight="1"/>
    <row r="61883" ht="26.25" customHeight="1"/>
    <row r="61884" ht="26.25" customHeight="1"/>
    <row r="61885" ht="26.25" customHeight="1"/>
    <row r="61886" ht="26.25" customHeight="1"/>
    <row r="61887" ht="26.25" customHeight="1"/>
    <row r="61888" ht="26.25" customHeight="1"/>
    <row r="61889" ht="26.25" customHeight="1"/>
    <row r="61890" ht="26.25" customHeight="1"/>
    <row r="61891" ht="26.25" customHeight="1"/>
    <row r="61892" ht="26.25" customHeight="1"/>
    <row r="61893" ht="26.25" customHeight="1"/>
    <row r="61894" ht="26.25" customHeight="1"/>
    <row r="61895" ht="26.25" customHeight="1"/>
    <row r="61896" ht="26.25" customHeight="1"/>
    <row r="61897" ht="26.25" customHeight="1"/>
    <row r="61898" ht="26.25" customHeight="1"/>
    <row r="61899" ht="26.25" customHeight="1"/>
    <row r="61900" ht="26.25" customHeight="1"/>
    <row r="61901" ht="26.25" customHeight="1"/>
    <row r="61902" ht="26.25" customHeight="1"/>
    <row r="61903" ht="26.25" customHeight="1"/>
    <row r="61904" ht="26.25" customHeight="1"/>
    <row r="61905" ht="26.25" customHeight="1"/>
    <row r="61906" ht="26.25" customHeight="1"/>
    <row r="61907" ht="26.25" customHeight="1"/>
    <row r="61908" ht="26.25" customHeight="1"/>
    <row r="61909" ht="26.25" customHeight="1"/>
    <row r="61910" ht="26.25" customHeight="1"/>
    <row r="61911" ht="26.25" customHeight="1"/>
    <row r="61912" ht="26.25" customHeight="1"/>
    <row r="61913" ht="26.25" customHeight="1"/>
    <row r="61914" ht="26.25" customHeight="1"/>
    <row r="61915" ht="26.25" customHeight="1"/>
    <row r="61916" ht="26.25" customHeight="1"/>
    <row r="61917" ht="26.25" customHeight="1"/>
    <row r="61918" ht="26.25" customHeight="1"/>
    <row r="61919" ht="26.25" customHeight="1"/>
    <row r="61920" ht="26.25" customHeight="1"/>
    <row r="61921" ht="26.25" customHeight="1"/>
    <row r="61922" ht="26.25" customHeight="1"/>
    <row r="61923" ht="26.25" customHeight="1"/>
    <row r="61924" ht="26.25" customHeight="1"/>
    <row r="61925" ht="26.25" customHeight="1"/>
    <row r="61926" ht="26.25" customHeight="1"/>
    <row r="61927" ht="26.25" customHeight="1"/>
    <row r="61928" ht="26.25" customHeight="1"/>
    <row r="61929" ht="26.25" customHeight="1"/>
    <row r="61930" ht="26.25" customHeight="1"/>
    <row r="61931" ht="26.25" customHeight="1"/>
    <row r="61932" ht="26.25" customHeight="1"/>
    <row r="61933" ht="26.25" customHeight="1"/>
    <row r="61934" ht="26.25" customHeight="1"/>
    <row r="61935" ht="26.25" customHeight="1"/>
    <row r="61936" ht="26.25" customHeight="1"/>
    <row r="61937" ht="26.25" customHeight="1"/>
    <row r="61938" ht="26.25" customHeight="1"/>
    <row r="61939" ht="26.25" customHeight="1"/>
    <row r="61940" ht="26.25" customHeight="1"/>
    <row r="61941" ht="26.25" customHeight="1"/>
    <row r="61942" ht="26.25" customHeight="1"/>
    <row r="61943" ht="26.25" customHeight="1"/>
    <row r="61944" ht="26.25" customHeight="1"/>
    <row r="61945" ht="26.25" customHeight="1"/>
    <row r="61946" ht="26.25" customHeight="1"/>
    <row r="61947" ht="26.25" customHeight="1"/>
    <row r="61948" ht="26.25" customHeight="1"/>
    <row r="61949" ht="26.25" customHeight="1"/>
    <row r="61950" ht="26.25" customHeight="1"/>
    <row r="61951" ht="26.25" customHeight="1"/>
    <row r="61952" ht="26.25" customHeight="1"/>
    <row r="61953" ht="26.25" customHeight="1"/>
    <row r="61954" ht="26.25" customHeight="1"/>
    <row r="61955" ht="26.25" customHeight="1"/>
    <row r="61956" ht="26.25" customHeight="1"/>
    <row r="61957" ht="26.25" customHeight="1"/>
    <row r="61958" ht="26.25" customHeight="1"/>
    <row r="61959" ht="26.25" customHeight="1"/>
    <row r="61960" ht="26.25" customHeight="1"/>
    <row r="61961" ht="26.25" customHeight="1"/>
    <row r="61962" ht="26.25" customHeight="1"/>
    <row r="61963" ht="26.25" customHeight="1"/>
    <row r="61964" ht="26.25" customHeight="1"/>
    <row r="61965" ht="26.25" customHeight="1"/>
    <row r="61966" ht="26.25" customHeight="1"/>
    <row r="61967" ht="26.25" customHeight="1"/>
    <row r="61968" ht="26.25" customHeight="1"/>
    <row r="61969" ht="26.25" customHeight="1"/>
    <row r="61970" ht="26.25" customHeight="1"/>
    <row r="61971" ht="26.25" customHeight="1"/>
    <row r="61972" ht="26.25" customHeight="1"/>
    <row r="61973" ht="26.25" customHeight="1"/>
    <row r="61974" ht="26.25" customHeight="1"/>
    <row r="61975" ht="26.25" customHeight="1"/>
    <row r="61976" ht="26.25" customHeight="1"/>
    <row r="61977" ht="26.25" customHeight="1"/>
    <row r="61978" ht="26.25" customHeight="1"/>
    <row r="61979" ht="26.25" customHeight="1"/>
    <row r="61980" ht="26.25" customHeight="1"/>
    <row r="61981" ht="26.25" customHeight="1"/>
    <row r="61982" ht="26.25" customHeight="1"/>
    <row r="61983" ht="26.25" customHeight="1"/>
    <row r="61984" ht="26.25" customHeight="1"/>
    <row r="61985" ht="26.25" customHeight="1"/>
    <row r="61986" ht="26.25" customHeight="1"/>
    <row r="61987" ht="26.25" customHeight="1"/>
    <row r="61988" ht="26.25" customHeight="1"/>
    <row r="61989" ht="26.25" customHeight="1"/>
    <row r="61990" ht="26.25" customHeight="1"/>
    <row r="61991" ht="26.25" customHeight="1"/>
    <row r="61992" ht="26.25" customHeight="1"/>
    <row r="61993" ht="26.25" customHeight="1"/>
    <row r="61994" ht="26.25" customHeight="1"/>
    <row r="61995" ht="26.25" customHeight="1"/>
    <row r="61996" ht="26.25" customHeight="1"/>
    <row r="61997" ht="26.25" customHeight="1"/>
    <row r="61998" ht="26.25" customHeight="1"/>
    <row r="61999" ht="26.25" customHeight="1"/>
    <row r="62000" ht="26.25" customHeight="1"/>
    <row r="62001" ht="26.25" customHeight="1"/>
    <row r="62002" ht="26.25" customHeight="1"/>
    <row r="62003" ht="26.25" customHeight="1"/>
    <row r="62004" ht="26.25" customHeight="1"/>
    <row r="62005" ht="26.25" customHeight="1"/>
    <row r="62006" ht="26.25" customHeight="1"/>
    <row r="62007" ht="26.25" customHeight="1"/>
    <row r="62008" ht="26.25" customHeight="1"/>
    <row r="62009" ht="26.25" customHeight="1"/>
    <row r="62010" ht="26.25" customHeight="1"/>
    <row r="62011" ht="26.25" customHeight="1"/>
    <row r="62012" ht="26.25" customHeight="1"/>
    <row r="62013" ht="26.25" customHeight="1"/>
    <row r="62014" ht="26.25" customHeight="1"/>
    <row r="62015" ht="26.25" customHeight="1"/>
    <row r="62016" ht="26.25" customHeight="1"/>
    <row r="62017" ht="26.25" customHeight="1"/>
    <row r="62018" ht="26.25" customHeight="1"/>
    <row r="62019" ht="26.25" customHeight="1"/>
    <row r="62020" ht="26.25" customHeight="1"/>
    <row r="62021" ht="26.25" customHeight="1"/>
    <row r="62022" ht="26.25" customHeight="1"/>
    <row r="62023" ht="26.25" customHeight="1"/>
    <row r="62024" ht="26.25" customHeight="1"/>
    <row r="62025" ht="26.25" customHeight="1"/>
    <row r="62026" ht="26.25" customHeight="1"/>
    <row r="62027" ht="26.25" customHeight="1"/>
    <row r="62028" ht="26.25" customHeight="1"/>
    <row r="62029" ht="26.25" customHeight="1"/>
    <row r="62030" ht="26.25" customHeight="1"/>
    <row r="62031" ht="26.25" customHeight="1"/>
    <row r="62032" ht="26.25" customHeight="1"/>
    <row r="62033" ht="26.25" customHeight="1"/>
    <row r="62034" ht="26.25" customHeight="1"/>
    <row r="62035" ht="26.25" customHeight="1"/>
    <row r="62036" ht="26.25" customHeight="1"/>
    <row r="62037" ht="26.25" customHeight="1"/>
    <row r="62038" ht="26.25" customHeight="1"/>
    <row r="62039" ht="26.25" customHeight="1"/>
    <row r="62040" ht="26.25" customHeight="1"/>
    <row r="62041" ht="26.25" customHeight="1"/>
    <row r="62042" ht="26.25" customHeight="1"/>
    <row r="62043" ht="26.25" customHeight="1"/>
    <row r="62044" ht="26.25" customHeight="1"/>
    <row r="62045" ht="26.25" customHeight="1"/>
    <row r="62046" ht="26.25" customHeight="1"/>
    <row r="62047" ht="26.25" customHeight="1"/>
    <row r="62048" ht="26.25" customHeight="1"/>
    <row r="62049" ht="26.25" customHeight="1"/>
    <row r="62050" ht="26.25" customHeight="1"/>
    <row r="62051" ht="26.25" customHeight="1"/>
    <row r="62052" ht="26.25" customHeight="1"/>
    <row r="62053" ht="26.25" customHeight="1"/>
    <row r="62054" ht="26.25" customHeight="1"/>
    <row r="62055" ht="26.25" customHeight="1"/>
    <row r="62056" ht="26.25" customHeight="1"/>
    <row r="62057" ht="26.25" customHeight="1"/>
    <row r="62058" ht="26.25" customHeight="1"/>
    <row r="62059" ht="26.25" customHeight="1"/>
    <row r="62060" ht="26.25" customHeight="1"/>
    <row r="62061" ht="26.25" customHeight="1"/>
    <row r="62062" ht="26.25" customHeight="1"/>
    <row r="62063" ht="26.25" customHeight="1"/>
    <row r="62064" ht="26.25" customHeight="1"/>
    <row r="62065" ht="26.25" customHeight="1"/>
    <row r="62066" ht="26.25" customHeight="1"/>
    <row r="62067" ht="26.25" customHeight="1"/>
    <row r="62068" ht="26.25" customHeight="1"/>
    <row r="62069" ht="26.25" customHeight="1"/>
    <row r="62070" ht="26.25" customHeight="1"/>
    <row r="62071" ht="26.25" customHeight="1"/>
    <row r="62072" ht="26.25" customHeight="1"/>
    <row r="62073" ht="26.25" customHeight="1"/>
    <row r="62074" ht="26.25" customHeight="1"/>
    <row r="62075" ht="26.25" customHeight="1"/>
    <row r="62076" ht="26.25" customHeight="1"/>
    <row r="62077" ht="26.25" customHeight="1"/>
    <row r="62078" ht="26.25" customHeight="1"/>
    <row r="62079" ht="26.25" customHeight="1"/>
    <row r="62080" ht="26.25" customHeight="1"/>
    <row r="62081" ht="26.25" customHeight="1"/>
    <row r="62082" ht="26.25" customHeight="1"/>
    <row r="62083" ht="26.25" customHeight="1"/>
    <row r="62084" ht="26.25" customHeight="1"/>
    <row r="62085" ht="26.25" customHeight="1"/>
    <row r="62086" ht="26.25" customHeight="1"/>
    <row r="62087" ht="26.25" customHeight="1"/>
    <row r="62088" ht="26.25" customHeight="1"/>
    <row r="62089" ht="26.25" customHeight="1"/>
    <row r="62090" ht="26.25" customHeight="1"/>
    <row r="62091" ht="26.25" customHeight="1"/>
    <row r="62092" ht="26.25" customHeight="1"/>
    <row r="62093" ht="26.25" customHeight="1"/>
    <row r="62094" ht="26.25" customHeight="1"/>
    <row r="62095" ht="26.25" customHeight="1"/>
    <row r="62096" ht="26.25" customHeight="1"/>
    <row r="62097" ht="26.25" customHeight="1"/>
    <row r="62098" ht="26.25" customHeight="1"/>
    <row r="62099" ht="26.25" customHeight="1"/>
    <row r="62100" ht="26.25" customHeight="1"/>
    <row r="62101" ht="26.25" customHeight="1"/>
    <row r="62102" ht="26.25" customHeight="1"/>
    <row r="62103" ht="26.25" customHeight="1"/>
    <row r="62104" ht="26.25" customHeight="1"/>
    <row r="62105" ht="26.25" customHeight="1"/>
    <row r="62106" ht="26.25" customHeight="1"/>
    <row r="62107" ht="26.25" customHeight="1"/>
    <row r="62108" ht="26.25" customHeight="1"/>
    <row r="62109" ht="26.25" customHeight="1"/>
    <row r="62110" ht="26.25" customHeight="1"/>
    <row r="62111" ht="26.25" customHeight="1"/>
    <row r="62112" ht="26.25" customHeight="1"/>
    <row r="62113" ht="26.25" customHeight="1"/>
    <row r="62114" ht="26.25" customHeight="1"/>
    <row r="62115" ht="26.25" customHeight="1"/>
    <row r="62116" ht="26.25" customHeight="1"/>
    <row r="62117" ht="26.25" customHeight="1"/>
    <row r="62118" ht="26.25" customHeight="1"/>
    <row r="62119" ht="26.25" customHeight="1"/>
    <row r="62120" ht="26.25" customHeight="1"/>
    <row r="62121" ht="26.25" customHeight="1"/>
    <row r="62122" ht="26.25" customHeight="1"/>
    <row r="62123" ht="26.25" customHeight="1"/>
    <row r="62124" ht="26.25" customHeight="1"/>
    <row r="62125" ht="26.25" customHeight="1"/>
    <row r="62126" ht="26.25" customHeight="1"/>
    <row r="62127" ht="26.25" customHeight="1"/>
    <row r="62128" ht="26.25" customHeight="1"/>
    <row r="62129" ht="26.25" customHeight="1"/>
    <row r="62130" ht="26.25" customHeight="1"/>
    <row r="62131" ht="26.25" customHeight="1"/>
    <row r="62132" ht="26.25" customHeight="1"/>
    <row r="62133" ht="26.25" customHeight="1"/>
    <row r="62134" ht="26.25" customHeight="1"/>
    <row r="62135" ht="26.25" customHeight="1"/>
    <row r="62136" ht="26.25" customHeight="1"/>
    <row r="62137" ht="26.25" customHeight="1"/>
    <row r="62138" ht="26.25" customHeight="1"/>
    <row r="62139" ht="26.25" customHeight="1"/>
    <row r="62140" ht="26.25" customHeight="1"/>
    <row r="62141" ht="26.25" customHeight="1"/>
    <row r="62142" ht="26.25" customHeight="1"/>
    <row r="62143" ht="26.25" customHeight="1"/>
    <row r="62144" ht="26.25" customHeight="1"/>
    <row r="62145" ht="26.25" customHeight="1"/>
    <row r="62146" ht="26.25" customHeight="1"/>
    <row r="62147" ht="26.25" customHeight="1"/>
    <row r="62148" ht="26.25" customHeight="1"/>
    <row r="62149" ht="26.25" customHeight="1"/>
    <row r="62150" ht="26.25" customHeight="1"/>
    <row r="62151" ht="26.25" customHeight="1"/>
    <row r="62152" ht="26.25" customHeight="1"/>
    <row r="62153" ht="26.25" customHeight="1"/>
    <row r="62154" ht="26.25" customHeight="1"/>
    <row r="62155" ht="26.25" customHeight="1"/>
    <row r="62156" ht="26.25" customHeight="1"/>
    <row r="62157" ht="26.25" customHeight="1"/>
    <row r="62158" ht="26.25" customHeight="1"/>
    <row r="62159" ht="26.25" customHeight="1"/>
    <row r="62160" ht="26.25" customHeight="1"/>
    <row r="62161" ht="26.25" customHeight="1"/>
    <row r="62162" ht="26.25" customHeight="1"/>
    <row r="62163" ht="26.25" customHeight="1"/>
    <row r="62164" ht="26.25" customHeight="1"/>
    <row r="62165" ht="26.25" customHeight="1"/>
    <row r="62166" ht="26.25" customHeight="1"/>
    <row r="62167" ht="26.25" customHeight="1"/>
    <row r="62168" ht="26.25" customHeight="1"/>
    <row r="62169" ht="26.25" customHeight="1"/>
    <row r="62170" ht="26.25" customHeight="1"/>
    <row r="62171" ht="26.25" customHeight="1"/>
    <row r="62172" ht="26.25" customHeight="1"/>
    <row r="62173" ht="26.25" customHeight="1"/>
    <row r="62174" ht="26.25" customHeight="1"/>
    <row r="62175" ht="26.25" customHeight="1"/>
    <row r="62176" ht="26.25" customHeight="1"/>
    <row r="62177" ht="26.25" customHeight="1"/>
    <row r="62178" ht="26.25" customHeight="1"/>
    <row r="62179" ht="26.25" customHeight="1"/>
    <row r="62180" ht="26.25" customHeight="1"/>
    <row r="62181" ht="26.25" customHeight="1"/>
    <row r="62182" ht="26.25" customHeight="1"/>
    <row r="62183" ht="26.25" customHeight="1"/>
    <row r="62184" ht="26.25" customHeight="1"/>
    <row r="62185" ht="26.25" customHeight="1"/>
    <row r="62186" ht="26.25" customHeight="1"/>
    <row r="62187" ht="26.25" customHeight="1"/>
    <row r="62188" ht="26.25" customHeight="1"/>
    <row r="62189" ht="26.25" customHeight="1"/>
    <row r="62190" ht="26.25" customHeight="1"/>
    <row r="62191" ht="26.25" customHeight="1"/>
    <row r="62192" ht="26.25" customHeight="1"/>
    <row r="62193" ht="26.25" customHeight="1"/>
    <row r="62194" ht="26.25" customHeight="1"/>
    <row r="62195" ht="26.25" customHeight="1"/>
    <row r="62196" ht="26.25" customHeight="1"/>
    <row r="62197" ht="26.25" customHeight="1"/>
    <row r="62198" ht="26.25" customHeight="1"/>
    <row r="62199" ht="26.25" customHeight="1"/>
    <row r="62200" ht="26.25" customHeight="1"/>
    <row r="62201" ht="26.25" customHeight="1"/>
    <row r="62202" ht="26.25" customHeight="1"/>
    <row r="62203" ht="26.25" customHeight="1"/>
    <row r="62204" ht="26.25" customHeight="1"/>
    <row r="62205" ht="26.25" customHeight="1"/>
    <row r="62206" ht="26.25" customHeight="1"/>
    <row r="62207" ht="26.25" customHeight="1"/>
    <row r="62208" ht="26.25" customHeight="1"/>
    <row r="62209" ht="26.25" customHeight="1"/>
    <row r="62210" ht="26.25" customHeight="1"/>
    <row r="62211" ht="26.25" customHeight="1"/>
    <row r="62212" ht="26.25" customHeight="1"/>
    <row r="62213" ht="26.25" customHeight="1"/>
    <row r="62214" ht="26.25" customHeight="1"/>
    <row r="62215" ht="26.25" customHeight="1"/>
    <row r="62216" ht="26.25" customHeight="1"/>
    <row r="62217" ht="26.25" customHeight="1"/>
    <row r="62218" ht="26.25" customHeight="1"/>
    <row r="62219" ht="26.25" customHeight="1"/>
    <row r="62220" ht="26.25" customHeight="1"/>
    <row r="62221" ht="26.25" customHeight="1"/>
    <row r="62222" ht="26.25" customHeight="1"/>
    <row r="62223" ht="26.25" customHeight="1"/>
    <row r="62224" ht="26.25" customHeight="1"/>
    <row r="62225" ht="26.25" customHeight="1"/>
    <row r="62226" ht="26.25" customHeight="1"/>
    <row r="62227" ht="26.25" customHeight="1"/>
    <row r="62228" ht="26.25" customHeight="1"/>
    <row r="62229" ht="26.25" customHeight="1"/>
    <row r="62230" ht="26.25" customHeight="1"/>
    <row r="62231" ht="26.25" customHeight="1"/>
    <row r="62232" ht="26.25" customHeight="1"/>
    <row r="62233" ht="26.25" customHeight="1"/>
    <row r="62234" ht="26.25" customHeight="1"/>
    <row r="62235" ht="26.25" customHeight="1"/>
    <row r="62236" ht="26.25" customHeight="1"/>
    <row r="62237" ht="26.25" customHeight="1"/>
    <row r="62238" ht="26.25" customHeight="1"/>
    <row r="62239" ht="26.25" customHeight="1"/>
    <row r="62240" ht="26.25" customHeight="1"/>
    <row r="62241" ht="26.25" customHeight="1"/>
    <row r="62242" ht="26.25" customHeight="1"/>
    <row r="62243" ht="26.25" customHeight="1"/>
    <row r="62244" ht="26.25" customHeight="1"/>
    <row r="62245" ht="26.25" customHeight="1"/>
    <row r="62246" ht="26.25" customHeight="1"/>
    <row r="62247" ht="26.25" customHeight="1"/>
    <row r="62248" ht="26.25" customHeight="1"/>
    <row r="62249" ht="26.25" customHeight="1"/>
    <row r="62250" ht="26.25" customHeight="1"/>
    <row r="62251" ht="26.25" customHeight="1"/>
    <row r="62252" ht="26.25" customHeight="1"/>
    <row r="62253" ht="26.25" customHeight="1"/>
    <row r="62254" ht="26.25" customHeight="1"/>
    <row r="62255" ht="26.25" customHeight="1"/>
    <row r="62256" ht="26.25" customHeight="1"/>
    <row r="62257" ht="26.25" customHeight="1"/>
    <row r="62258" ht="26.25" customHeight="1"/>
    <row r="62259" ht="26.25" customHeight="1"/>
    <row r="62260" ht="26.25" customHeight="1"/>
    <row r="62261" ht="26.25" customHeight="1"/>
    <row r="62262" ht="26.25" customHeight="1"/>
    <row r="62263" ht="26.25" customHeight="1"/>
    <row r="62264" ht="26.25" customHeight="1"/>
    <row r="62265" ht="26.25" customHeight="1"/>
    <row r="62266" ht="26.25" customHeight="1"/>
    <row r="62267" ht="26.25" customHeight="1"/>
    <row r="62268" ht="26.25" customHeight="1"/>
    <row r="62269" ht="26.25" customHeight="1"/>
    <row r="62270" ht="26.25" customHeight="1"/>
    <row r="62271" ht="26.25" customHeight="1"/>
    <row r="62272" ht="26.25" customHeight="1"/>
    <row r="62273" ht="26.25" customHeight="1"/>
    <row r="62274" ht="26.25" customHeight="1"/>
    <row r="62275" ht="26.25" customHeight="1"/>
    <row r="62276" ht="26.25" customHeight="1"/>
    <row r="62277" ht="26.25" customHeight="1"/>
    <row r="62278" ht="26.25" customHeight="1"/>
    <row r="62279" ht="26.25" customHeight="1"/>
    <row r="62280" ht="26.25" customHeight="1"/>
    <row r="62281" ht="26.25" customHeight="1"/>
    <row r="62282" ht="26.25" customHeight="1"/>
    <row r="62283" ht="26.25" customHeight="1"/>
    <row r="62284" ht="26.25" customHeight="1"/>
    <row r="62285" ht="26.25" customHeight="1"/>
    <row r="62286" ht="26.25" customHeight="1"/>
    <row r="62287" ht="26.25" customHeight="1"/>
    <row r="62288" ht="26.25" customHeight="1"/>
    <row r="62289" ht="26.25" customHeight="1"/>
    <row r="62290" ht="26.25" customHeight="1"/>
    <row r="62291" ht="26.25" customHeight="1"/>
    <row r="62292" ht="26.25" customHeight="1"/>
    <row r="62293" ht="26.25" customHeight="1"/>
    <row r="62294" ht="26.25" customHeight="1"/>
    <row r="62295" ht="26.25" customHeight="1"/>
    <row r="62296" ht="26.25" customHeight="1"/>
    <row r="62297" ht="26.25" customHeight="1"/>
    <row r="62298" ht="26.25" customHeight="1"/>
    <row r="62299" ht="26.25" customHeight="1"/>
    <row r="62300" ht="26.25" customHeight="1"/>
    <row r="62301" ht="26.25" customHeight="1"/>
    <row r="62302" ht="26.25" customHeight="1"/>
    <row r="62303" ht="26.25" customHeight="1"/>
    <row r="62304" ht="26.25" customHeight="1"/>
    <row r="62305" ht="26.25" customHeight="1"/>
    <row r="62306" ht="26.25" customHeight="1"/>
    <row r="62307" ht="26.25" customHeight="1"/>
    <row r="62308" ht="26.25" customHeight="1"/>
    <row r="62309" ht="26.25" customHeight="1"/>
    <row r="62310" ht="26.25" customHeight="1"/>
    <row r="62311" ht="26.25" customHeight="1"/>
    <row r="62312" ht="26.25" customHeight="1"/>
    <row r="62313" ht="26.25" customHeight="1"/>
    <row r="62314" ht="26.25" customHeight="1"/>
    <row r="62315" ht="26.25" customHeight="1"/>
    <row r="62316" ht="26.25" customHeight="1"/>
    <row r="62317" ht="26.25" customHeight="1"/>
    <row r="62318" ht="26.25" customHeight="1"/>
    <row r="62319" ht="26.25" customHeight="1"/>
    <row r="62320" ht="26.25" customHeight="1"/>
    <row r="62321" ht="26.25" customHeight="1"/>
    <row r="62322" ht="26.25" customHeight="1"/>
    <row r="62323" ht="26.25" customHeight="1"/>
    <row r="62324" ht="26.25" customHeight="1"/>
    <row r="62325" ht="26.25" customHeight="1"/>
    <row r="62326" ht="26.25" customHeight="1"/>
    <row r="62327" ht="26.25" customHeight="1"/>
    <row r="62328" ht="26.25" customHeight="1"/>
    <row r="62329" ht="26.25" customHeight="1"/>
    <row r="62330" ht="26.25" customHeight="1"/>
    <row r="62331" ht="26.25" customHeight="1"/>
    <row r="62332" ht="26.25" customHeight="1"/>
    <row r="62333" ht="26.25" customHeight="1"/>
    <row r="62334" ht="26.25" customHeight="1"/>
    <row r="62335" ht="26.25" customHeight="1"/>
    <row r="62336" ht="26.25" customHeight="1"/>
    <row r="62337" ht="26.25" customHeight="1"/>
    <row r="62338" ht="26.25" customHeight="1"/>
    <row r="62339" ht="26.25" customHeight="1"/>
    <row r="62340" ht="26.25" customHeight="1"/>
    <row r="62341" ht="26.25" customHeight="1"/>
    <row r="62342" ht="26.25" customHeight="1"/>
    <row r="62343" ht="26.25" customHeight="1"/>
    <row r="62344" ht="26.25" customHeight="1"/>
    <row r="62345" ht="26.25" customHeight="1"/>
    <row r="62346" ht="26.25" customHeight="1"/>
    <row r="62347" ht="26.25" customHeight="1"/>
    <row r="62348" ht="26.25" customHeight="1"/>
    <row r="62349" ht="26.25" customHeight="1"/>
    <row r="62350" ht="26.25" customHeight="1"/>
    <row r="62351" ht="26.25" customHeight="1"/>
    <row r="62352" ht="26.25" customHeight="1"/>
    <row r="62353" ht="26.25" customHeight="1"/>
    <row r="62354" ht="26.25" customHeight="1"/>
    <row r="62355" ht="26.25" customHeight="1"/>
    <row r="62356" ht="26.25" customHeight="1"/>
    <row r="62357" ht="26.25" customHeight="1"/>
    <row r="62358" ht="26.25" customHeight="1"/>
    <row r="62359" ht="26.25" customHeight="1"/>
    <row r="62360" ht="26.25" customHeight="1"/>
    <row r="62361" ht="26.25" customHeight="1"/>
    <row r="62362" ht="26.25" customHeight="1"/>
    <row r="62363" ht="26.25" customHeight="1"/>
    <row r="62364" ht="26.25" customHeight="1"/>
    <row r="62365" ht="26.25" customHeight="1"/>
    <row r="62366" ht="26.25" customHeight="1"/>
    <row r="62367" ht="26.25" customHeight="1"/>
    <row r="62368" ht="26.25" customHeight="1"/>
    <row r="62369" ht="26.25" customHeight="1"/>
    <row r="62370" ht="26.25" customHeight="1"/>
    <row r="62371" ht="26.25" customHeight="1"/>
    <row r="62372" ht="26.25" customHeight="1"/>
    <row r="62373" ht="26.25" customHeight="1"/>
    <row r="62374" ht="26.25" customHeight="1"/>
    <row r="62375" ht="26.25" customHeight="1"/>
    <row r="62376" ht="26.25" customHeight="1"/>
    <row r="62377" ht="26.25" customHeight="1"/>
    <row r="62378" ht="26.25" customHeight="1"/>
    <row r="62379" ht="26.25" customHeight="1"/>
    <row r="62380" ht="26.25" customHeight="1"/>
    <row r="62381" ht="26.25" customHeight="1"/>
    <row r="62382" ht="26.25" customHeight="1"/>
    <row r="62383" ht="26.25" customHeight="1"/>
    <row r="62384" ht="26.25" customHeight="1"/>
    <row r="62385" ht="26.25" customHeight="1"/>
    <row r="62386" ht="26.25" customHeight="1"/>
    <row r="62387" ht="26.25" customHeight="1"/>
    <row r="62388" ht="26.25" customHeight="1"/>
    <row r="62389" ht="26.25" customHeight="1"/>
    <row r="62390" ht="26.25" customHeight="1"/>
    <row r="62391" ht="26.25" customHeight="1"/>
    <row r="62392" ht="26.25" customHeight="1"/>
    <row r="62393" ht="26.25" customHeight="1"/>
    <row r="62394" ht="26.25" customHeight="1"/>
    <row r="62395" ht="26.25" customHeight="1"/>
    <row r="62396" ht="26.25" customHeight="1"/>
    <row r="62397" ht="26.25" customHeight="1"/>
    <row r="62398" ht="26.25" customHeight="1"/>
    <row r="62399" ht="26.25" customHeight="1"/>
    <row r="62400" ht="26.25" customHeight="1"/>
    <row r="62401" ht="26.25" customHeight="1"/>
    <row r="62402" ht="26.25" customHeight="1"/>
    <row r="62403" ht="26.25" customHeight="1"/>
    <row r="62404" ht="26.25" customHeight="1"/>
    <row r="62405" ht="26.25" customHeight="1"/>
    <row r="62406" ht="26.25" customHeight="1"/>
    <row r="62407" ht="26.25" customHeight="1"/>
    <row r="62408" ht="26.25" customHeight="1"/>
    <row r="62409" ht="26.25" customHeight="1"/>
    <row r="62410" ht="26.25" customHeight="1"/>
    <row r="62411" ht="26.25" customHeight="1"/>
    <row r="62412" ht="26.25" customHeight="1"/>
    <row r="62413" ht="26.25" customHeight="1"/>
    <row r="62414" ht="26.25" customHeight="1"/>
    <row r="62415" ht="26.25" customHeight="1"/>
    <row r="62416" ht="26.25" customHeight="1"/>
    <row r="62417" ht="26.25" customHeight="1"/>
    <row r="62418" ht="26.25" customHeight="1"/>
    <row r="62419" ht="26.25" customHeight="1"/>
    <row r="62420" ht="26.25" customHeight="1"/>
    <row r="62421" ht="26.25" customHeight="1"/>
    <row r="62422" ht="26.25" customHeight="1"/>
    <row r="62423" ht="26.25" customHeight="1"/>
    <row r="62424" ht="26.25" customHeight="1"/>
    <row r="62425" ht="26.25" customHeight="1"/>
    <row r="62426" ht="26.25" customHeight="1"/>
    <row r="62427" ht="26.25" customHeight="1"/>
    <row r="62428" ht="26.25" customHeight="1"/>
    <row r="62429" ht="26.25" customHeight="1"/>
    <row r="62430" ht="26.25" customHeight="1"/>
    <row r="62431" ht="26.25" customHeight="1"/>
    <row r="62432" ht="26.25" customHeight="1"/>
    <row r="62433" ht="26.25" customHeight="1"/>
    <row r="62434" ht="26.25" customHeight="1"/>
    <row r="62435" ht="26.25" customHeight="1"/>
    <row r="62436" ht="26.25" customHeight="1"/>
    <row r="62437" ht="26.25" customHeight="1"/>
    <row r="62438" ht="26.25" customHeight="1"/>
    <row r="62439" ht="26.25" customHeight="1"/>
    <row r="62440" ht="26.25" customHeight="1"/>
    <row r="62441" ht="26.25" customHeight="1"/>
    <row r="62442" ht="26.25" customHeight="1"/>
    <row r="62443" ht="26.25" customHeight="1"/>
    <row r="62444" ht="26.25" customHeight="1"/>
    <row r="62445" ht="26.25" customHeight="1"/>
    <row r="62446" ht="26.25" customHeight="1"/>
    <row r="62447" ht="26.25" customHeight="1"/>
    <row r="62448" ht="26.25" customHeight="1"/>
    <row r="62449" ht="26.25" customHeight="1"/>
    <row r="62450" ht="26.25" customHeight="1"/>
    <row r="62451" ht="26.25" customHeight="1"/>
    <row r="62452" ht="26.25" customHeight="1"/>
    <row r="62453" ht="26.25" customHeight="1"/>
    <row r="62454" ht="26.25" customHeight="1"/>
    <row r="62455" ht="26.25" customHeight="1"/>
    <row r="62456" ht="26.25" customHeight="1"/>
    <row r="62457" ht="26.25" customHeight="1"/>
    <row r="62458" ht="26.25" customHeight="1"/>
    <row r="62459" ht="26.25" customHeight="1"/>
    <row r="62460" ht="26.25" customHeight="1"/>
    <row r="62461" ht="26.25" customHeight="1"/>
    <row r="62462" ht="26.25" customHeight="1"/>
    <row r="62463" ht="26.25" customHeight="1"/>
    <row r="62464" ht="26.25" customHeight="1"/>
    <row r="62465" ht="26.25" customHeight="1"/>
    <row r="62466" ht="26.25" customHeight="1"/>
    <row r="62467" ht="26.25" customHeight="1"/>
    <row r="62468" ht="26.25" customHeight="1"/>
    <row r="62469" ht="26.25" customHeight="1"/>
    <row r="62470" ht="26.25" customHeight="1"/>
    <row r="62471" ht="26.25" customHeight="1"/>
    <row r="62472" ht="26.25" customHeight="1"/>
    <row r="62473" ht="26.25" customHeight="1"/>
    <row r="62474" ht="26.25" customHeight="1"/>
    <row r="62475" ht="26.25" customHeight="1"/>
    <row r="62476" ht="26.25" customHeight="1"/>
    <row r="62477" ht="26.25" customHeight="1"/>
    <row r="62478" ht="26.25" customHeight="1"/>
    <row r="62479" ht="26.25" customHeight="1"/>
    <row r="62480" ht="26.25" customHeight="1"/>
    <row r="62481" ht="26.25" customHeight="1"/>
    <row r="62482" ht="26.25" customHeight="1"/>
    <row r="62483" ht="26.25" customHeight="1"/>
    <row r="62484" ht="26.25" customHeight="1"/>
    <row r="62485" ht="26.25" customHeight="1"/>
    <row r="62486" ht="26.25" customHeight="1"/>
    <row r="62487" ht="26.25" customHeight="1"/>
    <row r="62488" ht="26.25" customHeight="1"/>
    <row r="62489" ht="26.25" customHeight="1"/>
    <row r="62490" ht="26.25" customHeight="1"/>
    <row r="62491" ht="26.25" customHeight="1"/>
    <row r="62492" ht="26.25" customHeight="1"/>
    <row r="62493" ht="26.25" customHeight="1"/>
    <row r="62494" ht="26.25" customHeight="1"/>
    <row r="62495" ht="26.25" customHeight="1"/>
    <row r="62496" ht="26.25" customHeight="1"/>
    <row r="62497" ht="26.25" customHeight="1"/>
    <row r="62498" ht="26.25" customHeight="1"/>
    <row r="62499" ht="26.25" customHeight="1"/>
    <row r="62500" ht="26.25" customHeight="1"/>
    <row r="62501" ht="26.25" customHeight="1"/>
    <row r="62502" ht="26.25" customHeight="1"/>
    <row r="62503" ht="26.25" customHeight="1"/>
    <row r="62504" ht="26.25" customHeight="1"/>
    <row r="62505" ht="26.25" customHeight="1"/>
    <row r="62506" ht="26.25" customHeight="1"/>
    <row r="62507" ht="26.25" customHeight="1"/>
    <row r="62508" ht="26.25" customHeight="1"/>
    <row r="62509" ht="26.25" customHeight="1"/>
    <row r="62510" ht="26.25" customHeight="1"/>
    <row r="62511" ht="26.25" customHeight="1"/>
    <row r="62512" ht="26.25" customHeight="1"/>
    <row r="62513" ht="26.25" customHeight="1"/>
    <row r="62514" ht="26.25" customHeight="1"/>
    <row r="62515" ht="26.25" customHeight="1"/>
    <row r="62516" ht="26.25" customHeight="1"/>
    <row r="62517" ht="26.25" customHeight="1"/>
    <row r="62518" ht="26.25" customHeight="1"/>
    <row r="62519" ht="26.25" customHeight="1"/>
    <row r="62520" ht="26.25" customHeight="1"/>
    <row r="62521" ht="26.25" customHeight="1"/>
    <row r="62522" ht="26.25" customHeight="1"/>
    <row r="62523" ht="26.25" customHeight="1"/>
    <row r="62524" ht="26.25" customHeight="1"/>
    <row r="62525" ht="26.25" customHeight="1"/>
    <row r="62526" ht="26.25" customHeight="1"/>
    <row r="62527" ht="26.25" customHeight="1"/>
    <row r="62528" ht="26.25" customHeight="1"/>
    <row r="62529" ht="26.25" customHeight="1"/>
    <row r="62530" ht="26.25" customHeight="1"/>
    <row r="62531" ht="26.25" customHeight="1"/>
    <row r="62532" ht="26.25" customHeight="1"/>
    <row r="62533" ht="26.25" customHeight="1"/>
    <row r="62534" ht="26.25" customHeight="1"/>
    <row r="62535" ht="26.25" customHeight="1"/>
    <row r="62536" ht="26.25" customHeight="1"/>
    <row r="62537" ht="26.25" customHeight="1"/>
    <row r="62538" ht="26.25" customHeight="1"/>
    <row r="62539" ht="26.25" customHeight="1"/>
    <row r="62540" ht="26.25" customHeight="1"/>
    <row r="62541" ht="26.25" customHeight="1"/>
    <row r="62542" ht="26.25" customHeight="1"/>
    <row r="62543" ht="26.25" customHeight="1"/>
    <row r="62544" ht="26.25" customHeight="1"/>
    <row r="62545" ht="26.25" customHeight="1"/>
    <row r="62546" ht="26.25" customHeight="1"/>
    <row r="62547" ht="26.25" customHeight="1"/>
    <row r="62548" ht="26.25" customHeight="1"/>
    <row r="62549" ht="26.25" customHeight="1"/>
    <row r="62550" ht="26.25" customHeight="1"/>
    <row r="62551" ht="26.25" customHeight="1"/>
    <row r="62552" ht="26.25" customHeight="1"/>
    <row r="62553" ht="26.25" customHeight="1"/>
    <row r="62554" ht="26.25" customHeight="1"/>
    <row r="62555" ht="26.25" customHeight="1"/>
    <row r="62556" ht="26.25" customHeight="1"/>
    <row r="62557" ht="26.25" customHeight="1"/>
    <row r="62558" ht="26.25" customHeight="1"/>
    <row r="62559" ht="26.25" customHeight="1"/>
    <row r="62560" ht="26.25" customHeight="1"/>
    <row r="62561" ht="26.25" customHeight="1"/>
    <row r="62562" ht="26.25" customHeight="1"/>
    <row r="62563" ht="26.25" customHeight="1"/>
    <row r="62564" ht="26.25" customHeight="1"/>
    <row r="62565" ht="26.25" customHeight="1"/>
    <row r="62566" ht="26.25" customHeight="1"/>
    <row r="62567" ht="26.25" customHeight="1"/>
    <row r="62568" ht="26.25" customHeight="1"/>
    <row r="62569" ht="26.25" customHeight="1"/>
    <row r="62570" ht="26.25" customHeight="1"/>
    <row r="62571" ht="26.25" customHeight="1"/>
    <row r="62572" ht="26.25" customHeight="1"/>
    <row r="62573" ht="26.25" customHeight="1"/>
    <row r="62574" ht="26.25" customHeight="1"/>
    <row r="62575" ht="26.25" customHeight="1"/>
    <row r="62576" ht="26.25" customHeight="1"/>
    <row r="62577" ht="26.25" customHeight="1"/>
    <row r="62578" ht="26.25" customHeight="1"/>
    <row r="62579" ht="26.25" customHeight="1"/>
    <row r="62580" ht="26.25" customHeight="1"/>
    <row r="62581" ht="26.25" customHeight="1"/>
    <row r="62582" ht="26.25" customHeight="1"/>
    <row r="62583" ht="26.25" customHeight="1"/>
    <row r="62584" ht="26.25" customHeight="1"/>
    <row r="62585" ht="26.25" customHeight="1"/>
    <row r="62586" ht="26.25" customHeight="1"/>
    <row r="62587" ht="26.25" customHeight="1"/>
    <row r="62588" ht="26.25" customHeight="1"/>
    <row r="62589" ht="26.25" customHeight="1"/>
    <row r="62590" ht="26.25" customHeight="1"/>
    <row r="62591" ht="26.25" customHeight="1"/>
    <row r="62592" ht="26.25" customHeight="1"/>
    <row r="62593" ht="26.25" customHeight="1"/>
    <row r="62594" ht="26.25" customHeight="1"/>
    <row r="62595" ht="26.25" customHeight="1"/>
    <row r="62596" ht="26.25" customHeight="1"/>
    <row r="62597" ht="26.25" customHeight="1"/>
    <row r="62598" ht="26.25" customHeight="1"/>
    <row r="62599" ht="26.25" customHeight="1"/>
    <row r="62600" ht="26.25" customHeight="1"/>
    <row r="62601" ht="26.25" customHeight="1"/>
    <row r="62602" ht="26.25" customHeight="1"/>
    <row r="62603" ht="26.25" customHeight="1"/>
    <row r="62604" ht="26.25" customHeight="1"/>
    <row r="62605" ht="26.25" customHeight="1"/>
    <row r="62606" ht="26.25" customHeight="1"/>
    <row r="62607" ht="26.25" customHeight="1"/>
    <row r="62608" ht="26.25" customHeight="1"/>
    <row r="62609" ht="26.25" customHeight="1"/>
    <row r="62610" ht="26.25" customHeight="1"/>
    <row r="62611" ht="26.25" customHeight="1"/>
    <row r="62612" ht="26.25" customHeight="1"/>
    <row r="62613" ht="26.25" customHeight="1"/>
    <row r="62614" ht="26.25" customHeight="1"/>
    <row r="62615" ht="26.25" customHeight="1"/>
    <row r="62616" ht="26.25" customHeight="1"/>
    <row r="62617" ht="26.25" customHeight="1"/>
    <row r="62618" ht="26.25" customHeight="1"/>
    <row r="62619" ht="26.25" customHeight="1"/>
    <row r="62620" ht="26.25" customHeight="1"/>
    <row r="62621" ht="26.25" customHeight="1"/>
    <row r="62622" ht="26.25" customHeight="1"/>
    <row r="62623" ht="26.25" customHeight="1"/>
    <row r="62624" ht="26.25" customHeight="1"/>
    <row r="62625" ht="26.25" customHeight="1"/>
    <row r="62626" ht="26.25" customHeight="1"/>
    <row r="62627" ht="26.25" customHeight="1"/>
    <row r="62628" ht="26.25" customHeight="1"/>
    <row r="62629" ht="26.25" customHeight="1"/>
    <row r="62630" ht="26.25" customHeight="1"/>
    <row r="62631" ht="26.25" customHeight="1"/>
    <row r="62632" ht="26.25" customHeight="1"/>
    <row r="62633" ht="26.25" customHeight="1"/>
    <row r="62634" ht="26.25" customHeight="1"/>
    <row r="62635" ht="26.25" customHeight="1"/>
    <row r="62636" ht="26.25" customHeight="1"/>
    <row r="62637" ht="26.25" customHeight="1"/>
    <row r="62638" ht="26.25" customHeight="1"/>
    <row r="62639" ht="26.25" customHeight="1"/>
    <row r="62640" ht="26.25" customHeight="1"/>
    <row r="62641" ht="26.25" customHeight="1"/>
    <row r="62642" ht="26.25" customHeight="1"/>
    <row r="62643" ht="26.25" customHeight="1"/>
    <row r="62644" ht="26.25" customHeight="1"/>
    <row r="62645" ht="26.25" customHeight="1"/>
    <row r="62646" ht="26.25" customHeight="1"/>
    <row r="62647" ht="26.25" customHeight="1"/>
    <row r="62648" ht="26.25" customHeight="1"/>
    <row r="62649" ht="26.25" customHeight="1"/>
    <row r="62650" ht="26.25" customHeight="1"/>
    <row r="62651" ht="26.25" customHeight="1"/>
    <row r="62652" ht="26.25" customHeight="1"/>
    <row r="62653" ht="26.25" customHeight="1"/>
    <row r="62654" ht="26.25" customHeight="1"/>
    <row r="62655" ht="26.25" customHeight="1"/>
    <row r="62656" ht="26.25" customHeight="1"/>
    <row r="62657" ht="26.25" customHeight="1"/>
    <row r="62658" ht="26.25" customHeight="1"/>
    <row r="62659" ht="26.25" customHeight="1"/>
    <row r="62660" ht="26.25" customHeight="1"/>
    <row r="62661" ht="26.25" customHeight="1"/>
    <row r="62662" ht="26.25" customHeight="1"/>
    <row r="62663" ht="26.25" customHeight="1"/>
    <row r="62664" ht="26.25" customHeight="1"/>
    <row r="62665" ht="26.25" customHeight="1"/>
    <row r="62666" ht="26.25" customHeight="1"/>
    <row r="62667" ht="26.25" customHeight="1"/>
    <row r="62668" ht="26.25" customHeight="1"/>
    <row r="62669" ht="26.25" customHeight="1"/>
    <row r="62670" ht="26.25" customHeight="1"/>
    <row r="62671" ht="26.25" customHeight="1"/>
    <row r="62672" ht="26.25" customHeight="1"/>
    <row r="62673" ht="26.25" customHeight="1"/>
    <row r="62674" ht="26.25" customHeight="1"/>
    <row r="62675" ht="26.25" customHeight="1"/>
    <row r="62676" ht="26.25" customHeight="1"/>
    <row r="62677" ht="26.25" customHeight="1"/>
    <row r="62678" ht="26.25" customHeight="1"/>
    <row r="62679" ht="26.25" customHeight="1"/>
    <row r="62680" ht="26.25" customHeight="1"/>
    <row r="62681" ht="26.25" customHeight="1"/>
    <row r="62682" ht="26.25" customHeight="1"/>
    <row r="62683" ht="26.25" customHeight="1"/>
    <row r="62684" ht="26.25" customHeight="1"/>
    <row r="62685" ht="26.25" customHeight="1"/>
    <row r="62686" ht="26.25" customHeight="1"/>
    <row r="62687" ht="26.25" customHeight="1"/>
    <row r="62688" ht="26.25" customHeight="1"/>
    <row r="62689" ht="26.25" customHeight="1"/>
    <row r="62690" ht="26.25" customHeight="1"/>
    <row r="62691" ht="26.25" customHeight="1"/>
    <row r="62692" ht="26.25" customHeight="1"/>
    <row r="62693" ht="26.25" customHeight="1"/>
    <row r="62694" ht="26.25" customHeight="1"/>
    <row r="62695" ht="26.25" customHeight="1"/>
    <row r="62696" ht="26.25" customHeight="1"/>
    <row r="62697" ht="26.25" customHeight="1"/>
    <row r="62698" ht="26.25" customHeight="1"/>
    <row r="62699" ht="26.25" customHeight="1"/>
    <row r="62700" ht="26.25" customHeight="1"/>
    <row r="62701" ht="26.25" customHeight="1"/>
    <row r="62702" ht="26.25" customHeight="1"/>
    <row r="62703" ht="26.25" customHeight="1"/>
    <row r="62704" ht="26.25" customHeight="1"/>
    <row r="62705" ht="26.25" customHeight="1"/>
    <row r="62706" ht="26.25" customHeight="1"/>
    <row r="62707" ht="26.25" customHeight="1"/>
    <row r="62708" ht="26.25" customHeight="1"/>
    <row r="62709" ht="26.25" customHeight="1"/>
    <row r="62710" ht="26.25" customHeight="1"/>
    <row r="62711" ht="26.25" customHeight="1"/>
    <row r="62712" ht="26.25" customHeight="1"/>
    <row r="62713" ht="26.25" customHeight="1"/>
    <row r="62714" ht="26.25" customHeight="1"/>
    <row r="62715" ht="26.25" customHeight="1"/>
    <row r="62716" ht="26.25" customHeight="1"/>
    <row r="62717" ht="26.25" customHeight="1"/>
    <row r="62718" ht="26.25" customHeight="1"/>
    <row r="62719" ht="26.25" customHeight="1"/>
    <row r="62720" ht="26.25" customHeight="1"/>
    <row r="62721" ht="26.25" customHeight="1"/>
    <row r="62722" ht="26.25" customHeight="1"/>
    <row r="62723" ht="26.25" customHeight="1"/>
    <row r="62724" ht="26.25" customHeight="1"/>
    <row r="62725" ht="26.25" customHeight="1"/>
    <row r="62726" ht="26.25" customHeight="1"/>
    <row r="62727" ht="26.25" customHeight="1"/>
    <row r="62728" ht="26.25" customHeight="1"/>
    <row r="62729" ht="26.25" customHeight="1"/>
    <row r="62730" ht="26.25" customHeight="1"/>
    <row r="62731" ht="26.25" customHeight="1"/>
    <row r="62732" ht="26.25" customHeight="1"/>
    <row r="62733" ht="26.25" customHeight="1"/>
    <row r="62734" ht="26.25" customHeight="1"/>
    <row r="62735" ht="26.25" customHeight="1"/>
    <row r="62736" ht="26.25" customHeight="1"/>
    <row r="62737" ht="26.25" customHeight="1"/>
    <row r="62738" ht="26.25" customHeight="1"/>
    <row r="62739" ht="26.25" customHeight="1"/>
    <row r="62740" ht="26.25" customHeight="1"/>
    <row r="62741" ht="26.25" customHeight="1"/>
    <row r="62742" ht="26.25" customHeight="1"/>
    <row r="62743" ht="26.25" customHeight="1"/>
    <row r="62744" ht="26.25" customHeight="1"/>
    <row r="62745" ht="26.25" customHeight="1"/>
    <row r="62746" ht="26.25" customHeight="1"/>
    <row r="62747" ht="26.25" customHeight="1"/>
    <row r="62748" ht="26.25" customHeight="1"/>
    <row r="62749" ht="26.25" customHeight="1"/>
    <row r="62750" ht="26.25" customHeight="1"/>
    <row r="62751" ht="26.25" customHeight="1"/>
    <row r="62752" ht="26.25" customHeight="1"/>
    <row r="62753" ht="26.25" customHeight="1"/>
    <row r="62754" ht="26.25" customHeight="1"/>
    <row r="62755" ht="26.25" customHeight="1"/>
    <row r="62756" ht="26.25" customHeight="1"/>
    <row r="62757" ht="26.25" customHeight="1"/>
    <row r="62758" ht="26.25" customHeight="1"/>
    <row r="62759" ht="26.25" customHeight="1"/>
    <row r="62760" ht="26.25" customHeight="1"/>
    <row r="62761" ht="26.25" customHeight="1"/>
    <row r="62762" ht="26.25" customHeight="1"/>
    <row r="62763" ht="26.25" customHeight="1"/>
    <row r="62764" ht="26.25" customHeight="1"/>
    <row r="62765" ht="26.25" customHeight="1"/>
    <row r="62766" ht="26.25" customHeight="1"/>
    <row r="62767" ht="26.25" customHeight="1"/>
    <row r="62768" ht="26.25" customHeight="1"/>
    <row r="62769" ht="26.25" customHeight="1"/>
    <row r="62770" ht="26.25" customHeight="1"/>
    <row r="62771" ht="26.25" customHeight="1"/>
    <row r="62772" ht="26.25" customHeight="1"/>
    <row r="62773" ht="26.25" customHeight="1"/>
    <row r="62774" ht="26.25" customHeight="1"/>
    <row r="62775" ht="26.25" customHeight="1"/>
    <row r="62776" ht="26.25" customHeight="1"/>
    <row r="62777" ht="26.25" customHeight="1"/>
    <row r="62778" ht="26.25" customHeight="1"/>
    <row r="62779" ht="26.25" customHeight="1"/>
    <row r="62780" ht="26.25" customHeight="1"/>
    <row r="62781" ht="26.25" customHeight="1"/>
    <row r="62782" ht="26.25" customHeight="1"/>
    <row r="62783" ht="26.25" customHeight="1"/>
    <row r="62784" ht="26.25" customHeight="1"/>
    <row r="62785" ht="26.25" customHeight="1"/>
    <row r="62786" ht="26.25" customHeight="1"/>
    <row r="62787" ht="26.25" customHeight="1"/>
    <row r="62788" ht="26.25" customHeight="1"/>
    <row r="62789" ht="26.25" customHeight="1"/>
    <row r="62790" ht="26.25" customHeight="1"/>
    <row r="62791" ht="26.25" customHeight="1"/>
    <row r="62792" ht="26.25" customHeight="1"/>
    <row r="62793" ht="26.25" customHeight="1"/>
    <row r="62794" ht="26.25" customHeight="1"/>
    <row r="62795" ht="26.25" customHeight="1"/>
    <row r="62796" ht="26.25" customHeight="1"/>
    <row r="62797" ht="26.25" customHeight="1"/>
    <row r="62798" ht="26.25" customHeight="1"/>
    <row r="62799" ht="26.25" customHeight="1"/>
    <row r="62800" ht="26.25" customHeight="1"/>
    <row r="62801" ht="26.25" customHeight="1"/>
    <row r="62802" ht="26.25" customHeight="1"/>
    <row r="62803" ht="26.25" customHeight="1"/>
    <row r="62804" ht="26.25" customHeight="1"/>
    <row r="62805" ht="26.25" customHeight="1"/>
    <row r="62806" ht="26.25" customHeight="1"/>
    <row r="62807" ht="26.25" customHeight="1"/>
    <row r="62808" ht="26.25" customHeight="1"/>
    <row r="62809" ht="26.25" customHeight="1"/>
    <row r="62810" ht="26.25" customHeight="1"/>
    <row r="62811" ht="26.25" customHeight="1"/>
    <row r="62812" ht="26.25" customHeight="1"/>
    <row r="62813" ht="26.25" customHeight="1"/>
    <row r="62814" ht="26.25" customHeight="1"/>
    <row r="62815" ht="26.25" customHeight="1"/>
    <row r="62816" ht="26.25" customHeight="1"/>
    <row r="62817" ht="26.25" customHeight="1"/>
    <row r="62818" ht="26.25" customHeight="1"/>
    <row r="62819" ht="26.25" customHeight="1"/>
    <row r="62820" ht="26.25" customHeight="1"/>
    <row r="62821" ht="26.25" customHeight="1"/>
    <row r="62822" ht="26.25" customHeight="1"/>
    <row r="62823" ht="26.25" customHeight="1"/>
    <row r="62824" ht="26.25" customHeight="1"/>
    <row r="62825" ht="26.25" customHeight="1"/>
    <row r="62826" ht="26.25" customHeight="1"/>
    <row r="62827" ht="26.25" customHeight="1"/>
    <row r="62828" ht="26.25" customHeight="1"/>
    <row r="62829" ht="26.25" customHeight="1"/>
    <row r="62830" ht="26.25" customHeight="1"/>
    <row r="62831" ht="26.25" customHeight="1"/>
    <row r="62832" ht="26.25" customHeight="1"/>
    <row r="62833" ht="26.25" customHeight="1"/>
    <row r="62834" ht="26.25" customHeight="1"/>
    <row r="62835" ht="26.25" customHeight="1"/>
    <row r="62836" ht="26.25" customHeight="1"/>
    <row r="62837" ht="26.25" customHeight="1"/>
    <row r="62838" ht="26.25" customHeight="1"/>
    <row r="62839" ht="26.25" customHeight="1"/>
    <row r="62840" ht="26.25" customHeight="1"/>
    <row r="62841" ht="26.25" customHeight="1"/>
    <row r="62842" ht="26.25" customHeight="1"/>
    <row r="62843" ht="26.25" customHeight="1"/>
    <row r="62844" ht="26.25" customHeight="1"/>
    <row r="62845" ht="26.25" customHeight="1"/>
    <row r="62846" ht="26.25" customHeight="1"/>
    <row r="62847" ht="26.25" customHeight="1"/>
    <row r="62848" ht="26.25" customHeight="1"/>
    <row r="62849" ht="26.25" customHeight="1"/>
    <row r="62850" ht="26.25" customHeight="1"/>
    <row r="62851" ht="26.25" customHeight="1"/>
    <row r="62852" ht="26.25" customHeight="1"/>
    <row r="62853" ht="26.25" customHeight="1"/>
    <row r="62854" ht="26.25" customHeight="1"/>
    <row r="62855" ht="26.25" customHeight="1"/>
    <row r="62856" ht="26.25" customHeight="1"/>
    <row r="62857" ht="26.25" customHeight="1"/>
    <row r="62858" ht="26.25" customHeight="1"/>
    <row r="62859" ht="26.25" customHeight="1"/>
    <row r="62860" ht="26.25" customHeight="1"/>
    <row r="62861" ht="26.25" customHeight="1"/>
    <row r="62862" ht="26.25" customHeight="1"/>
    <row r="62863" ht="26.25" customHeight="1"/>
    <row r="62864" ht="26.25" customHeight="1"/>
    <row r="62865" ht="26.25" customHeight="1"/>
    <row r="62866" ht="26.25" customHeight="1"/>
    <row r="62867" ht="26.25" customHeight="1"/>
    <row r="62868" ht="26.25" customHeight="1"/>
    <row r="62869" ht="26.25" customHeight="1"/>
    <row r="62870" ht="26.25" customHeight="1"/>
    <row r="62871" ht="26.25" customHeight="1"/>
    <row r="62872" ht="26.25" customHeight="1"/>
    <row r="62873" ht="26.25" customHeight="1"/>
    <row r="62874" ht="26.25" customHeight="1"/>
    <row r="62875" ht="26.25" customHeight="1"/>
    <row r="62876" ht="26.25" customHeight="1"/>
    <row r="62877" ht="26.25" customHeight="1"/>
    <row r="62878" ht="26.25" customHeight="1"/>
    <row r="62879" ht="26.25" customHeight="1"/>
    <row r="62880" ht="26.25" customHeight="1"/>
    <row r="62881" ht="26.25" customHeight="1"/>
    <row r="62882" ht="26.25" customHeight="1"/>
    <row r="62883" ht="26.25" customHeight="1"/>
    <row r="62884" ht="26.25" customHeight="1"/>
    <row r="62885" ht="26.25" customHeight="1"/>
    <row r="62886" ht="26.25" customHeight="1"/>
    <row r="62887" ht="26.25" customHeight="1"/>
    <row r="62888" ht="26.25" customHeight="1"/>
    <row r="62889" ht="26.25" customHeight="1"/>
    <row r="62890" ht="26.25" customHeight="1"/>
    <row r="62891" ht="26.25" customHeight="1"/>
    <row r="62892" ht="26.25" customHeight="1"/>
    <row r="62893" ht="26.25" customHeight="1"/>
    <row r="62894" ht="26.25" customHeight="1"/>
    <row r="62895" ht="26.25" customHeight="1"/>
    <row r="62896" ht="26.25" customHeight="1"/>
    <row r="62897" ht="26.25" customHeight="1"/>
    <row r="62898" ht="26.25" customHeight="1"/>
    <row r="62899" ht="26.25" customHeight="1"/>
    <row r="62900" ht="26.25" customHeight="1"/>
    <row r="62901" ht="26.25" customHeight="1"/>
    <row r="62902" ht="26.25" customHeight="1"/>
    <row r="62903" ht="26.25" customHeight="1"/>
    <row r="62904" ht="26.25" customHeight="1"/>
    <row r="62905" ht="26.25" customHeight="1"/>
    <row r="62906" ht="26.25" customHeight="1"/>
    <row r="62907" ht="26.25" customHeight="1"/>
    <row r="62908" ht="26.25" customHeight="1"/>
    <row r="62909" ht="26.25" customHeight="1"/>
    <row r="62910" ht="26.25" customHeight="1"/>
    <row r="62911" ht="26.25" customHeight="1"/>
    <row r="62912" ht="26.25" customHeight="1"/>
    <row r="62913" ht="26.25" customHeight="1"/>
    <row r="62914" ht="26.25" customHeight="1"/>
    <row r="62915" ht="26.25" customHeight="1"/>
    <row r="62916" ht="26.25" customHeight="1"/>
    <row r="62917" ht="26.25" customHeight="1"/>
    <row r="62918" ht="26.25" customHeight="1"/>
    <row r="62919" ht="26.25" customHeight="1"/>
    <row r="62920" ht="26.25" customHeight="1"/>
    <row r="62921" ht="26.25" customHeight="1"/>
    <row r="62922" ht="26.25" customHeight="1"/>
    <row r="62923" ht="26.25" customHeight="1"/>
    <row r="62924" ht="26.25" customHeight="1"/>
    <row r="62925" ht="26.25" customHeight="1"/>
    <row r="62926" ht="26.25" customHeight="1"/>
    <row r="62927" ht="26.25" customHeight="1"/>
    <row r="62928" ht="26.25" customHeight="1"/>
    <row r="62929" ht="26.25" customHeight="1"/>
    <row r="62930" ht="26.25" customHeight="1"/>
    <row r="62931" ht="26.25" customHeight="1"/>
    <row r="62932" ht="26.25" customHeight="1"/>
    <row r="62933" ht="26.25" customHeight="1"/>
    <row r="62934" ht="26.25" customHeight="1"/>
    <row r="62935" ht="26.25" customHeight="1"/>
    <row r="62936" ht="26.25" customHeight="1"/>
    <row r="62937" ht="26.25" customHeight="1"/>
    <row r="62938" ht="26.25" customHeight="1"/>
    <row r="62939" ht="26.25" customHeight="1"/>
    <row r="62940" ht="26.25" customHeight="1"/>
    <row r="62941" ht="26.25" customHeight="1"/>
    <row r="62942" ht="26.25" customHeight="1"/>
    <row r="62943" ht="26.25" customHeight="1"/>
    <row r="62944" ht="26.25" customHeight="1"/>
    <row r="62945" ht="26.25" customHeight="1"/>
    <row r="62946" ht="26.25" customHeight="1"/>
    <row r="62947" ht="26.25" customHeight="1"/>
    <row r="62948" ht="26.25" customHeight="1"/>
    <row r="62949" ht="26.25" customHeight="1"/>
    <row r="62950" ht="26.25" customHeight="1"/>
    <row r="62951" ht="26.25" customHeight="1"/>
    <row r="62952" ht="26.25" customHeight="1"/>
    <row r="62953" ht="26.25" customHeight="1"/>
    <row r="62954" ht="26.25" customHeight="1"/>
    <row r="62955" ht="26.25" customHeight="1"/>
    <row r="62956" ht="26.25" customHeight="1"/>
    <row r="62957" ht="26.25" customHeight="1"/>
    <row r="62958" ht="26.25" customHeight="1"/>
    <row r="62959" ht="26.25" customHeight="1"/>
    <row r="62960" ht="26.25" customHeight="1"/>
    <row r="62961" ht="26.25" customHeight="1"/>
    <row r="62962" ht="26.25" customHeight="1"/>
    <row r="62963" ht="26.25" customHeight="1"/>
    <row r="62964" ht="26.25" customHeight="1"/>
    <row r="62965" ht="26.25" customHeight="1"/>
    <row r="62966" ht="26.25" customHeight="1"/>
    <row r="62967" ht="26.25" customHeight="1"/>
    <row r="62968" ht="26.25" customHeight="1"/>
    <row r="62969" ht="26.25" customHeight="1"/>
    <row r="62970" ht="26.25" customHeight="1"/>
    <row r="62971" ht="26.25" customHeight="1"/>
    <row r="62972" ht="26.25" customHeight="1"/>
    <row r="62973" ht="26.25" customHeight="1"/>
    <row r="62974" ht="26.25" customHeight="1"/>
    <row r="62975" ht="26.25" customHeight="1"/>
    <row r="62976" ht="26.25" customHeight="1"/>
    <row r="62977" ht="26.25" customHeight="1"/>
    <row r="62978" ht="26.25" customHeight="1"/>
    <row r="62979" ht="26.25" customHeight="1"/>
    <row r="62980" ht="26.25" customHeight="1"/>
    <row r="62981" ht="26.25" customHeight="1"/>
    <row r="62982" ht="26.25" customHeight="1"/>
    <row r="62983" ht="26.25" customHeight="1"/>
    <row r="62984" ht="26.25" customHeight="1"/>
    <row r="62985" ht="26.25" customHeight="1"/>
    <row r="62986" ht="26.25" customHeight="1"/>
    <row r="62987" ht="26.25" customHeight="1"/>
    <row r="62988" ht="26.25" customHeight="1"/>
    <row r="62989" ht="26.25" customHeight="1"/>
    <row r="62990" ht="26.25" customHeight="1"/>
    <row r="62991" ht="26.25" customHeight="1"/>
    <row r="62992" ht="26.25" customHeight="1"/>
    <row r="62993" ht="26.25" customHeight="1"/>
    <row r="62994" ht="26.25" customHeight="1"/>
    <row r="62995" ht="26.25" customHeight="1"/>
    <row r="62996" ht="26.25" customHeight="1"/>
    <row r="62997" ht="26.25" customHeight="1"/>
    <row r="62998" ht="26.25" customHeight="1"/>
    <row r="62999" ht="26.25" customHeight="1"/>
    <row r="63000" ht="26.25" customHeight="1"/>
    <row r="63001" ht="26.25" customHeight="1"/>
    <row r="63002" ht="26.25" customHeight="1"/>
    <row r="63003" ht="26.25" customHeight="1"/>
    <row r="63004" ht="26.25" customHeight="1"/>
    <row r="63005" ht="26.25" customHeight="1"/>
    <row r="63006" ht="26.25" customHeight="1"/>
    <row r="63007" ht="26.25" customHeight="1"/>
    <row r="63008" ht="26.25" customHeight="1"/>
    <row r="63009" ht="26.25" customHeight="1"/>
    <row r="63010" ht="26.25" customHeight="1"/>
    <row r="63011" ht="26.25" customHeight="1"/>
    <row r="63012" ht="26.25" customHeight="1"/>
    <row r="63013" ht="26.25" customHeight="1"/>
    <row r="63014" ht="26.25" customHeight="1"/>
    <row r="63015" ht="26.25" customHeight="1"/>
    <row r="63016" ht="26.25" customHeight="1"/>
    <row r="63017" ht="26.25" customHeight="1"/>
    <row r="63018" ht="26.25" customHeight="1"/>
    <row r="63019" ht="26.25" customHeight="1"/>
    <row r="63020" ht="26.25" customHeight="1"/>
    <row r="63021" ht="26.25" customHeight="1"/>
    <row r="63022" ht="26.25" customHeight="1"/>
    <row r="63023" ht="26.25" customHeight="1"/>
    <row r="63024" ht="26.25" customHeight="1"/>
    <row r="63025" ht="26.25" customHeight="1"/>
    <row r="63026" ht="26.25" customHeight="1"/>
    <row r="63027" ht="26.25" customHeight="1"/>
    <row r="63028" ht="26.25" customHeight="1"/>
    <row r="63029" ht="26.25" customHeight="1"/>
    <row r="63030" ht="26.25" customHeight="1"/>
    <row r="63031" ht="26.25" customHeight="1"/>
    <row r="63032" ht="26.25" customHeight="1"/>
    <row r="63033" ht="26.25" customHeight="1"/>
    <row r="63034" ht="26.25" customHeight="1"/>
    <row r="63035" ht="26.25" customHeight="1"/>
    <row r="63036" ht="26.25" customHeight="1"/>
    <row r="63037" ht="26.25" customHeight="1"/>
    <row r="63038" ht="26.25" customHeight="1"/>
    <row r="63039" ht="26.25" customHeight="1"/>
    <row r="63040" ht="26.25" customHeight="1"/>
    <row r="63041" ht="26.25" customHeight="1"/>
    <row r="63042" ht="26.25" customHeight="1"/>
    <row r="63043" ht="26.25" customHeight="1"/>
    <row r="63044" ht="26.25" customHeight="1"/>
    <row r="63045" ht="26.25" customHeight="1"/>
    <row r="63046" ht="26.25" customHeight="1"/>
    <row r="63047" ht="26.25" customHeight="1"/>
    <row r="63048" ht="26.25" customHeight="1"/>
    <row r="63049" ht="26.25" customHeight="1"/>
    <row r="63050" ht="26.25" customHeight="1"/>
    <row r="63051" ht="26.25" customHeight="1"/>
    <row r="63052" ht="26.25" customHeight="1"/>
    <row r="63053" ht="26.25" customHeight="1"/>
    <row r="63054" ht="26.25" customHeight="1"/>
    <row r="63055" ht="26.25" customHeight="1"/>
    <row r="63056" ht="26.25" customHeight="1"/>
    <row r="63057" ht="26.25" customHeight="1"/>
    <row r="63058" ht="26.25" customHeight="1"/>
    <row r="63059" ht="26.25" customHeight="1"/>
    <row r="63060" ht="26.25" customHeight="1"/>
    <row r="63061" ht="26.25" customHeight="1"/>
    <row r="63062" ht="26.25" customHeight="1"/>
    <row r="63063" ht="26.25" customHeight="1"/>
    <row r="63064" ht="26.25" customHeight="1"/>
    <row r="63065" ht="26.25" customHeight="1"/>
    <row r="63066" ht="26.25" customHeight="1"/>
    <row r="63067" ht="26.25" customHeight="1"/>
    <row r="63068" ht="26.25" customHeight="1"/>
    <row r="63069" ht="26.25" customHeight="1"/>
    <row r="63070" ht="26.25" customHeight="1"/>
    <row r="63071" ht="26.25" customHeight="1"/>
    <row r="63072" ht="26.25" customHeight="1"/>
    <row r="63073" ht="26.25" customHeight="1"/>
    <row r="63074" ht="26.25" customHeight="1"/>
    <row r="63075" ht="26.25" customHeight="1"/>
    <row r="63076" ht="26.25" customHeight="1"/>
    <row r="63077" ht="26.25" customHeight="1"/>
    <row r="63078" ht="26.25" customHeight="1"/>
    <row r="63079" ht="26.25" customHeight="1"/>
    <row r="63080" ht="26.25" customHeight="1"/>
    <row r="63081" ht="26.25" customHeight="1"/>
    <row r="63082" ht="26.25" customHeight="1"/>
    <row r="63083" ht="26.25" customHeight="1"/>
    <row r="63084" ht="26.25" customHeight="1"/>
    <row r="63085" ht="26.25" customHeight="1"/>
    <row r="63086" ht="26.25" customHeight="1"/>
    <row r="63087" ht="26.25" customHeight="1"/>
    <row r="63088" ht="26.25" customHeight="1"/>
    <row r="63089" ht="26.25" customHeight="1"/>
    <row r="63090" ht="26.25" customHeight="1"/>
    <row r="63091" ht="26.25" customHeight="1"/>
    <row r="63092" ht="26.25" customHeight="1"/>
    <row r="63093" ht="26.25" customHeight="1"/>
    <row r="63094" ht="26.25" customHeight="1"/>
    <row r="63095" ht="26.25" customHeight="1"/>
    <row r="63096" ht="26.25" customHeight="1"/>
    <row r="63097" ht="26.25" customHeight="1"/>
    <row r="63098" ht="26.25" customHeight="1"/>
    <row r="63099" ht="26.25" customHeight="1"/>
    <row r="63100" ht="26.25" customHeight="1"/>
    <row r="63101" ht="26.25" customHeight="1"/>
    <row r="63102" ht="26.25" customHeight="1"/>
    <row r="63103" ht="26.25" customHeight="1"/>
    <row r="63104" ht="26.25" customHeight="1"/>
    <row r="63105" ht="26.25" customHeight="1"/>
    <row r="63106" ht="26.25" customHeight="1"/>
    <row r="63107" ht="26.25" customHeight="1"/>
    <row r="63108" ht="26.25" customHeight="1"/>
    <row r="63109" ht="26.25" customHeight="1"/>
    <row r="63110" ht="26.25" customHeight="1"/>
    <row r="63111" ht="26.25" customHeight="1"/>
    <row r="63112" ht="26.25" customHeight="1"/>
    <row r="63113" ht="26.25" customHeight="1"/>
    <row r="63114" ht="26.25" customHeight="1"/>
    <row r="63115" ht="26.25" customHeight="1"/>
    <row r="63116" ht="26.25" customHeight="1"/>
    <row r="63117" ht="26.25" customHeight="1"/>
    <row r="63118" ht="26.25" customHeight="1"/>
    <row r="63119" ht="26.25" customHeight="1"/>
    <row r="63120" ht="26.25" customHeight="1"/>
    <row r="63121" ht="26.25" customHeight="1"/>
    <row r="63122" ht="26.25" customHeight="1"/>
    <row r="63123" ht="26.25" customHeight="1"/>
    <row r="63124" ht="26.25" customHeight="1"/>
    <row r="63125" ht="26.25" customHeight="1"/>
    <row r="63126" ht="26.25" customHeight="1"/>
    <row r="63127" ht="26.25" customHeight="1"/>
    <row r="63128" ht="26.25" customHeight="1"/>
    <row r="63129" ht="26.25" customHeight="1"/>
    <row r="63130" ht="26.25" customHeight="1"/>
    <row r="63131" ht="26.25" customHeight="1"/>
    <row r="63132" ht="26.25" customHeight="1"/>
    <row r="63133" ht="26.25" customHeight="1"/>
    <row r="63134" ht="26.25" customHeight="1"/>
    <row r="63135" ht="26.25" customHeight="1"/>
    <row r="63136" ht="26.25" customHeight="1"/>
    <row r="63137" ht="26.25" customHeight="1"/>
    <row r="63138" ht="26.25" customHeight="1"/>
    <row r="63139" ht="26.25" customHeight="1"/>
    <row r="63140" ht="26.25" customHeight="1"/>
    <row r="63141" ht="26.25" customHeight="1"/>
    <row r="63142" ht="26.25" customHeight="1"/>
    <row r="63143" ht="26.25" customHeight="1"/>
    <row r="63144" ht="26.25" customHeight="1"/>
    <row r="63145" ht="26.25" customHeight="1"/>
    <row r="63146" ht="26.25" customHeight="1"/>
    <row r="63147" ht="26.25" customHeight="1"/>
    <row r="63148" ht="26.25" customHeight="1"/>
    <row r="63149" ht="26.25" customHeight="1"/>
    <row r="63150" ht="26.25" customHeight="1"/>
    <row r="63151" ht="26.25" customHeight="1"/>
    <row r="63152" ht="26.25" customHeight="1"/>
    <row r="63153" ht="26.25" customHeight="1"/>
    <row r="63154" ht="26.25" customHeight="1"/>
    <row r="63155" ht="26.25" customHeight="1"/>
    <row r="63156" ht="26.25" customHeight="1"/>
    <row r="63157" ht="26.25" customHeight="1"/>
    <row r="63158" ht="26.25" customHeight="1"/>
    <row r="63159" ht="26.25" customHeight="1"/>
    <row r="63160" ht="26.25" customHeight="1"/>
    <row r="63161" ht="26.25" customHeight="1"/>
    <row r="63162" ht="26.25" customHeight="1"/>
    <row r="63163" ht="26.25" customHeight="1"/>
    <row r="63164" ht="26.25" customHeight="1"/>
    <row r="63165" ht="26.25" customHeight="1"/>
    <row r="63166" ht="26.25" customHeight="1"/>
    <row r="63167" ht="26.25" customHeight="1"/>
    <row r="63168" ht="26.25" customHeight="1"/>
    <row r="63169" ht="26.25" customHeight="1"/>
    <row r="63170" ht="26.25" customHeight="1"/>
    <row r="63171" ht="26.25" customHeight="1"/>
    <row r="63172" ht="26.25" customHeight="1"/>
    <row r="63173" ht="26.25" customHeight="1"/>
    <row r="63174" ht="26.25" customHeight="1"/>
    <row r="63175" ht="26.25" customHeight="1"/>
    <row r="63176" ht="26.25" customHeight="1"/>
    <row r="63177" ht="26.25" customHeight="1"/>
    <row r="63178" ht="26.25" customHeight="1"/>
    <row r="63179" ht="26.25" customHeight="1"/>
    <row r="63180" ht="26.25" customHeight="1"/>
    <row r="63181" ht="26.25" customHeight="1"/>
    <row r="63182" ht="26.25" customHeight="1"/>
    <row r="63183" ht="26.25" customHeight="1"/>
    <row r="63184" ht="26.25" customHeight="1"/>
    <row r="63185" ht="26.25" customHeight="1"/>
    <row r="63186" ht="26.25" customHeight="1"/>
    <row r="63187" ht="26.25" customHeight="1"/>
    <row r="63188" ht="26.25" customHeight="1"/>
    <row r="63189" ht="26.25" customHeight="1"/>
    <row r="63190" ht="26.25" customHeight="1"/>
    <row r="63191" ht="26.25" customHeight="1"/>
    <row r="63192" ht="26.25" customHeight="1"/>
    <row r="63193" ht="26.25" customHeight="1"/>
    <row r="63194" ht="26.25" customHeight="1"/>
    <row r="63195" ht="26.25" customHeight="1"/>
    <row r="63196" ht="26.25" customHeight="1"/>
    <row r="63197" ht="26.25" customHeight="1"/>
    <row r="63198" ht="26.25" customHeight="1"/>
    <row r="63199" ht="26.25" customHeight="1"/>
    <row r="63200" ht="26.25" customHeight="1"/>
    <row r="63201" ht="26.25" customHeight="1"/>
    <row r="63202" ht="26.25" customHeight="1"/>
    <row r="63203" ht="26.25" customHeight="1"/>
    <row r="63204" ht="26.25" customHeight="1"/>
    <row r="63205" ht="26.25" customHeight="1"/>
    <row r="63206" ht="26.25" customHeight="1"/>
    <row r="63207" ht="26.25" customHeight="1"/>
    <row r="63208" ht="26.25" customHeight="1"/>
    <row r="63209" ht="26.25" customHeight="1"/>
    <row r="63210" ht="26.25" customHeight="1"/>
    <row r="63211" ht="26.25" customHeight="1"/>
    <row r="63212" ht="26.25" customHeight="1"/>
    <row r="63213" ht="26.25" customHeight="1"/>
    <row r="63214" ht="26.25" customHeight="1"/>
    <row r="63215" ht="26.25" customHeight="1"/>
    <row r="63216" ht="26.25" customHeight="1"/>
    <row r="63217" ht="26.25" customHeight="1"/>
    <row r="63218" ht="26.25" customHeight="1"/>
    <row r="63219" ht="26.25" customHeight="1"/>
    <row r="63220" ht="26.25" customHeight="1"/>
    <row r="63221" ht="26.25" customHeight="1"/>
    <row r="63222" ht="26.25" customHeight="1"/>
    <row r="63223" ht="26.25" customHeight="1"/>
    <row r="63224" ht="26.25" customHeight="1"/>
    <row r="63225" ht="26.25" customHeight="1"/>
    <row r="63226" ht="26.25" customHeight="1"/>
    <row r="63227" ht="26.25" customHeight="1"/>
    <row r="63228" ht="26.25" customHeight="1"/>
    <row r="63229" ht="26.25" customHeight="1"/>
    <row r="63230" ht="26.25" customHeight="1"/>
    <row r="63231" ht="26.25" customHeight="1"/>
    <row r="63232" ht="26.25" customHeight="1"/>
    <row r="63233" ht="26.25" customHeight="1"/>
    <row r="63234" ht="26.25" customHeight="1"/>
    <row r="63235" ht="26.25" customHeight="1"/>
    <row r="63236" ht="26.25" customHeight="1"/>
    <row r="63237" ht="26.25" customHeight="1"/>
    <row r="63238" ht="26.25" customHeight="1"/>
    <row r="63239" ht="26.25" customHeight="1"/>
    <row r="63240" ht="26.25" customHeight="1"/>
    <row r="63241" ht="26.25" customHeight="1"/>
    <row r="63242" ht="26.25" customHeight="1"/>
    <row r="63243" ht="26.25" customHeight="1"/>
    <row r="63244" ht="26.25" customHeight="1"/>
    <row r="63245" ht="26.25" customHeight="1"/>
    <row r="63246" ht="26.25" customHeight="1"/>
    <row r="63247" ht="26.25" customHeight="1"/>
    <row r="63248" ht="26.25" customHeight="1"/>
    <row r="63249" ht="26.25" customHeight="1"/>
    <row r="63250" ht="26.25" customHeight="1"/>
    <row r="63251" ht="26.25" customHeight="1"/>
    <row r="63252" ht="26.25" customHeight="1"/>
    <row r="63253" ht="26.25" customHeight="1"/>
    <row r="63254" ht="26.25" customHeight="1"/>
    <row r="63255" ht="26.25" customHeight="1"/>
    <row r="63256" ht="26.25" customHeight="1"/>
    <row r="63257" ht="26.25" customHeight="1"/>
    <row r="63258" ht="26.25" customHeight="1"/>
    <row r="63259" ht="26.25" customHeight="1"/>
    <row r="63260" ht="26.25" customHeight="1"/>
    <row r="63261" ht="26.25" customHeight="1"/>
    <row r="63262" ht="26.25" customHeight="1"/>
    <row r="63263" ht="26.25" customHeight="1"/>
    <row r="63264" ht="26.25" customHeight="1"/>
    <row r="63265" ht="26.25" customHeight="1"/>
    <row r="63266" ht="26.25" customHeight="1"/>
    <row r="63267" ht="26.25" customHeight="1"/>
    <row r="63268" ht="26.25" customHeight="1"/>
    <row r="63269" ht="26.25" customHeight="1"/>
    <row r="63270" ht="26.25" customHeight="1"/>
    <row r="63271" ht="26.25" customHeight="1"/>
    <row r="63272" ht="26.25" customHeight="1"/>
    <row r="63273" ht="26.25" customHeight="1"/>
    <row r="63274" ht="26.25" customHeight="1"/>
    <row r="63275" ht="26.25" customHeight="1"/>
    <row r="63276" ht="26.25" customHeight="1"/>
    <row r="63277" ht="26.25" customHeight="1"/>
    <row r="63278" ht="26.25" customHeight="1"/>
    <row r="63279" ht="26.25" customHeight="1"/>
    <row r="63280" ht="26.25" customHeight="1"/>
    <row r="63281" ht="26.25" customHeight="1"/>
    <row r="63282" ht="26.25" customHeight="1"/>
    <row r="63283" ht="26.25" customHeight="1"/>
    <row r="63284" ht="26.25" customHeight="1"/>
    <row r="63285" ht="26.25" customHeight="1"/>
    <row r="63286" ht="26.25" customHeight="1"/>
    <row r="63287" ht="26.25" customHeight="1"/>
    <row r="63288" ht="26.25" customHeight="1"/>
    <row r="63289" ht="26.25" customHeight="1"/>
    <row r="63290" ht="26.25" customHeight="1"/>
    <row r="63291" ht="26.25" customHeight="1"/>
    <row r="63292" ht="26.25" customHeight="1"/>
    <row r="63293" ht="26.25" customHeight="1"/>
    <row r="63294" ht="26.25" customHeight="1"/>
    <row r="63295" ht="26.25" customHeight="1"/>
    <row r="63296" ht="26.25" customHeight="1"/>
    <row r="63297" ht="26.25" customHeight="1"/>
    <row r="63298" ht="26.25" customHeight="1"/>
    <row r="63299" ht="26.25" customHeight="1"/>
    <row r="63300" ht="26.25" customHeight="1"/>
    <row r="63301" ht="26.25" customHeight="1"/>
    <row r="63302" ht="26.25" customHeight="1"/>
    <row r="63303" ht="26.25" customHeight="1"/>
    <row r="63304" ht="26.25" customHeight="1"/>
    <row r="63305" ht="26.25" customHeight="1"/>
    <row r="63306" ht="26.25" customHeight="1"/>
    <row r="63307" ht="26.25" customHeight="1"/>
    <row r="63308" ht="26.25" customHeight="1"/>
    <row r="63309" ht="26.25" customHeight="1"/>
    <row r="63310" ht="26.25" customHeight="1"/>
    <row r="63311" ht="26.25" customHeight="1"/>
    <row r="63312" ht="26.25" customHeight="1"/>
    <row r="63313" ht="26.25" customHeight="1"/>
    <row r="63314" ht="26.25" customHeight="1"/>
    <row r="63315" ht="26.25" customHeight="1"/>
    <row r="63316" ht="26.25" customHeight="1"/>
    <row r="63317" ht="26.25" customHeight="1"/>
    <row r="63318" ht="26.25" customHeight="1"/>
    <row r="63319" ht="26.25" customHeight="1"/>
    <row r="63320" ht="26.25" customHeight="1"/>
    <row r="63321" ht="26.25" customHeight="1"/>
    <row r="63322" ht="26.25" customHeight="1"/>
    <row r="63323" ht="26.25" customHeight="1"/>
    <row r="63324" ht="26.25" customHeight="1"/>
    <row r="63325" ht="26.25" customHeight="1"/>
    <row r="63326" ht="26.25" customHeight="1"/>
    <row r="63327" ht="26.25" customHeight="1"/>
    <row r="63328" ht="26.25" customHeight="1"/>
    <row r="63329" ht="26.25" customHeight="1"/>
    <row r="63330" ht="26.25" customHeight="1"/>
    <row r="63331" ht="26.25" customHeight="1"/>
    <row r="63332" ht="26.25" customHeight="1"/>
    <row r="63333" ht="26.25" customHeight="1"/>
    <row r="63334" ht="26.25" customHeight="1"/>
    <row r="63335" ht="26.25" customHeight="1"/>
    <row r="63336" ht="26.25" customHeight="1"/>
    <row r="63337" ht="26.25" customHeight="1"/>
    <row r="63338" ht="26.25" customHeight="1"/>
    <row r="63339" ht="26.25" customHeight="1"/>
    <row r="63340" ht="26.25" customHeight="1"/>
    <row r="63341" ht="26.25" customHeight="1"/>
    <row r="63342" ht="26.25" customHeight="1"/>
    <row r="63343" ht="26.25" customHeight="1"/>
    <row r="63344" ht="26.25" customHeight="1"/>
    <row r="63345" ht="26.25" customHeight="1"/>
    <row r="63346" ht="26.25" customHeight="1"/>
    <row r="63347" ht="26.25" customHeight="1"/>
    <row r="63348" ht="26.25" customHeight="1"/>
    <row r="63349" ht="26.25" customHeight="1"/>
    <row r="63350" ht="26.25" customHeight="1"/>
    <row r="63351" ht="26.25" customHeight="1"/>
    <row r="63352" ht="26.25" customHeight="1"/>
    <row r="63353" ht="26.25" customHeight="1"/>
    <row r="63354" ht="26.25" customHeight="1"/>
    <row r="63355" ht="26.25" customHeight="1"/>
    <row r="63356" ht="26.25" customHeight="1"/>
    <row r="63357" ht="26.25" customHeight="1"/>
    <row r="63358" ht="26.25" customHeight="1"/>
    <row r="63359" ht="26.25" customHeight="1"/>
    <row r="63360" ht="26.25" customHeight="1"/>
    <row r="63361" ht="26.25" customHeight="1"/>
    <row r="63362" ht="26.25" customHeight="1"/>
    <row r="63363" ht="26.25" customHeight="1"/>
    <row r="63364" ht="26.25" customHeight="1"/>
    <row r="63365" ht="26.25" customHeight="1"/>
    <row r="63366" ht="26.25" customHeight="1"/>
    <row r="63367" ht="26.25" customHeight="1"/>
    <row r="63368" ht="26.25" customHeight="1"/>
    <row r="63369" ht="26.25" customHeight="1"/>
    <row r="63370" ht="26.25" customHeight="1"/>
    <row r="63371" ht="26.25" customHeight="1"/>
    <row r="63372" ht="26.25" customHeight="1"/>
    <row r="63373" ht="26.25" customHeight="1"/>
    <row r="63374" ht="26.25" customHeight="1"/>
    <row r="63375" ht="26.25" customHeight="1"/>
    <row r="63376" ht="26.25" customHeight="1"/>
    <row r="63377" ht="26.25" customHeight="1"/>
    <row r="63378" ht="26.25" customHeight="1"/>
    <row r="63379" ht="26.25" customHeight="1"/>
    <row r="63380" ht="26.25" customHeight="1"/>
    <row r="63381" ht="26.25" customHeight="1"/>
    <row r="63382" ht="26.25" customHeight="1"/>
    <row r="63383" ht="26.25" customHeight="1"/>
    <row r="63384" ht="26.25" customHeight="1"/>
    <row r="63385" ht="26.25" customHeight="1"/>
    <row r="63386" ht="26.25" customHeight="1"/>
    <row r="63387" ht="26.25" customHeight="1"/>
    <row r="63388" ht="26.25" customHeight="1"/>
    <row r="63389" ht="26.25" customHeight="1"/>
    <row r="63390" ht="26.25" customHeight="1"/>
    <row r="63391" ht="26.25" customHeight="1"/>
    <row r="63392" ht="26.25" customHeight="1"/>
    <row r="63393" ht="26.25" customHeight="1"/>
    <row r="63394" ht="26.25" customHeight="1"/>
    <row r="63395" ht="26.25" customHeight="1"/>
    <row r="63396" ht="26.25" customHeight="1"/>
    <row r="63397" ht="26.25" customHeight="1"/>
    <row r="63398" ht="26.25" customHeight="1"/>
    <row r="63399" ht="26.25" customHeight="1"/>
    <row r="63400" ht="26.25" customHeight="1"/>
    <row r="63401" ht="26.25" customHeight="1"/>
    <row r="63402" ht="26.25" customHeight="1"/>
    <row r="63403" ht="26.25" customHeight="1"/>
    <row r="63404" ht="26.25" customHeight="1"/>
    <row r="63405" ht="26.25" customHeight="1"/>
    <row r="63406" ht="26.25" customHeight="1"/>
    <row r="63407" ht="26.25" customHeight="1"/>
    <row r="63408" ht="26.25" customHeight="1"/>
    <row r="63409" ht="26.25" customHeight="1"/>
    <row r="63410" ht="26.25" customHeight="1"/>
    <row r="63411" ht="26.25" customHeight="1"/>
    <row r="63412" ht="26.25" customHeight="1"/>
    <row r="63413" ht="26.25" customHeight="1"/>
    <row r="63414" ht="26.25" customHeight="1"/>
    <row r="63415" ht="26.25" customHeight="1"/>
    <row r="63416" ht="26.25" customHeight="1"/>
    <row r="63417" ht="26.25" customHeight="1"/>
    <row r="63418" ht="26.25" customHeight="1"/>
    <row r="63419" ht="26.25" customHeight="1"/>
    <row r="63420" ht="26.25" customHeight="1"/>
    <row r="63421" ht="26.25" customHeight="1"/>
    <row r="63422" ht="26.25" customHeight="1"/>
    <row r="63423" ht="26.25" customHeight="1"/>
    <row r="63424" ht="26.25" customHeight="1"/>
    <row r="63425" ht="26.25" customHeight="1"/>
    <row r="63426" ht="26.25" customHeight="1"/>
    <row r="63427" ht="26.25" customHeight="1"/>
    <row r="63428" ht="26.25" customHeight="1"/>
    <row r="63429" ht="26.25" customHeight="1"/>
    <row r="63430" ht="26.25" customHeight="1"/>
    <row r="63431" ht="26.25" customHeight="1"/>
    <row r="63432" ht="26.25" customHeight="1"/>
    <row r="63433" ht="26.25" customHeight="1"/>
    <row r="63434" ht="26.25" customHeight="1"/>
    <row r="63435" ht="26.25" customHeight="1"/>
    <row r="63436" ht="26.25" customHeight="1"/>
    <row r="63437" ht="26.25" customHeight="1"/>
    <row r="63438" ht="26.25" customHeight="1"/>
    <row r="63439" ht="26.25" customHeight="1"/>
    <row r="63440" ht="26.25" customHeight="1"/>
    <row r="63441" ht="26.25" customHeight="1"/>
    <row r="63442" ht="26.25" customHeight="1"/>
    <row r="63443" ht="26.25" customHeight="1"/>
    <row r="63444" ht="26.25" customHeight="1"/>
    <row r="63445" ht="26.25" customHeight="1"/>
    <row r="63446" ht="26.25" customHeight="1"/>
    <row r="63447" ht="26.25" customHeight="1"/>
    <row r="63448" ht="26.25" customHeight="1"/>
    <row r="63449" ht="26.25" customHeight="1"/>
    <row r="63450" ht="26.25" customHeight="1"/>
    <row r="63451" ht="26.25" customHeight="1"/>
    <row r="63452" ht="26.25" customHeight="1"/>
    <row r="63453" ht="26.25" customHeight="1"/>
    <row r="63454" ht="26.25" customHeight="1"/>
    <row r="63455" ht="26.25" customHeight="1"/>
    <row r="63456" ht="26.25" customHeight="1"/>
    <row r="63457" ht="26.25" customHeight="1"/>
    <row r="63458" ht="26.25" customHeight="1"/>
    <row r="63459" ht="26.25" customHeight="1"/>
    <row r="63460" ht="26.25" customHeight="1"/>
    <row r="63461" ht="26.25" customHeight="1"/>
    <row r="63462" ht="26.25" customHeight="1"/>
    <row r="63463" ht="26.25" customHeight="1"/>
    <row r="63464" ht="26.25" customHeight="1"/>
    <row r="63465" ht="26.25" customHeight="1"/>
    <row r="63466" ht="26.25" customHeight="1"/>
    <row r="63467" ht="26.25" customHeight="1"/>
    <row r="63468" ht="26.25" customHeight="1"/>
    <row r="63469" ht="26.25" customHeight="1"/>
    <row r="63470" ht="26.25" customHeight="1"/>
    <row r="63471" ht="26.25" customHeight="1"/>
    <row r="63472" ht="26.25" customHeight="1"/>
    <row r="63473" ht="26.25" customHeight="1"/>
    <row r="63474" ht="26.25" customHeight="1"/>
    <row r="63475" ht="26.25" customHeight="1"/>
    <row r="63476" ht="26.25" customHeight="1"/>
    <row r="63477" ht="26.25" customHeight="1"/>
    <row r="63478" ht="26.25" customHeight="1"/>
    <row r="63479" ht="26.25" customHeight="1"/>
    <row r="63480" ht="26.25" customHeight="1"/>
    <row r="63481" ht="26.25" customHeight="1"/>
    <row r="63482" ht="26.25" customHeight="1"/>
    <row r="63483" ht="26.25" customHeight="1"/>
    <row r="63484" ht="26.25" customHeight="1"/>
    <row r="63485" ht="26.25" customHeight="1"/>
    <row r="63486" ht="26.25" customHeight="1"/>
    <row r="63487" ht="26.25" customHeight="1"/>
    <row r="63488" ht="26.25" customHeight="1"/>
    <row r="63489" ht="26.25" customHeight="1"/>
    <row r="63490" ht="26.25" customHeight="1"/>
    <row r="63491" ht="26.25" customHeight="1"/>
    <row r="63492" ht="26.25" customHeight="1"/>
    <row r="63493" ht="26.25" customHeight="1"/>
    <row r="63494" ht="26.25" customHeight="1"/>
    <row r="63495" ht="26.25" customHeight="1"/>
    <row r="63496" ht="26.25" customHeight="1"/>
    <row r="63497" ht="26.25" customHeight="1"/>
    <row r="63498" ht="26.25" customHeight="1"/>
    <row r="63499" ht="26.25" customHeight="1"/>
    <row r="63500" ht="26.25" customHeight="1"/>
    <row r="63501" ht="26.25" customHeight="1"/>
    <row r="63502" ht="26.25" customHeight="1"/>
    <row r="63503" ht="26.25" customHeight="1"/>
    <row r="63504" ht="26.25" customHeight="1"/>
    <row r="63505" ht="26.25" customHeight="1"/>
    <row r="63506" ht="26.25" customHeight="1"/>
    <row r="63507" ht="26.25" customHeight="1"/>
    <row r="63508" ht="26.25" customHeight="1"/>
    <row r="63509" ht="26.25" customHeight="1"/>
    <row r="63510" ht="26.25" customHeight="1"/>
    <row r="63511" ht="26.25" customHeight="1"/>
    <row r="63512" ht="26.25" customHeight="1"/>
    <row r="63513" ht="26.25" customHeight="1"/>
    <row r="63514" ht="26.25" customHeight="1"/>
    <row r="63515" ht="26.25" customHeight="1"/>
    <row r="63516" ht="26.25" customHeight="1"/>
    <row r="63517" ht="26.25" customHeight="1"/>
    <row r="63518" ht="26.25" customHeight="1"/>
    <row r="63519" ht="26.25" customHeight="1"/>
    <row r="63520" ht="26.25" customHeight="1"/>
    <row r="63521" ht="26.25" customHeight="1"/>
    <row r="63522" ht="26.25" customHeight="1"/>
    <row r="63523" ht="26.25" customHeight="1"/>
    <row r="63524" ht="26.25" customHeight="1"/>
    <row r="63525" ht="26.25" customHeight="1"/>
    <row r="63526" ht="26.25" customHeight="1"/>
    <row r="63527" ht="26.25" customHeight="1"/>
    <row r="63528" ht="26.25" customHeight="1"/>
    <row r="63529" ht="26.25" customHeight="1"/>
    <row r="63530" ht="26.25" customHeight="1"/>
    <row r="63531" ht="26.25" customHeight="1"/>
    <row r="63532" ht="26.25" customHeight="1"/>
    <row r="63533" ht="26.25" customHeight="1"/>
    <row r="63534" ht="26.25" customHeight="1"/>
    <row r="63535" ht="26.25" customHeight="1"/>
    <row r="63536" ht="26.25" customHeight="1"/>
    <row r="63537" ht="26.25" customHeight="1"/>
    <row r="63538" ht="26.25" customHeight="1"/>
    <row r="63539" ht="26.25" customHeight="1"/>
    <row r="63540" ht="26.25" customHeight="1"/>
    <row r="63541" ht="26.25" customHeight="1"/>
    <row r="63542" ht="26.25" customHeight="1"/>
    <row r="63543" ht="26.25" customHeight="1"/>
    <row r="63544" ht="26.25" customHeight="1"/>
    <row r="63545" ht="26.25" customHeight="1"/>
    <row r="63546" ht="26.25" customHeight="1"/>
    <row r="63547" ht="26.25" customHeight="1"/>
    <row r="63548" ht="26.25" customHeight="1"/>
    <row r="63549" ht="26.25" customHeight="1"/>
    <row r="63550" ht="26.25" customHeight="1"/>
    <row r="63551" ht="26.25" customHeight="1"/>
    <row r="63552" ht="26.25" customHeight="1"/>
    <row r="63553" ht="26.25" customHeight="1"/>
    <row r="63554" ht="26.25" customHeight="1"/>
    <row r="63555" ht="26.25" customHeight="1"/>
    <row r="63556" ht="26.25" customHeight="1"/>
    <row r="63557" ht="26.25" customHeight="1"/>
    <row r="63558" ht="26.25" customHeight="1"/>
    <row r="63559" ht="26.25" customHeight="1"/>
    <row r="63560" ht="26.25" customHeight="1"/>
    <row r="63561" ht="26.25" customHeight="1"/>
    <row r="63562" ht="26.25" customHeight="1"/>
    <row r="63563" ht="26.25" customHeight="1"/>
    <row r="63564" ht="26.25" customHeight="1"/>
    <row r="63565" ht="26.25" customHeight="1"/>
    <row r="63566" ht="26.25" customHeight="1"/>
    <row r="63567" ht="26.25" customHeight="1"/>
    <row r="63568" ht="26.25" customHeight="1"/>
    <row r="63569" ht="26.25" customHeight="1"/>
    <row r="63570" ht="26.25" customHeight="1"/>
    <row r="63571" ht="26.25" customHeight="1"/>
    <row r="63572" ht="26.25" customHeight="1"/>
    <row r="63573" ht="26.25" customHeight="1"/>
    <row r="63574" ht="26.25" customHeight="1"/>
    <row r="63575" ht="26.25" customHeight="1"/>
    <row r="63576" ht="26.25" customHeight="1"/>
    <row r="63577" ht="26.25" customHeight="1"/>
    <row r="63578" ht="26.25" customHeight="1"/>
    <row r="63579" ht="26.25" customHeight="1"/>
    <row r="63580" ht="26.25" customHeight="1"/>
    <row r="63581" ht="26.25" customHeight="1"/>
    <row r="63582" ht="26.25" customHeight="1"/>
    <row r="63583" ht="26.25" customHeight="1"/>
    <row r="63584" ht="26.25" customHeight="1"/>
    <row r="63585" ht="26.25" customHeight="1"/>
    <row r="63586" ht="26.25" customHeight="1"/>
    <row r="63587" ht="26.25" customHeight="1"/>
    <row r="63588" ht="26.25" customHeight="1"/>
    <row r="63589" ht="26.25" customHeight="1"/>
    <row r="63590" ht="26.25" customHeight="1"/>
    <row r="63591" ht="26.25" customHeight="1"/>
    <row r="63592" ht="26.25" customHeight="1"/>
    <row r="63593" ht="26.25" customHeight="1"/>
    <row r="63594" ht="26.25" customHeight="1"/>
    <row r="63595" ht="26.25" customHeight="1"/>
    <row r="63596" ht="26.25" customHeight="1"/>
    <row r="63597" ht="26.25" customHeight="1"/>
    <row r="63598" ht="26.25" customHeight="1"/>
    <row r="63599" ht="26.25" customHeight="1"/>
    <row r="63600" ht="26.25" customHeight="1"/>
    <row r="63601" ht="26.25" customHeight="1"/>
    <row r="63602" ht="26.25" customHeight="1"/>
    <row r="63603" ht="26.25" customHeight="1"/>
    <row r="63604" ht="26.25" customHeight="1"/>
    <row r="63605" ht="26.25" customHeight="1"/>
    <row r="63606" ht="26.25" customHeight="1"/>
    <row r="63607" ht="26.25" customHeight="1"/>
    <row r="63608" ht="26.25" customHeight="1"/>
    <row r="63609" ht="26.25" customHeight="1"/>
    <row r="63610" ht="26.25" customHeight="1"/>
    <row r="63611" ht="26.25" customHeight="1"/>
    <row r="63612" ht="26.25" customHeight="1"/>
    <row r="63613" ht="26.25" customHeight="1"/>
    <row r="63614" ht="26.25" customHeight="1"/>
    <row r="63615" ht="26.25" customHeight="1"/>
    <row r="63616" ht="26.25" customHeight="1"/>
    <row r="63617" ht="26.25" customHeight="1"/>
    <row r="63618" ht="26.25" customHeight="1"/>
    <row r="63619" ht="26.25" customHeight="1"/>
    <row r="63620" ht="26.25" customHeight="1"/>
    <row r="63621" ht="26.25" customHeight="1"/>
    <row r="63622" ht="26.25" customHeight="1"/>
    <row r="63623" ht="26.25" customHeight="1"/>
    <row r="63624" ht="26.25" customHeight="1"/>
    <row r="63625" ht="26.25" customHeight="1"/>
    <row r="63626" ht="26.25" customHeight="1"/>
    <row r="63627" ht="26.25" customHeight="1"/>
    <row r="63628" ht="26.25" customHeight="1"/>
    <row r="63629" ht="26.25" customHeight="1"/>
    <row r="63630" ht="26.25" customHeight="1"/>
    <row r="63631" ht="26.25" customHeight="1"/>
    <row r="63632" ht="26.25" customHeight="1"/>
    <row r="63633" ht="26.25" customHeight="1"/>
    <row r="63634" ht="26.25" customHeight="1"/>
    <row r="63635" ht="26.25" customHeight="1"/>
    <row r="63636" ht="26.25" customHeight="1"/>
    <row r="63637" ht="26.25" customHeight="1"/>
    <row r="63638" ht="26.25" customHeight="1"/>
    <row r="63639" ht="26.25" customHeight="1"/>
    <row r="63640" ht="26.25" customHeight="1"/>
    <row r="63641" ht="26.25" customHeight="1"/>
    <row r="63642" ht="26.25" customHeight="1"/>
    <row r="63643" ht="26.25" customHeight="1"/>
    <row r="63644" ht="26.25" customHeight="1"/>
    <row r="63645" ht="26.25" customHeight="1"/>
    <row r="63646" ht="26.25" customHeight="1"/>
    <row r="63647" ht="26.25" customHeight="1"/>
    <row r="63648" ht="26.25" customHeight="1"/>
    <row r="63649" ht="26.25" customHeight="1"/>
    <row r="63650" ht="26.25" customHeight="1"/>
    <row r="63651" ht="26.25" customHeight="1"/>
    <row r="63652" ht="26.25" customHeight="1"/>
    <row r="63653" ht="26.25" customHeight="1"/>
    <row r="63654" ht="26.25" customHeight="1"/>
    <row r="63655" ht="26.25" customHeight="1"/>
    <row r="63656" ht="26.25" customHeight="1"/>
    <row r="63657" ht="26.25" customHeight="1"/>
    <row r="63658" ht="26.25" customHeight="1"/>
    <row r="63659" ht="26.25" customHeight="1"/>
    <row r="63660" ht="26.25" customHeight="1"/>
    <row r="63661" ht="26.25" customHeight="1"/>
    <row r="63662" ht="26.25" customHeight="1"/>
    <row r="63663" ht="26.25" customHeight="1"/>
    <row r="63664" ht="26.25" customHeight="1"/>
    <row r="63665" ht="26.25" customHeight="1"/>
    <row r="63666" ht="26.25" customHeight="1"/>
    <row r="63667" ht="26.25" customHeight="1"/>
    <row r="63668" ht="26.25" customHeight="1"/>
    <row r="63669" ht="26.25" customHeight="1"/>
    <row r="63670" ht="26.25" customHeight="1"/>
    <row r="63671" ht="26.25" customHeight="1"/>
    <row r="63672" ht="26.25" customHeight="1"/>
    <row r="63673" ht="26.25" customHeight="1"/>
    <row r="63674" ht="26.25" customHeight="1"/>
    <row r="63675" ht="26.25" customHeight="1"/>
    <row r="63676" ht="26.25" customHeight="1"/>
    <row r="63677" ht="26.25" customHeight="1"/>
    <row r="63678" ht="26.25" customHeight="1"/>
    <row r="63679" ht="26.25" customHeight="1"/>
    <row r="63680" ht="26.25" customHeight="1"/>
    <row r="63681" ht="26.25" customHeight="1"/>
    <row r="63682" ht="26.25" customHeight="1"/>
    <row r="63683" ht="26.25" customHeight="1"/>
    <row r="63684" ht="26.25" customHeight="1"/>
    <row r="63685" ht="26.25" customHeight="1"/>
    <row r="63686" ht="26.25" customHeight="1"/>
    <row r="63687" ht="26.25" customHeight="1"/>
    <row r="63688" ht="26.25" customHeight="1"/>
    <row r="63689" ht="26.25" customHeight="1"/>
    <row r="63690" ht="26.25" customHeight="1"/>
    <row r="63691" ht="26.25" customHeight="1"/>
    <row r="63692" ht="26.25" customHeight="1"/>
    <row r="63693" ht="26.25" customHeight="1"/>
    <row r="63694" ht="26.25" customHeight="1"/>
    <row r="63695" ht="26.25" customHeight="1"/>
    <row r="63696" ht="26.25" customHeight="1"/>
    <row r="63697" ht="26.25" customHeight="1"/>
    <row r="63698" ht="26.25" customHeight="1"/>
    <row r="63699" ht="26.25" customHeight="1"/>
    <row r="63700" ht="26.25" customHeight="1"/>
    <row r="63701" ht="26.25" customHeight="1"/>
    <row r="63702" ht="26.25" customHeight="1"/>
    <row r="63703" ht="26.25" customHeight="1"/>
    <row r="63704" ht="26.25" customHeight="1"/>
    <row r="63705" ht="26.25" customHeight="1"/>
    <row r="63706" ht="26.25" customHeight="1"/>
    <row r="63707" ht="26.25" customHeight="1"/>
    <row r="63708" ht="26.25" customHeight="1"/>
    <row r="63709" ht="26.25" customHeight="1"/>
    <row r="63710" ht="26.25" customHeight="1"/>
    <row r="63711" ht="26.25" customHeight="1"/>
    <row r="63712" ht="26.25" customHeight="1"/>
    <row r="63713" ht="26.25" customHeight="1"/>
    <row r="63714" ht="26.25" customHeight="1"/>
    <row r="63715" ht="26.25" customHeight="1"/>
    <row r="63716" ht="26.25" customHeight="1"/>
    <row r="63717" ht="26.25" customHeight="1"/>
    <row r="63718" ht="26.25" customHeight="1"/>
    <row r="63719" ht="26.25" customHeight="1"/>
    <row r="63720" ht="26.25" customHeight="1"/>
    <row r="63721" ht="26.25" customHeight="1"/>
    <row r="63722" ht="26.25" customHeight="1"/>
    <row r="63723" ht="26.25" customHeight="1"/>
    <row r="63724" ht="26.25" customHeight="1"/>
    <row r="63725" ht="26.25" customHeight="1"/>
    <row r="63726" ht="26.25" customHeight="1"/>
    <row r="63727" ht="26.25" customHeight="1"/>
    <row r="63728" ht="26.25" customHeight="1"/>
    <row r="63729" ht="26.25" customHeight="1"/>
    <row r="63730" ht="26.25" customHeight="1"/>
    <row r="63731" ht="26.25" customHeight="1"/>
    <row r="63732" ht="26.25" customHeight="1"/>
    <row r="63733" ht="26.25" customHeight="1"/>
    <row r="63734" ht="26.25" customHeight="1"/>
    <row r="63735" ht="26.25" customHeight="1"/>
    <row r="63736" ht="26.25" customHeight="1"/>
    <row r="63737" ht="26.25" customHeight="1"/>
    <row r="63738" ht="26.25" customHeight="1"/>
    <row r="63739" ht="26.25" customHeight="1"/>
    <row r="63740" ht="26.25" customHeight="1"/>
    <row r="63741" ht="26.25" customHeight="1"/>
    <row r="63742" ht="26.25" customHeight="1"/>
    <row r="63743" ht="26.25" customHeight="1"/>
    <row r="63744" ht="26.25" customHeight="1"/>
    <row r="63745" ht="26.25" customHeight="1"/>
    <row r="63746" ht="26.25" customHeight="1"/>
    <row r="63747" ht="26.25" customHeight="1"/>
    <row r="63748" ht="26.25" customHeight="1"/>
    <row r="63749" ht="26.25" customHeight="1"/>
    <row r="63750" ht="26.25" customHeight="1"/>
    <row r="63751" ht="26.25" customHeight="1"/>
    <row r="63752" ht="26.25" customHeight="1"/>
    <row r="63753" ht="26.25" customHeight="1"/>
    <row r="63754" ht="26.25" customHeight="1"/>
    <row r="63755" ht="26.25" customHeight="1"/>
    <row r="63756" ht="26.25" customHeight="1"/>
    <row r="63757" ht="26.25" customHeight="1"/>
    <row r="63758" ht="26.25" customHeight="1"/>
    <row r="63759" ht="26.25" customHeight="1"/>
    <row r="63760" ht="26.25" customHeight="1"/>
    <row r="63761" ht="26.25" customHeight="1"/>
    <row r="63762" ht="26.25" customHeight="1"/>
    <row r="63763" ht="26.25" customHeight="1"/>
    <row r="63764" ht="26.25" customHeight="1"/>
    <row r="63765" ht="26.25" customHeight="1"/>
    <row r="63766" ht="26.25" customHeight="1"/>
    <row r="63767" ht="26.25" customHeight="1"/>
    <row r="63768" ht="26.25" customHeight="1"/>
    <row r="63769" ht="26.25" customHeight="1"/>
    <row r="63770" ht="26.25" customHeight="1"/>
    <row r="63771" ht="26.25" customHeight="1"/>
    <row r="63772" ht="26.25" customHeight="1"/>
    <row r="63773" ht="26.25" customHeight="1"/>
    <row r="63774" ht="26.25" customHeight="1"/>
    <row r="63775" ht="26.25" customHeight="1"/>
    <row r="63776" ht="26.25" customHeight="1"/>
    <row r="63777" ht="26.25" customHeight="1"/>
    <row r="63778" ht="26.25" customHeight="1"/>
    <row r="63779" ht="26.25" customHeight="1"/>
    <row r="63780" ht="26.25" customHeight="1"/>
    <row r="63781" ht="26.25" customHeight="1"/>
    <row r="63782" ht="26.25" customHeight="1"/>
    <row r="63783" ht="26.25" customHeight="1"/>
    <row r="63784" ht="26.25" customHeight="1"/>
    <row r="63785" ht="26.25" customHeight="1"/>
    <row r="63786" ht="26.25" customHeight="1"/>
    <row r="63787" ht="26.25" customHeight="1"/>
    <row r="63788" ht="26.25" customHeight="1"/>
    <row r="63789" ht="26.25" customHeight="1"/>
    <row r="63790" ht="26.25" customHeight="1"/>
    <row r="63791" ht="26.25" customHeight="1"/>
    <row r="63792" ht="26.25" customHeight="1"/>
    <row r="63793" ht="26.25" customHeight="1"/>
    <row r="63794" ht="26.25" customHeight="1"/>
    <row r="63795" ht="26.25" customHeight="1"/>
    <row r="63796" ht="26.25" customHeight="1"/>
    <row r="63797" ht="26.25" customHeight="1"/>
    <row r="63798" ht="26.25" customHeight="1"/>
    <row r="63799" ht="26.25" customHeight="1"/>
    <row r="63800" ht="26.25" customHeight="1"/>
    <row r="63801" ht="26.25" customHeight="1"/>
    <row r="63802" ht="26.25" customHeight="1"/>
    <row r="63803" ht="26.25" customHeight="1"/>
    <row r="63804" ht="26.25" customHeight="1"/>
    <row r="63805" ht="26.25" customHeight="1"/>
    <row r="63806" ht="26.25" customHeight="1"/>
    <row r="63807" ht="26.25" customHeight="1"/>
    <row r="63808" ht="26.25" customHeight="1"/>
    <row r="63809" ht="26.25" customHeight="1"/>
    <row r="63810" ht="26.25" customHeight="1"/>
    <row r="63811" ht="26.25" customHeight="1"/>
    <row r="63812" ht="26.25" customHeight="1"/>
    <row r="63813" ht="26.25" customHeight="1"/>
    <row r="63814" ht="26.25" customHeight="1"/>
    <row r="63815" ht="26.25" customHeight="1"/>
    <row r="63816" ht="26.25" customHeight="1"/>
    <row r="63817" ht="26.25" customHeight="1"/>
    <row r="63818" ht="26.25" customHeight="1"/>
    <row r="63819" ht="26.25" customHeight="1"/>
    <row r="63820" ht="26.25" customHeight="1"/>
    <row r="63821" ht="26.25" customHeight="1"/>
    <row r="63822" ht="26.25" customHeight="1"/>
    <row r="63823" ht="26.25" customHeight="1"/>
    <row r="63824" ht="26.25" customHeight="1"/>
    <row r="63825" ht="26.25" customHeight="1"/>
    <row r="63826" ht="26.25" customHeight="1"/>
    <row r="63827" ht="26.25" customHeight="1"/>
    <row r="63828" ht="26.25" customHeight="1"/>
    <row r="63829" ht="26.25" customHeight="1"/>
    <row r="63830" ht="26.25" customHeight="1"/>
    <row r="63831" ht="26.25" customHeight="1"/>
    <row r="63832" ht="26.25" customHeight="1"/>
    <row r="63833" ht="26.25" customHeight="1"/>
    <row r="63834" ht="26.25" customHeight="1"/>
    <row r="63835" ht="26.25" customHeight="1"/>
    <row r="63836" ht="26.25" customHeight="1"/>
    <row r="63837" ht="26.25" customHeight="1"/>
    <row r="63838" ht="26.25" customHeight="1"/>
    <row r="63839" ht="26.25" customHeight="1"/>
    <row r="63840" ht="26.25" customHeight="1"/>
    <row r="63841" ht="26.25" customHeight="1"/>
    <row r="63842" ht="26.25" customHeight="1"/>
    <row r="63843" ht="26.25" customHeight="1"/>
    <row r="63844" ht="26.25" customHeight="1"/>
    <row r="63845" ht="26.25" customHeight="1"/>
    <row r="63846" ht="26.25" customHeight="1"/>
    <row r="63847" ht="26.25" customHeight="1"/>
    <row r="63848" ht="26.25" customHeight="1"/>
    <row r="63849" ht="26.25" customHeight="1"/>
    <row r="63850" ht="26.25" customHeight="1"/>
    <row r="63851" ht="26.25" customHeight="1"/>
    <row r="63852" ht="26.25" customHeight="1"/>
    <row r="63853" ht="26.25" customHeight="1"/>
    <row r="63854" ht="26.25" customHeight="1"/>
    <row r="63855" ht="26.25" customHeight="1"/>
    <row r="63856" ht="26.25" customHeight="1"/>
    <row r="63857" ht="26.25" customHeight="1"/>
    <row r="63858" ht="26.25" customHeight="1"/>
    <row r="63859" ht="26.25" customHeight="1"/>
    <row r="63860" ht="26.25" customHeight="1"/>
    <row r="63861" ht="26.25" customHeight="1"/>
    <row r="63862" ht="26.25" customHeight="1"/>
    <row r="63863" ht="26.25" customHeight="1"/>
    <row r="63864" ht="26.25" customHeight="1"/>
    <row r="63865" ht="26.25" customHeight="1"/>
    <row r="63866" ht="26.25" customHeight="1"/>
    <row r="63867" ht="26.25" customHeight="1"/>
    <row r="63868" ht="26.25" customHeight="1"/>
    <row r="63869" ht="26.25" customHeight="1"/>
    <row r="63870" ht="26.25" customHeight="1"/>
    <row r="63871" ht="26.25" customHeight="1"/>
    <row r="63872" ht="26.25" customHeight="1"/>
    <row r="63873" ht="26.25" customHeight="1"/>
    <row r="63874" ht="26.25" customHeight="1"/>
    <row r="63875" ht="26.25" customHeight="1"/>
    <row r="63876" ht="26.25" customHeight="1"/>
    <row r="63877" ht="26.25" customHeight="1"/>
    <row r="63878" ht="26.25" customHeight="1"/>
    <row r="63879" ht="26.25" customHeight="1"/>
    <row r="63880" ht="26.25" customHeight="1"/>
    <row r="63881" ht="26.25" customHeight="1"/>
    <row r="63882" ht="26.25" customHeight="1"/>
    <row r="63883" ht="26.25" customHeight="1"/>
    <row r="63884" ht="26.25" customHeight="1"/>
    <row r="63885" ht="26.25" customHeight="1"/>
    <row r="63886" ht="26.25" customHeight="1"/>
    <row r="63887" ht="26.25" customHeight="1"/>
    <row r="63888" ht="26.25" customHeight="1"/>
    <row r="63889" ht="26.25" customHeight="1"/>
    <row r="63890" ht="26.25" customHeight="1"/>
    <row r="63891" ht="26.25" customHeight="1"/>
    <row r="63892" ht="26.25" customHeight="1"/>
    <row r="63893" ht="26.25" customHeight="1"/>
    <row r="63894" ht="26.25" customHeight="1"/>
    <row r="63895" ht="26.25" customHeight="1"/>
    <row r="63896" ht="26.25" customHeight="1"/>
    <row r="63897" ht="26.25" customHeight="1"/>
    <row r="63898" ht="26.25" customHeight="1"/>
    <row r="63899" ht="26.25" customHeight="1"/>
    <row r="63900" ht="26.25" customHeight="1"/>
    <row r="63901" ht="26.25" customHeight="1"/>
    <row r="63902" ht="26.25" customHeight="1"/>
    <row r="63903" ht="26.25" customHeight="1"/>
    <row r="63904" ht="26.25" customHeight="1"/>
    <row r="63905" ht="26.25" customHeight="1"/>
    <row r="63906" ht="26.25" customHeight="1"/>
    <row r="63907" ht="26.25" customHeight="1"/>
    <row r="63908" ht="26.25" customHeight="1"/>
    <row r="63909" ht="26.25" customHeight="1"/>
    <row r="63910" ht="26.25" customHeight="1"/>
    <row r="63911" ht="26.25" customHeight="1"/>
    <row r="63912" ht="26.25" customHeight="1"/>
    <row r="63913" ht="26.25" customHeight="1"/>
    <row r="63914" ht="26.25" customHeight="1"/>
    <row r="63915" ht="26.25" customHeight="1"/>
    <row r="63916" ht="26.25" customHeight="1"/>
    <row r="63917" ht="26.25" customHeight="1"/>
    <row r="63918" ht="26.25" customHeight="1"/>
    <row r="63919" ht="26.25" customHeight="1"/>
    <row r="63920" ht="26.25" customHeight="1"/>
    <row r="63921" ht="26.25" customHeight="1"/>
    <row r="63922" ht="26.25" customHeight="1"/>
    <row r="63923" ht="26.25" customHeight="1"/>
    <row r="63924" ht="26.25" customHeight="1"/>
    <row r="63925" ht="26.25" customHeight="1"/>
    <row r="63926" ht="26.25" customHeight="1"/>
    <row r="63927" ht="26.25" customHeight="1"/>
    <row r="63928" ht="26.25" customHeight="1"/>
    <row r="63929" ht="26.25" customHeight="1"/>
    <row r="63930" ht="26.25" customHeight="1"/>
    <row r="63931" ht="26.25" customHeight="1"/>
    <row r="63932" ht="26.25" customHeight="1"/>
    <row r="63933" ht="26.25" customHeight="1"/>
    <row r="63934" ht="26.25" customHeight="1"/>
    <row r="63935" ht="26.25" customHeight="1"/>
    <row r="63936" ht="26.25" customHeight="1"/>
    <row r="63937" ht="26.25" customHeight="1"/>
    <row r="63938" ht="26.25" customHeight="1"/>
    <row r="63939" ht="26.25" customHeight="1"/>
    <row r="63940" ht="26.25" customHeight="1"/>
    <row r="63941" ht="26.25" customHeight="1"/>
    <row r="63942" ht="26.25" customHeight="1"/>
    <row r="63943" ht="26.25" customHeight="1"/>
    <row r="63944" ht="26.25" customHeight="1"/>
    <row r="63945" ht="26.25" customHeight="1"/>
    <row r="63946" ht="26.25" customHeight="1"/>
    <row r="63947" ht="26.25" customHeight="1"/>
    <row r="63948" ht="26.25" customHeight="1"/>
    <row r="63949" ht="26.25" customHeight="1"/>
    <row r="63950" ht="26.25" customHeight="1"/>
    <row r="63951" ht="26.25" customHeight="1"/>
    <row r="63952" ht="26.25" customHeight="1"/>
    <row r="63953" ht="26.25" customHeight="1"/>
    <row r="63954" ht="26.25" customHeight="1"/>
    <row r="63955" ht="26.25" customHeight="1"/>
    <row r="63956" ht="26.25" customHeight="1"/>
    <row r="63957" ht="26.25" customHeight="1"/>
    <row r="63958" ht="26.25" customHeight="1"/>
    <row r="63959" ht="26.25" customHeight="1"/>
    <row r="63960" ht="26.25" customHeight="1"/>
    <row r="63961" ht="26.25" customHeight="1"/>
    <row r="63962" ht="26.25" customHeight="1"/>
    <row r="63963" ht="26.25" customHeight="1"/>
    <row r="63964" ht="26.25" customHeight="1"/>
    <row r="63965" ht="26.25" customHeight="1"/>
    <row r="63966" ht="26.25" customHeight="1"/>
    <row r="63967" ht="26.25" customHeight="1"/>
    <row r="63968" ht="26.25" customHeight="1"/>
    <row r="63969" ht="26.25" customHeight="1"/>
    <row r="63970" ht="26.25" customHeight="1"/>
    <row r="63971" ht="26.25" customHeight="1"/>
    <row r="63972" ht="26.25" customHeight="1"/>
    <row r="63973" ht="26.25" customHeight="1"/>
    <row r="63974" ht="26.25" customHeight="1"/>
    <row r="63975" ht="26.25" customHeight="1"/>
    <row r="63976" ht="26.25" customHeight="1"/>
    <row r="63977" ht="26.25" customHeight="1"/>
    <row r="63978" ht="26.25" customHeight="1"/>
    <row r="63979" ht="26.25" customHeight="1"/>
    <row r="63980" ht="26.25" customHeight="1"/>
    <row r="63981" ht="26.25" customHeight="1"/>
    <row r="63982" ht="26.25" customHeight="1"/>
    <row r="63983" ht="26.25" customHeight="1"/>
    <row r="63984" ht="26.25" customHeight="1"/>
    <row r="63985" ht="26.25" customHeight="1"/>
    <row r="63986" ht="26.25" customHeight="1"/>
    <row r="63987" ht="26.25" customHeight="1"/>
    <row r="63988" ht="26.25" customHeight="1"/>
    <row r="63989" ht="26.25" customHeight="1"/>
    <row r="63990" ht="26.25" customHeight="1"/>
    <row r="63991" ht="26.25" customHeight="1"/>
    <row r="63992" ht="26.25" customHeight="1"/>
    <row r="63993" ht="26.25" customHeight="1"/>
    <row r="63994" ht="26.25" customHeight="1"/>
    <row r="63995" ht="26.25" customHeight="1"/>
    <row r="63996" ht="26.25" customHeight="1"/>
    <row r="63997" ht="26.25" customHeight="1"/>
    <row r="63998" ht="26.25" customHeight="1"/>
    <row r="63999" ht="26.25" customHeight="1"/>
    <row r="64000" ht="26.25" customHeight="1"/>
    <row r="64001" ht="26.25" customHeight="1"/>
    <row r="64002" ht="26.25" customHeight="1"/>
    <row r="64003" ht="26.25" customHeight="1"/>
    <row r="64004" ht="26.25" customHeight="1"/>
    <row r="64005" ht="26.25" customHeight="1"/>
    <row r="64006" ht="26.25" customHeight="1"/>
    <row r="64007" ht="26.25" customHeight="1"/>
    <row r="64008" ht="26.25" customHeight="1"/>
    <row r="64009" ht="26.25" customHeight="1"/>
    <row r="64010" ht="26.25" customHeight="1"/>
    <row r="64011" ht="26.25" customHeight="1"/>
    <row r="64012" ht="26.25" customHeight="1"/>
    <row r="64013" ht="26.25" customHeight="1"/>
    <row r="64014" ht="26.25" customHeight="1"/>
    <row r="64015" ht="26.25" customHeight="1"/>
    <row r="64016" ht="26.25" customHeight="1"/>
    <row r="64017" ht="26.25" customHeight="1"/>
    <row r="64018" ht="26.25" customHeight="1"/>
    <row r="64019" ht="26.25" customHeight="1"/>
    <row r="64020" ht="26.25" customHeight="1"/>
    <row r="64021" ht="26.25" customHeight="1"/>
    <row r="64022" ht="26.25" customHeight="1"/>
    <row r="64023" ht="26.25" customHeight="1"/>
    <row r="64024" ht="26.25" customHeight="1"/>
    <row r="64025" ht="26.25" customHeight="1"/>
    <row r="64026" ht="26.25" customHeight="1"/>
    <row r="64027" ht="26.25" customHeight="1"/>
    <row r="64028" ht="26.25" customHeight="1"/>
    <row r="64029" ht="26.25" customHeight="1"/>
    <row r="64030" ht="26.25" customHeight="1"/>
    <row r="64031" ht="26.25" customHeight="1"/>
    <row r="64032" ht="26.25" customHeight="1"/>
    <row r="64033" ht="26.25" customHeight="1"/>
    <row r="64034" ht="26.25" customHeight="1"/>
    <row r="64035" ht="26.25" customHeight="1"/>
    <row r="64036" ht="26.25" customHeight="1"/>
    <row r="64037" ht="26.25" customHeight="1"/>
    <row r="64038" ht="26.25" customHeight="1"/>
    <row r="64039" ht="26.25" customHeight="1"/>
    <row r="64040" ht="26.25" customHeight="1"/>
    <row r="64041" ht="26.25" customHeight="1"/>
    <row r="64042" ht="26.25" customHeight="1"/>
    <row r="64043" ht="26.25" customHeight="1"/>
    <row r="64044" ht="26.25" customHeight="1"/>
    <row r="64045" ht="26.25" customHeight="1"/>
    <row r="64046" ht="26.25" customHeight="1"/>
    <row r="64047" ht="26.25" customHeight="1"/>
    <row r="64048" ht="26.25" customHeight="1"/>
    <row r="64049" ht="26.25" customHeight="1"/>
    <row r="64050" ht="26.25" customHeight="1"/>
    <row r="64051" ht="26.25" customHeight="1"/>
    <row r="64052" ht="26.25" customHeight="1"/>
    <row r="64053" ht="26.25" customHeight="1"/>
    <row r="64054" ht="26.25" customHeight="1"/>
    <row r="64055" ht="26.25" customHeight="1"/>
    <row r="64056" ht="26.25" customHeight="1"/>
    <row r="64057" ht="26.25" customHeight="1"/>
    <row r="64058" ht="26.25" customHeight="1"/>
    <row r="64059" ht="26.25" customHeight="1"/>
    <row r="64060" ht="26.25" customHeight="1"/>
    <row r="64061" ht="26.25" customHeight="1"/>
    <row r="64062" ht="26.25" customHeight="1"/>
    <row r="64063" ht="26.25" customHeight="1"/>
    <row r="64064" ht="26.25" customHeight="1"/>
    <row r="64065" ht="26.25" customHeight="1"/>
    <row r="64066" ht="26.25" customHeight="1"/>
    <row r="64067" ht="26.25" customHeight="1"/>
    <row r="64068" ht="26.25" customHeight="1"/>
    <row r="64069" ht="26.25" customHeight="1"/>
    <row r="64070" ht="26.25" customHeight="1"/>
    <row r="64071" ht="26.25" customHeight="1"/>
    <row r="64072" ht="26.25" customHeight="1"/>
    <row r="64073" ht="26.25" customHeight="1"/>
    <row r="64074" ht="26.25" customHeight="1"/>
    <row r="64075" ht="26.25" customHeight="1"/>
    <row r="64076" ht="26.25" customHeight="1"/>
    <row r="64077" ht="26.25" customHeight="1"/>
    <row r="64078" ht="26.25" customHeight="1"/>
    <row r="64079" ht="26.25" customHeight="1"/>
    <row r="64080" ht="26.25" customHeight="1"/>
    <row r="64081" ht="26.25" customHeight="1"/>
    <row r="64082" ht="26.25" customHeight="1"/>
    <row r="64083" ht="26.25" customHeight="1"/>
    <row r="64084" ht="26.25" customHeight="1"/>
    <row r="64085" ht="26.25" customHeight="1"/>
    <row r="64086" ht="26.25" customHeight="1"/>
    <row r="64087" ht="26.25" customHeight="1"/>
    <row r="64088" ht="26.25" customHeight="1"/>
    <row r="64089" ht="26.25" customHeight="1"/>
    <row r="64090" ht="26.25" customHeight="1"/>
    <row r="64091" ht="26.25" customHeight="1"/>
    <row r="64092" ht="26.25" customHeight="1"/>
    <row r="64093" ht="26.25" customHeight="1"/>
    <row r="64094" ht="26.25" customHeight="1"/>
    <row r="64095" ht="26.25" customHeight="1"/>
    <row r="64096" ht="26.25" customHeight="1"/>
    <row r="64097" ht="26.25" customHeight="1"/>
    <row r="64098" ht="26.25" customHeight="1"/>
    <row r="64099" ht="26.25" customHeight="1"/>
    <row r="64100" ht="26.25" customHeight="1"/>
    <row r="64101" ht="26.25" customHeight="1"/>
    <row r="64102" ht="26.25" customHeight="1"/>
    <row r="64103" ht="26.25" customHeight="1"/>
    <row r="64104" ht="26.25" customHeight="1"/>
    <row r="64105" ht="26.25" customHeight="1"/>
    <row r="64106" ht="26.25" customHeight="1"/>
    <row r="64107" ht="26.25" customHeight="1"/>
    <row r="64108" ht="26.25" customHeight="1"/>
    <row r="64109" ht="26.25" customHeight="1"/>
    <row r="64110" ht="26.25" customHeight="1"/>
    <row r="64111" ht="26.25" customHeight="1"/>
    <row r="64112" ht="26.25" customHeight="1"/>
    <row r="64113" ht="26.25" customHeight="1"/>
    <row r="64114" ht="26.25" customHeight="1"/>
    <row r="64115" ht="26.25" customHeight="1"/>
    <row r="64116" ht="26.25" customHeight="1"/>
    <row r="64117" ht="26.25" customHeight="1"/>
    <row r="64118" ht="26.25" customHeight="1"/>
    <row r="64119" ht="26.25" customHeight="1"/>
    <row r="64120" ht="26.25" customHeight="1"/>
    <row r="64121" ht="26.25" customHeight="1"/>
    <row r="64122" ht="26.25" customHeight="1"/>
    <row r="64123" ht="26.25" customHeight="1"/>
    <row r="64124" ht="26.25" customHeight="1"/>
    <row r="64125" ht="26.25" customHeight="1"/>
    <row r="64126" ht="26.25" customHeight="1"/>
    <row r="64127" ht="26.25" customHeight="1"/>
    <row r="64128" ht="26.25" customHeight="1"/>
    <row r="64129" ht="26.25" customHeight="1"/>
    <row r="64130" ht="26.25" customHeight="1"/>
    <row r="64131" ht="26.25" customHeight="1"/>
    <row r="64132" ht="26.25" customHeight="1"/>
    <row r="64133" ht="26.25" customHeight="1"/>
    <row r="64134" ht="26.25" customHeight="1"/>
    <row r="64135" ht="26.25" customHeight="1"/>
    <row r="64136" ht="26.25" customHeight="1"/>
    <row r="64137" ht="26.25" customHeight="1"/>
    <row r="64138" ht="26.25" customHeight="1"/>
    <row r="64139" ht="26.25" customHeight="1"/>
    <row r="64140" ht="26.25" customHeight="1"/>
    <row r="64141" ht="26.25" customHeight="1"/>
    <row r="64142" ht="26.25" customHeight="1"/>
    <row r="64143" ht="26.25" customHeight="1"/>
    <row r="64144" ht="26.25" customHeight="1"/>
    <row r="64145" ht="26.25" customHeight="1"/>
    <row r="64146" ht="26.25" customHeight="1"/>
    <row r="64147" ht="26.25" customHeight="1"/>
    <row r="64148" ht="26.25" customHeight="1"/>
    <row r="64149" ht="26.25" customHeight="1"/>
    <row r="64150" ht="26.25" customHeight="1"/>
    <row r="64151" ht="26.25" customHeight="1"/>
    <row r="64152" ht="26.25" customHeight="1"/>
    <row r="64153" ht="26.25" customHeight="1"/>
    <row r="64154" ht="26.25" customHeight="1"/>
    <row r="64155" ht="26.25" customHeight="1"/>
    <row r="64156" ht="26.25" customHeight="1"/>
    <row r="64157" ht="26.25" customHeight="1"/>
    <row r="64158" ht="26.25" customHeight="1"/>
    <row r="64159" ht="26.25" customHeight="1"/>
    <row r="64160" ht="26.25" customHeight="1"/>
    <row r="64161" ht="26.25" customHeight="1"/>
    <row r="64162" ht="26.25" customHeight="1"/>
    <row r="64163" ht="26.25" customHeight="1"/>
    <row r="64164" ht="26.25" customHeight="1"/>
    <row r="64165" ht="26.25" customHeight="1"/>
    <row r="64166" ht="26.25" customHeight="1"/>
    <row r="64167" ht="26.25" customHeight="1"/>
    <row r="64168" ht="26.25" customHeight="1"/>
    <row r="64169" ht="26.25" customHeight="1"/>
    <row r="64170" ht="26.25" customHeight="1"/>
    <row r="64171" ht="26.25" customHeight="1"/>
    <row r="64172" ht="26.25" customHeight="1"/>
    <row r="64173" ht="26.25" customHeight="1"/>
    <row r="64174" ht="26.25" customHeight="1"/>
    <row r="64175" ht="26.25" customHeight="1"/>
    <row r="64176" ht="26.25" customHeight="1"/>
    <row r="64177" ht="26.25" customHeight="1"/>
    <row r="64178" ht="26.25" customHeight="1"/>
    <row r="64179" ht="26.25" customHeight="1"/>
    <row r="64180" ht="26.25" customHeight="1"/>
    <row r="64181" ht="26.25" customHeight="1"/>
    <row r="64182" ht="26.25" customHeight="1"/>
    <row r="64183" ht="26.25" customHeight="1"/>
    <row r="64184" ht="26.25" customHeight="1"/>
    <row r="64185" ht="26.25" customHeight="1"/>
    <row r="64186" ht="26.25" customHeight="1"/>
    <row r="64187" ht="26.25" customHeight="1"/>
    <row r="64188" ht="26.25" customHeight="1"/>
    <row r="64189" ht="26.25" customHeight="1"/>
    <row r="64190" ht="26.25" customHeight="1"/>
    <row r="64191" ht="26.25" customHeight="1"/>
    <row r="64192" ht="26.25" customHeight="1"/>
    <row r="64193" ht="26.25" customHeight="1"/>
    <row r="64194" ht="26.25" customHeight="1"/>
    <row r="64195" ht="26.25" customHeight="1"/>
    <row r="64196" ht="26.25" customHeight="1"/>
    <row r="64197" ht="26.25" customHeight="1"/>
    <row r="64198" ht="26.25" customHeight="1"/>
    <row r="64199" ht="26.25" customHeight="1"/>
    <row r="64200" ht="26.25" customHeight="1"/>
    <row r="64201" ht="26.25" customHeight="1"/>
    <row r="64202" ht="26.25" customHeight="1"/>
    <row r="64203" ht="26.25" customHeight="1"/>
    <row r="64204" ht="26.25" customHeight="1"/>
    <row r="64205" ht="26.25" customHeight="1"/>
    <row r="64206" ht="26.25" customHeight="1"/>
    <row r="64207" ht="26.25" customHeight="1"/>
    <row r="64208" ht="26.25" customHeight="1"/>
    <row r="64209" ht="26.25" customHeight="1"/>
    <row r="64210" ht="26.25" customHeight="1"/>
    <row r="64211" ht="26.25" customHeight="1"/>
    <row r="64212" ht="26.25" customHeight="1"/>
    <row r="64213" ht="26.25" customHeight="1"/>
    <row r="64214" ht="26.25" customHeight="1"/>
    <row r="64215" ht="26.25" customHeight="1"/>
    <row r="64216" ht="26.25" customHeight="1"/>
    <row r="64217" ht="26.25" customHeight="1"/>
    <row r="64218" ht="26.25" customHeight="1"/>
    <row r="64219" ht="26.25" customHeight="1"/>
    <row r="64220" ht="26.25" customHeight="1"/>
    <row r="64221" ht="26.25" customHeight="1"/>
    <row r="64222" ht="26.25" customHeight="1"/>
    <row r="64223" ht="26.25" customHeight="1"/>
    <row r="64224" ht="26.25" customHeight="1"/>
    <row r="64225" ht="26.25" customHeight="1"/>
    <row r="64226" ht="26.25" customHeight="1"/>
    <row r="64227" ht="26.25" customHeight="1"/>
    <row r="64228" ht="26.25" customHeight="1"/>
    <row r="64229" ht="26.25" customHeight="1"/>
    <row r="64230" ht="26.25" customHeight="1"/>
    <row r="64231" ht="26.25" customHeight="1"/>
    <row r="64232" ht="26.25" customHeight="1"/>
    <row r="64233" ht="26.25" customHeight="1"/>
    <row r="64234" ht="26.25" customHeight="1"/>
    <row r="64235" ht="26.25" customHeight="1"/>
    <row r="64236" ht="26.25" customHeight="1"/>
    <row r="64237" ht="26.25" customHeight="1"/>
    <row r="64238" ht="26.25" customHeight="1"/>
    <row r="64239" ht="26.25" customHeight="1"/>
    <row r="64240" ht="26.25" customHeight="1"/>
    <row r="64241" ht="26.25" customHeight="1"/>
    <row r="64242" ht="26.25" customHeight="1"/>
    <row r="64243" ht="26.25" customHeight="1"/>
    <row r="64244" ht="26.25" customHeight="1"/>
    <row r="64245" ht="26.25" customHeight="1"/>
    <row r="64246" ht="26.25" customHeight="1"/>
    <row r="64247" ht="26.25" customHeight="1"/>
    <row r="64248" ht="26.25" customHeight="1"/>
    <row r="64249" ht="26.25" customHeight="1"/>
    <row r="64250" ht="26.25" customHeight="1"/>
    <row r="64251" ht="26.25" customHeight="1"/>
    <row r="64252" ht="26.25" customHeight="1"/>
    <row r="64253" ht="26.25" customHeight="1"/>
    <row r="64254" ht="26.25" customHeight="1"/>
    <row r="64255" ht="26.25" customHeight="1"/>
    <row r="64256" ht="26.25" customHeight="1"/>
    <row r="64257" ht="26.25" customHeight="1"/>
    <row r="64258" ht="26.25" customHeight="1"/>
    <row r="64259" ht="26.25" customHeight="1"/>
    <row r="64260" ht="26.25" customHeight="1"/>
    <row r="64261" ht="26.25" customHeight="1"/>
    <row r="64262" ht="26.25" customHeight="1"/>
    <row r="64263" ht="26.25" customHeight="1"/>
    <row r="64264" ht="26.25" customHeight="1"/>
    <row r="64265" ht="26.25" customHeight="1"/>
    <row r="64266" ht="26.25" customHeight="1"/>
    <row r="64267" ht="26.25" customHeight="1"/>
    <row r="64268" ht="26.25" customHeight="1"/>
    <row r="64269" ht="26.25" customHeight="1"/>
    <row r="64270" ht="26.25" customHeight="1"/>
    <row r="64271" ht="26.25" customHeight="1"/>
    <row r="64272" ht="26.25" customHeight="1"/>
    <row r="64273" ht="26.25" customHeight="1"/>
    <row r="64274" ht="26.25" customHeight="1"/>
    <row r="64275" ht="26.25" customHeight="1"/>
    <row r="64276" ht="26.25" customHeight="1"/>
    <row r="64277" ht="26.25" customHeight="1"/>
    <row r="64278" ht="26.25" customHeight="1"/>
    <row r="64279" ht="26.25" customHeight="1"/>
    <row r="64280" ht="26.25" customHeight="1"/>
    <row r="64281" ht="26.25" customHeight="1"/>
    <row r="64282" ht="26.25" customHeight="1"/>
    <row r="64283" ht="26.25" customHeight="1"/>
    <row r="64284" ht="26.25" customHeight="1"/>
    <row r="64285" ht="26.25" customHeight="1"/>
    <row r="64286" ht="26.25" customHeight="1"/>
    <row r="64287" ht="26.25" customHeight="1"/>
    <row r="64288" ht="26.25" customHeight="1"/>
    <row r="64289" ht="26.25" customHeight="1"/>
    <row r="64290" ht="26.25" customHeight="1"/>
    <row r="64291" ht="26.25" customHeight="1"/>
    <row r="64292" ht="26.25" customHeight="1"/>
    <row r="64293" ht="26.25" customHeight="1"/>
    <row r="64294" ht="26.25" customHeight="1"/>
    <row r="64295" ht="26.25" customHeight="1"/>
    <row r="64296" ht="26.25" customHeight="1"/>
    <row r="64297" ht="26.25" customHeight="1"/>
    <row r="64298" ht="26.25" customHeight="1"/>
    <row r="64299" ht="26.25" customHeight="1"/>
    <row r="64300" ht="26.25" customHeight="1"/>
    <row r="64301" ht="26.25" customHeight="1"/>
    <row r="64302" ht="26.25" customHeight="1"/>
    <row r="64303" ht="26.25" customHeight="1"/>
    <row r="64304" ht="26.25" customHeight="1"/>
    <row r="64305" ht="26.25" customHeight="1"/>
    <row r="64306" ht="26.25" customHeight="1"/>
    <row r="64307" ht="26.25" customHeight="1"/>
    <row r="64308" ht="26.25" customHeight="1"/>
    <row r="64309" ht="26.25" customHeight="1"/>
    <row r="64310" ht="26.25" customHeight="1"/>
    <row r="64311" ht="26.25" customHeight="1"/>
    <row r="64312" ht="26.25" customHeight="1"/>
    <row r="64313" ht="26.25" customHeight="1"/>
    <row r="64314" ht="26.25" customHeight="1"/>
    <row r="64315" ht="26.25" customHeight="1"/>
    <row r="64316" ht="26.25" customHeight="1"/>
    <row r="64317" ht="26.25" customHeight="1"/>
    <row r="64318" ht="26.25" customHeight="1"/>
    <row r="64319" ht="26.25" customHeight="1"/>
    <row r="64320" ht="26.25" customHeight="1"/>
    <row r="64321" ht="26.25" customHeight="1"/>
    <row r="64322" ht="26.25" customHeight="1"/>
    <row r="64323" ht="26.25" customHeight="1"/>
    <row r="64324" ht="26.25" customHeight="1"/>
    <row r="64325" ht="26.25" customHeight="1"/>
    <row r="64326" ht="26.25" customHeight="1"/>
    <row r="64327" ht="26.25" customHeight="1"/>
    <row r="64328" ht="26.25" customHeight="1"/>
    <row r="64329" ht="26.25" customHeight="1"/>
    <row r="64330" ht="26.25" customHeight="1"/>
    <row r="64331" ht="26.25" customHeight="1"/>
    <row r="64332" ht="26.25" customHeight="1"/>
    <row r="64333" ht="26.25" customHeight="1"/>
    <row r="64334" ht="26.25" customHeight="1"/>
    <row r="64335" ht="26.25" customHeight="1"/>
    <row r="64336" ht="26.25" customHeight="1"/>
    <row r="64337" ht="26.25" customHeight="1"/>
    <row r="64338" ht="26.25" customHeight="1"/>
    <row r="64339" ht="26.25" customHeight="1"/>
    <row r="64340" ht="26.25" customHeight="1"/>
    <row r="64341" ht="26.25" customHeight="1"/>
    <row r="64342" ht="26.25" customHeight="1"/>
    <row r="64343" ht="26.25" customHeight="1"/>
    <row r="64344" ht="26.25" customHeight="1"/>
    <row r="64345" ht="26.25" customHeight="1"/>
    <row r="64346" ht="26.25" customHeight="1"/>
    <row r="64347" ht="26.25" customHeight="1"/>
    <row r="64348" ht="26.25" customHeight="1"/>
    <row r="64349" ht="26.25" customHeight="1"/>
    <row r="64350" ht="26.25" customHeight="1"/>
    <row r="64351" ht="26.25" customHeight="1"/>
    <row r="64352" ht="26.25" customHeight="1"/>
    <row r="64353" ht="26.25" customHeight="1"/>
    <row r="64354" ht="26.25" customHeight="1"/>
    <row r="64355" ht="26.25" customHeight="1"/>
    <row r="64356" ht="26.25" customHeight="1"/>
    <row r="64357" ht="26.25" customHeight="1"/>
    <row r="64358" ht="26.25" customHeight="1"/>
    <row r="64359" ht="26.25" customHeight="1"/>
    <row r="64360" ht="26.25" customHeight="1"/>
    <row r="64361" ht="26.25" customHeight="1"/>
    <row r="64362" ht="26.25" customHeight="1"/>
    <row r="64363" ht="26.25" customHeight="1"/>
    <row r="64364" ht="26.25" customHeight="1"/>
    <row r="64365" ht="26.25" customHeight="1"/>
    <row r="64366" ht="26.25" customHeight="1"/>
    <row r="64367" ht="26.25" customHeight="1"/>
    <row r="64368" ht="26.25" customHeight="1"/>
    <row r="64369" ht="26.25" customHeight="1"/>
    <row r="64370" ht="26.25" customHeight="1"/>
    <row r="64371" ht="26.25" customHeight="1"/>
    <row r="64372" ht="26.25" customHeight="1"/>
    <row r="64373" ht="26.25" customHeight="1"/>
    <row r="64374" ht="26.25" customHeight="1"/>
    <row r="64375" ht="26.25" customHeight="1"/>
    <row r="64376" ht="26.25" customHeight="1"/>
    <row r="64377" ht="26.25" customHeight="1"/>
    <row r="64378" ht="26.25" customHeight="1"/>
    <row r="64379" ht="26.25" customHeight="1"/>
    <row r="64380" ht="26.25" customHeight="1"/>
    <row r="64381" ht="26.25" customHeight="1"/>
    <row r="64382" ht="26.25" customHeight="1"/>
    <row r="64383" ht="26.25" customHeight="1"/>
    <row r="64384" ht="26.25" customHeight="1"/>
    <row r="64385" ht="26.25" customHeight="1"/>
    <row r="64386" ht="26.25" customHeight="1"/>
    <row r="64387" ht="26.25" customHeight="1"/>
    <row r="64388" ht="26.25" customHeight="1"/>
    <row r="64389" ht="26.25" customHeight="1"/>
    <row r="64390" ht="26.25" customHeight="1"/>
    <row r="64391" ht="26.25" customHeight="1"/>
    <row r="64392" ht="26.25" customHeight="1"/>
    <row r="64393" ht="26.25" customHeight="1"/>
    <row r="64394" ht="26.25" customHeight="1"/>
    <row r="64395" ht="26.25" customHeight="1"/>
    <row r="64396" ht="26.25" customHeight="1"/>
    <row r="64397" ht="26.25" customHeight="1"/>
    <row r="64398" ht="26.25" customHeight="1"/>
    <row r="64399" ht="26.25" customHeight="1"/>
    <row r="64400" ht="26.25" customHeight="1"/>
    <row r="64401" ht="26.25" customHeight="1"/>
    <row r="64402" ht="26.25" customHeight="1"/>
    <row r="64403" ht="26.25" customHeight="1"/>
    <row r="64404" ht="26.25" customHeight="1"/>
    <row r="64405" ht="26.25" customHeight="1"/>
    <row r="64406" ht="26.25" customHeight="1"/>
    <row r="64407" ht="26.25" customHeight="1"/>
    <row r="64408" ht="26.25" customHeight="1"/>
    <row r="64409" ht="26.25" customHeight="1"/>
    <row r="64410" ht="26.25" customHeight="1"/>
    <row r="64411" ht="26.25" customHeight="1"/>
    <row r="64412" ht="26.25" customHeight="1"/>
    <row r="64413" ht="26.25" customHeight="1"/>
    <row r="64414" ht="26.25" customHeight="1"/>
    <row r="64415" ht="26.25" customHeight="1"/>
    <row r="64416" ht="26.25" customHeight="1"/>
    <row r="64417" ht="26.25" customHeight="1"/>
    <row r="64418" ht="26.25" customHeight="1"/>
    <row r="64419" ht="26.25" customHeight="1"/>
    <row r="64420" ht="26.25" customHeight="1"/>
    <row r="64421" ht="26.25" customHeight="1"/>
    <row r="64422" ht="26.25" customHeight="1"/>
    <row r="64423" ht="26.25" customHeight="1"/>
    <row r="64424" ht="26.25" customHeight="1"/>
    <row r="64425" ht="26.25" customHeight="1"/>
    <row r="64426" ht="26.25" customHeight="1"/>
    <row r="64427" ht="26.25" customHeight="1"/>
    <row r="64428" ht="26.25" customHeight="1"/>
    <row r="64429" ht="26.25" customHeight="1"/>
    <row r="64430" ht="26.25" customHeight="1"/>
    <row r="64431" ht="26.25" customHeight="1"/>
    <row r="64432" ht="26.25" customHeight="1"/>
    <row r="64433" ht="26.25" customHeight="1"/>
    <row r="64434" ht="26.25" customHeight="1"/>
    <row r="64435" ht="26.25" customHeight="1"/>
    <row r="64436" ht="26.25" customHeight="1"/>
    <row r="64437" ht="26.25" customHeight="1"/>
    <row r="64438" ht="26.25" customHeight="1"/>
    <row r="64439" ht="26.25" customHeight="1"/>
    <row r="64440" ht="26.25" customHeight="1"/>
    <row r="64441" ht="26.25" customHeight="1"/>
    <row r="64442" ht="26.25" customHeight="1"/>
    <row r="64443" ht="26.25" customHeight="1"/>
    <row r="64444" ht="26.25" customHeight="1"/>
    <row r="64445" ht="26.25" customHeight="1"/>
    <row r="64446" ht="26.25" customHeight="1"/>
    <row r="64447" ht="26.25" customHeight="1"/>
    <row r="64448" ht="26.25" customHeight="1"/>
    <row r="64449" ht="26.25" customHeight="1"/>
    <row r="64450" ht="26.25" customHeight="1"/>
    <row r="64451" ht="26.25" customHeight="1"/>
    <row r="64452" ht="26.25" customHeight="1"/>
    <row r="64453" ht="26.25" customHeight="1"/>
    <row r="64454" ht="26.25" customHeight="1"/>
    <row r="64455" ht="26.25" customHeight="1"/>
    <row r="64456" ht="26.25" customHeight="1"/>
    <row r="64457" ht="26.25" customHeight="1"/>
    <row r="64458" ht="26.25" customHeight="1"/>
    <row r="64459" ht="26.25" customHeight="1"/>
    <row r="64460" ht="26.25" customHeight="1"/>
    <row r="64461" ht="26.25" customHeight="1"/>
    <row r="64462" ht="26.25" customHeight="1"/>
    <row r="64463" ht="26.25" customHeight="1"/>
    <row r="64464" ht="26.25" customHeight="1"/>
    <row r="64465" ht="26.25" customHeight="1"/>
    <row r="64466" ht="26.25" customHeight="1"/>
    <row r="64467" ht="26.25" customHeight="1"/>
    <row r="64468" ht="26.25" customHeight="1"/>
    <row r="64469" ht="26.25" customHeight="1"/>
    <row r="64470" ht="26.25" customHeight="1"/>
    <row r="64471" ht="26.25" customHeight="1"/>
    <row r="64472" ht="26.25" customHeight="1"/>
    <row r="64473" ht="26.25" customHeight="1"/>
    <row r="64474" ht="26.25" customHeight="1"/>
    <row r="64475" ht="26.25" customHeight="1"/>
    <row r="64476" ht="26.25" customHeight="1"/>
    <row r="64477" ht="26.25" customHeight="1"/>
    <row r="64478" ht="26.25" customHeight="1"/>
    <row r="64479" ht="26.25" customHeight="1"/>
    <row r="64480" ht="26.25" customHeight="1"/>
    <row r="64481" ht="26.25" customHeight="1"/>
    <row r="64482" ht="26.25" customHeight="1"/>
    <row r="64483" ht="26.25" customHeight="1"/>
    <row r="64484" ht="26.25" customHeight="1"/>
    <row r="64485" ht="26.25" customHeight="1"/>
    <row r="64486" ht="26.25" customHeight="1"/>
    <row r="64487" ht="26.25" customHeight="1"/>
    <row r="64488" ht="26.25" customHeight="1"/>
    <row r="64489" ht="26.25" customHeight="1"/>
    <row r="64490" ht="26.25" customHeight="1"/>
    <row r="64491" ht="26.25" customHeight="1"/>
    <row r="64492" ht="26.25" customHeight="1"/>
    <row r="64493" ht="26.25" customHeight="1"/>
    <row r="64494" ht="26.25" customHeight="1"/>
    <row r="64495" ht="26.25" customHeight="1"/>
    <row r="64496" ht="26.25" customHeight="1"/>
    <row r="64497" ht="26.25" customHeight="1"/>
    <row r="64498" ht="26.25" customHeight="1"/>
    <row r="64499" ht="26.25" customHeight="1"/>
    <row r="64500" ht="26.25" customHeight="1"/>
    <row r="64501" ht="26.25" customHeight="1"/>
    <row r="64502" ht="26.25" customHeight="1"/>
    <row r="64503" ht="26.25" customHeight="1"/>
    <row r="64504" ht="26.25" customHeight="1"/>
    <row r="64505" ht="26.25" customHeight="1"/>
    <row r="64506" ht="26.25" customHeight="1"/>
    <row r="64507" ht="26.25" customHeight="1"/>
    <row r="64508" ht="26.25" customHeight="1"/>
    <row r="64509" ht="26.25" customHeight="1"/>
    <row r="64510" ht="26.25" customHeight="1"/>
    <row r="64511" ht="26.25" customHeight="1"/>
    <row r="64512" ht="26.25" customHeight="1"/>
    <row r="64513" ht="26.25" customHeight="1"/>
    <row r="64514" ht="26.25" customHeight="1"/>
    <row r="64515" ht="26.25" customHeight="1"/>
    <row r="64516" ht="26.25" customHeight="1"/>
    <row r="64517" ht="26.25" customHeight="1"/>
    <row r="64518" ht="26.25" customHeight="1"/>
    <row r="64519" ht="26.25" customHeight="1"/>
    <row r="64520" ht="26.25" customHeight="1"/>
    <row r="64521" ht="26.25" customHeight="1"/>
    <row r="64522" ht="26.25" customHeight="1"/>
    <row r="64523" ht="26.25" customHeight="1"/>
    <row r="64524" ht="26.25" customHeight="1"/>
    <row r="64525" ht="26.25" customHeight="1"/>
    <row r="64526" ht="26.25" customHeight="1"/>
    <row r="64527" ht="26.25" customHeight="1"/>
    <row r="64528" ht="26.25" customHeight="1"/>
    <row r="64529" ht="26.25" customHeight="1"/>
    <row r="64530" ht="26.25" customHeight="1"/>
    <row r="64531" ht="26.25" customHeight="1"/>
    <row r="64532" ht="26.25" customHeight="1"/>
    <row r="64533" ht="26.25" customHeight="1"/>
    <row r="64534" ht="26.25" customHeight="1"/>
    <row r="64535" ht="26.25" customHeight="1"/>
    <row r="64536" ht="26.25" customHeight="1"/>
    <row r="64537" ht="26.25" customHeight="1"/>
    <row r="64538" ht="26.25" customHeight="1"/>
    <row r="64539" ht="26.25" customHeight="1"/>
    <row r="64540" ht="26.25" customHeight="1"/>
    <row r="64541" ht="26.25" customHeight="1"/>
    <row r="64542" ht="26.25" customHeight="1"/>
    <row r="64543" ht="26.25" customHeight="1"/>
    <row r="64544" ht="26.25" customHeight="1"/>
    <row r="64545" ht="26.25" customHeight="1"/>
    <row r="64546" ht="26.25" customHeight="1"/>
    <row r="64547" ht="26.25" customHeight="1"/>
    <row r="64548" ht="26.25" customHeight="1"/>
    <row r="64549" ht="26.25" customHeight="1"/>
    <row r="64550" ht="26.25" customHeight="1"/>
    <row r="64551" ht="26.25" customHeight="1"/>
    <row r="64552" ht="26.25" customHeight="1"/>
    <row r="64553" ht="26.25" customHeight="1"/>
    <row r="64554" ht="26.25" customHeight="1"/>
    <row r="64555" ht="26.25" customHeight="1"/>
    <row r="64556" ht="26.25" customHeight="1"/>
    <row r="64557" ht="26.25" customHeight="1"/>
    <row r="64558" ht="26.25" customHeight="1"/>
    <row r="64559" ht="26.25" customHeight="1"/>
    <row r="64560" ht="26.25" customHeight="1"/>
    <row r="64561" ht="26.25" customHeight="1"/>
    <row r="64562" ht="26.25" customHeight="1"/>
    <row r="64563" ht="26.25" customHeight="1"/>
    <row r="64564" ht="26.25" customHeight="1"/>
    <row r="64565" ht="26.25" customHeight="1"/>
    <row r="64566" ht="26.25" customHeight="1"/>
    <row r="64567" ht="26.25" customHeight="1"/>
    <row r="64568" ht="26.25" customHeight="1"/>
    <row r="64569" ht="26.25" customHeight="1"/>
    <row r="64570" ht="26.25" customHeight="1"/>
    <row r="64571" ht="26.25" customHeight="1"/>
    <row r="64572" ht="26.25" customHeight="1"/>
    <row r="64573" ht="26.25" customHeight="1"/>
    <row r="64574" ht="26.25" customHeight="1"/>
    <row r="64575" ht="26.25" customHeight="1"/>
    <row r="64576" ht="26.25" customHeight="1"/>
    <row r="64577" ht="26.25" customHeight="1"/>
    <row r="64578" ht="26.25" customHeight="1"/>
    <row r="64579" ht="26.25" customHeight="1"/>
    <row r="64580" ht="26.25" customHeight="1"/>
    <row r="64581" ht="26.25" customHeight="1"/>
    <row r="64582" ht="26.25" customHeight="1"/>
    <row r="64583" ht="26.25" customHeight="1"/>
    <row r="64584" ht="26.25" customHeight="1"/>
    <row r="64585" ht="26.25" customHeight="1"/>
    <row r="64586" ht="26.25" customHeight="1"/>
    <row r="64587" ht="26.25" customHeight="1"/>
    <row r="64588" ht="26.25" customHeight="1"/>
    <row r="64589" ht="26.25" customHeight="1"/>
    <row r="64590" ht="26.25" customHeight="1"/>
    <row r="64591" ht="26.25" customHeight="1"/>
    <row r="64592" ht="26.25" customHeight="1"/>
    <row r="64593" ht="26.25" customHeight="1"/>
    <row r="64594" ht="26.25" customHeight="1"/>
    <row r="64595" ht="26.25" customHeight="1"/>
    <row r="64596" ht="26.25" customHeight="1"/>
    <row r="64597" ht="26.25" customHeight="1"/>
    <row r="64598" ht="26.25" customHeight="1"/>
    <row r="64599" ht="26.25" customHeight="1"/>
    <row r="64600" ht="26.25" customHeight="1"/>
    <row r="64601" ht="26.25" customHeight="1"/>
    <row r="64602" ht="26.25" customHeight="1"/>
    <row r="64603" ht="26.25" customHeight="1"/>
    <row r="64604" ht="26.25" customHeight="1"/>
    <row r="64605" ht="26.25" customHeight="1"/>
    <row r="64606" ht="26.25" customHeight="1"/>
    <row r="64607" ht="26.25" customHeight="1"/>
    <row r="64608" ht="26.25" customHeight="1"/>
    <row r="64609" ht="26.25" customHeight="1"/>
    <row r="64610" ht="26.25" customHeight="1"/>
    <row r="64611" ht="26.25" customHeight="1"/>
    <row r="64612" ht="26.25" customHeight="1"/>
    <row r="64613" ht="26.25" customHeight="1"/>
    <row r="64614" ht="26.25" customHeight="1"/>
    <row r="64615" ht="26.25" customHeight="1"/>
    <row r="64616" ht="26.25" customHeight="1"/>
    <row r="64617" ht="26.25" customHeight="1"/>
    <row r="64618" ht="26.25" customHeight="1"/>
    <row r="64619" ht="26.25" customHeight="1"/>
    <row r="64620" ht="26.25" customHeight="1"/>
    <row r="64621" ht="26.25" customHeight="1"/>
    <row r="64622" ht="26.25" customHeight="1"/>
    <row r="64623" ht="26.25" customHeight="1"/>
    <row r="64624" ht="26.25" customHeight="1"/>
    <row r="64625" ht="26.25" customHeight="1"/>
    <row r="64626" ht="26.25" customHeight="1"/>
    <row r="64627" ht="26.25" customHeight="1"/>
    <row r="64628" ht="26.25" customHeight="1"/>
    <row r="64629" ht="26.25" customHeight="1"/>
    <row r="64630" ht="26.25" customHeight="1"/>
    <row r="64631" ht="26.25" customHeight="1"/>
    <row r="64632" ht="26.25" customHeight="1"/>
    <row r="64633" ht="26.25" customHeight="1"/>
    <row r="64634" ht="26.25" customHeight="1"/>
    <row r="64635" ht="26.25" customHeight="1"/>
    <row r="64636" ht="26.25" customHeight="1"/>
    <row r="64637" ht="26.25" customHeight="1"/>
    <row r="64638" ht="26.25" customHeight="1"/>
    <row r="64639" ht="26.25" customHeight="1"/>
    <row r="64640" ht="26.25" customHeight="1"/>
    <row r="64641" ht="26.25" customHeight="1"/>
    <row r="64642" ht="26.25" customHeight="1"/>
    <row r="64643" ht="26.25" customHeight="1"/>
    <row r="64644" ht="26.25" customHeight="1"/>
    <row r="64645" ht="26.25" customHeight="1"/>
    <row r="64646" ht="26.25" customHeight="1"/>
    <row r="64647" ht="26.25" customHeight="1"/>
    <row r="64648" ht="26.25" customHeight="1"/>
    <row r="64649" ht="26.25" customHeight="1"/>
    <row r="64650" ht="26.25" customHeight="1"/>
    <row r="64651" ht="26.25" customHeight="1"/>
    <row r="64652" ht="26.25" customHeight="1"/>
    <row r="64653" ht="26.25" customHeight="1"/>
    <row r="64654" ht="26.25" customHeight="1"/>
    <row r="64655" ht="26.25" customHeight="1"/>
    <row r="64656" ht="26.25" customHeight="1"/>
    <row r="64657" ht="26.25" customHeight="1"/>
    <row r="64658" ht="26.25" customHeight="1"/>
    <row r="64659" ht="26.25" customHeight="1"/>
    <row r="64660" ht="26.25" customHeight="1"/>
    <row r="64661" ht="26.25" customHeight="1"/>
    <row r="64662" ht="26.25" customHeight="1"/>
    <row r="64663" ht="26.25" customHeight="1"/>
    <row r="64664" ht="26.25" customHeight="1"/>
    <row r="64665" ht="26.25" customHeight="1"/>
    <row r="64666" ht="26.25" customHeight="1"/>
    <row r="64667" ht="26.25" customHeight="1"/>
    <row r="64668" ht="26.25" customHeight="1"/>
    <row r="64669" ht="26.25" customHeight="1"/>
    <row r="64670" ht="26.25" customHeight="1"/>
    <row r="64671" ht="26.25" customHeight="1"/>
    <row r="64672" ht="26.25" customHeight="1"/>
    <row r="64673" ht="26.25" customHeight="1"/>
    <row r="64674" ht="26.25" customHeight="1"/>
    <row r="64675" ht="26.25" customHeight="1"/>
    <row r="64676" ht="26.25" customHeight="1"/>
    <row r="64677" ht="26.25" customHeight="1"/>
    <row r="64678" ht="26.25" customHeight="1"/>
    <row r="64679" ht="26.25" customHeight="1"/>
    <row r="64680" ht="26.25" customHeight="1"/>
    <row r="64681" ht="26.25" customHeight="1"/>
    <row r="64682" ht="26.25" customHeight="1"/>
    <row r="64683" ht="26.25" customHeight="1"/>
    <row r="64684" ht="26.25" customHeight="1"/>
    <row r="64685" ht="26.25" customHeight="1"/>
    <row r="64686" ht="26.25" customHeight="1"/>
    <row r="64687" ht="26.25" customHeight="1"/>
    <row r="64688" ht="26.25" customHeight="1"/>
    <row r="64689" ht="26.25" customHeight="1"/>
    <row r="64690" ht="26.25" customHeight="1"/>
    <row r="64691" ht="26.25" customHeight="1"/>
    <row r="64692" ht="26.25" customHeight="1"/>
    <row r="64693" ht="26.25" customHeight="1"/>
    <row r="64694" ht="26.25" customHeight="1"/>
    <row r="64695" ht="26.25" customHeight="1"/>
    <row r="64696" ht="26.25" customHeight="1"/>
    <row r="64697" ht="26.25" customHeight="1"/>
    <row r="64698" ht="26.25" customHeight="1"/>
    <row r="64699" ht="26.25" customHeight="1"/>
    <row r="64700" ht="26.25" customHeight="1"/>
    <row r="64701" ht="26.25" customHeight="1"/>
    <row r="64702" ht="26.25" customHeight="1"/>
    <row r="64703" ht="26.25" customHeight="1"/>
    <row r="64704" ht="26.25" customHeight="1"/>
    <row r="64705" ht="26.25" customHeight="1"/>
    <row r="64706" ht="26.25" customHeight="1"/>
    <row r="64707" ht="26.25" customHeight="1"/>
    <row r="64708" ht="26.25" customHeight="1"/>
    <row r="64709" ht="26.25" customHeight="1"/>
    <row r="64710" ht="26.25" customHeight="1"/>
    <row r="64711" ht="26.25" customHeight="1"/>
    <row r="64712" ht="26.25" customHeight="1"/>
    <row r="64713" ht="26.25" customHeight="1"/>
    <row r="64714" ht="26.25" customHeight="1"/>
    <row r="64715" ht="26.25" customHeight="1"/>
    <row r="64716" ht="26.25" customHeight="1"/>
    <row r="64717" ht="26.25" customHeight="1"/>
    <row r="64718" ht="26.25" customHeight="1"/>
    <row r="64719" ht="26.25" customHeight="1"/>
    <row r="64720" ht="26.25" customHeight="1"/>
    <row r="64721" ht="26.25" customHeight="1"/>
    <row r="64722" ht="26.25" customHeight="1"/>
    <row r="64723" ht="26.25" customHeight="1"/>
    <row r="64724" ht="26.25" customHeight="1"/>
    <row r="64725" ht="26.25" customHeight="1"/>
    <row r="64726" ht="26.25" customHeight="1"/>
    <row r="64727" ht="26.25" customHeight="1"/>
    <row r="64728" ht="26.25" customHeight="1"/>
    <row r="64729" ht="26.25" customHeight="1"/>
    <row r="64730" ht="26.25" customHeight="1"/>
    <row r="64731" ht="26.25" customHeight="1"/>
    <row r="64732" ht="26.25" customHeight="1"/>
    <row r="64733" ht="26.25" customHeight="1"/>
    <row r="64734" ht="26.25" customHeight="1"/>
    <row r="64735" ht="26.25" customHeight="1"/>
    <row r="64736" ht="26.25" customHeight="1"/>
    <row r="64737" ht="26.25" customHeight="1"/>
    <row r="64738" ht="26.25" customHeight="1"/>
    <row r="64739" ht="26.25" customHeight="1"/>
    <row r="64740" ht="26.25" customHeight="1"/>
    <row r="64741" ht="26.25" customHeight="1"/>
    <row r="64742" ht="26.25" customHeight="1"/>
    <row r="64743" ht="26.25" customHeight="1"/>
    <row r="64744" ht="26.25" customHeight="1"/>
    <row r="64745" ht="26.25" customHeight="1"/>
    <row r="64746" ht="26.25" customHeight="1"/>
    <row r="64747" ht="26.25" customHeight="1"/>
    <row r="64748" ht="26.25" customHeight="1"/>
    <row r="64749" ht="26.25" customHeight="1"/>
    <row r="64750" ht="26.25" customHeight="1"/>
    <row r="64751" ht="26.25" customHeight="1"/>
    <row r="64752" ht="26.25" customHeight="1"/>
    <row r="64753" ht="26.25" customHeight="1"/>
    <row r="64754" ht="26.25" customHeight="1"/>
    <row r="64755" ht="26.25" customHeight="1"/>
    <row r="64756" ht="26.25" customHeight="1"/>
    <row r="64757" ht="26.25" customHeight="1"/>
    <row r="64758" ht="26.25" customHeight="1"/>
    <row r="64759" ht="26.25" customHeight="1"/>
    <row r="64760" ht="26.25" customHeight="1"/>
    <row r="64761" ht="26.25" customHeight="1"/>
    <row r="64762" ht="26.25" customHeight="1"/>
    <row r="64763" ht="26.25" customHeight="1"/>
    <row r="64764" ht="26.25" customHeight="1"/>
    <row r="64765" ht="26.25" customHeight="1"/>
    <row r="64766" ht="26.25" customHeight="1"/>
    <row r="64767" ht="26.25" customHeight="1"/>
    <row r="64768" ht="26.25" customHeight="1"/>
    <row r="64769" ht="26.25" customHeight="1"/>
    <row r="64770" ht="26.25" customHeight="1"/>
    <row r="64771" ht="26.25" customHeight="1"/>
    <row r="64772" ht="26.25" customHeight="1"/>
    <row r="64773" ht="26.25" customHeight="1"/>
    <row r="64774" ht="26.25" customHeight="1"/>
    <row r="64775" ht="26.25" customHeight="1"/>
    <row r="64776" ht="26.25" customHeight="1"/>
    <row r="64777" ht="26.25" customHeight="1"/>
    <row r="64778" ht="26.25" customHeight="1"/>
    <row r="64779" ht="26.25" customHeight="1"/>
    <row r="64780" ht="26.25" customHeight="1"/>
    <row r="64781" ht="26.25" customHeight="1"/>
    <row r="64782" ht="26.25" customHeight="1"/>
    <row r="64783" ht="26.25" customHeight="1"/>
    <row r="64784" ht="26.25" customHeight="1"/>
    <row r="64785" ht="26.25" customHeight="1"/>
    <row r="64786" ht="26.25" customHeight="1"/>
    <row r="64787" ht="26.25" customHeight="1"/>
    <row r="64788" ht="26.25" customHeight="1"/>
    <row r="64789" ht="26.25" customHeight="1"/>
    <row r="64790" ht="26.25" customHeight="1"/>
    <row r="64791" ht="26.25" customHeight="1"/>
    <row r="64792" ht="26.25" customHeight="1"/>
    <row r="64793" ht="26.25" customHeight="1"/>
    <row r="64794" ht="26.25" customHeight="1"/>
    <row r="64795" ht="26.25" customHeight="1"/>
    <row r="64796" ht="26.25" customHeight="1"/>
    <row r="64797" ht="26.25" customHeight="1"/>
    <row r="64798" ht="26.25" customHeight="1"/>
    <row r="64799" ht="26.25" customHeight="1"/>
    <row r="64800" ht="26.25" customHeight="1"/>
    <row r="64801" ht="26.25" customHeight="1"/>
    <row r="64802" ht="26.25" customHeight="1"/>
    <row r="64803" ht="26.25" customHeight="1"/>
    <row r="64804" ht="26.25" customHeight="1"/>
    <row r="64805" ht="26.25" customHeight="1"/>
    <row r="64806" ht="26.25" customHeight="1"/>
    <row r="64807" ht="26.25" customHeight="1"/>
    <row r="64808" ht="26.25" customHeight="1"/>
    <row r="64809" ht="26.25" customHeight="1"/>
    <row r="64810" ht="26.25" customHeight="1"/>
    <row r="64811" ht="26.25" customHeight="1"/>
    <row r="64812" ht="26.25" customHeight="1"/>
    <row r="64813" ht="26.25" customHeight="1"/>
    <row r="64814" ht="26.25" customHeight="1"/>
    <row r="64815" ht="26.25" customHeight="1"/>
    <row r="64816" ht="26.25" customHeight="1"/>
    <row r="64817" ht="26.25" customHeight="1"/>
    <row r="64818" ht="26.25" customHeight="1"/>
    <row r="64819" ht="26.25" customHeight="1"/>
    <row r="64820" ht="26.25" customHeight="1"/>
    <row r="64821" ht="26.25" customHeight="1"/>
    <row r="64822" ht="26.25" customHeight="1"/>
    <row r="64823" ht="26.25" customHeight="1"/>
    <row r="64824" ht="26.25" customHeight="1"/>
    <row r="64825" ht="26.25" customHeight="1"/>
    <row r="64826" ht="26.25" customHeight="1"/>
    <row r="64827" ht="26.25" customHeight="1"/>
    <row r="64828" ht="26.25" customHeight="1"/>
    <row r="64829" ht="26.25" customHeight="1"/>
    <row r="64830" ht="26.25" customHeight="1"/>
    <row r="64831" ht="26.25" customHeight="1"/>
    <row r="64832" ht="26.25" customHeight="1"/>
    <row r="64833" ht="26.25" customHeight="1"/>
    <row r="64834" ht="26.25" customHeight="1"/>
    <row r="64835" ht="26.25" customHeight="1"/>
    <row r="64836" ht="26.25" customHeight="1"/>
    <row r="64837" ht="26.25" customHeight="1"/>
    <row r="64838" ht="26.25" customHeight="1"/>
    <row r="64839" ht="26.25" customHeight="1"/>
    <row r="64840" ht="26.25" customHeight="1"/>
    <row r="64841" ht="26.25" customHeight="1"/>
    <row r="64842" ht="26.25" customHeight="1"/>
    <row r="64843" ht="26.25" customHeight="1"/>
    <row r="64844" ht="26.25" customHeight="1"/>
    <row r="64845" ht="26.25" customHeight="1"/>
    <row r="64846" ht="26.25" customHeight="1"/>
    <row r="64847" ht="26.25" customHeight="1"/>
    <row r="64848" ht="26.25" customHeight="1"/>
    <row r="64849" ht="26.25" customHeight="1"/>
    <row r="64850" ht="26.25" customHeight="1"/>
    <row r="64851" ht="26.25" customHeight="1"/>
    <row r="64852" ht="26.25" customHeight="1"/>
    <row r="64853" ht="26.25" customHeight="1"/>
    <row r="64854" ht="26.25" customHeight="1"/>
    <row r="64855" ht="26.25" customHeight="1"/>
    <row r="64856" ht="26.25" customHeight="1"/>
    <row r="64857" ht="26.25" customHeight="1"/>
    <row r="64858" ht="26.25" customHeight="1"/>
    <row r="64859" ht="26.25" customHeight="1"/>
    <row r="64860" ht="26.25" customHeight="1"/>
    <row r="64861" ht="26.25" customHeight="1"/>
    <row r="64862" ht="26.25" customHeight="1"/>
    <row r="64863" ht="26.25" customHeight="1"/>
    <row r="64864" ht="26.25" customHeight="1"/>
    <row r="64865" ht="26.25" customHeight="1"/>
    <row r="64866" ht="26.25" customHeight="1"/>
    <row r="64867" ht="26.25" customHeight="1"/>
    <row r="64868" ht="26.25" customHeight="1"/>
    <row r="64869" ht="26.25" customHeight="1"/>
    <row r="64870" ht="26.25" customHeight="1"/>
    <row r="64871" ht="26.25" customHeight="1"/>
    <row r="64872" ht="26.25" customHeight="1"/>
    <row r="64873" ht="26.25" customHeight="1"/>
    <row r="64874" ht="26.25" customHeight="1"/>
    <row r="64875" ht="26.25" customHeight="1"/>
    <row r="64876" ht="26.25" customHeight="1"/>
    <row r="64877" ht="26.25" customHeight="1"/>
    <row r="64878" ht="26.25" customHeight="1"/>
    <row r="64879" ht="26.25" customHeight="1"/>
    <row r="64880" ht="26.25" customHeight="1"/>
    <row r="64881" ht="26.25" customHeight="1"/>
    <row r="64882" ht="26.25" customHeight="1"/>
    <row r="64883" ht="26.25" customHeight="1"/>
    <row r="64884" ht="26.25" customHeight="1"/>
    <row r="64885" ht="26.25" customHeight="1"/>
    <row r="64886" ht="26.25" customHeight="1"/>
    <row r="64887" ht="26.25" customHeight="1"/>
    <row r="64888" ht="26.25" customHeight="1"/>
    <row r="64889" ht="26.25" customHeight="1"/>
    <row r="64890" ht="26.25" customHeight="1"/>
    <row r="64891" ht="26.25" customHeight="1"/>
    <row r="64892" ht="26.25" customHeight="1"/>
    <row r="64893" ht="26.25" customHeight="1"/>
    <row r="64894" ht="26.25" customHeight="1"/>
    <row r="64895" ht="26.25" customHeight="1"/>
    <row r="64896" ht="26.25" customHeight="1"/>
    <row r="64897" ht="26.25" customHeight="1"/>
    <row r="64898" ht="26.25" customHeight="1"/>
    <row r="64899" ht="26.25" customHeight="1"/>
    <row r="64900" ht="26.25" customHeight="1"/>
    <row r="64901" ht="26.25" customHeight="1"/>
    <row r="64902" ht="26.25" customHeight="1"/>
    <row r="64903" ht="26.25" customHeight="1"/>
    <row r="64904" ht="26.25" customHeight="1"/>
    <row r="64905" ht="26.25" customHeight="1"/>
    <row r="64906" ht="26.25" customHeight="1"/>
    <row r="64907" ht="26.25" customHeight="1"/>
    <row r="64908" ht="26.25" customHeight="1"/>
    <row r="64909" ht="26.25" customHeight="1"/>
    <row r="64910" ht="26.25" customHeight="1"/>
    <row r="64911" ht="26.25" customHeight="1"/>
    <row r="64912" ht="26.25" customHeight="1"/>
    <row r="64913" ht="26.25" customHeight="1"/>
    <row r="64914" ht="26.25" customHeight="1"/>
    <row r="64915" ht="26.25" customHeight="1"/>
    <row r="64916" ht="26.25" customHeight="1"/>
    <row r="64917" ht="26.25" customHeight="1"/>
    <row r="64918" ht="26.25" customHeight="1"/>
    <row r="64919" ht="26.25" customHeight="1"/>
    <row r="64920" ht="26.25" customHeight="1"/>
    <row r="64921" ht="26.25" customHeight="1"/>
    <row r="64922" ht="26.25" customHeight="1"/>
    <row r="64923" ht="26.25" customHeight="1"/>
    <row r="64924" ht="26.25" customHeight="1"/>
    <row r="64925" ht="26.25" customHeight="1"/>
    <row r="64926" ht="26.25" customHeight="1"/>
    <row r="64927" ht="26.25" customHeight="1"/>
    <row r="64928" ht="26.25" customHeight="1"/>
    <row r="64929" ht="26.25" customHeight="1"/>
    <row r="64930" ht="26.25" customHeight="1"/>
    <row r="64931" ht="26.25" customHeight="1"/>
    <row r="64932" ht="26.25" customHeight="1"/>
    <row r="64933" ht="26.25" customHeight="1"/>
    <row r="64934" ht="26.25" customHeight="1"/>
    <row r="64935" ht="26.25" customHeight="1"/>
    <row r="64936" ht="26.25" customHeight="1"/>
    <row r="64937" ht="26.25" customHeight="1"/>
    <row r="64938" ht="26.25" customHeight="1"/>
    <row r="64939" ht="26.25" customHeight="1"/>
    <row r="64940" ht="26.25" customHeight="1"/>
    <row r="64941" ht="26.25" customHeight="1"/>
    <row r="64942" ht="26.25" customHeight="1"/>
    <row r="64943" ht="26.25" customHeight="1"/>
    <row r="64944" ht="26.25" customHeight="1"/>
    <row r="64945" ht="26.25" customHeight="1"/>
    <row r="64946" ht="26.25" customHeight="1"/>
    <row r="64947" ht="26.25" customHeight="1"/>
    <row r="64948" ht="26.25" customHeight="1"/>
    <row r="64949" ht="26.25" customHeight="1"/>
    <row r="64950" ht="26.25" customHeight="1"/>
    <row r="64951" ht="26.25" customHeight="1"/>
    <row r="64952" ht="26.25" customHeight="1"/>
    <row r="64953" ht="26.25" customHeight="1"/>
    <row r="64954" ht="26.25" customHeight="1"/>
    <row r="64955" ht="26.25" customHeight="1"/>
    <row r="64956" ht="26.25" customHeight="1"/>
    <row r="64957" ht="26.25" customHeight="1"/>
    <row r="64958" ht="26.25" customHeight="1"/>
    <row r="64959" ht="26.25" customHeight="1"/>
    <row r="64960" ht="26.25" customHeight="1"/>
    <row r="64961" ht="26.25" customHeight="1"/>
    <row r="64962" ht="26.25" customHeight="1"/>
    <row r="64963" ht="26.25" customHeight="1"/>
    <row r="64964" ht="26.25" customHeight="1"/>
    <row r="64965" ht="26.25" customHeight="1"/>
    <row r="64966" ht="26.25" customHeight="1"/>
    <row r="64967" ht="26.25" customHeight="1"/>
    <row r="64968" ht="26.25" customHeight="1"/>
    <row r="64969" ht="26.25" customHeight="1"/>
    <row r="64970" ht="26.25" customHeight="1"/>
    <row r="64971" ht="26.25" customHeight="1"/>
    <row r="64972" ht="26.25" customHeight="1"/>
    <row r="64973" ht="26.25" customHeight="1"/>
    <row r="64974" ht="26.25" customHeight="1"/>
    <row r="64975" ht="26.25" customHeight="1"/>
    <row r="64976" ht="26.25" customHeight="1"/>
    <row r="64977" ht="26.25" customHeight="1"/>
    <row r="64978" ht="26.25" customHeight="1"/>
    <row r="64979" ht="26.25" customHeight="1"/>
    <row r="64980" ht="26.25" customHeight="1"/>
    <row r="64981" ht="26.25" customHeight="1"/>
    <row r="64982" ht="26.25" customHeight="1"/>
    <row r="64983" ht="26.25" customHeight="1"/>
    <row r="64984" ht="26.25" customHeight="1"/>
    <row r="64985" ht="26.25" customHeight="1"/>
    <row r="64986" ht="26.25" customHeight="1"/>
    <row r="64987" ht="26.25" customHeight="1"/>
    <row r="64988" ht="26.25" customHeight="1"/>
    <row r="64989" ht="26.25" customHeight="1"/>
    <row r="64990" ht="26.25" customHeight="1"/>
    <row r="64991" ht="26.25" customHeight="1"/>
    <row r="64992" ht="26.25" customHeight="1"/>
    <row r="64993" ht="26.25" customHeight="1"/>
    <row r="64994" ht="26.25" customHeight="1"/>
    <row r="64995" ht="26.25" customHeight="1"/>
    <row r="64996" ht="26.25" customHeight="1"/>
    <row r="64997" ht="26.25" customHeight="1"/>
    <row r="64998" ht="26.25" customHeight="1"/>
    <row r="64999" ht="26.25" customHeight="1"/>
    <row r="65000" ht="26.25" customHeight="1"/>
    <row r="65001" ht="26.25" customHeight="1"/>
    <row r="65002" ht="26.25" customHeight="1"/>
    <row r="65003" ht="26.25" customHeight="1"/>
    <row r="65004" ht="26.25" customHeight="1"/>
    <row r="65005" ht="26.25" customHeight="1"/>
    <row r="65006" ht="26.25" customHeight="1"/>
    <row r="65007" ht="26.25" customHeight="1"/>
    <row r="65008" ht="26.25" customHeight="1"/>
    <row r="65009" ht="26.25" customHeight="1"/>
    <row r="65010" ht="26.25" customHeight="1"/>
    <row r="65011" ht="26.25" customHeight="1"/>
    <row r="65012" ht="26.25" customHeight="1"/>
    <row r="65013" ht="26.25" customHeight="1"/>
    <row r="65014" ht="26.25" customHeight="1"/>
    <row r="65015" ht="26.25" customHeight="1"/>
    <row r="65016" ht="26.25" customHeight="1"/>
    <row r="65017" ht="26.25" customHeight="1"/>
    <row r="65018" ht="26.25" customHeight="1"/>
    <row r="65019" ht="26.25" customHeight="1"/>
    <row r="65020" ht="26.25" customHeight="1"/>
    <row r="65021" ht="26.25" customHeight="1"/>
    <row r="65022" ht="26.25" customHeight="1"/>
    <row r="65023" ht="26.25" customHeight="1"/>
    <row r="65024" ht="26.25" customHeight="1"/>
    <row r="65025" ht="26.25" customHeight="1"/>
    <row r="65026" ht="26.25" customHeight="1"/>
    <row r="65027" ht="26.25" customHeight="1"/>
    <row r="65028" ht="26.25" customHeight="1"/>
    <row r="65029" ht="26.25" customHeight="1"/>
    <row r="65030" ht="26.25" customHeight="1"/>
    <row r="65031" ht="26.25" customHeight="1"/>
    <row r="65032" ht="26.25" customHeight="1"/>
    <row r="65033" ht="26.25" customHeight="1"/>
    <row r="65034" ht="26.25" customHeight="1"/>
    <row r="65035" ht="26.25" customHeight="1"/>
    <row r="65036" ht="26.25" customHeight="1"/>
    <row r="65037" ht="26.25" customHeight="1"/>
    <row r="65038" ht="26.25" customHeight="1"/>
    <row r="65039" ht="26.25" customHeight="1"/>
    <row r="65040" ht="26.25" customHeight="1"/>
    <row r="65041" ht="26.25" customHeight="1"/>
    <row r="65042" ht="26.25" customHeight="1"/>
    <row r="65043" ht="26.25" customHeight="1"/>
    <row r="65044" ht="26.25" customHeight="1"/>
    <row r="65045" ht="26.25" customHeight="1"/>
    <row r="65046" ht="26.25" customHeight="1"/>
    <row r="65047" ht="26.25" customHeight="1"/>
    <row r="65048" ht="26.25" customHeight="1"/>
    <row r="65049" ht="26.25" customHeight="1"/>
    <row r="65050" ht="26.25" customHeight="1"/>
    <row r="65051" ht="26.25" customHeight="1"/>
    <row r="65052" ht="26.25" customHeight="1"/>
    <row r="65053" ht="26.25" customHeight="1"/>
    <row r="65054" ht="26.25" customHeight="1"/>
    <row r="65055" ht="26.25" customHeight="1"/>
    <row r="65056" ht="26.25" customHeight="1"/>
    <row r="65057" ht="26.25" customHeight="1"/>
    <row r="65058" ht="26.25" customHeight="1"/>
    <row r="65059" ht="26.25" customHeight="1"/>
    <row r="65060" ht="26.25" customHeight="1"/>
    <row r="65061" ht="26.25" customHeight="1"/>
    <row r="65062" ht="26.25" customHeight="1"/>
    <row r="65063" ht="26.25" customHeight="1"/>
    <row r="65064" ht="26.25" customHeight="1"/>
    <row r="65065" ht="26.25" customHeight="1"/>
    <row r="65066" ht="26.25" customHeight="1"/>
    <row r="65067" ht="26.25" customHeight="1"/>
    <row r="65068" ht="26.25" customHeight="1"/>
    <row r="65069" ht="26.25" customHeight="1"/>
    <row r="65070" ht="26.25" customHeight="1"/>
    <row r="65071" ht="26.25" customHeight="1"/>
    <row r="65072" ht="26.25" customHeight="1"/>
    <row r="65073" ht="26.25" customHeight="1"/>
    <row r="65074" ht="26.25" customHeight="1"/>
    <row r="65075" ht="26.25" customHeight="1"/>
    <row r="65076" ht="26.25" customHeight="1"/>
    <row r="65077" ht="26.25" customHeight="1"/>
    <row r="65078" ht="26.25" customHeight="1"/>
    <row r="65079" ht="26.25" customHeight="1"/>
    <row r="65080" ht="26.25" customHeight="1"/>
    <row r="65081" ht="26.25" customHeight="1"/>
    <row r="65082" ht="26.25" customHeight="1"/>
    <row r="65083" ht="26.25" customHeight="1"/>
    <row r="65084" ht="26.25" customHeight="1"/>
    <row r="65085" ht="26.25" customHeight="1"/>
    <row r="65086" ht="26.25" customHeight="1"/>
    <row r="65087" ht="26.25" customHeight="1"/>
    <row r="65088" ht="26.25" customHeight="1"/>
    <row r="65089" ht="26.25" customHeight="1"/>
    <row r="65090" ht="26.25" customHeight="1"/>
    <row r="65091" ht="26.25" customHeight="1"/>
    <row r="65092" ht="26.25" customHeight="1"/>
    <row r="65093" ht="26.25" customHeight="1"/>
    <row r="65094" ht="26.25" customHeight="1"/>
    <row r="65095" ht="26.25" customHeight="1"/>
    <row r="65096" ht="26.25" customHeight="1"/>
    <row r="65097" ht="26.25" customHeight="1"/>
    <row r="65098" ht="26.25" customHeight="1"/>
    <row r="65099" ht="26.25" customHeight="1"/>
    <row r="65100" ht="26.25" customHeight="1"/>
    <row r="65101" ht="26.25" customHeight="1"/>
    <row r="65102" ht="26.25" customHeight="1"/>
    <row r="65103" ht="26.25" customHeight="1"/>
    <row r="65104" ht="26.25" customHeight="1"/>
    <row r="65105" ht="26.25" customHeight="1"/>
    <row r="65106" ht="26.25" customHeight="1"/>
    <row r="65107" ht="26.25" customHeight="1"/>
    <row r="65108" ht="26.25" customHeight="1"/>
    <row r="65109" ht="26.25" customHeight="1"/>
    <row r="65110" ht="26.25" customHeight="1"/>
    <row r="65111" ht="26.25" customHeight="1"/>
    <row r="65112" ht="26.25" customHeight="1"/>
    <row r="65113" ht="26.25" customHeight="1"/>
    <row r="65114" ht="26.25" customHeight="1"/>
    <row r="65115" ht="26.25" customHeight="1"/>
    <row r="65116" ht="26.25" customHeight="1"/>
    <row r="65117" ht="26.25" customHeight="1"/>
    <row r="65118" ht="26.25" customHeight="1"/>
    <row r="65119" ht="26.25" customHeight="1"/>
    <row r="65120" ht="26.25" customHeight="1"/>
    <row r="65121" ht="26.25" customHeight="1"/>
    <row r="65122" ht="26.25" customHeight="1"/>
    <row r="65123" ht="26.25" customHeight="1"/>
    <row r="65124" ht="26.25" customHeight="1"/>
    <row r="65125" ht="26.25" customHeight="1"/>
    <row r="65126" ht="26.25" customHeight="1"/>
    <row r="65127" ht="26.25" customHeight="1"/>
    <row r="65128" ht="26.25" customHeight="1"/>
    <row r="65129" ht="26.25" customHeight="1"/>
    <row r="65130" ht="26.25" customHeight="1"/>
    <row r="65131" ht="26.25" customHeight="1"/>
    <row r="65132" ht="26.25" customHeight="1"/>
    <row r="65133" ht="26.25" customHeight="1"/>
    <row r="65134" ht="26.25" customHeight="1"/>
    <row r="65135" ht="26.25" customHeight="1"/>
    <row r="65136" ht="26.25" customHeight="1"/>
    <row r="65137" ht="26.25" customHeight="1"/>
    <row r="65138" ht="26.25" customHeight="1"/>
    <row r="65139" ht="26.25" customHeight="1"/>
    <row r="65140" ht="26.25" customHeight="1"/>
    <row r="65141" ht="26.25" customHeight="1"/>
    <row r="65142" ht="26.25" customHeight="1"/>
    <row r="65143" ht="26.25" customHeight="1"/>
    <row r="65144" ht="26.25" customHeight="1"/>
    <row r="65145" ht="26.25" customHeight="1"/>
    <row r="65146" ht="26.25" customHeight="1"/>
    <row r="65147" ht="26.25" customHeight="1"/>
    <row r="65148" ht="26.25" customHeight="1"/>
    <row r="65149" ht="26.25" customHeight="1"/>
    <row r="65150" ht="26.25" customHeight="1"/>
    <row r="65151" ht="26.25" customHeight="1"/>
    <row r="65152" ht="26.25" customHeight="1"/>
    <row r="65153" ht="26.25" customHeight="1"/>
    <row r="65154" ht="26.25" customHeight="1"/>
    <row r="65155" ht="26.25" customHeight="1"/>
    <row r="65156" ht="26.25" customHeight="1"/>
    <row r="65157" ht="26.25" customHeight="1"/>
    <row r="65158" ht="26.25" customHeight="1"/>
    <row r="65159" ht="26.25" customHeight="1"/>
    <row r="65160" ht="26.25" customHeight="1"/>
    <row r="65161" ht="26.25" customHeight="1"/>
    <row r="65162" ht="26.25" customHeight="1"/>
    <row r="65163" ht="26.25" customHeight="1"/>
    <row r="65164" ht="26.25" customHeight="1"/>
    <row r="65165" ht="26.25" customHeight="1"/>
    <row r="65166" ht="26.25" customHeight="1"/>
    <row r="65167" ht="26.25" customHeight="1"/>
    <row r="65168" ht="26.25" customHeight="1"/>
    <row r="65169" ht="26.25" customHeight="1"/>
    <row r="65170" ht="26.25" customHeight="1"/>
    <row r="65171" ht="26.25" customHeight="1"/>
    <row r="65172" ht="26.25" customHeight="1"/>
    <row r="65173" ht="26.25" customHeight="1"/>
    <row r="65174" ht="26.25" customHeight="1"/>
    <row r="65175" ht="26.25" customHeight="1"/>
    <row r="65176" ht="26.25" customHeight="1"/>
    <row r="65177" ht="26.25" customHeight="1"/>
    <row r="65178" ht="26.25" customHeight="1"/>
    <row r="65179" ht="26.25" customHeight="1"/>
    <row r="65180" ht="26.25" customHeight="1"/>
    <row r="65181" ht="26.25" customHeight="1"/>
    <row r="65182" ht="26.25" customHeight="1"/>
    <row r="65183" ht="26.25" customHeight="1"/>
    <row r="65184" ht="26.25" customHeight="1"/>
    <row r="65185" ht="26.25" customHeight="1"/>
    <row r="65186" ht="26.25" customHeight="1"/>
    <row r="65187" ht="26.25" customHeight="1"/>
    <row r="65188" ht="26.25" customHeight="1"/>
    <row r="65189" ht="26.25" customHeight="1"/>
    <row r="65190" ht="26.25" customHeight="1"/>
    <row r="65191" ht="26.25" customHeight="1"/>
    <row r="65192" ht="26.25" customHeight="1"/>
    <row r="65193" ht="26.25" customHeight="1"/>
    <row r="65194" ht="26.25" customHeight="1"/>
    <row r="65195" ht="26.25" customHeight="1"/>
    <row r="65196" ht="26.25" customHeight="1"/>
    <row r="65197" ht="26.25" customHeight="1"/>
    <row r="65198" ht="26.25" customHeight="1"/>
    <row r="65199" ht="26.25" customHeight="1"/>
    <row r="65200" ht="26.25" customHeight="1"/>
    <row r="65201" ht="26.25" customHeight="1"/>
    <row r="65202" ht="26.25" customHeight="1"/>
    <row r="65203" ht="26.25" customHeight="1"/>
    <row r="65204" ht="26.25" customHeight="1"/>
    <row r="65205" ht="26.25" customHeight="1"/>
    <row r="65206" ht="26.25" customHeight="1"/>
    <row r="65207" ht="26.25" customHeight="1"/>
    <row r="65208" ht="26.25" customHeight="1"/>
    <row r="65209" ht="26.25" customHeight="1"/>
    <row r="65210" ht="26.25" customHeight="1"/>
    <row r="65211" ht="26.25" customHeight="1"/>
    <row r="65212" ht="26.25" customHeight="1"/>
    <row r="65213" ht="26.25" customHeight="1"/>
    <row r="65214" ht="26.25" customHeight="1"/>
    <row r="65215" ht="26.25" customHeight="1"/>
    <row r="65216" ht="26.25" customHeight="1"/>
  </sheetData>
  <sheetProtection selectLockedCells="1" autoFilter="0"/>
  <autoFilter xmlns:etc="http://www.wps.cn/officeDocument/2017/etCustomData" ref="A3:AY551" etc:filterBottomFollowUsedRange="0">
    <filterColumn colId="7">
      <filters>
        <filter val="71152-S002"/>
      </filters>
    </filterColumn>
    <extLst/>
  </autoFilter>
  <sortState ref="A4:AS469">
    <sortCondition ref="AI446"/>
  </sortState>
  <mergeCells count="8">
    <mergeCell ref="A1:K1"/>
    <mergeCell ref="AR1:AX1"/>
    <mergeCell ref="A2:E2"/>
    <mergeCell ref="I2:J2"/>
    <mergeCell ref="L2:N2"/>
    <mergeCell ref="P2:R2"/>
    <mergeCell ref="AJ2:AM2"/>
    <mergeCell ref="AN2:AP2"/>
  </mergeCells>
  <conditionalFormatting sqref="U8">
    <cfRule type="containsText" dxfId="0" priority="520" operator="between" text="欠">
      <formula>NOT(ISERROR(SEARCH("欠",U8)))</formula>
    </cfRule>
  </conditionalFormatting>
  <conditionalFormatting sqref="W8">
    <cfRule type="containsText" dxfId="0" priority="517" operator="between" text="欠">
      <formula>NOT(ISERROR(SEARCH("欠",W8)))</formula>
    </cfRule>
  </conditionalFormatting>
  <conditionalFormatting sqref="X8">
    <cfRule type="containsText" dxfId="0" priority="513" operator="between" text="欠">
      <formula>NOT(ISERROR(SEARCH("欠",X8)))</formula>
    </cfRule>
  </conditionalFormatting>
  <conditionalFormatting sqref="U9">
    <cfRule type="containsText" dxfId="0" priority="510" operator="between" text="欠">
      <formula>NOT(ISERROR(SEARCH("欠",U9)))</formula>
    </cfRule>
  </conditionalFormatting>
  <conditionalFormatting sqref="W9:X9">
    <cfRule type="containsText" dxfId="0" priority="507" operator="between" text="欠">
      <formula>NOT(ISERROR(SEARCH("欠",W9)))</formula>
    </cfRule>
  </conditionalFormatting>
  <conditionalFormatting sqref="R10">
    <cfRule type="containsText" dxfId="0" priority="498" operator="between" text="欠">
      <formula>NOT(ISERROR(SEARCH("欠",R10)))</formula>
    </cfRule>
  </conditionalFormatting>
  <conditionalFormatting sqref="U10:V10">
    <cfRule type="containsText" dxfId="0" priority="495" operator="between" text="欠">
      <formula>NOT(ISERROR(SEARCH("欠",U10)))</formula>
    </cfRule>
  </conditionalFormatting>
  <conditionalFormatting sqref="W10">
    <cfRule type="containsText" dxfId="0" priority="500" operator="between" text="欠">
      <formula>NOT(ISERROR(SEARCH("欠",W10)))</formula>
    </cfRule>
  </conditionalFormatting>
  <conditionalFormatting sqref="S13:T13">
    <cfRule type="containsText" dxfId="0" priority="504" operator="between" text="欠">
      <formula>NOT(ISERROR(SEARCH("欠",S13)))</formula>
    </cfRule>
  </conditionalFormatting>
  <conditionalFormatting sqref="W13">
    <cfRule type="containsText" dxfId="0" priority="501" operator="between" text="欠">
      <formula>NOT(ISERROR(SEARCH("欠",W13)))</formula>
    </cfRule>
  </conditionalFormatting>
  <conditionalFormatting sqref="X13">
    <cfRule type="containsText" dxfId="0" priority="506" operator="between" text="欠">
      <formula>NOT(ISERROR(SEARCH("欠",X13)))</formula>
    </cfRule>
  </conditionalFormatting>
  <conditionalFormatting sqref="U16">
    <cfRule type="containsText" dxfId="0" priority="526" operator="between" text="欠">
      <formula>NOT(ISERROR(SEARCH("欠",U16)))</formula>
    </cfRule>
  </conditionalFormatting>
  <conditionalFormatting sqref="W16:X16">
    <cfRule type="containsText" dxfId="0" priority="523" operator="between" text="欠">
      <formula>NOT(ISERROR(SEARCH("欠",W16)))</formula>
    </cfRule>
  </conditionalFormatting>
  <conditionalFormatting sqref="W26:X26">
    <cfRule type="containsText" dxfId="0" priority="489" operator="between" text="欠">
      <formula>NOT(ISERROR(SEARCH("欠",W26)))</formula>
    </cfRule>
  </conditionalFormatting>
  <conditionalFormatting sqref="W27:X27">
    <cfRule type="containsText" dxfId="0" priority="483" operator="between" text="欠">
      <formula>NOT(ISERROR(SEARCH("欠",W27)))</formula>
    </cfRule>
  </conditionalFormatting>
  <conditionalFormatting sqref="W28:X28">
    <cfRule type="containsText" dxfId="0" priority="477" operator="between" text="欠">
      <formula>NOT(ISERROR(SEARCH("欠",W28)))</formula>
    </cfRule>
  </conditionalFormatting>
  <conditionalFormatting sqref="U40">
    <cfRule type="containsText" dxfId="0" priority="462" operator="between" text="欠">
      <formula>NOT(ISERROR(SEARCH("欠",U40)))</formula>
    </cfRule>
  </conditionalFormatting>
  <conditionalFormatting sqref="W40:X40">
    <cfRule type="containsText" dxfId="0" priority="459" operator="between" text="欠">
      <formula>NOT(ISERROR(SEARCH("欠",W40)))</formula>
    </cfRule>
  </conditionalFormatting>
  <conditionalFormatting sqref="U62">
    <cfRule type="containsText" dxfId="0" priority="468" operator="between" text="欠">
      <formula>NOT(ISERROR(SEARCH("欠",U62)))</formula>
    </cfRule>
  </conditionalFormatting>
  <conditionalFormatting sqref="W62:X62">
    <cfRule type="containsText" dxfId="0" priority="465" operator="between" text="欠">
      <formula>NOT(ISERROR(SEARCH("欠",W62)))</formula>
    </cfRule>
  </conditionalFormatting>
  <conditionalFormatting sqref="W97">
    <cfRule type="containsText" dxfId="0" priority="408" operator="between" text="欠">
      <formula>NOT(ISERROR(SEARCH("欠",W97)))</formula>
    </cfRule>
  </conditionalFormatting>
  <conditionalFormatting sqref="W142">
    <cfRule type="containsText" dxfId="0" priority="393" operator="between" text="欠">
      <formula>NOT(ISERROR(SEARCH("欠",W142)))</formula>
    </cfRule>
  </conditionalFormatting>
  <conditionalFormatting sqref="W159">
    <cfRule type="containsText" dxfId="0" priority="392" operator="between" text="欠">
      <formula>NOT(ISERROR(SEARCH("欠",W159)))</formula>
    </cfRule>
  </conditionalFormatting>
  <conditionalFormatting sqref="U165">
    <cfRule type="containsText" dxfId="0" priority="401" operator="between" text="欠">
      <formula>NOT(ISERROR(SEARCH("欠",U165)))</formula>
    </cfRule>
  </conditionalFormatting>
  <conditionalFormatting sqref="X165">
    <cfRule type="containsText" dxfId="0" priority="400" operator="between" text="欠">
      <formula>NOT(ISERROR(SEARCH("欠",X165)))</formula>
    </cfRule>
  </conditionalFormatting>
  <conditionalFormatting sqref="U168">
    <cfRule type="containsText" dxfId="0" priority="399" operator="between" text="欠">
      <formula>NOT(ISERROR(SEARCH("欠",U168)))</formula>
    </cfRule>
  </conditionalFormatting>
  <conditionalFormatting sqref="X168">
    <cfRule type="containsText" dxfId="0" priority="398" operator="between" text="欠">
      <formula>NOT(ISERROR(SEARCH("欠",X168)))</formula>
    </cfRule>
  </conditionalFormatting>
  <conditionalFormatting sqref="X177">
    <cfRule type="containsText" dxfId="0" priority="396" operator="between" text="欠">
      <formula>NOT(ISERROR(SEARCH("欠",X177)))</formula>
    </cfRule>
  </conditionalFormatting>
  <conditionalFormatting sqref="U178">
    <cfRule type="containsText" dxfId="0" priority="387" operator="between" text="欠">
      <formula>NOT(ISERROR(SEARCH("欠",U178)))</formula>
    </cfRule>
  </conditionalFormatting>
  <conditionalFormatting sqref="W178">
    <cfRule type="containsText" dxfId="0" priority="385" operator="between" text="欠">
      <formula>NOT(ISERROR(SEARCH("欠",W178)))</formula>
    </cfRule>
  </conditionalFormatting>
  <conditionalFormatting sqref="X178">
    <cfRule type="containsText" dxfId="0" priority="386" operator="between" text="欠">
      <formula>NOT(ISERROR(SEARCH("欠",X178)))</formula>
    </cfRule>
  </conditionalFormatting>
  <conditionalFormatting sqref="U180">
    <cfRule type="containsText" dxfId="0" priority="395" operator="between" text="欠">
      <formula>NOT(ISERROR(SEARCH("欠",U180)))</formula>
    </cfRule>
  </conditionalFormatting>
  <conditionalFormatting sqref="X180">
    <cfRule type="containsText" dxfId="0" priority="394" operator="between" text="欠">
      <formula>NOT(ISERROR(SEARCH("欠",X180)))</formula>
    </cfRule>
  </conditionalFormatting>
  <conditionalFormatting sqref="X182">
    <cfRule type="containsText" dxfId="0" priority="366" operator="between" text="欠">
      <formula>NOT(ISERROR(SEARCH("欠",X182)))</formula>
    </cfRule>
  </conditionalFormatting>
  <conditionalFormatting sqref="U197">
    <cfRule type="containsText" dxfId="0" priority="295" operator="between" text="欠">
      <formula>NOT(ISERROR(SEARCH("欠",U197)))</formula>
    </cfRule>
  </conditionalFormatting>
  <conditionalFormatting sqref="W197">
    <cfRule type="containsText" dxfId="0" priority="293" operator="between" text="欠">
      <formula>NOT(ISERROR(SEARCH("欠",W197)))</formula>
    </cfRule>
  </conditionalFormatting>
  <conditionalFormatting sqref="U198">
    <cfRule type="containsText" dxfId="0" priority="292" operator="between" text="欠">
      <formula>NOT(ISERROR(SEARCH("欠",U198)))</formula>
    </cfRule>
  </conditionalFormatting>
  <conditionalFormatting sqref="W198">
    <cfRule type="containsText" dxfId="0" priority="287" operator="between" text="欠">
      <formula>NOT(ISERROR(SEARCH("欠",W198)))</formula>
    </cfRule>
  </conditionalFormatting>
  <conditionalFormatting sqref="U199">
    <cfRule type="containsText" dxfId="0" priority="291" operator="between" text="欠">
      <formula>NOT(ISERROR(SEARCH("欠",U199)))</formula>
    </cfRule>
  </conditionalFormatting>
  <conditionalFormatting sqref="W199">
    <cfRule type="containsText" dxfId="0" priority="286" operator="between" text="欠">
      <formula>NOT(ISERROR(SEARCH("欠",W199)))</formula>
    </cfRule>
  </conditionalFormatting>
  <conditionalFormatting sqref="U200">
    <cfRule type="containsText" dxfId="0" priority="290" operator="between" text="欠">
      <formula>NOT(ISERROR(SEARCH("欠",U200)))</formula>
    </cfRule>
  </conditionalFormatting>
  <conditionalFormatting sqref="W200">
    <cfRule type="containsText" dxfId="0" priority="285" operator="between" text="欠">
      <formula>NOT(ISERROR(SEARCH("欠",W200)))</formula>
    </cfRule>
  </conditionalFormatting>
  <conditionalFormatting sqref="U201">
    <cfRule type="containsText" dxfId="0" priority="289" operator="between" text="欠">
      <formula>NOT(ISERROR(SEARCH("欠",U201)))</formula>
    </cfRule>
  </conditionalFormatting>
  <conditionalFormatting sqref="W201">
    <cfRule type="containsText" dxfId="0" priority="284" operator="between" text="欠">
      <formula>NOT(ISERROR(SEARCH("欠",W201)))</formula>
    </cfRule>
  </conditionalFormatting>
  <conditionalFormatting sqref="U205">
    <cfRule type="containsText" dxfId="0" priority="370" operator="between" text="欠">
      <formula>NOT(ISERROR(SEARCH("欠",U205)))</formula>
    </cfRule>
  </conditionalFormatting>
  <conditionalFormatting sqref="W205">
    <cfRule type="containsText" dxfId="0" priority="368" operator="between" text="欠">
      <formula>NOT(ISERROR(SEARCH("欠",W205)))</formula>
    </cfRule>
  </conditionalFormatting>
  <conditionalFormatting sqref="X205">
    <cfRule type="containsText" dxfId="0" priority="369" operator="between" text="欠">
      <formula>NOT(ISERROR(SEARCH("欠",X205)))</formula>
    </cfRule>
  </conditionalFormatting>
  <conditionalFormatting sqref="U206">
    <cfRule type="containsText" dxfId="0" priority="361" operator="between" text="欠">
      <formula>NOT(ISERROR(SEARCH("欠",U206)))</formula>
    </cfRule>
  </conditionalFormatting>
  <conditionalFormatting sqref="W206">
    <cfRule type="containsText" dxfId="0" priority="359" operator="between" text="欠">
      <formula>NOT(ISERROR(SEARCH("欠",W206)))</formula>
    </cfRule>
  </conditionalFormatting>
  <conditionalFormatting sqref="X206">
    <cfRule type="containsText" dxfId="0" priority="360" operator="between" text="欠">
      <formula>NOT(ISERROR(SEARCH("欠",X206)))</formula>
    </cfRule>
  </conditionalFormatting>
  <conditionalFormatting sqref="W210:X210">
    <cfRule type="containsText" dxfId="0" priority="535" operator="between" text="欠">
      <formula>NOT(ISERROR(SEARCH("欠",W210)))</formula>
    </cfRule>
  </conditionalFormatting>
  <conditionalFormatting sqref="U213">
    <cfRule type="containsText" dxfId="0" priority="373" operator="between" text="欠">
      <formula>NOT(ISERROR(SEARCH("欠",U213)))</formula>
    </cfRule>
  </conditionalFormatting>
  <conditionalFormatting sqref="W213">
    <cfRule type="containsText" dxfId="0" priority="371" operator="between" text="欠">
      <formula>NOT(ISERROR(SEARCH("欠",W213)))</formula>
    </cfRule>
  </conditionalFormatting>
  <conditionalFormatting sqref="X217">
    <cfRule type="containsText" dxfId="0" priority="323" operator="between" text="欠">
      <formula>NOT(ISERROR(SEARCH("欠",X217)))</formula>
    </cfRule>
  </conditionalFormatting>
  <conditionalFormatting sqref="X218">
    <cfRule type="containsText" dxfId="0" priority="322" operator="between" text="欠">
      <formula>NOT(ISERROR(SEARCH("欠",X218)))</formula>
    </cfRule>
  </conditionalFormatting>
  <conditionalFormatting sqref="X219">
    <cfRule type="containsText" dxfId="0" priority="321" operator="between" text="欠">
      <formula>NOT(ISERROR(SEARCH("欠",X219)))</formula>
    </cfRule>
  </conditionalFormatting>
  <conditionalFormatting sqref="X220">
    <cfRule type="containsText" dxfId="0" priority="320" operator="between" text="欠">
      <formula>NOT(ISERROR(SEARCH("欠",X220)))</formula>
    </cfRule>
  </conditionalFormatting>
  <conditionalFormatting sqref="X221">
    <cfRule type="containsText" dxfId="0" priority="319" operator="between" text="欠">
      <formula>NOT(ISERROR(SEARCH("欠",X221)))</formula>
    </cfRule>
  </conditionalFormatting>
  <conditionalFormatting sqref="X222">
    <cfRule type="containsText" dxfId="0" priority="318" operator="between" text="欠">
      <formula>NOT(ISERROR(SEARCH("欠",X222)))</formula>
    </cfRule>
  </conditionalFormatting>
  <conditionalFormatting sqref="X223">
    <cfRule type="containsText" dxfId="0" priority="317" operator="between" text="欠">
      <formula>NOT(ISERROR(SEARCH("欠",X223)))</formula>
    </cfRule>
  </conditionalFormatting>
  <conditionalFormatting sqref="U225">
    <cfRule type="containsText" dxfId="0" priority="324" operator="between" text="欠">
      <formula>NOT(ISERROR(SEARCH("欠",U225)))</formula>
    </cfRule>
  </conditionalFormatting>
  <conditionalFormatting sqref="W225">
    <cfRule type="containsText" dxfId="0" priority="308" operator="between" text="欠">
      <formula>NOT(ISERROR(SEARCH("欠",W225)))</formula>
    </cfRule>
  </conditionalFormatting>
  <conditionalFormatting sqref="X226">
    <cfRule type="containsText" dxfId="0" priority="347" operator="between" text="欠">
      <formula>NOT(ISERROR(SEARCH("欠",X226)))</formula>
    </cfRule>
  </conditionalFormatting>
  <conditionalFormatting sqref="X227">
    <cfRule type="containsText" dxfId="0" priority="346" operator="between" text="欠">
      <formula>NOT(ISERROR(SEARCH("欠",X227)))</formula>
    </cfRule>
  </conditionalFormatting>
  <conditionalFormatting sqref="X228">
    <cfRule type="containsText" dxfId="0" priority="345" operator="between" text="欠">
      <formula>NOT(ISERROR(SEARCH("欠",X228)))</formula>
    </cfRule>
  </conditionalFormatting>
  <conditionalFormatting sqref="X229">
    <cfRule type="containsText" dxfId="0" priority="344" operator="between" text="欠">
      <formula>NOT(ISERROR(SEARCH("欠",X229)))</formula>
    </cfRule>
  </conditionalFormatting>
  <conditionalFormatting sqref="X230">
    <cfRule type="containsText" dxfId="0" priority="343" operator="between" text="欠">
      <formula>NOT(ISERROR(SEARCH("欠",X230)))</formula>
    </cfRule>
  </conditionalFormatting>
  <conditionalFormatting sqref="X231">
    <cfRule type="containsText" dxfId="0" priority="342" operator="between" text="欠">
      <formula>NOT(ISERROR(SEARCH("欠",X231)))</formula>
    </cfRule>
  </conditionalFormatting>
  <conditionalFormatting sqref="X232">
    <cfRule type="containsText" dxfId="0" priority="341" operator="between" text="欠">
      <formula>NOT(ISERROR(SEARCH("欠",X232)))</formula>
    </cfRule>
  </conditionalFormatting>
  <conditionalFormatting sqref="U237">
    <cfRule type="containsText" dxfId="0" priority="403" operator="between" text="欠">
      <formula>NOT(ISERROR(SEARCH("欠",U237)))</formula>
    </cfRule>
  </conditionalFormatting>
  <conditionalFormatting sqref="X237">
    <cfRule type="containsText" dxfId="0" priority="402" operator="between" text="欠">
      <formula>NOT(ISERROR(SEARCH("欠",X237)))</formula>
    </cfRule>
  </conditionalFormatting>
  <conditionalFormatting sqref="U238">
    <cfRule type="containsText" dxfId="0" priority="376" operator="between" text="欠">
      <formula>NOT(ISERROR(SEARCH("欠",U238)))</formula>
    </cfRule>
  </conditionalFormatting>
  <conditionalFormatting sqref="W238">
    <cfRule type="containsText" dxfId="0" priority="377" operator="between" text="欠">
      <formula>NOT(ISERROR(SEARCH("欠",W238)))</formula>
    </cfRule>
  </conditionalFormatting>
  <conditionalFormatting sqref="U243">
    <cfRule type="containsText" dxfId="0" priority="307" operator="between" text="欠">
      <formula>NOT(ISERROR(SEARCH("欠",U243)))</formula>
    </cfRule>
  </conditionalFormatting>
  <conditionalFormatting sqref="W243:X243">
    <cfRule type="containsText" dxfId="0" priority="306" operator="between" text="欠">
      <formula>NOT(ISERROR(SEARCH("欠",W243)))</formula>
    </cfRule>
  </conditionalFormatting>
  <conditionalFormatting sqref="U259">
    <cfRule type="containsText" dxfId="0" priority="301" operator="between" text="欠">
      <formula>NOT(ISERROR(SEARCH("欠",U259)))</formula>
    </cfRule>
  </conditionalFormatting>
  <conditionalFormatting sqref="W259">
    <cfRule type="containsText" dxfId="0" priority="302" operator="between" text="欠">
      <formula>NOT(ISERROR(SEARCH("欠",W259)))</formula>
    </cfRule>
  </conditionalFormatting>
  <conditionalFormatting sqref="X259">
    <cfRule type="containsText" dxfId="0" priority="303" operator="between" text="欠">
      <formula>NOT(ISERROR(SEARCH("欠",X259)))</formula>
    </cfRule>
  </conditionalFormatting>
  <conditionalFormatting sqref="U260">
    <cfRule type="containsText" dxfId="0" priority="296" operator="between" text="欠">
      <formula>NOT(ISERROR(SEARCH("欠",U260)))</formula>
    </cfRule>
  </conditionalFormatting>
  <conditionalFormatting sqref="W260">
    <cfRule type="containsText" dxfId="0" priority="294" operator="between" text="欠">
      <formula>NOT(ISERROR(SEARCH("欠",W260)))</formula>
    </cfRule>
  </conditionalFormatting>
  <conditionalFormatting sqref="U273">
    <cfRule type="containsText" dxfId="0" priority="375" operator="between" text="欠">
      <formula>NOT(ISERROR(SEARCH("欠",U273)))</formula>
    </cfRule>
  </conditionalFormatting>
  <conditionalFormatting sqref="W273:X273">
    <cfRule type="containsText" dxfId="0" priority="374" operator="between" text="欠">
      <formula>NOT(ISERROR(SEARCH("欠",W273)))</formula>
    </cfRule>
  </conditionalFormatting>
  <conditionalFormatting sqref="X274">
    <cfRule type="containsText" dxfId="0" priority="273" operator="between" text="欠">
      <formula>NOT(ISERROR(SEARCH("欠",X274)))</formula>
    </cfRule>
  </conditionalFormatting>
  <conditionalFormatting sqref="X275">
    <cfRule type="containsText" dxfId="0" priority="272" operator="between" text="欠">
      <formula>NOT(ISERROR(SEARCH("欠",X275)))</formula>
    </cfRule>
  </conditionalFormatting>
  <conditionalFormatting sqref="X276">
    <cfRule type="containsText" dxfId="0" priority="271" operator="between" text="欠">
      <formula>NOT(ISERROR(SEARCH("欠",X276)))</formula>
    </cfRule>
  </conditionalFormatting>
  <conditionalFormatting sqref="X277">
    <cfRule type="containsText" dxfId="0" priority="270" operator="between" text="欠">
      <formula>NOT(ISERROR(SEARCH("欠",X277)))</formula>
    </cfRule>
  </conditionalFormatting>
  <conditionalFormatting sqref="X278">
    <cfRule type="containsText" dxfId="0" priority="269" operator="between" text="欠">
      <formula>NOT(ISERROR(SEARCH("欠",X278)))</formula>
    </cfRule>
  </conditionalFormatting>
  <conditionalFormatting sqref="X279">
    <cfRule type="containsText" dxfId="0" priority="268" operator="between" text="欠">
      <formula>NOT(ISERROR(SEARCH("欠",X279)))</formula>
    </cfRule>
  </conditionalFormatting>
  <conditionalFormatting sqref="X280">
    <cfRule type="containsText" dxfId="0" priority="267" operator="between" text="欠">
      <formula>NOT(ISERROR(SEARCH("欠",X280)))</formula>
    </cfRule>
  </conditionalFormatting>
  <conditionalFormatting sqref="X281">
    <cfRule type="containsText" dxfId="0" priority="266" operator="between" text="欠">
      <formula>NOT(ISERROR(SEARCH("欠",X281)))</formula>
    </cfRule>
  </conditionalFormatting>
  <conditionalFormatting sqref="U287">
    <cfRule type="containsText" dxfId="0" priority="234" operator="between" text="欠">
      <formula>NOT(ISERROR(SEARCH("欠",U287)))</formula>
    </cfRule>
  </conditionalFormatting>
  <conditionalFormatting sqref="W287">
    <cfRule type="containsText" dxfId="0" priority="253" operator="between" text="欠">
      <formula>NOT(ISERROR(SEARCH("欠",W287)))</formula>
    </cfRule>
  </conditionalFormatting>
  <conditionalFormatting sqref="U302">
    <cfRule type="containsText" dxfId="0" priority="274" operator="between" text="欠">
      <formula>NOT(ISERROR(SEARCH("欠",U302)))</formula>
    </cfRule>
  </conditionalFormatting>
  <conditionalFormatting sqref="W302:X302">
    <cfRule type="containsText" dxfId="0" priority="275" operator="between" text="欠">
      <formula>NOT(ISERROR(SEARCH("欠",W302)))</formula>
    </cfRule>
  </conditionalFormatting>
  <conditionalFormatting sqref="U303">
    <cfRule type="containsText" dxfId="0" priority="305" operator="between" text="欠">
      <formula>NOT(ISERROR(SEARCH("欠",U303)))</formula>
    </cfRule>
  </conditionalFormatting>
  <conditionalFormatting sqref="W303:X303">
    <cfRule type="containsText" dxfId="0" priority="304" operator="between" text="欠">
      <formula>NOT(ISERROR(SEARCH("欠",W303)))</formula>
    </cfRule>
  </conditionalFormatting>
  <conditionalFormatting sqref="U305">
    <cfRule type="containsText" dxfId="0" priority="250" operator="between" text="欠">
      <formula>NOT(ISERROR(SEARCH("欠",U305)))</formula>
    </cfRule>
  </conditionalFormatting>
  <conditionalFormatting sqref="W305:X305">
    <cfRule type="containsText" dxfId="0" priority="249" operator="between" text="欠">
      <formula>NOT(ISERROR(SEARCH("欠",W305)))</formula>
    </cfRule>
  </conditionalFormatting>
  <conditionalFormatting sqref="X316">
    <cfRule type="containsText" dxfId="0" priority="241" operator="between" text="欠">
      <formula>NOT(ISERROR(SEARCH("欠",X316)))</formula>
    </cfRule>
  </conditionalFormatting>
  <conditionalFormatting sqref="X319">
    <cfRule type="containsText" dxfId="0" priority="242" operator="between" text="欠">
      <formula>NOT(ISERROR(SEARCH("欠",X319)))</formula>
    </cfRule>
  </conditionalFormatting>
  <conditionalFormatting sqref="X320">
    <cfRule type="containsText" dxfId="0" priority="240" operator="between" text="欠">
      <formula>NOT(ISERROR(SEARCH("欠",X320)))</formula>
    </cfRule>
  </conditionalFormatting>
  <conditionalFormatting sqref="X321">
    <cfRule type="containsText" dxfId="0" priority="239" operator="between" text="欠">
      <formula>NOT(ISERROR(SEARCH("欠",X321)))</formula>
    </cfRule>
  </conditionalFormatting>
  <conditionalFormatting sqref="X322">
    <cfRule type="containsText" dxfId="0" priority="238" operator="between" text="欠">
      <formula>NOT(ISERROR(SEARCH("欠",X322)))</formula>
    </cfRule>
  </conditionalFormatting>
  <conditionalFormatting sqref="X323">
    <cfRule type="containsText" dxfId="0" priority="237" operator="between" text="欠">
      <formula>NOT(ISERROR(SEARCH("欠",X323)))</formula>
    </cfRule>
  </conditionalFormatting>
  <conditionalFormatting sqref="U326">
    <cfRule type="containsText" dxfId="0" priority="232" operator="between" text="欠">
      <formula>NOT(ISERROR(SEARCH("欠",U326)))</formula>
    </cfRule>
  </conditionalFormatting>
  <conditionalFormatting sqref="X326">
    <cfRule type="containsText" dxfId="0" priority="233" operator="between" text="欠">
      <formula>NOT(ISERROR(SEARCH("欠",X326)))</formula>
    </cfRule>
  </conditionalFormatting>
  <conditionalFormatting sqref="X353">
    <cfRule type="containsText" dxfId="0" priority="209" operator="between" text="欠">
      <formula>NOT(ISERROR(SEARCH("欠",X353)))</formula>
    </cfRule>
  </conditionalFormatting>
  <conditionalFormatting sqref="U357">
    <cfRule type="containsText" dxfId="0" priority="218" operator="between" text="欠">
      <formula>NOT(ISERROR(SEARCH("欠",U357)))</formula>
    </cfRule>
  </conditionalFormatting>
  <conditionalFormatting sqref="W357:X357">
    <cfRule type="containsText" dxfId="0" priority="216" operator="between" text="欠">
      <formula>NOT(ISERROR(SEARCH("欠",W357)))</formula>
    </cfRule>
  </conditionalFormatting>
  <conditionalFormatting sqref="U358">
    <cfRule type="containsText" dxfId="0" priority="202" operator="between" text="欠">
      <formula>NOT(ISERROR(SEARCH("欠",U358)))</formula>
    </cfRule>
  </conditionalFormatting>
  <conditionalFormatting sqref="W358:X358">
    <cfRule type="containsText" dxfId="0" priority="201" operator="between" text="欠">
      <formula>NOT(ISERROR(SEARCH("欠",W358)))</formula>
    </cfRule>
  </conditionalFormatting>
  <conditionalFormatting sqref="P363">
    <cfRule type="containsText" dxfId="0" priority="175" operator="between" text="欠">
      <formula>NOT(ISERROR(SEARCH("欠",P363)))</formula>
    </cfRule>
  </conditionalFormatting>
  <conditionalFormatting sqref="W363">
    <cfRule type="containsText" dxfId="0" priority="176" operator="between" text="欠">
      <formula>NOT(ISERROR(SEARCH("欠",W363)))</formula>
    </cfRule>
  </conditionalFormatting>
  <conditionalFormatting sqref="U368">
    <cfRule type="containsText" dxfId="0" priority="214" operator="between" text="欠">
      <formula>NOT(ISERROR(SEARCH("欠",U368)))</formula>
    </cfRule>
  </conditionalFormatting>
  <conditionalFormatting sqref="U372">
    <cfRule type="containsText" dxfId="0" priority="200" operator="between" text="欠">
      <formula>NOT(ISERROR(SEARCH("欠",U372)))</formula>
    </cfRule>
  </conditionalFormatting>
  <conditionalFormatting sqref="W372:X372">
    <cfRule type="containsText" dxfId="0" priority="207" operator="between" text="欠">
      <formula>NOT(ISERROR(SEARCH("欠",W372)))</formula>
    </cfRule>
  </conditionalFormatting>
  <conditionalFormatting sqref="X384">
    <cfRule type="containsText" dxfId="0" priority="184" operator="between" text="欠">
      <formula>NOT(ISERROR(SEARCH("欠",X384)))</formula>
    </cfRule>
  </conditionalFormatting>
  <conditionalFormatting sqref="W390">
    <cfRule type="containsText" dxfId="0" priority="196" operator="between" text="欠">
      <formula>NOT(ISERROR(SEARCH("欠",W390)))</formula>
    </cfRule>
  </conditionalFormatting>
  <conditionalFormatting sqref="W393:X393">
    <cfRule type="containsText" dxfId="0" priority="190" operator="between" text="欠">
      <formula>NOT(ISERROR(SEARCH("欠",W393)))</formula>
    </cfRule>
  </conditionalFormatting>
  <conditionalFormatting sqref="U394">
    <cfRule type="containsText" dxfId="0" priority="187" operator="between" text="欠">
      <formula>NOT(ISERROR(SEARCH("欠",U394)))</formula>
    </cfRule>
  </conditionalFormatting>
  <conditionalFormatting sqref="X419">
    <cfRule type="containsText" dxfId="0" priority="179" operator="between" text="欠">
      <formula>NOT(ISERROR(SEARCH("欠",X419)))</formula>
    </cfRule>
  </conditionalFormatting>
  <conditionalFormatting sqref="U426">
    <cfRule type="containsText" dxfId="0" priority="171" operator="between" text="欠">
      <formula>NOT(ISERROR(SEARCH("欠",U426)))</formula>
    </cfRule>
  </conditionalFormatting>
  <conditionalFormatting sqref="W426">
    <cfRule type="containsText" dxfId="0" priority="170" operator="between" text="欠">
      <formula>NOT(ISERROR(SEARCH("欠",W426)))</formula>
    </cfRule>
  </conditionalFormatting>
  <conditionalFormatting sqref="U435">
    <cfRule type="containsText" dxfId="0" priority="161" operator="between" text="欠">
      <formula>NOT(ISERROR(SEARCH("欠",U435)))</formula>
    </cfRule>
  </conditionalFormatting>
  <conditionalFormatting sqref="U437">
    <cfRule type="containsText" dxfId="0" priority="157" operator="between" text="欠">
      <formula>NOT(ISERROR(SEARCH("欠",U437)))</formula>
    </cfRule>
  </conditionalFormatting>
  <conditionalFormatting sqref="W437">
    <cfRule type="containsText" dxfId="0" priority="155" operator="between" text="欠">
      <formula>NOT(ISERROR(SEARCH("欠",W437)))</formula>
    </cfRule>
  </conditionalFormatting>
  <conditionalFormatting sqref="X437">
    <cfRule type="containsText" dxfId="0" priority="156" operator="between" text="欠">
      <formula>NOT(ISERROR(SEARCH("欠",X437)))</formula>
    </cfRule>
  </conditionalFormatting>
  <conditionalFormatting sqref="X444">
    <cfRule type="containsText" dxfId="0" priority="160" operator="between" text="欠">
      <formula>NOT(ISERROR(SEARCH("欠",X444)))</formula>
    </cfRule>
  </conditionalFormatting>
  <conditionalFormatting sqref="U451">
    <cfRule type="containsText" dxfId="0" priority="130" operator="between" text="欠">
      <formula>NOT(ISERROR(SEARCH("欠",U451)))</formula>
    </cfRule>
  </conditionalFormatting>
  <conditionalFormatting sqref="X451">
    <cfRule type="containsText" dxfId="0" priority="132" operator="between" text="欠">
      <formula>NOT(ISERROR(SEARCH("欠",X451)))</formula>
    </cfRule>
  </conditionalFormatting>
  <conditionalFormatting sqref="X452">
    <cfRule type="containsText" dxfId="0" priority="142" operator="between" text="欠">
      <formula>NOT(ISERROR(SEARCH("欠",X452)))</formula>
    </cfRule>
  </conditionalFormatting>
  <conditionalFormatting sqref="X457">
    <cfRule type="containsText" dxfId="0" priority="138" operator="between" text="欠">
      <formula>NOT(ISERROR(SEARCH("欠",X457)))</formula>
    </cfRule>
  </conditionalFormatting>
  <conditionalFormatting sqref="X458">
    <cfRule type="containsText" dxfId="0" priority="137" operator="between" text="欠">
      <formula>NOT(ISERROR(SEARCH("欠",X458)))</formula>
    </cfRule>
  </conditionalFormatting>
  <conditionalFormatting sqref="U466">
    <cfRule type="containsText" dxfId="0" priority="124" operator="between" text="欠">
      <formula>NOT(ISERROR(SEARCH("欠",U466)))</formula>
    </cfRule>
  </conditionalFormatting>
  <conditionalFormatting sqref="W471">
    <cfRule type="containsText" dxfId="0" priority="125" operator="between" text="欠">
      <formula>NOT(ISERROR(SEARCH("欠",W471)))</formula>
    </cfRule>
  </conditionalFormatting>
  <conditionalFormatting sqref="U475">
    <cfRule type="containsText" dxfId="0" priority="144" operator="between" text="欠">
      <formula>NOT(ISERROR(SEARCH("欠",U475)))</formula>
    </cfRule>
  </conditionalFormatting>
  <conditionalFormatting sqref="U486">
    <cfRule type="containsText" dxfId="0" priority="46" operator="between" text="欠">
      <formula>NOT(ISERROR(SEARCH("欠",U486)))</formula>
    </cfRule>
  </conditionalFormatting>
  <conditionalFormatting sqref="W486">
    <cfRule type="containsText" dxfId="0" priority="66" operator="between" text="欠">
      <formula>NOT(ISERROR(SEARCH("欠",W486)))</formula>
    </cfRule>
  </conditionalFormatting>
  <conditionalFormatting sqref="X486">
    <cfRule type="containsText" dxfId="0" priority="86" operator="between" text="欠">
      <formula>NOT(ISERROR(SEARCH("欠",X486)))</formula>
    </cfRule>
  </conditionalFormatting>
  <conditionalFormatting sqref="U487">
    <cfRule type="containsText" dxfId="0" priority="45" operator="between" text="欠">
      <formula>NOT(ISERROR(SEARCH("欠",U487)))</formula>
    </cfRule>
  </conditionalFormatting>
  <conditionalFormatting sqref="W487">
    <cfRule type="containsText" dxfId="0" priority="65" operator="between" text="欠">
      <formula>NOT(ISERROR(SEARCH("欠",W487)))</formula>
    </cfRule>
  </conditionalFormatting>
  <conditionalFormatting sqref="X487">
    <cfRule type="containsText" dxfId="0" priority="85" operator="between" text="欠">
      <formula>NOT(ISERROR(SEARCH("欠",X487)))</formula>
    </cfRule>
  </conditionalFormatting>
  <conditionalFormatting sqref="U488">
    <cfRule type="containsText" dxfId="0" priority="44" operator="between" text="欠">
      <formula>NOT(ISERROR(SEARCH("欠",U488)))</formula>
    </cfRule>
  </conditionalFormatting>
  <conditionalFormatting sqref="W488">
    <cfRule type="containsText" dxfId="0" priority="64" operator="between" text="欠">
      <formula>NOT(ISERROR(SEARCH("欠",W488)))</formula>
    </cfRule>
  </conditionalFormatting>
  <conditionalFormatting sqref="X488">
    <cfRule type="containsText" dxfId="0" priority="84" operator="between" text="欠">
      <formula>NOT(ISERROR(SEARCH("欠",X488)))</formula>
    </cfRule>
  </conditionalFormatting>
  <conditionalFormatting sqref="U489">
    <cfRule type="containsText" dxfId="0" priority="43" operator="between" text="欠">
      <formula>NOT(ISERROR(SEARCH("欠",U489)))</formula>
    </cfRule>
  </conditionalFormatting>
  <conditionalFormatting sqref="W489">
    <cfRule type="containsText" dxfId="0" priority="63" operator="between" text="欠">
      <formula>NOT(ISERROR(SEARCH("欠",W489)))</formula>
    </cfRule>
  </conditionalFormatting>
  <conditionalFormatting sqref="X489">
    <cfRule type="containsText" dxfId="0" priority="83" operator="between" text="欠">
      <formula>NOT(ISERROR(SEARCH("欠",X489)))</formula>
    </cfRule>
  </conditionalFormatting>
  <conditionalFormatting sqref="U490">
    <cfRule type="containsText" dxfId="0" priority="42" operator="between" text="欠">
      <formula>NOT(ISERROR(SEARCH("欠",U490)))</formula>
    </cfRule>
  </conditionalFormatting>
  <conditionalFormatting sqref="W490">
    <cfRule type="containsText" dxfId="0" priority="62" operator="between" text="欠">
      <formula>NOT(ISERROR(SEARCH("欠",W490)))</formula>
    </cfRule>
  </conditionalFormatting>
  <conditionalFormatting sqref="X490">
    <cfRule type="containsText" dxfId="0" priority="82" operator="between" text="欠">
      <formula>NOT(ISERROR(SEARCH("欠",X490)))</formula>
    </cfRule>
  </conditionalFormatting>
  <conditionalFormatting sqref="U491">
    <cfRule type="containsText" dxfId="0" priority="41" operator="between" text="欠">
      <formula>NOT(ISERROR(SEARCH("欠",U491)))</formula>
    </cfRule>
  </conditionalFormatting>
  <conditionalFormatting sqref="W491">
    <cfRule type="containsText" dxfId="0" priority="61" operator="between" text="欠">
      <formula>NOT(ISERROR(SEARCH("欠",W491)))</formula>
    </cfRule>
  </conditionalFormatting>
  <conditionalFormatting sqref="X491">
    <cfRule type="containsText" dxfId="0" priority="81" operator="between" text="欠">
      <formula>NOT(ISERROR(SEARCH("欠",X491)))</formula>
    </cfRule>
  </conditionalFormatting>
  <conditionalFormatting sqref="U492">
    <cfRule type="containsText" dxfId="0" priority="40" operator="between" text="欠">
      <formula>NOT(ISERROR(SEARCH("欠",U492)))</formula>
    </cfRule>
  </conditionalFormatting>
  <conditionalFormatting sqref="W492">
    <cfRule type="containsText" dxfId="0" priority="60" operator="between" text="欠">
      <formula>NOT(ISERROR(SEARCH("欠",W492)))</formula>
    </cfRule>
  </conditionalFormatting>
  <conditionalFormatting sqref="X492">
    <cfRule type="containsText" dxfId="0" priority="80" operator="between" text="欠">
      <formula>NOT(ISERROR(SEARCH("欠",X492)))</formula>
    </cfRule>
  </conditionalFormatting>
  <conditionalFormatting sqref="U493">
    <cfRule type="containsText" dxfId="0" priority="39" operator="between" text="欠">
      <formula>NOT(ISERROR(SEARCH("欠",U493)))</formula>
    </cfRule>
  </conditionalFormatting>
  <conditionalFormatting sqref="W493">
    <cfRule type="containsText" dxfId="0" priority="59" operator="between" text="欠">
      <formula>NOT(ISERROR(SEARCH("欠",W493)))</formula>
    </cfRule>
  </conditionalFormatting>
  <conditionalFormatting sqref="X493">
    <cfRule type="containsText" dxfId="0" priority="79" operator="between" text="欠">
      <formula>NOT(ISERROR(SEARCH("欠",X493)))</formula>
    </cfRule>
  </conditionalFormatting>
  <conditionalFormatting sqref="U494">
    <cfRule type="containsText" dxfId="0" priority="38" operator="between" text="欠">
      <formula>NOT(ISERROR(SEARCH("欠",U494)))</formula>
    </cfRule>
  </conditionalFormatting>
  <conditionalFormatting sqref="W494">
    <cfRule type="containsText" dxfId="0" priority="58" operator="between" text="欠">
      <formula>NOT(ISERROR(SEARCH("欠",W494)))</formula>
    </cfRule>
  </conditionalFormatting>
  <conditionalFormatting sqref="X494">
    <cfRule type="containsText" dxfId="0" priority="78" operator="between" text="欠">
      <formula>NOT(ISERROR(SEARCH("欠",X494)))</formula>
    </cfRule>
  </conditionalFormatting>
  <conditionalFormatting sqref="U495">
    <cfRule type="containsText" dxfId="0" priority="37" operator="between" text="欠">
      <formula>NOT(ISERROR(SEARCH("欠",U495)))</formula>
    </cfRule>
  </conditionalFormatting>
  <conditionalFormatting sqref="W495">
    <cfRule type="containsText" dxfId="0" priority="57" operator="between" text="欠">
      <formula>NOT(ISERROR(SEARCH("欠",W495)))</formula>
    </cfRule>
  </conditionalFormatting>
  <conditionalFormatting sqref="X495">
    <cfRule type="containsText" dxfId="0" priority="77" operator="between" text="欠">
      <formula>NOT(ISERROR(SEARCH("欠",X495)))</formula>
    </cfRule>
  </conditionalFormatting>
  <conditionalFormatting sqref="U496">
    <cfRule type="containsText" dxfId="0" priority="36" operator="between" text="欠">
      <formula>NOT(ISERROR(SEARCH("欠",U496)))</formula>
    </cfRule>
  </conditionalFormatting>
  <conditionalFormatting sqref="W496">
    <cfRule type="containsText" dxfId="0" priority="56" operator="between" text="欠">
      <formula>NOT(ISERROR(SEARCH("欠",W496)))</formula>
    </cfRule>
  </conditionalFormatting>
  <conditionalFormatting sqref="X496">
    <cfRule type="containsText" dxfId="0" priority="76" operator="between" text="欠">
      <formula>NOT(ISERROR(SEARCH("欠",X496)))</formula>
    </cfRule>
  </conditionalFormatting>
  <conditionalFormatting sqref="U497">
    <cfRule type="containsText" dxfId="0" priority="35" operator="between" text="欠">
      <formula>NOT(ISERROR(SEARCH("欠",U497)))</formula>
    </cfRule>
  </conditionalFormatting>
  <conditionalFormatting sqref="W497">
    <cfRule type="containsText" dxfId="0" priority="55" operator="between" text="欠">
      <formula>NOT(ISERROR(SEARCH("欠",W497)))</formula>
    </cfRule>
  </conditionalFormatting>
  <conditionalFormatting sqref="X497">
    <cfRule type="containsText" dxfId="0" priority="75" operator="between" text="欠">
      <formula>NOT(ISERROR(SEARCH("欠",X497)))</formula>
    </cfRule>
  </conditionalFormatting>
  <conditionalFormatting sqref="U498">
    <cfRule type="containsText" dxfId="0" priority="34" operator="between" text="欠">
      <formula>NOT(ISERROR(SEARCH("欠",U498)))</formula>
    </cfRule>
  </conditionalFormatting>
  <conditionalFormatting sqref="W498">
    <cfRule type="containsText" dxfId="0" priority="54" operator="between" text="欠">
      <formula>NOT(ISERROR(SEARCH("欠",W498)))</formula>
    </cfRule>
  </conditionalFormatting>
  <conditionalFormatting sqref="X498">
    <cfRule type="containsText" dxfId="0" priority="74" operator="between" text="欠">
      <formula>NOT(ISERROR(SEARCH("欠",X498)))</formula>
    </cfRule>
  </conditionalFormatting>
  <conditionalFormatting sqref="U499">
    <cfRule type="containsText" dxfId="0" priority="33" operator="between" text="欠">
      <formula>NOT(ISERROR(SEARCH("欠",U499)))</formula>
    </cfRule>
  </conditionalFormatting>
  <conditionalFormatting sqref="W499">
    <cfRule type="containsText" dxfId="0" priority="53" operator="between" text="欠">
      <formula>NOT(ISERROR(SEARCH("欠",W499)))</formula>
    </cfRule>
  </conditionalFormatting>
  <conditionalFormatting sqref="X499">
    <cfRule type="containsText" dxfId="0" priority="73" operator="between" text="欠">
      <formula>NOT(ISERROR(SEARCH("欠",X499)))</formula>
    </cfRule>
  </conditionalFormatting>
  <conditionalFormatting sqref="U500">
    <cfRule type="containsText" dxfId="0" priority="32" operator="between" text="欠">
      <formula>NOT(ISERROR(SEARCH("欠",U500)))</formula>
    </cfRule>
  </conditionalFormatting>
  <conditionalFormatting sqref="W500">
    <cfRule type="containsText" dxfId="0" priority="52" operator="between" text="欠">
      <formula>NOT(ISERROR(SEARCH("欠",W500)))</formula>
    </cfRule>
  </conditionalFormatting>
  <conditionalFormatting sqref="X500">
    <cfRule type="containsText" dxfId="0" priority="72" operator="between" text="欠">
      <formula>NOT(ISERROR(SEARCH("欠",X500)))</formula>
    </cfRule>
  </conditionalFormatting>
  <conditionalFormatting sqref="U501">
    <cfRule type="containsText" dxfId="0" priority="31" operator="between" text="欠">
      <formula>NOT(ISERROR(SEARCH("欠",U501)))</formula>
    </cfRule>
  </conditionalFormatting>
  <conditionalFormatting sqref="W501">
    <cfRule type="containsText" dxfId="0" priority="51" operator="between" text="欠">
      <formula>NOT(ISERROR(SEARCH("欠",W501)))</formula>
    </cfRule>
  </conditionalFormatting>
  <conditionalFormatting sqref="X501">
    <cfRule type="containsText" dxfId="0" priority="71" operator="between" text="欠">
      <formula>NOT(ISERROR(SEARCH("欠",X501)))</formula>
    </cfRule>
  </conditionalFormatting>
  <conditionalFormatting sqref="U502">
    <cfRule type="containsText" dxfId="0" priority="30" operator="between" text="欠">
      <formula>NOT(ISERROR(SEARCH("欠",U502)))</formula>
    </cfRule>
  </conditionalFormatting>
  <conditionalFormatting sqref="W502">
    <cfRule type="containsText" dxfId="0" priority="50" operator="between" text="欠">
      <formula>NOT(ISERROR(SEARCH("欠",W502)))</formula>
    </cfRule>
  </conditionalFormatting>
  <conditionalFormatting sqref="X502">
    <cfRule type="containsText" dxfId="0" priority="70" operator="between" text="欠">
      <formula>NOT(ISERROR(SEARCH("欠",X502)))</formula>
    </cfRule>
  </conditionalFormatting>
  <conditionalFormatting sqref="U503">
    <cfRule type="containsText" dxfId="0" priority="29" operator="between" text="欠">
      <formula>NOT(ISERROR(SEARCH("欠",U503)))</formula>
    </cfRule>
  </conditionalFormatting>
  <conditionalFormatting sqref="W503">
    <cfRule type="containsText" dxfId="0" priority="49" operator="between" text="欠">
      <formula>NOT(ISERROR(SEARCH("欠",W503)))</formula>
    </cfRule>
  </conditionalFormatting>
  <conditionalFormatting sqref="X503">
    <cfRule type="containsText" dxfId="0" priority="69" operator="between" text="欠">
      <formula>NOT(ISERROR(SEARCH("欠",X503)))</formula>
    </cfRule>
  </conditionalFormatting>
  <conditionalFormatting sqref="U504">
    <cfRule type="containsText" dxfId="0" priority="28" operator="between" text="欠">
      <formula>NOT(ISERROR(SEARCH("欠",U504)))</formula>
    </cfRule>
  </conditionalFormatting>
  <conditionalFormatting sqref="W504">
    <cfRule type="containsText" dxfId="0" priority="48" operator="between" text="欠">
      <formula>NOT(ISERROR(SEARCH("欠",W504)))</formula>
    </cfRule>
  </conditionalFormatting>
  <conditionalFormatting sqref="X504">
    <cfRule type="containsText" dxfId="0" priority="68" operator="between" text="欠">
      <formula>NOT(ISERROR(SEARCH("欠",X504)))</formula>
    </cfRule>
  </conditionalFormatting>
  <conditionalFormatting sqref="U505">
    <cfRule type="containsText" dxfId="0" priority="27" operator="between" text="欠">
      <formula>NOT(ISERROR(SEARCH("欠",U505)))</formula>
    </cfRule>
  </conditionalFormatting>
  <conditionalFormatting sqref="W505">
    <cfRule type="containsText" dxfId="0" priority="47" operator="between" text="欠">
      <formula>NOT(ISERROR(SEARCH("欠",W505)))</formula>
    </cfRule>
  </conditionalFormatting>
  <conditionalFormatting sqref="X505">
    <cfRule type="containsText" dxfId="0" priority="67" operator="between" text="欠">
      <formula>NOT(ISERROR(SEARCH("欠",X505)))</formula>
    </cfRule>
  </conditionalFormatting>
  <conditionalFormatting sqref="U513">
    <cfRule type="containsText" dxfId="0" priority="92" operator="between" text="欠">
      <formula>NOT(ISERROR(SEARCH("欠",U513)))</formula>
    </cfRule>
  </conditionalFormatting>
  <conditionalFormatting sqref="X513">
    <cfRule type="containsText" dxfId="0" priority="93" operator="between" text="欠">
      <formula>NOT(ISERROR(SEARCH("欠",X513)))</formula>
    </cfRule>
  </conditionalFormatting>
  <conditionalFormatting sqref="U514">
    <cfRule type="containsText" dxfId="0" priority="91" operator="between" text="欠">
      <formula>NOT(ISERROR(SEARCH("欠",U514)))</formula>
    </cfRule>
  </conditionalFormatting>
  <conditionalFormatting sqref="X514">
    <cfRule type="containsText" dxfId="0" priority="95" operator="between" text="欠">
      <formula>NOT(ISERROR(SEARCH("欠",X514)))</formula>
    </cfRule>
  </conditionalFormatting>
  <conditionalFormatting sqref="U523">
    <cfRule type="containsText" dxfId="0" priority="87" operator="between" text="欠">
      <formula>NOT(ISERROR(SEARCH("欠",U523)))</formula>
    </cfRule>
  </conditionalFormatting>
  <conditionalFormatting sqref="X523">
    <cfRule type="containsText" dxfId="0" priority="88" operator="between" text="欠">
      <formula>NOT(ISERROR(SEARCH("欠",X523)))</formula>
    </cfRule>
  </conditionalFormatting>
  <conditionalFormatting sqref="U529">
    <cfRule type="containsText" dxfId="0" priority="24" operator="between" text="欠">
      <formula>NOT(ISERROR(SEARCH("欠",U529)))</formula>
    </cfRule>
  </conditionalFormatting>
  <conditionalFormatting sqref="W529">
    <cfRule type="containsText" dxfId="0" priority="25" operator="between" text="欠">
      <formula>NOT(ISERROR(SEARCH("欠",W529)))</formula>
    </cfRule>
  </conditionalFormatting>
  <conditionalFormatting sqref="X529">
    <cfRule type="containsText" dxfId="0" priority="26" operator="between" text="欠">
      <formula>NOT(ISERROR(SEARCH("欠",X529)))</formula>
    </cfRule>
  </conditionalFormatting>
  <conditionalFormatting sqref="U535">
    <cfRule type="containsText" dxfId="0" priority="21" operator="between" text="欠">
      <formula>NOT(ISERROR(SEARCH("欠",U535)))</formula>
    </cfRule>
  </conditionalFormatting>
  <conditionalFormatting sqref="W535">
    <cfRule type="containsText" dxfId="0" priority="22" operator="between" text="欠">
      <formula>NOT(ISERROR(SEARCH("欠",W535)))</formula>
    </cfRule>
  </conditionalFormatting>
  <conditionalFormatting sqref="X535">
    <cfRule type="containsText" dxfId="0" priority="23" operator="between" text="欠">
      <formula>NOT(ISERROR(SEARCH("欠",X535)))</formula>
    </cfRule>
  </conditionalFormatting>
  <conditionalFormatting sqref="X536">
    <cfRule type="containsText" dxfId="0" priority="20" operator="between" text="欠">
      <formula>NOT(ISERROR(SEARCH("欠",X536)))</formula>
    </cfRule>
  </conditionalFormatting>
  <conditionalFormatting sqref="X537">
    <cfRule type="containsText" dxfId="0" priority="19" operator="between" text="欠">
      <formula>NOT(ISERROR(SEARCH("欠",X537)))</formula>
    </cfRule>
  </conditionalFormatting>
  <conditionalFormatting sqref="X538">
    <cfRule type="containsText" dxfId="0" priority="18" operator="between" text="欠">
      <formula>NOT(ISERROR(SEARCH("欠",X538)))</formula>
    </cfRule>
  </conditionalFormatting>
  <conditionalFormatting sqref="U540">
    <cfRule type="containsText" dxfId="0" priority="10" operator="between" text="欠">
      <formula>NOT(ISERROR(SEARCH("欠",U540)))</formula>
    </cfRule>
  </conditionalFormatting>
  <conditionalFormatting sqref="W540">
    <cfRule type="containsText" dxfId="0" priority="11" operator="between" text="欠">
      <formula>NOT(ISERROR(SEARCH("欠",W540)))</formula>
    </cfRule>
  </conditionalFormatting>
  <conditionalFormatting sqref="X540">
    <cfRule type="containsText" dxfId="0" priority="12" operator="between" text="欠">
      <formula>NOT(ISERROR(SEARCH("欠",X540)))</formula>
    </cfRule>
  </conditionalFormatting>
  <conditionalFormatting sqref="U543">
    <cfRule type="containsText" dxfId="0" priority="6" operator="between" text="欠">
      <formula>NOT(ISERROR(SEARCH("欠",U543)))</formula>
    </cfRule>
  </conditionalFormatting>
  <conditionalFormatting sqref="W543">
    <cfRule type="containsText" dxfId="0" priority="5" operator="between" text="欠">
      <formula>NOT(ISERROR(SEARCH("欠",W543)))</formula>
    </cfRule>
  </conditionalFormatting>
  <conditionalFormatting sqref="X543">
    <cfRule type="containsText" dxfId="0" priority="7" operator="between" text="欠">
      <formula>NOT(ISERROR(SEARCH("欠",X543)))</formula>
    </cfRule>
  </conditionalFormatting>
  <conditionalFormatting sqref="U549">
    <cfRule type="containsText" dxfId="0" priority="224" operator="between" text="欠">
      <formula>NOT(ISERROR(SEARCH("欠",U549)))</formula>
    </cfRule>
  </conditionalFormatting>
  <conditionalFormatting sqref="W549:X549">
    <cfRule type="containsText" dxfId="0" priority="220" operator="between" text="欠">
      <formula>NOT(ISERROR(SEARCH("欠",W549)))</formula>
    </cfRule>
  </conditionalFormatting>
  <conditionalFormatting sqref="U550">
    <cfRule type="containsText" dxfId="0" priority="223" operator="between" text="欠">
      <formula>NOT(ISERROR(SEARCH("欠",U550)))</formula>
    </cfRule>
  </conditionalFormatting>
  <conditionalFormatting sqref="W550:X550">
    <cfRule type="containsText" dxfId="0" priority="219" operator="between" text="欠">
      <formula>NOT(ISERROR(SEARCH("欠",W550)))</formula>
    </cfRule>
  </conditionalFormatting>
  <conditionalFormatting sqref="U554">
    <cfRule type="containsText" dxfId="0" priority="419" operator="between" text="欠">
      <formula>NOT(ISERROR(SEARCH("欠",U554)))</formula>
    </cfRule>
  </conditionalFormatting>
  <conditionalFormatting sqref="W554:X554">
    <cfRule type="containsText" dxfId="0" priority="417" operator="between" text="欠">
      <formula>NOT(ISERROR(SEARCH("欠",W554)))</formula>
    </cfRule>
    <cfRule type="containsText" dxfId="0" priority="418" operator="between" text="欠">
      <formula>NOT(ISERROR(SEARCH("欠",W554)))</formula>
    </cfRule>
    <cfRule type="containsText" dxfId="0" priority="420" operator="between" text="欠">
      <formula>NOT(ISERROR(SEARCH("欠",W554)))</formula>
    </cfRule>
  </conditionalFormatting>
  <conditionalFormatting sqref="U101:U102">
    <cfRule type="containsText" dxfId="0" priority="414" operator="between" text="欠">
      <formula>NOT(ISERROR(SEARCH("欠",U101)))</formula>
    </cfRule>
  </conditionalFormatting>
  <conditionalFormatting sqref="U217:U224">
    <cfRule type="containsText" dxfId="0" priority="331" operator="between" text="欠">
      <formula>NOT(ISERROR(SEARCH("欠",U217)))</formula>
    </cfRule>
  </conditionalFormatting>
  <conditionalFormatting sqref="U226:U233">
    <cfRule type="containsText" dxfId="0" priority="300" operator="between" text="欠">
      <formula>NOT(ISERROR(SEARCH("欠",U226)))</formula>
    </cfRule>
  </conditionalFormatting>
  <conditionalFormatting sqref="U234:U236">
    <cfRule type="containsText" dxfId="0" priority="298" operator="between" text="欠">
      <formula>NOT(ISERROR(SEARCH("欠",U234)))</formula>
    </cfRule>
  </conditionalFormatting>
  <conditionalFormatting sqref="U245:U246">
    <cfRule type="containsText" dxfId="0" priority="379" operator="between" text="欠">
      <formula>NOT(ISERROR(SEARCH("欠",U245)))</formula>
    </cfRule>
  </conditionalFormatting>
  <conditionalFormatting sqref="U252:U254">
    <cfRule type="containsText" dxfId="0" priority="410" operator="between" text="欠">
      <formula>NOT(ISERROR(SEARCH("欠",U252)))</formula>
    </cfRule>
  </conditionalFormatting>
  <conditionalFormatting sqref="U295:U301">
    <cfRule type="containsText" dxfId="0" priority="256" operator="between" text="欠">
      <formula>NOT(ISERROR(SEARCH("欠",U295)))</formula>
    </cfRule>
  </conditionalFormatting>
  <conditionalFormatting sqref="U330:U334">
    <cfRule type="containsText" dxfId="0" priority="228" operator="between" text="欠">
      <formula>NOT(ISERROR(SEARCH("欠",U330)))</formula>
    </cfRule>
  </conditionalFormatting>
  <conditionalFormatting sqref="U339:U340">
    <cfRule type="containsText" dxfId="0" priority="230" operator="between" text="欠">
      <formula>NOT(ISERROR(SEARCH("欠",U339)))</formula>
    </cfRule>
  </conditionalFormatting>
  <conditionalFormatting sqref="U353:U354">
    <cfRule type="containsText" dxfId="0" priority="210" operator="between" text="欠">
      <formula>NOT(ISERROR(SEARCH("欠",U353)))</formula>
    </cfRule>
  </conditionalFormatting>
  <conditionalFormatting sqref="U384:U385">
    <cfRule type="containsText" dxfId="0" priority="185" operator="between" text="欠">
      <formula>NOT(ISERROR(SEARCH("欠",U384)))</formula>
    </cfRule>
  </conditionalFormatting>
  <conditionalFormatting sqref="U414:U415">
    <cfRule type="containsText" dxfId="0" priority="174" operator="between" text="欠">
      <formula>NOT(ISERROR(SEARCH("欠",U414)))</formula>
    </cfRule>
  </conditionalFormatting>
  <conditionalFormatting sqref="U423:U425">
    <cfRule type="containsText" dxfId="0" priority="164" operator="between" text="欠">
      <formula>NOT(ISERROR(SEARCH("欠",U423)))</formula>
    </cfRule>
  </conditionalFormatting>
  <conditionalFormatting sqref="U452:U456">
    <cfRule type="containsText" dxfId="0" priority="141" operator="between" text="欠">
      <formula>NOT(ISERROR(SEARCH("欠",U452)))</formula>
    </cfRule>
  </conditionalFormatting>
  <conditionalFormatting sqref="U457:U458">
    <cfRule type="containsText" dxfId="0" priority="134" operator="between" text="欠">
      <formula>NOT(ISERROR(SEARCH("欠",U457)))</formula>
    </cfRule>
  </conditionalFormatting>
  <conditionalFormatting sqref="U468:U469">
    <cfRule type="containsText" dxfId="0" priority="98" operator="between" text="欠">
      <formula>NOT(ISERROR(SEARCH("欠",U468)))</formula>
    </cfRule>
  </conditionalFormatting>
  <conditionalFormatting sqref="U482:U485">
    <cfRule type="containsText" dxfId="0" priority="120" operator="between" text="欠">
      <formula>NOT(ISERROR(SEARCH("欠",U482)))</formula>
    </cfRule>
  </conditionalFormatting>
  <conditionalFormatting sqref="U506:U507">
    <cfRule type="containsText" dxfId="0" priority="122" operator="between" text="欠">
      <formula>NOT(ISERROR(SEARCH("欠",U506)))</formula>
    </cfRule>
  </conditionalFormatting>
  <conditionalFormatting sqref="U509:U511">
    <cfRule type="containsText" dxfId="0" priority="104" operator="between" text="欠">
      <formula>NOT(ISERROR(SEARCH("欠",U509)))</formula>
    </cfRule>
  </conditionalFormatting>
  <conditionalFormatting sqref="U515:U518">
    <cfRule type="containsText" dxfId="0" priority="101" operator="between" text="欠">
      <formula>NOT(ISERROR(SEARCH("欠",U515)))</formula>
    </cfRule>
  </conditionalFormatting>
  <conditionalFormatting sqref="U531:U534">
    <cfRule type="containsText" dxfId="0" priority="89" operator="between" text="欠">
      <formula>NOT(ISERROR(SEARCH("欠",U531)))</formula>
    </cfRule>
  </conditionalFormatting>
  <conditionalFormatting sqref="U536:U539">
    <cfRule type="containsText" dxfId="0" priority="16" operator="between" text="欠">
      <formula>NOT(ISERROR(SEARCH("欠",U536)))</formula>
    </cfRule>
  </conditionalFormatting>
  <conditionalFormatting sqref="U547:U548">
    <cfRule type="containsText" dxfId="0" priority="2" operator="between" text="欠">
      <formula>NOT(ISERROR(SEARCH("欠",U547)))</formula>
    </cfRule>
  </conditionalFormatting>
  <conditionalFormatting sqref="W55:W58">
    <cfRule type="containsText" dxfId="0" priority="415" operator="between" text="欠">
      <formula>NOT(ISERROR(SEARCH("欠",W55)))</formula>
    </cfRule>
  </conditionalFormatting>
  <conditionalFormatting sqref="W207:W208">
    <cfRule type="containsText" dxfId="0" priority="388" operator="between" text="欠">
      <formula>NOT(ISERROR(SEARCH("欠",W207)))</formula>
    </cfRule>
  </conditionalFormatting>
  <conditionalFormatting sqref="W217:W224">
    <cfRule type="containsText" dxfId="0" priority="315" operator="between" text="欠">
      <formula>NOT(ISERROR(SEARCH("欠",W217)))</formula>
    </cfRule>
  </conditionalFormatting>
  <conditionalFormatting sqref="W226:W233">
    <cfRule type="containsText" dxfId="0" priority="299" operator="between" text="欠">
      <formula>NOT(ISERROR(SEARCH("欠",W226)))</formula>
    </cfRule>
  </conditionalFormatting>
  <conditionalFormatting sqref="W234:W236">
    <cfRule type="containsText" dxfId="0" priority="297" operator="between" text="欠">
      <formula>NOT(ISERROR(SEARCH("欠",W234)))</formula>
    </cfRule>
  </conditionalFormatting>
  <conditionalFormatting sqref="W245:W246">
    <cfRule type="containsText" dxfId="0" priority="380" operator="between" text="欠">
      <formula>NOT(ISERROR(SEARCH("欠",W245)))</formula>
    </cfRule>
  </conditionalFormatting>
  <conditionalFormatting sqref="W289:W294">
    <cfRule type="containsText" dxfId="0" priority="251" operator="between" text="欠">
      <formula>NOT(ISERROR(SEARCH("欠",W289)))</formula>
    </cfRule>
  </conditionalFormatting>
  <conditionalFormatting sqref="W295:W301">
    <cfRule type="containsText" dxfId="0" priority="257" operator="between" text="欠">
      <formula>NOT(ISERROR(SEARCH("欠",W295)))</formula>
    </cfRule>
  </conditionalFormatting>
  <conditionalFormatting sqref="W353:W354">
    <cfRule type="containsText" dxfId="0" priority="194" operator="between" text="欠">
      <formula>NOT(ISERROR(SEARCH("欠",W353)))</formula>
    </cfRule>
  </conditionalFormatting>
  <conditionalFormatting sqref="W427:W428">
    <cfRule type="containsText" dxfId="0" priority="192" operator="between" text="欠">
      <formula>NOT(ISERROR(SEARCH("欠",W427)))</formula>
    </cfRule>
  </conditionalFormatting>
  <conditionalFormatting sqref="W468:W469">
    <cfRule type="containsText" dxfId="0" priority="99" operator="between" text="欠">
      <formula>NOT(ISERROR(SEARCH("欠",W468)))</formula>
    </cfRule>
  </conditionalFormatting>
  <conditionalFormatting sqref="W536:W539">
    <cfRule type="containsText" dxfId="0" priority="9" operator="between" text="欠">
      <formula>NOT(ISERROR(SEARCH("欠",W536)))</formula>
    </cfRule>
  </conditionalFormatting>
  <conditionalFormatting sqref="W547:W548">
    <cfRule type="containsText" dxfId="0" priority="1" operator="between" text="欠">
      <formula>NOT(ISERROR(SEARCH("欠",W547)))</formula>
    </cfRule>
    <cfRule type="containsText" dxfId="0" priority="4" operator="between" text="欠">
      <formula>NOT(ISERROR(SEARCH("欠",W547)))</formula>
    </cfRule>
  </conditionalFormatting>
  <conditionalFormatting sqref="X207:X208">
    <cfRule type="containsText" dxfId="0" priority="389" operator="between" text="欠">
      <formula>NOT(ISERROR(SEARCH("欠",X207)))</formula>
    </cfRule>
  </conditionalFormatting>
  <conditionalFormatting sqref="X224:X225">
    <cfRule type="containsText" dxfId="0" priority="316" operator="between" text="欠">
      <formula>NOT(ISERROR(SEARCH("欠",X224)))</formula>
    </cfRule>
  </conditionalFormatting>
  <conditionalFormatting sqref="X233:X236">
    <cfRule type="containsText" dxfId="0" priority="340" operator="between" text="欠">
      <formula>NOT(ISERROR(SEARCH("欠",X233)))</formula>
    </cfRule>
  </conditionalFormatting>
  <conditionalFormatting sqref="X245:X246">
    <cfRule type="containsText" dxfId="0" priority="381" operator="between" text="欠">
      <formula>NOT(ISERROR(SEARCH("欠",X245)))</formula>
    </cfRule>
  </conditionalFormatting>
  <conditionalFormatting sqref="X414:X415">
    <cfRule type="containsText" dxfId="0" priority="173" operator="between" text="欠">
      <formula>NOT(ISERROR(SEARCH("欠",X414)))</formula>
    </cfRule>
  </conditionalFormatting>
  <conditionalFormatting sqref="X468:X469">
    <cfRule type="containsText" dxfId="0" priority="100" operator="between" text="欠">
      <formula>NOT(ISERROR(SEARCH("欠",X468)))</formula>
    </cfRule>
  </conditionalFormatting>
  <conditionalFormatting sqref="X506:X507">
    <cfRule type="containsText" dxfId="0" priority="123" operator="between" text="欠">
      <formula>NOT(ISERROR(SEARCH("欠",X506)))</formula>
    </cfRule>
  </conditionalFormatting>
  <conditionalFormatting sqref="X509:X511">
    <cfRule type="containsText" dxfId="0" priority="119" operator="between" text="欠">
      <formula>NOT(ISERROR(SEARCH("欠",X509)))</formula>
    </cfRule>
  </conditionalFormatting>
  <conditionalFormatting sqref="X515:X518">
    <cfRule type="containsText" dxfId="0" priority="102" operator="between" text="欠">
      <formula>NOT(ISERROR(SEARCH("欠",X515)))</formula>
    </cfRule>
  </conditionalFormatting>
  <conditionalFormatting sqref="X531:X534">
    <cfRule type="containsText" dxfId="0" priority="90" operator="between" text="欠">
      <formula>NOT(ISERROR(SEARCH("欠",X531)))</formula>
    </cfRule>
  </conditionalFormatting>
  <conditionalFormatting sqref="X547:X548">
    <cfRule type="containsText" dxfId="0" priority="3" operator="between" text="欠">
      <formula>NOT(ISERROR(SEARCH("欠",X547)))</formula>
    </cfRule>
  </conditionalFormatting>
  <conditionalFormatting sqref="U1:U5 U551:U553 U569:U1048576">
    <cfRule type="containsText" dxfId="0" priority="724" operator="between" text="欠">
      <formula>NOT(ISERROR(SEARCH("欠",U1)))</formula>
    </cfRule>
  </conditionalFormatting>
  <conditionalFormatting sqref="W1:X5 W551:X553 W564:X1048576">
    <cfRule type="containsText" dxfId="0" priority="615" operator="between" text="欠">
      <formula>NOT(ISERROR(SEARCH("欠",W1)))</formula>
    </cfRule>
  </conditionalFormatting>
  <conditionalFormatting sqref="W1:X5 W551:X553 W555:X1048576">
    <cfRule type="containsText" dxfId="0" priority="566" operator="between" text="欠">
      <formula>NOT(ISERROR(SEARCH("欠",W1)))</formula>
    </cfRule>
  </conditionalFormatting>
  <conditionalFormatting sqref="W1:X5 W551:X553 W569:X1048576">
    <cfRule type="containsText" dxfId="0" priority="725" operator="between" text="欠">
      <formula>NOT(ISERROR(SEARCH("欠",W1)))</formula>
    </cfRule>
  </conditionalFormatting>
  <conditionalFormatting sqref="W1:W542 W544:W546 W549:W1048576">
    <cfRule type="containsText" dxfId="0" priority="8" operator="between" text="欠">
      <formula>NOT(ISERROR(SEARCH("欠",W1)))</formula>
    </cfRule>
  </conditionalFormatting>
  <conditionalFormatting sqref="U6:U7 U14:U15 U29 U41:U53 U210:U211 U94:U100 U166:U167 U37:U39 U185 U181 U63:U90 U55:U61 U160 U103:U140 U169 U144:U154 U157:U158 U163:U164 U176:U177 U179 U251 U216 U240:U242 U268 U398">
    <cfRule type="containsText" dxfId="0" priority="554" operator="between" text="欠">
      <formula>NOT(ISERROR(SEARCH("欠",U6)))</formula>
    </cfRule>
  </conditionalFormatting>
  <conditionalFormatting sqref="W6:X7 W14:X15 X185 W47:X48 W50:X50 X181 W144:X144 X166:X167 X163:X164 X176 X169 X137:X140 W71:W72 X157:X158 W160:X160 W105:X112 X146:X154 X55:X58 W59:X59 X118:X133 X187:X189 W53:X53 X268">
    <cfRule type="containsText" dxfId="0" priority="539" operator="between" text="欠">
      <formula>NOT(ISERROR(SEARCH("欠",W6)))</formula>
    </cfRule>
  </conditionalFormatting>
  <conditionalFormatting sqref="U11:U12 U17:U22 U30:U31 U25:U28">
    <cfRule type="containsText" dxfId="0" priority="532" operator="between" text="欠">
      <formula>NOT(ISERROR(SEARCH("欠",U11)))</formula>
    </cfRule>
  </conditionalFormatting>
  <conditionalFormatting sqref="W11:X12 W17:X22 W30:X31 W25:X25">
    <cfRule type="containsText" dxfId="0" priority="529" operator="between" text="欠">
      <formula>NOT(ISERROR(SEARCH("欠",W11)))</formula>
    </cfRule>
  </conditionalFormatting>
  <conditionalFormatting sqref="U23:U24 U32:U36">
    <cfRule type="containsText" dxfId="0" priority="450" operator="between" text="欠">
      <formula>NOT(ISERROR(SEARCH("欠",U23)))</formula>
    </cfRule>
  </conditionalFormatting>
  <conditionalFormatting sqref="W23:X24 W32:X36">
    <cfRule type="containsText" dxfId="0" priority="447" operator="between" text="欠">
      <formula>NOT(ISERROR(SEARCH("欠",W23)))</formula>
    </cfRule>
  </conditionalFormatting>
  <conditionalFormatting sqref="W29:X29 W37:X39 W211:X211 W94:X96 W73:X89 W41:X46 W63:X70 W136:X136 W154 X97 W103:W104 W118:W135 W179:X179 W90 W98:X100 W146:W152 W145:X145 W157:W158 W137:W138 W113:X117 W49:X49 W60:X61 W51:X52 X71:X72 W216:X216 W268 W398:X398">
    <cfRule type="containsText" dxfId="0" priority="541" operator="between" text="欠">
      <formula>NOT(ISERROR(SEARCH("欠",W29)))</formula>
    </cfRule>
  </conditionalFormatting>
  <conditionalFormatting sqref="U54 U91:U93">
    <cfRule type="containsText" dxfId="0" priority="444" operator="between" text="欠">
      <formula>NOT(ISERROR(SEARCH("欠",U54)))</formula>
    </cfRule>
  </conditionalFormatting>
  <conditionalFormatting sqref="W54:X54 W91:X93">
    <cfRule type="containsText" dxfId="0" priority="441" operator="between" text="欠">
      <formula>NOT(ISERROR(SEARCH("欠",W54)))</formula>
    </cfRule>
  </conditionalFormatting>
  <conditionalFormatting sqref="X103:X104 X90 X134:X135">
    <cfRule type="containsText" dxfId="0" priority="416" operator="between" text="欠">
      <formula>NOT(ISERROR(SEARCH("欠",X90)))</formula>
    </cfRule>
  </conditionalFormatting>
  <conditionalFormatting sqref="W101:X102">
    <cfRule type="containsText" dxfId="0" priority="413" operator="between" text="欠">
      <formula>NOT(ISERROR(SEARCH("欠",W101)))</formula>
    </cfRule>
  </conditionalFormatting>
  <conditionalFormatting sqref="U141:U143 U159">
    <cfRule type="containsText" dxfId="0" priority="405" operator="between" text="欠">
      <formula>NOT(ISERROR(SEARCH("欠",U141)))</formula>
    </cfRule>
  </conditionalFormatting>
  <conditionalFormatting sqref="X141:X143 X159">
    <cfRule type="containsText" dxfId="0" priority="404" operator="between" text="欠">
      <formula>NOT(ISERROR(SEARCH("欠",X141)))</formula>
    </cfRule>
  </conditionalFormatting>
  <conditionalFormatting sqref="W185 W155:W156 W190:W192 W203 W153 W180:W181 W161:W177 W240 W247:W248 W237 W261">
    <cfRule type="containsText" dxfId="0" priority="391" operator="between" text="欠">
      <formula>NOT(ISERROR(SEARCH("欠",W153)))</formula>
    </cfRule>
  </conditionalFormatting>
  <conditionalFormatting sqref="U155 U174:U175">
    <cfRule type="containsText" dxfId="0" priority="412" operator="between" text="欠">
      <formula>NOT(ISERROR(SEARCH("欠",U155)))</formula>
    </cfRule>
  </conditionalFormatting>
  <conditionalFormatting sqref="X155 X186 X183:X184 X174:X175">
    <cfRule type="containsText" dxfId="0" priority="411" operator="between" text="欠">
      <formula>NOT(ISERROR(SEARCH("欠",X155)))</formula>
    </cfRule>
  </conditionalFormatting>
  <conditionalFormatting sqref="U156 U203 U170:U173 U161:U162">
    <cfRule type="containsText" dxfId="0" priority="407" operator="between" text="欠">
      <formula>NOT(ISERROR(SEARCH("欠",U156)))</formula>
    </cfRule>
  </conditionalFormatting>
  <conditionalFormatting sqref="X156 X203 X170:X173 X161:X162">
    <cfRule type="containsText" dxfId="0" priority="406" operator="between" text="欠">
      <formula>NOT(ISERROR(SEARCH("欠",X156)))</formula>
    </cfRule>
  </conditionalFormatting>
  <conditionalFormatting sqref="U255:U256 U186:U189 U214:U215 U209 U193:U196 U182:U184 U282 U284:U286 U288:U294 U306 U309:U310">
    <cfRule type="containsText" dxfId="0" priority="367" operator="between" text="欠">
      <formula>NOT(ISERROR(SEARCH("欠",U182)))</formula>
    </cfRule>
  </conditionalFormatting>
  <conditionalFormatting sqref="W214:W215 W209 W182:W184 W193:W196 W186:W189 W255:W256 W286">
    <cfRule type="containsText" dxfId="0" priority="365" operator="between" text="欠">
      <formula>NOT(ISERROR(SEARCH("欠",W182)))</formula>
    </cfRule>
  </conditionalFormatting>
  <conditionalFormatting sqref="U190:U192 U261 U335:U338 U283 U247:U248 U272 U341:U352 U359 U371 U355:U356 U377:U378">
    <cfRule type="containsText" dxfId="0" priority="434" operator="between" text="欠">
      <formula>NOT(ISERROR(SEARCH("欠",U190)))</formula>
    </cfRule>
  </conditionalFormatting>
  <conditionalFormatting sqref="X190:X192 X197:X202 X269:X271 X266:X267 W251:X251 X252:X256 X247:X248 X240 W241:X242 X244 X260:X261 X286">
    <cfRule type="containsText" dxfId="0" priority="425" operator="between" text="欠">
      <formula>NOT(ISERROR(SEARCH("欠",W190)))</formula>
    </cfRule>
  </conditionalFormatting>
  <conditionalFormatting sqref="X193:X196 X213:X215">
    <cfRule type="containsText" dxfId="0" priority="372" operator="between" text="欠">
      <formula>NOT(ISERROR(SEARCH("欠",X193)))</formula>
    </cfRule>
  </conditionalFormatting>
  <conditionalFormatting sqref="U202 U269:U271">
    <cfRule type="containsText" dxfId="0" priority="288" operator="between" text="欠">
      <formula>NOT(ISERROR(SEARCH("欠",U202)))</formula>
    </cfRule>
  </conditionalFormatting>
  <conditionalFormatting sqref="W202 W266:W267 W269:W271">
    <cfRule type="containsText" dxfId="0" priority="283" operator="between" text="欠">
      <formula>NOT(ISERROR(SEARCH("欠",W202)))</formula>
    </cfRule>
  </conditionalFormatting>
  <conditionalFormatting sqref="U204 U212">
    <cfRule type="containsText" dxfId="0" priority="384" operator="between" text="欠">
      <formula>NOT(ISERROR(SEARCH("欠",U204)))</formula>
    </cfRule>
  </conditionalFormatting>
  <conditionalFormatting sqref="W204 W212">
    <cfRule type="containsText" dxfId="0" priority="382" operator="between" text="欠">
      <formula>NOT(ISERROR(SEARCH("欠",W204)))</formula>
    </cfRule>
  </conditionalFormatting>
  <conditionalFormatting sqref="X204 X212">
    <cfRule type="containsText" dxfId="0" priority="383" operator="between" text="欠">
      <formula>NOT(ISERROR(SEARCH("欠",X204)))</formula>
    </cfRule>
  </conditionalFormatting>
  <conditionalFormatting sqref="U207:U208 U244">
    <cfRule type="containsText" dxfId="0" priority="390" operator="between" text="欠">
      <formula>NOT(ISERROR(SEARCH("欠",U207)))</formula>
    </cfRule>
  </conditionalFormatting>
  <conditionalFormatting sqref="X209 X238">
    <cfRule type="containsText" dxfId="0" priority="378" operator="between" text="欠">
      <formula>NOT(ISERROR(SEARCH("欠",X209)))</formula>
    </cfRule>
  </conditionalFormatting>
  <conditionalFormatting sqref="U239 U249:U250">
    <cfRule type="containsText" dxfId="0" priority="362" operator="between" text="欠">
      <formula>NOT(ISERROR(SEARCH("欠",U239)))</formula>
    </cfRule>
  </conditionalFormatting>
  <conditionalFormatting sqref="W239 W249:W250">
    <cfRule type="containsText" dxfId="0" priority="363" operator="between" text="欠">
      <formula>NOT(ISERROR(SEARCH("欠",W239)))</formula>
    </cfRule>
  </conditionalFormatting>
  <conditionalFormatting sqref="X239 X249:X250">
    <cfRule type="containsText" dxfId="0" priority="364" operator="between" text="欠">
      <formula>NOT(ISERROR(SEARCH("欠",X239)))</formula>
    </cfRule>
  </conditionalFormatting>
  <conditionalFormatting sqref="W244 W252:W254">
    <cfRule type="containsText" dxfId="0" priority="409" operator="between" text="欠">
      <formula>NOT(ISERROR(SEARCH("欠",W244)))</formula>
    </cfRule>
  </conditionalFormatting>
  <conditionalFormatting sqref="U257:U258 U262:U267 U274:U281 U363">
    <cfRule type="containsText" dxfId="0" priority="277" operator="between" text="欠">
      <formula>NOT(ISERROR(SEARCH("欠",U257)))</formula>
    </cfRule>
  </conditionalFormatting>
  <conditionalFormatting sqref="W257:W258 W262:W265 W274:W281">
    <cfRule type="containsText" dxfId="0" priority="276" operator="between" text="欠">
      <formula>NOT(ISERROR(SEARCH("欠",W257)))</formula>
    </cfRule>
  </conditionalFormatting>
  <conditionalFormatting sqref="X257:X258 X262:X265 X363">
    <cfRule type="containsText" dxfId="0" priority="278" operator="between" text="欠">
      <formula>NOT(ISERROR(SEARCH("欠",X257)))</formula>
    </cfRule>
  </conditionalFormatting>
  <conditionalFormatting sqref="X287 W282:X285 W272:X272 X289:X301 W288:X288 W306:X306 W309:X310">
    <cfRule type="containsText" dxfId="0" priority="424" operator="between" text="欠">
      <formula>NOT(ISERROR(SEARCH("欠",W272)))</formula>
    </cfRule>
  </conditionalFormatting>
  <conditionalFormatting sqref="U304 U311">
    <cfRule type="containsText" dxfId="0" priority="280" operator="between" text="欠">
      <formula>NOT(ISERROR(SEARCH("欠",U304)))</formula>
    </cfRule>
  </conditionalFormatting>
  <conditionalFormatting sqref="W316 X312:X315 W311:X311 W304:X304 X324:X325 W319:W323 X318 X327:X329 W391:X391">
    <cfRule type="containsText" dxfId="0" priority="279" operator="between" text="欠">
      <formula>NOT(ISERROR(SEARCH("欠",W304)))</formula>
    </cfRule>
  </conditionalFormatting>
  <conditionalFormatting sqref="U307:U308 U391">
    <cfRule type="containsText" dxfId="0" priority="282" operator="between" text="欠">
      <formula>NOT(ISERROR(SEARCH("欠",U307)))</formula>
    </cfRule>
  </conditionalFormatting>
  <conditionalFormatting sqref="W307:X308">
    <cfRule type="containsText" dxfId="0" priority="281" operator="between" text="欠">
      <formula>NOT(ISERROR(SEARCH("欠",W307)))</formula>
    </cfRule>
  </conditionalFormatting>
  <conditionalFormatting sqref="U312:U315 U327:U329">
    <cfRule type="containsText" dxfId="0" priority="254" operator="between" text="欠">
      <formula>NOT(ISERROR(SEARCH("欠",U312)))</formula>
    </cfRule>
  </conditionalFormatting>
  <conditionalFormatting sqref="W312:W315 W327:W329">
    <cfRule type="containsText" dxfId="0" priority="255" operator="between" text="欠">
      <formula>NOT(ISERROR(SEARCH("欠",W312)))</formula>
    </cfRule>
  </conditionalFormatting>
  <conditionalFormatting sqref="U316 U319:U323">
    <cfRule type="containsText" dxfId="0" priority="248" operator="between" text="欠">
      <formula>NOT(ISERROR(SEARCH("欠",U316)))</formula>
    </cfRule>
  </conditionalFormatting>
  <conditionalFormatting sqref="U317:U318 U324:U325">
    <cfRule type="containsText" dxfId="0" priority="236" operator="between" text="欠">
      <formula>NOT(ISERROR(SEARCH("欠",U317)))</formula>
    </cfRule>
  </conditionalFormatting>
  <conditionalFormatting sqref="W324:W326 W318 W317:X317">
    <cfRule type="containsText" dxfId="0" priority="235" operator="between" text="欠">
      <formula>NOT(ISERROR(SEARCH("欠",W317)))</formula>
    </cfRule>
  </conditionalFormatting>
  <conditionalFormatting sqref="W330:X334">
    <cfRule type="containsText" dxfId="0" priority="227" operator="between" text="欠">
      <formula>NOT(ISERROR(SEARCH("欠",W330)))</formula>
    </cfRule>
  </conditionalFormatting>
  <conditionalFormatting sqref="W335:X338 X371 X359 W341:X352 W355:X356 X354 W377:X378">
    <cfRule type="containsText" dxfId="0" priority="423" operator="between" text="欠">
      <formula>NOT(ISERROR(SEARCH("欠",W335)))</formula>
    </cfRule>
  </conditionalFormatting>
  <conditionalFormatting sqref="W339:X340">
    <cfRule type="containsText" dxfId="0" priority="229" operator="between" text="欠">
      <formula>NOT(ISERROR(SEARCH("欠",W339)))</formula>
    </cfRule>
  </conditionalFormatting>
  <conditionalFormatting sqref="U400 U386:U389 U369:U370 U360:U362 U364:U367 U379 U373:U376 U382:U383 U395:U397">
    <cfRule type="containsText" dxfId="0" priority="217" operator="between" text="欠">
      <formula>NOT(ISERROR(SEARCH("欠",U360)))</formula>
    </cfRule>
  </conditionalFormatting>
  <conditionalFormatting sqref="W373:W376 X400 W379:X379 W364:X367 W360:X362 W369:W370 W395:X395 X396:X397">
    <cfRule type="containsText" dxfId="0" priority="215" operator="between" text="欠">
      <formula>NOT(ISERROR(SEARCH("欠",W360)))</formula>
    </cfRule>
  </conditionalFormatting>
  <conditionalFormatting sqref="W368:X368 X369:X370 X373:X376">
    <cfRule type="containsText" dxfId="0" priority="213" operator="between" text="欠">
      <formula>NOT(ISERROR(SEARCH("欠",W368)))</formula>
    </cfRule>
  </conditionalFormatting>
  <conditionalFormatting sqref="U417:U418 U421:U422 U401:U413 U380:U381 U399">
    <cfRule type="containsText" dxfId="0" priority="212" operator="between" text="欠">
      <formula>NOT(ISERROR(SEARCH("欠",U380)))</formula>
    </cfRule>
  </conditionalFormatting>
  <conditionalFormatting sqref="W380:X381 W414:W415 W401:X413 X420 W399:X399 W421:X421 X438 X432:X435 X445:X446 X448:X450 X425:X430 W417:X418 X422 W423:X424 X453:X456 X481:X485 X460">
    <cfRule type="containsText" dxfId="0" priority="211" operator="between" text="欠">
      <formula>NOT(ISERROR(SEARCH("欠",W380)))</formula>
    </cfRule>
  </conditionalFormatting>
  <conditionalFormatting sqref="W385:W389 W382:W383">
    <cfRule type="containsText" dxfId="0" priority="199" operator="between" text="欠">
      <formula>NOT(ISERROR(SEARCH("欠",W382)))</formula>
    </cfRule>
  </conditionalFormatting>
  <conditionalFormatting sqref="X382 X386:X389">
    <cfRule type="containsText" dxfId="0" priority="203" operator="between" text="欠">
      <formula>NOT(ISERROR(SEARCH("欠",X382)))</formula>
    </cfRule>
  </conditionalFormatting>
  <conditionalFormatting sqref="X383 X385">
    <cfRule type="containsText" dxfId="0" priority="205" operator="between" text="欠">
      <formula>NOT(ISERROR(SEARCH("欠",X383)))</formula>
    </cfRule>
  </conditionalFormatting>
  <conditionalFormatting sqref="U390 U392:U393">
    <cfRule type="containsText" dxfId="0" priority="195" operator="between" text="欠">
      <formula>NOT(ISERROR(SEARCH("欠",U390)))</formula>
    </cfRule>
  </conditionalFormatting>
  <conditionalFormatting sqref="X390 X392">
    <cfRule type="containsText" dxfId="0" priority="197" operator="between" text="欠">
      <formula>NOT(ISERROR(SEARCH("欠",X390)))</formula>
    </cfRule>
  </conditionalFormatting>
  <conditionalFormatting sqref="W400 W394:X394 W396:W397">
    <cfRule type="containsText" dxfId="0" priority="186" operator="between" text="欠">
      <formula>NOT(ISERROR(SEARCH("欠",W394)))</formula>
    </cfRule>
  </conditionalFormatting>
  <conditionalFormatting sqref="U416 U419:U420 U429:U430 U432:U434 U438 U481">
    <cfRule type="containsText" dxfId="0" priority="178" operator="between" text="欠">
      <formula>NOT(ISERROR(SEARCH("欠",U416)))</formula>
    </cfRule>
  </conditionalFormatting>
  <conditionalFormatting sqref="W416:X416 W419:W420 W435 W438 W432:W433 W429:W430 W481:W485">
    <cfRule type="containsText" dxfId="0" priority="177" operator="between" text="欠">
      <formula>NOT(ISERROR(SEARCH("欠",W416)))</formula>
    </cfRule>
  </conditionalFormatting>
  <conditionalFormatting sqref="U427:U428 U448:U449 U444:U446">
    <cfRule type="containsText" dxfId="0" priority="193" operator="between" text="欠">
      <formula>NOT(ISERROR(SEARCH("欠",U427)))</formula>
    </cfRule>
  </conditionalFormatting>
  <conditionalFormatting sqref="U440:U443 U431 U447">
    <cfRule type="containsText" dxfId="0" priority="154" operator="between" text="欠">
      <formula>NOT(ISERROR(SEARCH("欠",U431)))</formula>
    </cfRule>
  </conditionalFormatting>
  <conditionalFormatting sqref="X440:X443 X431 X447">
    <cfRule type="containsText" dxfId="0" priority="153" operator="between" text="欠">
      <formula>NOT(ISERROR(SEARCH("欠",X431)))</formula>
    </cfRule>
  </conditionalFormatting>
  <conditionalFormatting sqref="U436 U439">
    <cfRule type="containsText" dxfId="0" priority="166" operator="between" text="欠">
      <formula>NOT(ISERROR(SEARCH("欠",U436)))</formula>
    </cfRule>
  </conditionalFormatting>
  <conditionalFormatting sqref="W436 W439">
    <cfRule type="containsText" dxfId="0" priority="163" operator="between" text="欠">
      <formula>NOT(ISERROR(SEARCH("欠",W436)))</formula>
    </cfRule>
  </conditionalFormatting>
  <conditionalFormatting sqref="X436 X439">
    <cfRule type="containsText" dxfId="0" priority="162" operator="between" text="欠">
      <formula>NOT(ISERROR(SEARCH("欠",X436)))</formula>
    </cfRule>
  </conditionalFormatting>
  <conditionalFormatting sqref="W448 W444:W446 W460">
    <cfRule type="containsText" dxfId="0" priority="158" operator="between" text="欠">
      <formula>NOT(ISERROR(SEARCH("欠",W444)))</formula>
    </cfRule>
  </conditionalFormatting>
  <conditionalFormatting sqref="U450 U460">
    <cfRule type="containsText" dxfId="0" priority="151" operator="between" text="欠">
      <formula>NOT(ISERROR(SEARCH("欠",U450)))</formula>
    </cfRule>
  </conditionalFormatting>
  <conditionalFormatting sqref="U459 U461:U462">
    <cfRule type="containsText" dxfId="0" priority="127" operator="between" text="欠">
      <formula>NOT(ISERROR(SEARCH("欠",U459)))</formula>
    </cfRule>
  </conditionalFormatting>
  <conditionalFormatting sqref="W459 W461:W462 W532:W533">
    <cfRule type="containsText" dxfId="0" priority="128" operator="between" text="欠">
      <formula>NOT(ISERROR(SEARCH("欠",W459)))</formula>
    </cfRule>
  </conditionalFormatting>
  <conditionalFormatting sqref="X459 X461:X462">
    <cfRule type="containsText" dxfId="0" priority="129" operator="between" text="欠">
      <formula>NOT(ISERROR(SEARCH("欠",X459)))</formula>
    </cfRule>
  </conditionalFormatting>
  <conditionalFormatting sqref="U463 U467">
    <cfRule type="containsText" dxfId="0" priority="148" operator="between" text="欠">
      <formula>NOT(ISERROR(SEARCH("欠",U463)))</formula>
    </cfRule>
  </conditionalFormatting>
  <conditionalFormatting sqref="W463 W467">
    <cfRule type="containsText" dxfId="0" priority="149" operator="between" text="欠">
      <formula>NOT(ISERROR(SEARCH("欠",W463)))</formula>
    </cfRule>
  </conditionalFormatting>
  <conditionalFormatting sqref="X463 X467">
    <cfRule type="containsText" dxfId="0" priority="150" operator="between" text="欠">
      <formula>NOT(ISERROR(SEARCH("欠",X463)))</formula>
    </cfRule>
  </conditionalFormatting>
  <conditionalFormatting sqref="U464:U465 U472:U474 U512 U508 U546">
    <cfRule type="containsText" dxfId="0" priority="143" operator="between" text="欠">
      <formula>NOT(ISERROR(SEARCH("欠",U464)))</formula>
    </cfRule>
  </conditionalFormatting>
  <conditionalFormatting sqref="W472 W464">
    <cfRule type="containsText" dxfId="0" priority="145" operator="between" text="欠">
      <formula>NOT(ISERROR(SEARCH("欠",W464)))</formula>
    </cfRule>
  </conditionalFormatting>
  <conditionalFormatting sqref="X464:X465 X472:X480 X512 X508 X546">
    <cfRule type="containsText" dxfId="0" priority="147" operator="between" text="欠">
      <formula>NOT(ISERROR(SEARCH("欠",X464)))</formula>
    </cfRule>
  </conditionalFormatting>
  <conditionalFormatting sqref="X470:X471 X466">
    <cfRule type="containsText" dxfId="0" priority="126" operator="between" text="欠">
      <formula>NOT(ISERROR(SEARCH("欠",X466)))</formula>
    </cfRule>
  </conditionalFormatting>
  <conditionalFormatting sqref="U470:U471 U476:U480">
    <cfRule type="containsText" dxfId="0" priority="121" operator="between" text="欠">
      <formula>NOT(ISERROR(SEARCH("欠",U470)))</formula>
    </cfRule>
  </conditionalFormatting>
  <conditionalFormatting sqref="U519:U522 U530 U524:U528">
    <cfRule type="containsText" dxfId="0" priority="96" operator="between" text="欠">
      <formula>NOT(ISERROR(SEARCH("欠",U519)))</formula>
    </cfRule>
  </conditionalFormatting>
  <conditionalFormatting sqref="X519:X522 X530 X524:X528">
    <cfRule type="containsText" dxfId="0" priority="97" operator="between" text="欠">
      <formula>NOT(ISERROR(SEARCH("欠",X519)))</formula>
    </cfRule>
  </conditionalFormatting>
  <conditionalFormatting sqref="X539 X541:X542 X544:X545">
    <cfRule type="containsText" dxfId="0" priority="17" operator="between" text="欠">
      <formula>NOT(ISERROR(SEARCH("欠",X539)))</formula>
    </cfRule>
  </conditionalFormatting>
  <conditionalFormatting sqref="U541:U542 U544:U545">
    <cfRule type="containsText" dxfId="0" priority="13" operator="between" text="欠">
      <formula>NOT(ISERROR(SEARCH("欠",U541)))</formula>
    </cfRule>
  </conditionalFormatting>
  <pageMargins left="0" right="0.0791666666666667" top="0.388888888888889" bottom="0.509027777777778" header="0.5" footer="0.5"/>
  <pageSetup paperSize="9" scale="14" orientation="portrait" horizontalDpi="600"/>
  <headerFooter alignWithMargins="0" scaleWithDoc="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2:J64"/>
  <sheetViews>
    <sheetView zoomScale="115" zoomScaleNormal="115" workbookViewId="0">
      <selection activeCell="H21" sqref="H21"/>
    </sheetView>
  </sheetViews>
  <sheetFormatPr defaultColWidth="9" defaultRowHeight="14.25"/>
  <cols>
    <col min="1" max="1" width="9" style="126"/>
    <col min="2" max="2" width="11.6416666666667" style="126" customWidth="1"/>
    <col min="3" max="4" width="14" style="126" customWidth="1"/>
    <col min="5" max="6" width="9" style="126"/>
    <col min="7" max="7" width="21.875" style="126" customWidth="1"/>
    <col min="8" max="8" width="22" style="126" customWidth="1"/>
    <col min="9" max="9" width="17.3" style="126" customWidth="1"/>
    <col min="10" max="10" width="25.4083333333333" style="126" customWidth="1"/>
    <col min="11" max="16384" width="9" style="126"/>
  </cols>
  <sheetData>
    <row r="2" spans="2:10">
      <c r="B2" s="146" t="s">
        <v>2877</v>
      </c>
      <c r="C2" s="147"/>
      <c r="D2" s="147"/>
      <c r="E2" s="147"/>
      <c r="F2" s="147"/>
      <c r="G2" s="147"/>
      <c r="H2" s="147"/>
      <c r="I2" s="147"/>
      <c r="J2" s="172"/>
    </row>
    <row r="3" spans="2:10">
      <c r="B3" s="148" t="s">
        <v>2878</v>
      </c>
      <c r="C3" s="148" t="s">
        <v>2879</v>
      </c>
      <c r="D3" s="148" t="s">
        <v>2880</v>
      </c>
      <c r="E3" s="149" t="s">
        <v>2881</v>
      </c>
      <c r="F3" s="150"/>
      <c r="G3" s="151"/>
      <c r="H3" s="152" t="s">
        <v>2882</v>
      </c>
      <c r="I3" s="152" t="s">
        <v>2883</v>
      </c>
      <c r="J3" s="152" t="s">
        <v>533</v>
      </c>
    </row>
    <row r="4" spans="2:10">
      <c r="B4" s="153">
        <v>45678</v>
      </c>
      <c r="C4" s="148" t="s">
        <v>2884</v>
      </c>
      <c r="D4" s="148">
        <v>71152</v>
      </c>
      <c r="E4" s="149" t="s">
        <v>2885</v>
      </c>
      <c r="F4" s="150"/>
      <c r="G4" s="151"/>
      <c r="H4" s="152">
        <v>50000</v>
      </c>
      <c r="I4" s="153">
        <v>45731</v>
      </c>
      <c r="J4" s="152"/>
    </row>
    <row r="5" spans="2:10">
      <c r="B5" s="153">
        <v>45729</v>
      </c>
      <c r="C5" s="148" t="s">
        <v>2886</v>
      </c>
      <c r="D5" s="148">
        <v>71152</v>
      </c>
      <c r="E5" s="149" t="s">
        <v>2885</v>
      </c>
      <c r="F5" s="150"/>
      <c r="G5" s="151"/>
      <c r="H5" s="152">
        <v>100000</v>
      </c>
      <c r="I5" s="153">
        <v>45777</v>
      </c>
      <c r="J5" s="152"/>
    </row>
    <row r="6" spans="2:10">
      <c r="B6" s="153">
        <v>45764</v>
      </c>
      <c r="C6" s="148" t="s">
        <v>2887</v>
      </c>
      <c r="D6" s="148">
        <v>71152</v>
      </c>
      <c r="E6" s="149" t="s">
        <v>2885</v>
      </c>
      <c r="F6" s="150"/>
      <c r="G6" s="151"/>
      <c r="H6" s="152">
        <v>40000</v>
      </c>
      <c r="I6" s="173">
        <v>45808</v>
      </c>
      <c r="J6" s="152"/>
    </row>
    <row r="7" spans="2:10">
      <c r="B7" s="153">
        <v>45785</v>
      </c>
      <c r="C7" s="148" t="s">
        <v>2888</v>
      </c>
      <c r="D7" s="148">
        <v>71152</v>
      </c>
      <c r="E7" s="149" t="s">
        <v>2885</v>
      </c>
      <c r="F7" s="150"/>
      <c r="G7" s="151"/>
      <c r="H7" s="152">
        <v>50000</v>
      </c>
      <c r="I7" s="153">
        <v>45828</v>
      </c>
      <c r="J7" s="152"/>
    </row>
    <row r="8" spans="2:10">
      <c r="B8" s="153">
        <v>45804</v>
      </c>
      <c r="C8" s="148" t="s">
        <v>2889</v>
      </c>
      <c r="D8" s="148">
        <v>71152</v>
      </c>
      <c r="E8" s="149" t="s">
        <v>2885</v>
      </c>
      <c r="F8" s="150"/>
      <c r="G8" s="151"/>
      <c r="H8" s="152">
        <v>100000</v>
      </c>
      <c r="I8" s="153">
        <v>45848</v>
      </c>
      <c r="J8" s="152"/>
    </row>
    <row r="9" spans="2:10">
      <c r="B9" s="153">
        <v>45827</v>
      </c>
      <c r="C9" s="148" t="s">
        <v>2890</v>
      </c>
      <c r="D9" s="148">
        <v>71152</v>
      </c>
      <c r="E9" s="149" t="s">
        <v>2885</v>
      </c>
      <c r="F9" s="150"/>
      <c r="G9" s="151"/>
      <c r="H9" s="152">
        <v>50000</v>
      </c>
      <c r="I9" s="153">
        <v>45869</v>
      </c>
      <c r="J9" s="152"/>
    </row>
    <row r="10" spans="2:10">
      <c r="B10" s="153">
        <v>45847</v>
      </c>
      <c r="C10" s="148" t="s">
        <v>2891</v>
      </c>
      <c r="D10" s="148">
        <v>71152</v>
      </c>
      <c r="E10" s="149" t="s">
        <v>2885</v>
      </c>
      <c r="F10" s="150"/>
      <c r="G10" s="151"/>
      <c r="H10" s="152">
        <v>50000</v>
      </c>
      <c r="I10" s="153">
        <v>45889</v>
      </c>
      <c r="J10" s="174"/>
    </row>
    <row r="11" spans="2:10">
      <c r="B11" s="154">
        <v>45896</v>
      </c>
      <c r="C11" s="155" t="s">
        <v>2892</v>
      </c>
      <c r="D11" s="148">
        <v>71152</v>
      </c>
      <c r="E11" s="149" t="s">
        <v>2885</v>
      </c>
      <c r="F11" s="150"/>
      <c r="G11" s="151"/>
      <c r="H11" s="152">
        <v>50000</v>
      </c>
      <c r="I11" s="175">
        <v>45950</v>
      </c>
      <c r="J11" s="174"/>
    </row>
    <row r="12" spans="2:10">
      <c r="B12" s="153">
        <v>45923</v>
      </c>
      <c r="C12" s="148" t="s">
        <v>2893</v>
      </c>
      <c r="D12" s="148">
        <v>71152</v>
      </c>
      <c r="E12" s="149" t="s">
        <v>2885</v>
      </c>
      <c r="F12" s="150"/>
      <c r="G12" s="151"/>
      <c r="H12" s="152">
        <v>40000</v>
      </c>
      <c r="I12" s="153">
        <v>45986</v>
      </c>
      <c r="J12" s="174"/>
    </row>
    <row r="13" s="6" customFormat="1" spans="2:10">
      <c r="B13" s="153">
        <v>45951</v>
      </c>
      <c r="C13" s="148" t="s">
        <v>2894</v>
      </c>
      <c r="D13" s="148">
        <v>71152</v>
      </c>
      <c r="E13" s="149" t="s">
        <v>2885</v>
      </c>
      <c r="F13" s="150"/>
      <c r="G13" s="151"/>
      <c r="H13" s="152">
        <v>30000</v>
      </c>
      <c r="I13" s="153">
        <v>46006</v>
      </c>
      <c r="J13" s="152"/>
    </row>
    <row r="14" spans="2:10">
      <c r="B14" s="153">
        <v>45992</v>
      </c>
      <c r="C14" s="148" t="s">
        <v>2895</v>
      </c>
      <c r="D14" s="148">
        <v>71152</v>
      </c>
      <c r="E14" s="149" t="s">
        <v>2885</v>
      </c>
      <c r="F14" s="150"/>
      <c r="G14" s="151"/>
      <c r="H14" s="152">
        <v>50000</v>
      </c>
      <c r="I14" s="153">
        <v>45680</v>
      </c>
      <c r="J14" s="152"/>
    </row>
    <row r="15" spans="2:10">
      <c r="B15" s="153">
        <v>46017</v>
      </c>
      <c r="C15" s="148" t="s">
        <v>2896</v>
      </c>
      <c r="D15" s="148">
        <v>71152</v>
      </c>
      <c r="E15" s="149" t="s">
        <v>2885</v>
      </c>
      <c r="F15" s="150"/>
      <c r="G15" s="151"/>
      <c r="H15" s="152">
        <v>40000</v>
      </c>
      <c r="I15" s="153">
        <v>46077</v>
      </c>
      <c r="J15" s="152"/>
    </row>
    <row r="16" spans="2:10">
      <c r="B16" s="156">
        <v>46051</v>
      </c>
      <c r="C16" s="157" t="s">
        <v>2897</v>
      </c>
      <c r="D16" s="157">
        <v>71152</v>
      </c>
      <c r="E16" s="158" t="s">
        <v>2885</v>
      </c>
      <c r="F16" s="159"/>
      <c r="G16" s="160"/>
      <c r="H16" s="161">
        <v>30000</v>
      </c>
      <c r="I16" s="156">
        <v>46116</v>
      </c>
      <c r="J16" s="152"/>
    </row>
    <row r="17" spans="2:10">
      <c r="B17" s="153"/>
      <c r="C17" s="148"/>
      <c r="D17" s="148"/>
      <c r="E17" s="162"/>
      <c r="F17" s="162"/>
      <c r="G17" s="162"/>
      <c r="H17" s="152"/>
      <c r="I17" s="153"/>
      <c r="J17" s="152"/>
    </row>
    <row r="18" spans="2:10">
      <c r="B18" s="163"/>
      <c r="C18" s="164"/>
      <c r="D18" s="164"/>
      <c r="E18" s="165"/>
      <c r="F18" s="165"/>
      <c r="G18" s="165"/>
      <c r="H18" s="166"/>
      <c r="I18" s="163"/>
      <c r="J18" s="166"/>
    </row>
    <row r="19" spans="2:10">
      <c r="B19" s="156"/>
      <c r="C19" s="157"/>
      <c r="D19" s="157"/>
      <c r="E19" s="167"/>
      <c r="F19" s="167"/>
      <c r="G19" s="167"/>
      <c r="H19" s="161"/>
      <c r="I19" s="156"/>
      <c r="J19" s="161"/>
    </row>
    <row r="20" spans="2:10">
      <c r="B20" s="153"/>
      <c r="C20" s="148"/>
      <c r="D20" s="148"/>
      <c r="E20" s="162"/>
      <c r="F20" s="162"/>
      <c r="G20" s="162"/>
      <c r="H20" s="152"/>
      <c r="I20" s="173"/>
      <c r="J20" s="152"/>
    </row>
    <row r="21" spans="2:10">
      <c r="B21" s="153"/>
      <c r="C21" s="148"/>
      <c r="D21" s="148"/>
      <c r="E21" s="162"/>
      <c r="F21" s="162"/>
      <c r="G21" s="162"/>
      <c r="H21" s="152"/>
      <c r="I21" s="173"/>
      <c r="J21" s="152"/>
    </row>
    <row r="22" spans="2:10">
      <c r="B22" s="153"/>
      <c r="C22" s="148"/>
      <c r="D22" s="148"/>
      <c r="E22" s="162"/>
      <c r="F22" s="162"/>
      <c r="G22" s="162"/>
      <c r="H22" s="152"/>
      <c r="I22" s="173"/>
      <c r="J22" s="152"/>
    </row>
    <row r="23" ht="16.5" spans="2:10">
      <c r="B23" s="168"/>
      <c r="C23" s="148"/>
      <c r="D23" s="148"/>
      <c r="E23" s="148" t="s">
        <v>2898</v>
      </c>
      <c r="F23" s="148">
        <v>0</v>
      </c>
      <c r="G23" s="148">
        <f>SUM(G4:G10)</f>
        <v>0</v>
      </c>
      <c r="H23" s="148">
        <f>SUM(H4:H22)</f>
        <v>680000</v>
      </c>
      <c r="I23" s="152"/>
      <c r="J23" s="152"/>
    </row>
    <row r="24" spans="2:10">
      <c r="B24" s="148"/>
      <c r="C24" s="148"/>
      <c r="D24" s="148"/>
      <c r="E24" s="152"/>
      <c r="F24" s="152"/>
      <c r="G24" s="148" t="s">
        <v>2899</v>
      </c>
      <c r="H24" s="148">
        <f>'71152'!AR557</f>
        <v>109073</v>
      </c>
      <c r="I24" s="152"/>
      <c r="J24" s="152"/>
    </row>
    <row r="25" spans="2:10">
      <c r="B25" s="148"/>
      <c r="C25" s="148"/>
      <c r="D25" s="148"/>
      <c r="E25" s="152"/>
      <c r="F25" s="152"/>
      <c r="G25" s="148" t="s">
        <v>2900</v>
      </c>
      <c r="H25" s="148">
        <f>H23-H24</f>
        <v>570927</v>
      </c>
      <c r="I25" s="148"/>
      <c r="J25" s="148"/>
    </row>
    <row r="26" spans="2:10">
      <c r="B26" s="148"/>
      <c r="C26" s="148"/>
      <c r="D26" s="148"/>
      <c r="E26" s="148"/>
      <c r="F26" s="148"/>
      <c r="G26" s="169" t="s">
        <v>2901</v>
      </c>
      <c r="H26" s="170">
        <f>H25/H23</f>
        <v>0.839598529411765</v>
      </c>
      <c r="I26" s="152"/>
      <c r="J26" s="152"/>
    </row>
    <row r="27" spans="2:10">
      <c r="B27" s="148"/>
      <c r="C27" s="148"/>
      <c r="D27" s="148"/>
      <c r="E27" s="148"/>
      <c r="F27" s="148"/>
      <c r="G27" s="152"/>
      <c r="H27" s="152"/>
      <c r="I27" s="152"/>
      <c r="J27" s="152"/>
    </row>
    <row r="28" spans="2:10">
      <c r="B28" s="148"/>
      <c r="C28" s="148"/>
      <c r="D28" s="148"/>
      <c r="E28" s="152"/>
      <c r="F28" s="152"/>
      <c r="G28" s="152"/>
      <c r="H28" s="152"/>
      <c r="I28" s="152"/>
      <c r="J28" s="152"/>
    </row>
    <row r="29" spans="2:10">
      <c r="B29" s="148"/>
      <c r="C29" s="148"/>
      <c r="D29" s="148"/>
      <c r="E29" s="169"/>
      <c r="F29" s="169"/>
      <c r="G29" s="152"/>
      <c r="H29" s="152"/>
      <c r="I29" s="152"/>
      <c r="J29" s="152"/>
    </row>
    <row r="37" spans="2:10">
      <c r="B37" s="146"/>
      <c r="C37" s="147"/>
      <c r="D37" s="147"/>
      <c r="E37" s="147"/>
      <c r="F37" s="147"/>
      <c r="G37" s="147"/>
      <c r="H37" s="147"/>
      <c r="I37" s="147"/>
      <c r="J37" s="172"/>
    </row>
    <row r="38" spans="2:10">
      <c r="B38" s="148"/>
      <c r="C38" s="148"/>
      <c r="D38" s="148"/>
      <c r="E38" s="149"/>
      <c r="F38" s="150"/>
      <c r="G38" s="151"/>
      <c r="H38" s="152"/>
      <c r="I38" s="152"/>
      <c r="J38" s="152"/>
    </row>
    <row r="39" ht="15" spans="2:10">
      <c r="B39" s="153"/>
      <c r="C39" s="171"/>
      <c r="D39" s="148"/>
      <c r="E39" s="149"/>
      <c r="F39" s="150"/>
      <c r="G39" s="151"/>
      <c r="H39" s="152"/>
      <c r="I39" s="153"/>
      <c r="J39" s="176"/>
    </row>
    <row r="40" ht="15" spans="2:10">
      <c r="B40" s="153"/>
      <c r="C40" s="171"/>
      <c r="D40" s="148"/>
      <c r="E40" s="149"/>
      <c r="F40" s="150"/>
      <c r="G40" s="151"/>
      <c r="H40" s="152"/>
      <c r="I40" s="153"/>
      <c r="J40" s="176"/>
    </row>
    <row r="41" ht="15" spans="2:10">
      <c r="B41" s="153"/>
      <c r="C41" s="171"/>
      <c r="D41" s="148"/>
      <c r="E41" s="149"/>
      <c r="F41" s="150"/>
      <c r="G41" s="151"/>
      <c r="H41" s="152"/>
      <c r="I41" s="173"/>
      <c r="J41" s="176"/>
    </row>
    <row r="42" spans="2:10">
      <c r="B42" s="153"/>
      <c r="C42" s="148"/>
      <c r="D42" s="148"/>
      <c r="E42" s="149"/>
      <c r="F42" s="150"/>
      <c r="G42" s="151"/>
      <c r="H42" s="152"/>
      <c r="I42" s="153"/>
      <c r="J42" s="152"/>
    </row>
    <row r="43" spans="2:10">
      <c r="B43" s="153"/>
      <c r="C43" s="148"/>
      <c r="D43" s="148"/>
      <c r="E43" s="162"/>
      <c r="F43" s="162"/>
      <c r="G43" s="162"/>
      <c r="H43" s="152"/>
      <c r="I43" s="153"/>
      <c r="J43" s="152"/>
    </row>
    <row r="44" spans="2:10">
      <c r="B44" s="153"/>
      <c r="C44" s="148"/>
      <c r="D44" s="148"/>
      <c r="E44" s="162"/>
      <c r="F44" s="162"/>
      <c r="G44" s="162"/>
      <c r="H44" s="152"/>
      <c r="I44" s="153"/>
      <c r="J44" s="152"/>
    </row>
    <row r="45" spans="2:10">
      <c r="B45" s="153"/>
      <c r="C45" s="148"/>
      <c r="D45" s="148"/>
      <c r="E45" s="162"/>
      <c r="F45" s="162"/>
      <c r="G45" s="162"/>
      <c r="H45" s="152"/>
      <c r="I45" s="153"/>
      <c r="J45" s="174"/>
    </row>
    <row r="46" spans="2:10">
      <c r="B46" s="153"/>
      <c r="C46" s="148"/>
      <c r="D46" s="148"/>
      <c r="E46" s="162"/>
      <c r="F46" s="162"/>
      <c r="G46" s="162"/>
      <c r="H46" s="152"/>
      <c r="I46" s="153"/>
      <c r="J46" s="174"/>
    </row>
    <row r="47" spans="2:10">
      <c r="B47" s="153"/>
      <c r="C47" s="148"/>
      <c r="D47" s="148"/>
      <c r="E47" s="162"/>
      <c r="F47" s="162"/>
      <c r="G47" s="162"/>
      <c r="H47" s="152"/>
      <c r="I47" s="153"/>
      <c r="J47" s="174"/>
    </row>
    <row r="48" spans="2:10">
      <c r="B48" s="153"/>
      <c r="C48" s="148"/>
      <c r="D48" s="148"/>
      <c r="E48" s="162"/>
      <c r="F48" s="162"/>
      <c r="G48" s="162"/>
      <c r="H48" s="152"/>
      <c r="I48" s="153"/>
      <c r="J48" s="152"/>
    </row>
    <row r="49" spans="2:10">
      <c r="B49" s="153"/>
      <c r="C49" s="148"/>
      <c r="D49" s="148"/>
      <c r="E49" s="162"/>
      <c r="F49" s="162"/>
      <c r="G49" s="162"/>
      <c r="H49" s="152"/>
      <c r="I49" s="153"/>
      <c r="J49" s="152"/>
    </row>
    <row r="50" spans="2:10">
      <c r="B50" s="153"/>
      <c r="C50" s="148"/>
      <c r="D50" s="148"/>
      <c r="E50" s="162"/>
      <c r="F50" s="162"/>
      <c r="G50" s="162"/>
      <c r="H50" s="152"/>
      <c r="I50" s="153"/>
      <c r="J50" s="152"/>
    </row>
    <row r="51" spans="2:10">
      <c r="B51" s="153"/>
      <c r="C51" s="148"/>
      <c r="D51" s="148"/>
      <c r="E51" s="162"/>
      <c r="F51" s="162"/>
      <c r="G51" s="162"/>
      <c r="H51" s="152"/>
      <c r="I51" s="153"/>
      <c r="J51" s="152"/>
    </row>
    <row r="52" spans="2:10">
      <c r="B52" s="153"/>
      <c r="C52" s="148"/>
      <c r="D52" s="148"/>
      <c r="E52" s="162"/>
      <c r="F52" s="162"/>
      <c r="G52" s="162"/>
      <c r="H52" s="152"/>
      <c r="I52" s="153"/>
      <c r="J52" s="152"/>
    </row>
    <row r="53" spans="2:10">
      <c r="B53" s="163"/>
      <c r="C53" s="164"/>
      <c r="D53" s="164"/>
      <c r="E53" s="165"/>
      <c r="F53" s="165"/>
      <c r="G53" s="165"/>
      <c r="H53" s="166"/>
      <c r="I53" s="163"/>
      <c r="J53" s="166"/>
    </row>
    <row r="54" spans="2:10">
      <c r="B54" s="156"/>
      <c r="C54" s="157"/>
      <c r="D54" s="157"/>
      <c r="E54" s="167"/>
      <c r="F54" s="167"/>
      <c r="G54" s="167"/>
      <c r="H54" s="161"/>
      <c r="I54" s="156"/>
      <c r="J54" s="161"/>
    </row>
    <row r="55" spans="2:10">
      <c r="B55" s="153"/>
      <c r="C55" s="148"/>
      <c r="D55" s="148"/>
      <c r="E55" s="162"/>
      <c r="F55" s="162"/>
      <c r="G55" s="162"/>
      <c r="H55" s="152"/>
      <c r="I55" s="173"/>
      <c r="J55" s="152"/>
    </row>
    <row r="56" spans="2:10">
      <c r="B56" s="153"/>
      <c r="C56" s="148"/>
      <c r="D56" s="148"/>
      <c r="E56" s="162"/>
      <c r="F56" s="162"/>
      <c r="G56" s="162"/>
      <c r="H56" s="152"/>
      <c r="I56" s="173"/>
      <c r="J56" s="152"/>
    </row>
    <row r="57" spans="2:10">
      <c r="B57" s="153"/>
      <c r="C57" s="148"/>
      <c r="D57" s="148"/>
      <c r="E57" s="162"/>
      <c r="F57" s="162"/>
      <c r="G57" s="162"/>
      <c r="H57" s="152"/>
      <c r="I57" s="173"/>
      <c r="J57" s="152"/>
    </row>
    <row r="58" ht="16.5" spans="2:10">
      <c r="B58" s="168"/>
      <c r="C58" s="148"/>
      <c r="D58" s="148"/>
      <c r="E58" s="148"/>
      <c r="F58" s="148"/>
      <c r="G58" s="148"/>
      <c r="H58" s="148"/>
      <c r="I58" s="152"/>
      <c r="J58" s="152"/>
    </row>
    <row r="59" spans="2:10">
      <c r="B59" s="148"/>
      <c r="C59" s="148"/>
      <c r="D59" s="148"/>
      <c r="E59" s="152"/>
      <c r="F59" s="152"/>
      <c r="G59" s="148"/>
      <c r="H59" s="148"/>
      <c r="I59" s="152"/>
      <c r="J59" s="152"/>
    </row>
    <row r="60" spans="2:10">
      <c r="B60" s="148"/>
      <c r="C60" s="148"/>
      <c r="D60" s="148"/>
      <c r="E60" s="152"/>
      <c r="F60" s="152"/>
      <c r="G60" s="148"/>
      <c r="H60" s="148"/>
      <c r="I60" s="148"/>
      <c r="J60" s="148"/>
    </row>
    <row r="61" spans="2:10">
      <c r="B61" s="148"/>
      <c r="C61" s="148"/>
      <c r="D61" s="148"/>
      <c r="E61" s="148"/>
      <c r="F61" s="148"/>
      <c r="G61" s="169"/>
      <c r="H61" s="170"/>
      <c r="I61" s="152"/>
      <c r="J61" s="152"/>
    </row>
    <row r="62" spans="2:10">
      <c r="B62" s="148"/>
      <c r="C62" s="148"/>
      <c r="D62" s="148"/>
      <c r="E62" s="148"/>
      <c r="F62" s="148"/>
      <c r="G62" s="152"/>
      <c r="H62" s="152"/>
      <c r="I62" s="152"/>
      <c r="J62" s="152"/>
    </row>
    <row r="63" spans="2:10">
      <c r="B63" s="148"/>
      <c r="C63" s="148"/>
      <c r="D63" s="148"/>
      <c r="E63" s="152"/>
      <c r="F63" s="152"/>
      <c r="G63" s="152"/>
      <c r="H63" s="152"/>
      <c r="I63" s="152"/>
      <c r="J63" s="152"/>
    </row>
    <row r="64" spans="2:10">
      <c r="B64" s="148"/>
      <c r="C64" s="148"/>
      <c r="D64" s="148"/>
      <c r="E64" s="169"/>
      <c r="F64" s="169"/>
      <c r="G64" s="152"/>
      <c r="H64" s="152"/>
      <c r="I64" s="152"/>
      <c r="J64" s="152"/>
    </row>
  </sheetData>
  <mergeCells count="36">
    <mergeCell ref="B2:J2"/>
    <mergeCell ref="E3:G3"/>
    <mergeCell ref="E4:G4"/>
    <mergeCell ref="E5:G5"/>
    <mergeCell ref="E6:G6"/>
    <mergeCell ref="E7:G7"/>
    <mergeCell ref="E8:G8"/>
    <mergeCell ref="E9:G9"/>
    <mergeCell ref="E10:G10"/>
    <mergeCell ref="E11:G11"/>
    <mergeCell ref="E12:G12"/>
    <mergeCell ref="E13:G13"/>
    <mergeCell ref="E14:G14"/>
    <mergeCell ref="E15:G15"/>
    <mergeCell ref="E16:G16"/>
    <mergeCell ref="E17:G17"/>
    <mergeCell ref="E18:G18"/>
    <mergeCell ref="E19:G19"/>
    <mergeCell ref="B37:J37"/>
    <mergeCell ref="E38:G38"/>
    <mergeCell ref="E39:G39"/>
    <mergeCell ref="E40:G40"/>
    <mergeCell ref="E41:G41"/>
    <mergeCell ref="E42:G42"/>
    <mergeCell ref="E43:G43"/>
    <mergeCell ref="E44:G44"/>
    <mergeCell ref="E45:G45"/>
    <mergeCell ref="E46:G46"/>
    <mergeCell ref="E47:G47"/>
    <mergeCell ref="E48:G48"/>
    <mergeCell ref="E49:G49"/>
    <mergeCell ref="E50:G50"/>
    <mergeCell ref="E51:G51"/>
    <mergeCell ref="E52:G52"/>
    <mergeCell ref="E53:G53"/>
    <mergeCell ref="E54:G54"/>
  </mergeCells>
  <pageMargins left="0" right="0" top="0" bottom="0" header="0.509027777777778" footer="0.509027777777778"/>
  <pageSetup paperSize="9" scale="61" orientation="landscape" horizontalDpi="6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P76"/>
  <sheetViews>
    <sheetView topLeftCell="A5" workbookViewId="0">
      <selection activeCell="G22" sqref="G22"/>
    </sheetView>
  </sheetViews>
  <sheetFormatPr defaultColWidth="9" defaultRowHeight="14.25"/>
  <cols>
    <col min="1" max="1" width="9" style="126"/>
    <col min="2" max="2" width="9.525" style="126" customWidth="1"/>
    <col min="3" max="3" width="12" style="126" customWidth="1"/>
    <col min="4" max="4" width="19.375" style="126" customWidth="1"/>
    <col min="5" max="5" width="14" style="126" customWidth="1"/>
    <col min="6" max="7" width="9" style="126"/>
    <col min="8" max="8" width="16.4583333333333" style="126" customWidth="1"/>
    <col min="9" max="9" width="16.1166666666667" style="126" customWidth="1"/>
    <col min="10" max="10" width="12.9333333333333" style="126" customWidth="1"/>
    <col min="11" max="15" width="9" style="126"/>
    <col min="16" max="16" width="33.2333333333333" style="126" customWidth="1"/>
    <col min="17" max="16384" width="9" style="126"/>
  </cols>
  <sheetData>
    <row r="1" s="125" customFormat="1" ht="21" customHeight="1" spans="2:15">
      <c r="B1" s="127" t="s">
        <v>2902</v>
      </c>
      <c r="C1" s="128"/>
      <c r="D1" s="128"/>
      <c r="E1" s="128"/>
      <c r="F1" s="128"/>
      <c r="G1" s="128"/>
      <c r="H1" s="128"/>
      <c r="I1" s="128"/>
      <c r="J1" s="128"/>
      <c r="K1" s="128"/>
      <c r="L1" s="128"/>
      <c r="M1" s="128"/>
      <c r="N1" s="128"/>
      <c r="O1" s="141"/>
    </row>
    <row r="2" s="125" customFormat="1" ht="34" customHeight="1" spans="2:15">
      <c r="B2" s="129" t="s">
        <v>2903</v>
      </c>
      <c r="C2" s="129" t="s">
        <v>2904</v>
      </c>
      <c r="D2" s="129" t="s">
        <v>2881</v>
      </c>
      <c r="E2" s="129" t="s">
        <v>2879</v>
      </c>
      <c r="F2" s="129" t="s">
        <v>2905</v>
      </c>
      <c r="G2" s="129" t="s">
        <v>2906</v>
      </c>
      <c r="H2" s="129" t="s">
        <v>2907</v>
      </c>
      <c r="I2" s="129" t="s">
        <v>2908</v>
      </c>
      <c r="J2" s="142" t="s">
        <v>2909</v>
      </c>
      <c r="K2" s="142" t="s">
        <v>2910</v>
      </c>
      <c r="L2" s="142" t="s">
        <v>2911</v>
      </c>
      <c r="M2" s="142" t="s">
        <v>545</v>
      </c>
      <c r="N2" s="142" t="s">
        <v>548</v>
      </c>
      <c r="O2" s="142" t="s">
        <v>2912</v>
      </c>
    </row>
    <row r="3" spans="1:15">
      <c r="A3"/>
      <c r="B3" s="130">
        <v>45705</v>
      </c>
      <c r="C3" s="130"/>
      <c r="D3" s="131" t="s">
        <v>2913</v>
      </c>
      <c r="E3" s="131">
        <v>1000025812</v>
      </c>
      <c r="F3" s="131">
        <v>71152</v>
      </c>
      <c r="G3" s="131">
        <v>20000</v>
      </c>
      <c r="H3" s="131" t="s">
        <v>2914</v>
      </c>
      <c r="I3" s="131" t="s">
        <v>2915</v>
      </c>
      <c r="J3" s="131">
        <v>20000</v>
      </c>
      <c r="K3" s="140"/>
      <c r="L3" s="140"/>
      <c r="M3" s="140"/>
      <c r="N3" s="140"/>
      <c r="O3" s="140"/>
    </row>
    <row r="4" spans="1:15">
      <c r="A4"/>
      <c r="B4" s="130">
        <v>45705</v>
      </c>
      <c r="C4" s="130"/>
      <c r="D4" s="131" t="s">
        <v>2916</v>
      </c>
      <c r="E4" s="131">
        <v>1000025814</v>
      </c>
      <c r="F4" s="131">
        <v>71152</v>
      </c>
      <c r="G4" s="131">
        <v>30000</v>
      </c>
      <c r="H4" s="131" t="s">
        <v>2917</v>
      </c>
      <c r="I4" s="131" t="s">
        <v>2915</v>
      </c>
      <c r="J4" s="131"/>
      <c r="K4" s="140"/>
      <c r="L4" s="140">
        <v>30000</v>
      </c>
      <c r="M4" s="140"/>
      <c r="N4" s="140"/>
      <c r="O4" s="140"/>
    </row>
    <row r="5" spans="1:15">
      <c r="A5"/>
      <c r="B5" s="130">
        <v>45727</v>
      </c>
      <c r="C5" s="130"/>
      <c r="D5" s="131" t="s">
        <v>2913</v>
      </c>
      <c r="E5" s="131">
        <v>1000026190</v>
      </c>
      <c r="F5" s="131">
        <v>71152</v>
      </c>
      <c r="G5" s="131">
        <v>10000</v>
      </c>
      <c r="H5" s="131" t="s">
        <v>510</v>
      </c>
      <c r="I5" s="131" t="s">
        <v>2915</v>
      </c>
      <c r="J5" s="131"/>
      <c r="K5" s="140">
        <v>10000</v>
      </c>
      <c r="L5" s="140"/>
      <c r="M5" s="140"/>
      <c r="N5" s="140"/>
      <c r="O5" s="140"/>
    </row>
    <row r="6" spans="1:15">
      <c r="A6"/>
      <c r="B6" s="130">
        <v>45729</v>
      </c>
      <c r="C6" s="131"/>
      <c r="D6" s="131" t="s">
        <v>2913</v>
      </c>
      <c r="E6" s="131">
        <v>1000026284</v>
      </c>
      <c r="F6" s="131">
        <v>71152</v>
      </c>
      <c r="G6" s="131">
        <v>50000</v>
      </c>
      <c r="H6" s="131" t="s">
        <v>2918</v>
      </c>
      <c r="I6" s="131" t="s">
        <v>2919</v>
      </c>
      <c r="J6" s="131">
        <f>G6</f>
        <v>50000</v>
      </c>
      <c r="K6" s="140"/>
      <c r="L6" s="140"/>
      <c r="M6" s="140"/>
      <c r="N6" s="140"/>
      <c r="O6" s="140"/>
    </row>
    <row r="7" spans="1:15">
      <c r="A7"/>
      <c r="B7" s="130">
        <v>45729</v>
      </c>
      <c r="C7" s="131"/>
      <c r="D7" s="131" t="s">
        <v>2916</v>
      </c>
      <c r="E7" s="131">
        <v>1000026285</v>
      </c>
      <c r="F7" s="131">
        <v>71152</v>
      </c>
      <c r="G7" s="131">
        <v>60000</v>
      </c>
      <c r="H7" s="131" t="s">
        <v>2920</v>
      </c>
      <c r="I7" s="131" t="s">
        <v>2919</v>
      </c>
      <c r="J7" s="131"/>
      <c r="K7" s="140"/>
      <c r="L7" s="140">
        <f>G7</f>
        <v>60000</v>
      </c>
      <c r="M7" s="140"/>
      <c r="N7" s="140"/>
      <c r="O7" s="140"/>
    </row>
    <row r="8" spans="1:15">
      <c r="A8"/>
      <c r="B8" s="130">
        <v>45729</v>
      </c>
      <c r="C8" s="131"/>
      <c r="D8" s="131" t="s">
        <v>2913</v>
      </c>
      <c r="E8" s="131">
        <v>1000026280</v>
      </c>
      <c r="F8" s="131">
        <v>71152</v>
      </c>
      <c r="G8" s="131">
        <v>10000</v>
      </c>
      <c r="H8" s="131" t="s">
        <v>2921</v>
      </c>
      <c r="I8" s="131" t="s">
        <v>2915</v>
      </c>
      <c r="J8" s="131"/>
      <c r="K8" s="140">
        <v>10000</v>
      </c>
      <c r="L8" s="140"/>
      <c r="M8" s="140"/>
      <c r="N8" s="140"/>
      <c r="O8" s="140"/>
    </row>
    <row r="9" s="6" customFormat="1" spans="1:15">
      <c r="A9" s="132"/>
      <c r="B9" s="133">
        <v>45749</v>
      </c>
      <c r="C9" s="134" t="s">
        <v>2922</v>
      </c>
      <c r="D9" s="131" t="s">
        <v>2913</v>
      </c>
      <c r="E9" s="134">
        <v>1000026874</v>
      </c>
      <c r="F9" s="134">
        <v>71152</v>
      </c>
      <c r="G9" s="134">
        <v>30000</v>
      </c>
      <c r="H9" s="134" t="s">
        <v>2914</v>
      </c>
      <c r="I9" s="134" t="s">
        <v>2919</v>
      </c>
      <c r="J9" s="134">
        <v>30000</v>
      </c>
      <c r="K9" s="143"/>
      <c r="L9" s="143"/>
      <c r="M9" s="143"/>
      <c r="N9" s="143"/>
      <c r="O9" s="143"/>
    </row>
    <row r="10" s="6" customFormat="1" spans="1:15">
      <c r="A10" s="132"/>
      <c r="B10" s="133">
        <v>45749</v>
      </c>
      <c r="C10" s="134"/>
      <c r="D10" s="131" t="s">
        <v>2916</v>
      </c>
      <c r="E10" s="134">
        <v>1000026875</v>
      </c>
      <c r="F10" s="134">
        <v>71152</v>
      </c>
      <c r="G10" s="134">
        <v>20000</v>
      </c>
      <c r="H10" s="134" t="s">
        <v>2920</v>
      </c>
      <c r="I10" s="134" t="s">
        <v>2919</v>
      </c>
      <c r="J10" s="134"/>
      <c r="K10" s="143"/>
      <c r="L10" s="143">
        <v>80000</v>
      </c>
      <c r="M10" s="143"/>
      <c r="N10" s="143"/>
      <c r="O10" s="143"/>
    </row>
    <row r="11" s="6" customFormat="1" spans="1:15">
      <c r="A11" s="132"/>
      <c r="B11" s="133">
        <v>45749</v>
      </c>
      <c r="C11" s="134" t="s">
        <v>2923</v>
      </c>
      <c r="D11" s="131" t="s">
        <v>2913</v>
      </c>
      <c r="E11" s="134">
        <v>1000026875</v>
      </c>
      <c r="F11" s="134">
        <v>71152</v>
      </c>
      <c r="G11" s="134">
        <v>50000</v>
      </c>
      <c r="H11" s="134" t="s">
        <v>2921</v>
      </c>
      <c r="I11" s="134" t="s">
        <v>2915</v>
      </c>
      <c r="J11" s="134"/>
      <c r="K11" s="143">
        <v>50000</v>
      </c>
      <c r="L11" s="143"/>
      <c r="M11" s="143"/>
      <c r="N11" s="143"/>
      <c r="O11" s="143"/>
    </row>
    <row r="12" s="6" customFormat="1" spans="1:16">
      <c r="A12" s="132"/>
      <c r="B12" s="133">
        <v>45793</v>
      </c>
      <c r="C12" s="134"/>
      <c r="D12" s="131" t="s">
        <v>2916</v>
      </c>
      <c r="E12" s="135">
        <v>1000026876</v>
      </c>
      <c r="F12" s="134">
        <v>71152</v>
      </c>
      <c r="G12" s="134">
        <v>50000</v>
      </c>
      <c r="H12" s="134" t="s">
        <v>2918</v>
      </c>
      <c r="I12" s="134" t="s">
        <v>2919</v>
      </c>
      <c r="J12" s="134">
        <v>50000</v>
      </c>
      <c r="K12" s="143"/>
      <c r="L12" s="134">
        <v>50000</v>
      </c>
      <c r="M12" s="143"/>
      <c r="N12" s="143"/>
      <c r="O12" s="143"/>
      <c r="P12" s="144" t="s">
        <v>2924</v>
      </c>
    </row>
    <row r="13" spans="1:15">
      <c r="A13"/>
      <c r="B13" s="133">
        <v>45804</v>
      </c>
      <c r="C13" s="134"/>
      <c r="D13" s="131" t="s">
        <v>2913</v>
      </c>
      <c r="E13" s="134">
        <v>1000028455</v>
      </c>
      <c r="F13" s="134">
        <v>71152</v>
      </c>
      <c r="G13" s="134">
        <v>50000</v>
      </c>
      <c r="H13" s="134" t="s">
        <v>2918</v>
      </c>
      <c r="I13" s="134" t="s">
        <v>2919</v>
      </c>
      <c r="J13" s="134">
        <v>50000</v>
      </c>
      <c r="K13" s="143"/>
      <c r="L13" s="143"/>
      <c r="M13" s="143"/>
      <c r="N13" s="143"/>
      <c r="O13" s="143"/>
    </row>
    <row r="14" spans="1:15">
      <c r="A14"/>
      <c r="B14" s="133">
        <v>45804</v>
      </c>
      <c r="C14" s="134"/>
      <c r="D14" s="134" t="s">
        <v>2913</v>
      </c>
      <c r="E14" s="134">
        <v>1000028456</v>
      </c>
      <c r="F14" s="134">
        <v>71152</v>
      </c>
      <c r="G14" s="134">
        <v>10000</v>
      </c>
      <c r="H14" s="134" t="s">
        <v>2921</v>
      </c>
      <c r="I14" s="134" t="s">
        <v>2915</v>
      </c>
      <c r="J14" s="134"/>
      <c r="K14" s="143">
        <v>10000</v>
      </c>
      <c r="L14" s="143">
        <v>60000</v>
      </c>
      <c r="M14" s="143"/>
      <c r="N14" s="143"/>
      <c r="O14" s="143"/>
    </row>
    <row r="15" spans="1:15">
      <c r="A15"/>
      <c r="B15" s="133">
        <v>45827</v>
      </c>
      <c r="C15" s="134"/>
      <c r="D15" s="131" t="s">
        <v>2913</v>
      </c>
      <c r="E15" s="134">
        <v>1000029146</v>
      </c>
      <c r="F15" s="134">
        <v>71152</v>
      </c>
      <c r="G15" s="134">
        <v>30000</v>
      </c>
      <c r="H15" s="134" t="s">
        <v>2918</v>
      </c>
      <c r="I15" s="134" t="s">
        <v>2919</v>
      </c>
      <c r="J15" s="134">
        <v>30000</v>
      </c>
      <c r="K15" s="143"/>
      <c r="L15" s="143"/>
      <c r="M15" s="143"/>
      <c r="N15" s="143"/>
      <c r="O15" s="143"/>
    </row>
    <row r="16" spans="1:15">
      <c r="A16"/>
      <c r="B16" s="133">
        <v>45827</v>
      </c>
      <c r="C16" s="134"/>
      <c r="D16" s="134" t="s">
        <v>2913</v>
      </c>
      <c r="E16" s="134">
        <v>1000029147</v>
      </c>
      <c r="F16" s="134">
        <v>71152</v>
      </c>
      <c r="G16" s="134">
        <v>20000</v>
      </c>
      <c r="H16" s="134" t="s">
        <v>2921</v>
      </c>
      <c r="I16" s="134" t="s">
        <v>2915</v>
      </c>
      <c r="J16" s="134"/>
      <c r="K16" s="143">
        <v>20000</v>
      </c>
      <c r="L16" s="134">
        <v>50000</v>
      </c>
      <c r="M16" s="143"/>
      <c r="N16" s="143"/>
      <c r="O16" s="143"/>
    </row>
    <row r="17" ht="15" spans="1:15">
      <c r="A17"/>
      <c r="B17" s="133">
        <v>45847</v>
      </c>
      <c r="C17" s="134"/>
      <c r="D17" s="131" t="s">
        <v>2913</v>
      </c>
      <c r="E17" s="136">
        <v>1000029906</v>
      </c>
      <c r="F17" s="134">
        <v>71152</v>
      </c>
      <c r="G17" s="134">
        <v>30000</v>
      </c>
      <c r="H17" s="134" t="s">
        <v>2918</v>
      </c>
      <c r="I17" s="134" t="s">
        <v>2919</v>
      </c>
      <c r="J17" s="134">
        <v>30000</v>
      </c>
      <c r="K17" s="143"/>
      <c r="L17" s="143"/>
      <c r="M17" s="143"/>
      <c r="N17" s="143"/>
      <c r="O17" s="143"/>
    </row>
    <row r="18" ht="15" spans="1:15">
      <c r="A18"/>
      <c r="B18" s="133">
        <v>45847</v>
      </c>
      <c r="C18" s="134"/>
      <c r="D18" s="134" t="s">
        <v>2913</v>
      </c>
      <c r="E18" s="136">
        <v>1000029907</v>
      </c>
      <c r="F18" s="134">
        <v>71152</v>
      </c>
      <c r="G18" s="134">
        <v>10000</v>
      </c>
      <c r="H18" s="134" t="s">
        <v>2921</v>
      </c>
      <c r="I18" s="134" t="s">
        <v>2915</v>
      </c>
      <c r="J18" s="134"/>
      <c r="K18" s="143">
        <v>10000</v>
      </c>
      <c r="L18" s="143">
        <v>40000</v>
      </c>
      <c r="M18" s="143"/>
      <c r="N18" s="143"/>
      <c r="O18" s="143"/>
    </row>
    <row r="19" ht="15" spans="1:15">
      <c r="A19"/>
      <c r="B19" s="133">
        <v>45870</v>
      </c>
      <c r="C19" s="134"/>
      <c r="D19" s="131" t="s">
        <v>2913</v>
      </c>
      <c r="E19" s="136">
        <v>1000030640</v>
      </c>
      <c r="F19" s="134">
        <v>71152</v>
      </c>
      <c r="G19" s="134">
        <v>20000</v>
      </c>
      <c r="H19" s="134" t="s">
        <v>2914</v>
      </c>
      <c r="I19" s="134" t="s">
        <v>2919</v>
      </c>
      <c r="J19" s="134">
        <v>20000</v>
      </c>
      <c r="K19" s="143"/>
      <c r="L19" s="143"/>
      <c r="M19" s="143"/>
      <c r="N19" s="143"/>
      <c r="O19" s="143"/>
    </row>
    <row r="20" ht="15" spans="1:15">
      <c r="A20"/>
      <c r="B20" s="133">
        <v>45870</v>
      </c>
      <c r="C20" s="134"/>
      <c r="D20" s="134" t="s">
        <v>2913</v>
      </c>
      <c r="E20" s="136">
        <v>1000030641</v>
      </c>
      <c r="F20" s="134">
        <v>71152</v>
      </c>
      <c r="G20" s="134">
        <v>10000</v>
      </c>
      <c r="H20" s="134" t="s">
        <v>2921</v>
      </c>
      <c r="I20" s="134" t="s">
        <v>2915</v>
      </c>
      <c r="J20" s="134"/>
      <c r="K20" s="143">
        <v>10000</v>
      </c>
      <c r="L20" s="140">
        <v>30000</v>
      </c>
      <c r="M20" s="143"/>
      <c r="N20" s="143"/>
      <c r="O20" s="143"/>
    </row>
    <row r="21" ht="15" spans="1:15">
      <c r="A21"/>
      <c r="B21" s="133">
        <v>45888</v>
      </c>
      <c r="C21" s="134"/>
      <c r="D21" s="134" t="s">
        <v>2913</v>
      </c>
      <c r="E21" s="136">
        <v>1000031131</v>
      </c>
      <c r="F21" s="134">
        <v>71152</v>
      </c>
      <c r="G21" s="134">
        <v>20000</v>
      </c>
      <c r="H21" s="134" t="s">
        <v>2918</v>
      </c>
      <c r="I21" s="134" t="s">
        <v>2919</v>
      </c>
      <c r="J21" s="134">
        <v>20000</v>
      </c>
      <c r="K21" s="143"/>
      <c r="L21" s="143"/>
      <c r="M21" s="143"/>
      <c r="N21" s="143"/>
      <c r="O21" s="143"/>
    </row>
    <row r="22" s="6" customFormat="1" ht="15" spans="1:15">
      <c r="A22" s="132"/>
      <c r="B22" s="133">
        <v>45898</v>
      </c>
      <c r="C22" s="134"/>
      <c r="D22" s="134" t="s">
        <v>2913</v>
      </c>
      <c r="E22" s="136">
        <v>1000031568</v>
      </c>
      <c r="F22" s="134">
        <v>71152</v>
      </c>
      <c r="G22" s="134">
        <v>30000</v>
      </c>
      <c r="H22" s="134" t="s">
        <v>2918</v>
      </c>
      <c r="I22" s="134" t="s">
        <v>2919</v>
      </c>
      <c r="J22" s="134">
        <v>30000</v>
      </c>
      <c r="K22" s="143"/>
      <c r="L22" s="134">
        <v>50000</v>
      </c>
      <c r="M22" s="143"/>
      <c r="N22" s="143"/>
      <c r="O22" s="143"/>
    </row>
    <row r="23" s="6" customFormat="1" ht="15" spans="1:15">
      <c r="A23" s="132"/>
      <c r="B23" s="133">
        <v>45929</v>
      </c>
      <c r="C23" s="134"/>
      <c r="D23" s="134" t="s">
        <v>2913</v>
      </c>
      <c r="E23" s="136">
        <v>1000032536</v>
      </c>
      <c r="F23" s="134">
        <v>71152</v>
      </c>
      <c r="G23" s="137">
        <v>30000</v>
      </c>
      <c r="H23" s="134" t="s">
        <v>2918</v>
      </c>
      <c r="I23" s="134" t="s">
        <v>2919</v>
      </c>
      <c r="J23" s="134">
        <v>30000</v>
      </c>
      <c r="K23" s="143"/>
      <c r="L23" s="143"/>
      <c r="M23" s="143"/>
      <c r="N23" s="143"/>
      <c r="O23" s="143"/>
    </row>
    <row r="24" s="6" customFormat="1" ht="15" spans="1:15">
      <c r="A24" s="132"/>
      <c r="B24" s="133">
        <v>45929</v>
      </c>
      <c r="C24" s="134"/>
      <c r="D24" s="134" t="s">
        <v>2925</v>
      </c>
      <c r="E24" s="136"/>
      <c r="F24" s="134">
        <v>71152</v>
      </c>
      <c r="G24" s="134">
        <v>3000</v>
      </c>
      <c r="H24" s="134" t="s">
        <v>2926</v>
      </c>
      <c r="I24" s="134"/>
      <c r="J24" s="134"/>
      <c r="K24" s="143"/>
      <c r="L24" s="143"/>
      <c r="M24" s="143"/>
      <c r="N24" s="134">
        <v>3000</v>
      </c>
      <c r="O24" s="143"/>
    </row>
    <row r="25" s="6" customFormat="1" ht="15" spans="1:15">
      <c r="A25" s="132"/>
      <c r="B25" s="133">
        <v>45954</v>
      </c>
      <c r="C25" s="134"/>
      <c r="D25" s="134" t="s">
        <v>2913</v>
      </c>
      <c r="E25" s="136">
        <v>1000033329</v>
      </c>
      <c r="F25" s="134">
        <v>71152</v>
      </c>
      <c r="G25" s="134">
        <v>10000</v>
      </c>
      <c r="H25" s="134" t="s">
        <v>2918</v>
      </c>
      <c r="I25" s="134" t="s">
        <v>2919</v>
      </c>
      <c r="J25" s="134">
        <v>10000</v>
      </c>
      <c r="K25" s="143"/>
      <c r="L25" s="143">
        <v>40000</v>
      </c>
      <c r="M25" s="143"/>
      <c r="N25" s="143"/>
      <c r="O25" s="143"/>
    </row>
    <row r="26" s="6" customFormat="1" ht="15" spans="1:15">
      <c r="A26" s="132"/>
      <c r="B26" s="133">
        <v>45954</v>
      </c>
      <c r="C26" s="134"/>
      <c r="D26" s="134" t="s">
        <v>2913</v>
      </c>
      <c r="E26" s="136">
        <v>1000033330</v>
      </c>
      <c r="F26" s="134">
        <v>71152</v>
      </c>
      <c r="G26" s="134">
        <v>10000</v>
      </c>
      <c r="H26" s="134" t="s">
        <v>2927</v>
      </c>
      <c r="I26" s="134" t="s">
        <v>2919</v>
      </c>
      <c r="J26" s="134"/>
      <c r="K26" s="134">
        <v>10000</v>
      </c>
      <c r="L26" s="143"/>
      <c r="M26" s="143"/>
      <c r="N26" s="143"/>
      <c r="O26" s="143"/>
    </row>
    <row r="27" s="6" customFormat="1" ht="15" spans="1:15">
      <c r="A27" s="132"/>
      <c r="B27" s="133">
        <v>45995</v>
      </c>
      <c r="C27" s="134"/>
      <c r="D27" s="134" t="s">
        <v>2913</v>
      </c>
      <c r="E27" s="136">
        <v>1000034704</v>
      </c>
      <c r="F27" s="134">
        <v>71152</v>
      </c>
      <c r="G27" s="134">
        <v>50000</v>
      </c>
      <c r="H27" s="134" t="s">
        <v>2918</v>
      </c>
      <c r="I27" s="134" t="s">
        <v>2919</v>
      </c>
      <c r="J27" s="134">
        <v>50000</v>
      </c>
      <c r="K27" s="143"/>
      <c r="L27" s="134">
        <v>50000</v>
      </c>
      <c r="M27" s="143"/>
      <c r="N27" s="143"/>
      <c r="O27" s="143"/>
    </row>
    <row r="28" ht="15" spans="1:15">
      <c r="A28"/>
      <c r="B28" s="138">
        <v>46022</v>
      </c>
      <c r="C28" s="135"/>
      <c r="D28" s="135" t="s">
        <v>2913</v>
      </c>
      <c r="E28" s="139">
        <v>1000035473</v>
      </c>
      <c r="F28" s="135">
        <v>71152</v>
      </c>
      <c r="G28" s="135">
        <v>30000</v>
      </c>
      <c r="H28" s="135" t="s">
        <v>2928</v>
      </c>
      <c r="I28" s="135" t="s">
        <v>2919</v>
      </c>
      <c r="J28" s="135">
        <v>30000</v>
      </c>
      <c r="K28" s="145"/>
      <c r="L28" s="135">
        <v>30000</v>
      </c>
      <c r="M28" s="145"/>
      <c r="N28" s="145"/>
      <c r="O28" s="145"/>
    </row>
    <row r="29" ht="15" spans="1:15">
      <c r="A29"/>
      <c r="B29" s="138"/>
      <c r="C29" s="135"/>
      <c r="D29" s="135"/>
      <c r="E29" s="139"/>
      <c r="F29" s="135"/>
      <c r="G29" s="135"/>
      <c r="H29" s="135"/>
      <c r="I29" s="135"/>
      <c r="J29" s="135"/>
      <c r="K29" s="145"/>
      <c r="L29" s="135"/>
      <c r="M29" s="145"/>
      <c r="N29" s="145"/>
      <c r="O29" s="145"/>
    </row>
    <row r="30" ht="15" spans="1:15">
      <c r="A30"/>
      <c r="B30" s="138"/>
      <c r="C30" s="135"/>
      <c r="D30" s="135"/>
      <c r="E30" s="139"/>
      <c r="F30" s="135"/>
      <c r="G30" s="135"/>
      <c r="H30" s="135"/>
      <c r="I30" s="135"/>
      <c r="J30" s="135"/>
      <c r="K30" s="145"/>
      <c r="L30" s="135"/>
      <c r="M30" s="145"/>
      <c r="N30" s="145"/>
      <c r="O30" s="145"/>
    </row>
    <row r="31" ht="15" spans="1:15">
      <c r="A31"/>
      <c r="B31" s="138"/>
      <c r="C31" s="135"/>
      <c r="D31" s="135"/>
      <c r="E31" s="139"/>
      <c r="F31" s="135"/>
      <c r="G31" s="135"/>
      <c r="H31" s="135"/>
      <c r="I31" s="135"/>
      <c r="J31" s="135"/>
      <c r="K31" s="145"/>
      <c r="L31" s="135"/>
      <c r="M31" s="145"/>
      <c r="N31" s="145"/>
      <c r="O31" s="145"/>
    </row>
    <row r="32" ht="15" spans="1:15">
      <c r="A32"/>
      <c r="B32" s="138"/>
      <c r="C32" s="135"/>
      <c r="D32" s="135"/>
      <c r="E32" s="139"/>
      <c r="F32" s="135"/>
      <c r="G32" s="135"/>
      <c r="H32" s="135"/>
      <c r="I32" s="135"/>
      <c r="J32" s="135"/>
      <c r="K32" s="145"/>
      <c r="L32" s="145"/>
      <c r="M32" s="145"/>
      <c r="N32" s="145"/>
      <c r="O32" s="145"/>
    </row>
    <row r="33" ht="15" spans="1:15">
      <c r="A33"/>
      <c r="B33" s="140"/>
      <c r="C33" s="140"/>
      <c r="D33" s="140"/>
      <c r="E33" s="136"/>
      <c r="F33" s="134"/>
      <c r="G33" s="134"/>
      <c r="H33" s="134"/>
      <c r="I33" s="135" t="s">
        <v>2882</v>
      </c>
      <c r="J33" s="135">
        <f>SUM(J3:J31)</f>
        <v>450000</v>
      </c>
      <c r="K33" s="145">
        <f>SUM(K4:K31)</f>
        <v>130000</v>
      </c>
      <c r="L33" s="145">
        <f>SUM(L4:L31)</f>
        <v>570000</v>
      </c>
      <c r="M33" s="145">
        <f>22512+SUM(M2:M32)</f>
        <v>22512</v>
      </c>
      <c r="N33" s="145">
        <f>SUM(N3:N32)</f>
        <v>3000</v>
      </c>
      <c r="O33" s="145"/>
    </row>
    <row r="34" spans="1:15">
      <c r="A34"/>
      <c r="B34" s="131"/>
      <c r="C34" s="131"/>
      <c r="D34" s="131"/>
      <c r="E34" s="131"/>
      <c r="F34" s="131"/>
      <c r="G34" s="131"/>
      <c r="H34" s="131"/>
      <c r="I34" s="131" t="s">
        <v>2899</v>
      </c>
      <c r="J34" s="131">
        <f>'71152'!AJ553+'71152'!AK553</f>
        <v>433535</v>
      </c>
      <c r="K34" s="140">
        <f>'71152'!AL553</f>
        <v>124377</v>
      </c>
      <c r="L34" s="140">
        <f>SUM('71152'!AN553:AO553)</f>
        <v>538094</v>
      </c>
      <c r="M34" s="140">
        <f>'71152'!AM553</f>
        <v>23112</v>
      </c>
      <c r="N34" s="140">
        <f>'71152'!AP553</f>
        <v>0</v>
      </c>
      <c r="O34" s="140">
        <f>'71152'!AQ553</f>
        <v>0</v>
      </c>
    </row>
    <row r="35" spans="1:15">
      <c r="A35"/>
      <c r="B35" s="131"/>
      <c r="C35" s="131"/>
      <c r="D35" s="131"/>
      <c r="E35" s="131"/>
      <c r="F35" s="131"/>
      <c r="G35" s="131"/>
      <c r="H35" s="131"/>
      <c r="I35" s="131"/>
      <c r="J35" s="131"/>
      <c r="K35" s="140"/>
      <c r="L35" s="140"/>
      <c r="M35" s="140"/>
      <c r="N35" s="140"/>
      <c r="O35" s="140"/>
    </row>
    <row r="36" spans="1:15">
      <c r="A36"/>
      <c r="B36" s="131"/>
      <c r="C36" s="131"/>
      <c r="D36" s="131"/>
      <c r="E36" s="131"/>
      <c r="F36" s="131"/>
      <c r="G36" s="131"/>
      <c r="H36" s="131"/>
      <c r="I36" s="131" t="s">
        <v>2929</v>
      </c>
      <c r="J36" s="131">
        <f t="shared" ref="J36:O36" si="0">J33-J34</f>
        <v>16465</v>
      </c>
      <c r="K36" s="140">
        <f t="shared" si="0"/>
        <v>5623</v>
      </c>
      <c r="L36" s="140">
        <f t="shared" si="0"/>
        <v>31906</v>
      </c>
      <c r="M36" s="140">
        <f t="shared" si="0"/>
        <v>-600</v>
      </c>
      <c r="N36" s="140">
        <f t="shared" si="0"/>
        <v>3000</v>
      </c>
      <c r="O36" s="140">
        <f t="shared" si="0"/>
        <v>0</v>
      </c>
    </row>
    <row r="37" spans="1:15">
      <c r="A37"/>
      <c r="B37" s="131"/>
      <c r="C37" s="131"/>
      <c r="D37" s="131"/>
      <c r="E37" s="131"/>
      <c r="F37" s="131"/>
      <c r="G37" s="131"/>
      <c r="H37" s="131"/>
      <c r="I37" s="131"/>
      <c r="J37" s="131"/>
      <c r="K37" s="140"/>
      <c r="L37" s="140"/>
      <c r="M37" s="140"/>
      <c r="N37" s="140"/>
      <c r="O37" s="140"/>
    </row>
    <row r="38" spans="1:15">
      <c r="A38"/>
      <c r="B38" s="131"/>
      <c r="C38" s="131"/>
      <c r="D38" s="131"/>
      <c r="E38" s="131"/>
      <c r="F38" s="131"/>
      <c r="G38" s="131"/>
      <c r="H38" s="131"/>
      <c r="I38" s="131"/>
      <c r="J38" s="131"/>
      <c r="K38" s="140"/>
      <c r="L38" s="140"/>
      <c r="M38" s="140"/>
      <c r="N38" s="140"/>
      <c r="O38" s="140"/>
    </row>
    <row r="39" spans="1:10">
      <c r="A39"/>
      <c r="B39"/>
      <c r="C39"/>
      <c r="D39"/>
      <c r="E39"/>
      <c r="F39"/>
      <c r="G39"/>
      <c r="H39"/>
      <c r="I39"/>
      <c r="J39"/>
    </row>
    <row r="40" spans="1:10">
      <c r="A40"/>
      <c r="B40"/>
      <c r="C40"/>
      <c r="D40"/>
      <c r="E40"/>
      <c r="F40"/>
      <c r="G40"/>
      <c r="H40"/>
      <c r="I40"/>
      <c r="J40"/>
    </row>
    <row r="41" spans="1:10">
      <c r="A41"/>
      <c r="B41"/>
      <c r="C41"/>
      <c r="D41"/>
      <c r="E41"/>
      <c r="F41"/>
      <c r="G41"/>
      <c r="H41"/>
      <c r="I41"/>
      <c r="J41"/>
    </row>
    <row r="42" spans="1:10">
      <c r="A42"/>
      <c r="B42"/>
      <c r="C42"/>
      <c r="D42"/>
      <c r="E42"/>
      <c r="F42"/>
      <c r="G42"/>
      <c r="H42"/>
      <c r="I42"/>
      <c r="J42"/>
    </row>
    <row r="43" spans="1:10">
      <c r="A43"/>
      <c r="B43"/>
      <c r="C43"/>
      <c r="D43"/>
      <c r="E43"/>
      <c r="F43"/>
      <c r="G43"/>
      <c r="H43"/>
      <c r="I43"/>
      <c r="J43"/>
    </row>
    <row r="44" spans="1:10">
      <c r="A44"/>
      <c r="B44"/>
      <c r="C44"/>
      <c r="D44"/>
      <c r="E44"/>
      <c r="F44"/>
      <c r="G44"/>
      <c r="H44"/>
      <c r="I44"/>
      <c r="J44"/>
    </row>
    <row r="45" spans="1:10">
      <c r="A45"/>
      <c r="B45"/>
      <c r="C45"/>
      <c r="D45"/>
      <c r="E45"/>
      <c r="F45"/>
      <c r="G45"/>
      <c r="H45"/>
      <c r="I45"/>
      <c r="J45"/>
    </row>
    <row r="46" spans="1:10">
      <c r="A46"/>
      <c r="B46"/>
      <c r="C46"/>
      <c r="D46"/>
      <c r="E46"/>
      <c r="F46"/>
      <c r="G46"/>
      <c r="H46"/>
      <c r="I46"/>
      <c r="J46"/>
    </row>
    <row r="47" spans="1:10">
      <c r="A47"/>
      <c r="B47"/>
      <c r="C47"/>
      <c r="D47"/>
      <c r="E47"/>
      <c r="F47"/>
      <c r="G47"/>
      <c r="H47"/>
      <c r="I47"/>
      <c r="J47"/>
    </row>
    <row r="48" spans="1:10">
      <c r="A48"/>
      <c r="B48"/>
      <c r="C48"/>
      <c r="D48"/>
      <c r="E48"/>
      <c r="F48"/>
      <c r="G48"/>
      <c r="H48"/>
      <c r="I48"/>
      <c r="J48"/>
    </row>
    <row r="49" spans="1:10">
      <c r="A49"/>
      <c r="B49"/>
      <c r="C49"/>
      <c r="D49"/>
      <c r="E49"/>
      <c r="F49"/>
      <c r="G49"/>
      <c r="H49"/>
      <c r="I49"/>
      <c r="J49"/>
    </row>
    <row r="50" spans="1:10">
      <c r="A50"/>
      <c r="B50"/>
      <c r="C50"/>
      <c r="D50"/>
      <c r="E50"/>
      <c r="F50"/>
      <c r="G50"/>
      <c r="H50"/>
      <c r="I50"/>
      <c r="J50"/>
    </row>
    <row r="51" spans="1:10">
      <c r="A51"/>
      <c r="B51"/>
      <c r="C51"/>
      <c r="D51"/>
      <c r="E51"/>
      <c r="F51"/>
      <c r="G51"/>
      <c r="H51"/>
      <c r="I51"/>
      <c r="J51"/>
    </row>
    <row r="52" spans="1:10">
      <c r="A52"/>
      <c r="B52"/>
      <c r="C52"/>
      <c r="D52"/>
      <c r="E52"/>
      <c r="F52"/>
      <c r="G52"/>
      <c r="H52"/>
      <c r="I52"/>
      <c r="J52"/>
    </row>
    <row r="53" spans="1:10">
      <c r="A53"/>
      <c r="B53"/>
      <c r="C53"/>
      <c r="D53"/>
      <c r="E53"/>
      <c r="F53"/>
      <c r="G53"/>
      <c r="H53"/>
      <c r="I53"/>
      <c r="J53"/>
    </row>
    <row r="54" spans="1:10">
      <c r="A54"/>
      <c r="B54"/>
      <c r="C54"/>
      <c r="D54"/>
      <c r="E54"/>
      <c r="F54"/>
      <c r="G54"/>
      <c r="H54"/>
      <c r="I54"/>
      <c r="J54"/>
    </row>
    <row r="55" spans="1:10">
      <c r="A55"/>
      <c r="B55"/>
      <c r="C55"/>
      <c r="D55"/>
      <c r="E55"/>
      <c r="F55"/>
      <c r="G55"/>
      <c r="H55"/>
      <c r="I55"/>
      <c r="J55"/>
    </row>
    <row r="56" spans="1:10">
      <c r="A56"/>
      <c r="B56"/>
      <c r="C56"/>
      <c r="D56"/>
      <c r="E56"/>
      <c r="F56"/>
      <c r="G56"/>
      <c r="H56"/>
      <c r="I56"/>
      <c r="J56"/>
    </row>
    <row r="57" spans="1:10">
      <c r="A57"/>
      <c r="B57"/>
      <c r="C57"/>
      <c r="D57"/>
      <c r="E57"/>
      <c r="F57"/>
      <c r="G57"/>
      <c r="H57"/>
      <c r="I57"/>
      <c r="J57"/>
    </row>
    <row r="58" spans="1:10">
      <c r="A58"/>
      <c r="B58"/>
      <c r="C58"/>
      <c r="D58"/>
      <c r="E58"/>
      <c r="F58"/>
      <c r="G58"/>
      <c r="H58"/>
      <c r="I58"/>
      <c r="J58"/>
    </row>
    <row r="59" spans="1:10">
      <c r="A59"/>
      <c r="B59"/>
      <c r="C59"/>
      <c r="D59"/>
      <c r="E59"/>
      <c r="F59"/>
      <c r="G59"/>
      <c r="H59"/>
      <c r="I59"/>
      <c r="J59"/>
    </row>
    <row r="60" spans="1:10">
      <c r="A60"/>
      <c r="B60"/>
      <c r="C60"/>
      <c r="D60"/>
      <c r="E60"/>
      <c r="F60"/>
      <c r="G60"/>
      <c r="H60"/>
      <c r="I60"/>
      <c r="J60"/>
    </row>
    <row r="61" spans="1:10">
      <c r="A61"/>
      <c r="B61"/>
      <c r="C61"/>
      <c r="D61"/>
      <c r="E61"/>
      <c r="F61"/>
      <c r="G61"/>
      <c r="H61"/>
      <c r="I61"/>
      <c r="J61"/>
    </row>
    <row r="62" spans="1:10">
      <c r="A62"/>
      <c r="B62"/>
      <c r="C62"/>
      <c r="D62"/>
      <c r="E62"/>
      <c r="F62"/>
      <c r="G62"/>
      <c r="H62"/>
      <c r="I62"/>
      <c r="J62"/>
    </row>
    <row r="63" spans="1:10">
      <c r="A63"/>
      <c r="B63"/>
      <c r="C63"/>
      <c r="D63"/>
      <c r="E63"/>
      <c r="F63"/>
      <c r="G63"/>
      <c r="H63"/>
      <c r="I63"/>
      <c r="J63"/>
    </row>
    <row r="64" spans="1:10">
      <c r="A64"/>
      <c r="B64"/>
      <c r="C64"/>
      <c r="D64"/>
      <c r="E64"/>
      <c r="F64"/>
      <c r="G64"/>
      <c r="H64"/>
      <c r="I64"/>
      <c r="J64"/>
    </row>
    <row r="65" spans="1:10">
      <c r="A65"/>
      <c r="B65"/>
      <c r="C65"/>
      <c r="D65"/>
      <c r="E65"/>
      <c r="F65"/>
      <c r="G65"/>
      <c r="H65"/>
      <c r="I65"/>
      <c r="J65"/>
    </row>
    <row r="66" spans="1:10">
      <c r="A66"/>
      <c r="B66"/>
      <c r="C66"/>
      <c r="D66"/>
      <c r="E66"/>
      <c r="F66"/>
      <c r="G66"/>
      <c r="H66"/>
      <c r="I66"/>
      <c r="J66"/>
    </row>
    <row r="67" spans="1:10">
      <c r="A67"/>
      <c r="B67"/>
      <c r="C67"/>
      <c r="D67"/>
      <c r="E67"/>
      <c r="F67"/>
      <c r="G67"/>
      <c r="H67"/>
      <c r="I67"/>
      <c r="J67"/>
    </row>
    <row r="68" spans="1:10">
      <c r="A68"/>
      <c r="B68"/>
      <c r="C68"/>
      <c r="D68"/>
      <c r="E68"/>
      <c r="F68"/>
      <c r="G68"/>
      <c r="H68"/>
      <c r="I68"/>
      <c r="J68"/>
    </row>
    <row r="69" spans="1:10">
      <c r="A69"/>
      <c r="B69"/>
      <c r="C69"/>
      <c r="D69"/>
      <c r="E69"/>
      <c r="F69"/>
      <c r="G69"/>
      <c r="H69"/>
      <c r="I69"/>
      <c r="J69"/>
    </row>
    <row r="70" spans="1:10">
      <c r="A70"/>
      <c r="B70"/>
      <c r="C70"/>
      <c r="D70"/>
      <c r="E70"/>
      <c r="F70"/>
      <c r="G70"/>
      <c r="H70"/>
      <c r="I70"/>
      <c r="J70"/>
    </row>
    <row r="71" spans="1:10">
      <c r="A71"/>
      <c r="B71"/>
      <c r="C71"/>
      <c r="D71"/>
      <c r="E71"/>
      <c r="F71"/>
      <c r="G71"/>
      <c r="H71"/>
      <c r="I71"/>
      <c r="J71"/>
    </row>
    <row r="72" spans="1:10">
      <c r="A72"/>
      <c r="B72"/>
      <c r="C72"/>
      <c r="D72"/>
      <c r="E72"/>
      <c r="F72"/>
      <c r="G72"/>
      <c r="H72"/>
      <c r="I72"/>
      <c r="J72"/>
    </row>
    <row r="73" spans="1:10">
      <c r="A73"/>
      <c r="B73"/>
      <c r="C73"/>
      <c r="D73"/>
      <c r="E73"/>
      <c r="F73"/>
      <c r="G73"/>
      <c r="H73"/>
      <c r="I73"/>
      <c r="J73"/>
    </row>
    <row r="74" spans="1:10">
      <c r="A74"/>
      <c r="B74"/>
      <c r="C74"/>
      <c r="D74"/>
      <c r="E74"/>
      <c r="F74"/>
      <c r="G74"/>
      <c r="H74"/>
      <c r="I74"/>
      <c r="J74"/>
    </row>
    <row r="75" spans="1:10">
      <c r="A75"/>
      <c r="B75"/>
      <c r="C75"/>
      <c r="D75"/>
      <c r="E75"/>
      <c r="F75"/>
      <c r="G75"/>
      <c r="H75"/>
      <c r="I75"/>
      <c r="J75"/>
    </row>
    <row r="76" spans="1:10">
      <c r="A76"/>
      <c r="B76"/>
      <c r="C76"/>
      <c r="D76"/>
      <c r="E76"/>
      <c r="F76"/>
      <c r="G76"/>
      <c r="H76"/>
      <c r="I76"/>
      <c r="J76"/>
    </row>
  </sheetData>
  <mergeCells count="1">
    <mergeCell ref="B1:O1"/>
  </mergeCells>
  <pageMargins left="0" right="0" top="0" bottom="0" header="0.509027777777778" footer="0.509027777777778"/>
  <pageSetup paperSize="9" scale="66" orientation="landscape" horizontalDpi="6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Y43"/>
  <sheetViews>
    <sheetView zoomScale="85" zoomScaleNormal="85" topLeftCell="A31" workbookViewId="0">
      <pane xSplit="1" topLeftCell="AD1" activePane="topRight" state="frozen"/>
      <selection/>
      <selection pane="topRight" activeCell="A39" sqref="$A39:$XFD39"/>
    </sheetView>
  </sheetViews>
  <sheetFormatPr defaultColWidth="9" defaultRowHeight="14.25"/>
  <cols>
    <col min="1" max="1" width="48.75" style="6" customWidth="1"/>
    <col min="2" max="27" width="9" style="6"/>
    <col min="28" max="28" width="12.9333333333333" style="6" customWidth="1"/>
    <col min="29" max="29" width="13.25" style="6"/>
    <col min="30" max="16384" width="9" style="6"/>
  </cols>
  <sheetData>
    <row r="1" s="1" customFormat="1" ht="42" customHeight="1" spans="1:49">
      <c r="A1" s="7" t="s">
        <v>513</v>
      </c>
      <c r="B1" s="8" t="s">
        <v>21</v>
      </c>
      <c r="C1" s="7" t="s">
        <v>514</v>
      </c>
      <c r="D1" s="8" t="s">
        <v>515</v>
      </c>
      <c r="E1" s="7" t="s">
        <v>516</v>
      </c>
      <c r="F1" s="7" t="s">
        <v>517</v>
      </c>
      <c r="G1" s="7" t="s">
        <v>518</v>
      </c>
      <c r="H1" s="8" t="s">
        <v>22</v>
      </c>
      <c r="I1" s="42" t="s">
        <v>23</v>
      </c>
      <c r="J1" s="42" t="s">
        <v>519</v>
      </c>
      <c r="K1" s="42" t="s">
        <v>520</v>
      </c>
      <c r="L1" s="8" t="s">
        <v>521</v>
      </c>
      <c r="M1" s="8" t="s">
        <v>27</v>
      </c>
      <c r="N1" s="7" t="s">
        <v>522</v>
      </c>
      <c r="O1" s="7" t="s">
        <v>523</v>
      </c>
      <c r="P1" s="43" t="s">
        <v>524</v>
      </c>
      <c r="Q1" s="8" t="s">
        <v>31</v>
      </c>
      <c r="R1" s="7" t="s">
        <v>525</v>
      </c>
      <c r="S1" s="61" t="s">
        <v>526</v>
      </c>
      <c r="T1" s="7" t="s">
        <v>528</v>
      </c>
      <c r="U1" s="7" t="s">
        <v>529</v>
      </c>
      <c r="V1" s="7" t="s">
        <v>530</v>
      </c>
      <c r="W1" s="7" t="s">
        <v>531</v>
      </c>
      <c r="X1" s="43" t="s">
        <v>532</v>
      </c>
      <c r="Y1" s="71" t="s">
        <v>533</v>
      </c>
      <c r="Z1" s="8" t="s">
        <v>534</v>
      </c>
      <c r="AA1" s="8" t="s">
        <v>535</v>
      </c>
      <c r="AB1" s="72" t="s">
        <v>536</v>
      </c>
      <c r="AC1" s="73" t="s">
        <v>70</v>
      </c>
      <c r="AD1" s="74" t="s">
        <v>537</v>
      </c>
      <c r="AE1" s="75" t="s">
        <v>539</v>
      </c>
      <c r="AF1" s="75" t="s">
        <v>540</v>
      </c>
      <c r="AG1" s="94" t="s">
        <v>541</v>
      </c>
      <c r="AH1" s="8" t="s">
        <v>542</v>
      </c>
      <c r="AI1" s="8" t="s">
        <v>543</v>
      </c>
      <c r="AJ1" s="8" t="s">
        <v>544</v>
      </c>
      <c r="AK1" s="95" t="s">
        <v>545</v>
      </c>
      <c r="AL1" s="8" t="s">
        <v>546</v>
      </c>
      <c r="AM1" s="8" t="s">
        <v>547</v>
      </c>
      <c r="AN1" s="95" t="s">
        <v>548</v>
      </c>
      <c r="AO1" s="112" t="s">
        <v>549</v>
      </c>
      <c r="AP1" s="112" t="s">
        <v>550</v>
      </c>
      <c r="AQ1" s="112" t="s">
        <v>551</v>
      </c>
      <c r="AR1" s="112"/>
      <c r="AS1" s="112"/>
      <c r="AT1" s="112"/>
      <c r="AU1" s="113"/>
      <c r="AV1" s="112"/>
      <c r="AW1" s="123"/>
    </row>
    <row r="2" s="2" customFormat="1" ht="39" customHeight="1" spans="1:49">
      <c r="A2" s="9">
        <v>45723</v>
      </c>
      <c r="B2" s="10" t="s">
        <v>654</v>
      </c>
      <c r="C2" s="11" t="s">
        <v>655</v>
      </c>
      <c r="D2" s="12">
        <v>4500157806</v>
      </c>
      <c r="E2" s="13">
        <v>56072</v>
      </c>
      <c r="F2" s="12" t="s">
        <v>2930</v>
      </c>
      <c r="G2" s="14" t="s">
        <v>554</v>
      </c>
      <c r="H2" s="14" t="s">
        <v>554</v>
      </c>
      <c r="I2" s="44" t="s">
        <v>555</v>
      </c>
      <c r="J2" s="45">
        <v>2220</v>
      </c>
      <c r="K2" s="45">
        <v>0</v>
      </c>
      <c r="L2" s="45">
        <v>6</v>
      </c>
      <c r="M2" s="45">
        <v>370</v>
      </c>
      <c r="N2" s="46">
        <v>45765</v>
      </c>
      <c r="O2" s="46">
        <v>45761</v>
      </c>
      <c r="P2" s="47"/>
      <c r="Q2" s="47"/>
      <c r="R2" s="47"/>
      <c r="S2" s="47"/>
      <c r="T2" s="62">
        <v>45726</v>
      </c>
      <c r="U2" s="62" t="s">
        <v>572</v>
      </c>
      <c r="V2" s="62" t="s">
        <v>2931</v>
      </c>
      <c r="W2" s="62"/>
      <c r="X2" s="63" t="s">
        <v>563</v>
      </c>
      <c r="Y2" s="13" t="s">
        <v>2932</v>
      </c>
      <c r="Z2" s="47" t="s">
        <v>660</v>
      </c>
      <c r="AA2" s="76">
        <v>2.7</v>
      </c>
      <c r="AB2" s="76">
        <v>5994</v>
      </c>
      <c r="AC2" s="45"/>
      <c r="AD2" s="77" t="s">
        <v>567</v>
      </c>
      <c r="AE2" s="77"/>
      <c r="AF2" s="77">
        <v>-2220</v>
      </c>
      <c r="AG2" s="77"/>
      <c r="AH2" s="96">
        <v>2220</v>
      </c>
      <c r="AI2" s="96"/>
      <c r="AJ2" s="96"/>
      <c r="AK2" s="97"/>
      <c r="AL2" s="98">
        <v>2220</v>
      </c>
      <c r="AM2" s="98"/>
      <c r="AN2" s="98"/>
      <c r="AO2" s="114"/>
      <c r="AP2" s="115">
        <v>2220</v>
      </c>
      <c r="AQ2" s="115">
        <v>19302</v>
      </c>
      <c r="AR2" s="115"/>
      <c r="AS2" s="115"/>
      <c r="AT2" s="115"/>
      <c r="AU2" s="115"/>
      <c r="AV2" s="115"/>
      <c r="AW2" s="124"/>
    </row>
    <row r="3" s="2" customFormat="1" ht="39" customHeight="1" spans="1:49">
      <c r="A3" s="9">
        <v>45642</v>
      </c>
      <c r="B3" s="15" t="s">
        <v>2933</v>
      </c>
      <c r="C3" s="11" t="s">
        <v>907</v>
      </c>
      <c r="D3" s="12">
        <v>4500153901</v>
      </c>
      <c r="E3" s="16"/>
      <c r="F3" s="17" t="s">
        <v>2934</v>
      </c>
      <c r="G3" s="18" t="s">
        <v>554</v>
      </c>
      <c r="H3" s="14" t="s">
        <v>554</v>
      </c>
      <c r="I3" s="44" t="s">
        <v>555</v>
      </c>
      <c r="J3" s="45">
        <v>600</v>
      </c>
      <c r="K3" s="45">
        <v>0</v>
      </c>
      <c r="L3" s="45">
        <v>6</v>
      </c>
      <c r="M3" s="45">
        <f t="shared" ref="M3:M43" si="0">J3/L3</f>
        <v>100</v>
      </c>
      <c r="N3" s="46">
        <v>45793</v>
      </c>
      <c r="O3" s="46">
        <v>45789</v>
      </c>
      <c r="P3" s="48"/>
      <c r="Q3" s="47"/>
      <c r="R3" s="47"/>
      <c r="S3" s="47"/>
      <c r="T3" s="62">
        <v>46019</v>
      </c>
      <c r="U3" s="62" t="s">
        <v>572</v>
      </c>
      <c r="V3" s="62" t="s">
        <v>2935</v>
      </c>
      <c r="W3" s="62"/>
      <c r="X3" s="63" t="s">
        <v>1608</v>
      </c>
      <c r="Y3" s="13" t="s">
        <v>2936</v>
      </c>
      <c r="Z3" s="47" t="s">
        <v>652</v>
      </c>
      <c r="AA3" s="76">
        <v>2.7</v>
      </c>
      <c r="AB3" s="76">
        <f>AA3*J3</f>
        <v>1620</v>
      </c>
      <c r="AC3" s="45"/>
      <c r="AD3" s="78" t="s">
        <v>567</v>
      </c>
      <c r="AE3" s="78"/>
      <c r="AF3" s="77">
        <f>AE3-J3</f>
        <v>-600</v>
      </c>
      <c r="AG3" s="78"/>
      <c r="AI3" s="96">
        <f>J3</f>
        <v>600</v>
      </c>
      <c r="AJ3" s="96"/>
      <c r="AK3" s="97"/>
      <c r="AM3" s="98">
        <f>J3</f>
        <v>600</v>
      </c>
      <c r="AN3" s="98"/>
      <c r="AO3" s="114"/>
      <c r="AP3" s="115">
        <f>J3</f>
        <v>600</v>
      </c>
      <c r="AQ3" s="116">
        <f>'71152'!AS46+AP3</f>
        <v>41151</v>
      </c>
      <c r="AR3" s="115"/>
      <c r="AS3" s="115"/>
      <c r="AT3" s="115"/>
      <c r="AU3" s="115"/>
      <c r="AV3" s="115"/>
      <c r="AW3" s="44"/>
    </row>
    <row r="4" s="2" customFormat="1" ht="39" customHeight="1" spans="1:50">
      <c r="A4" s="19">
        <v>45775</v>
      </c>
      <c r="B4" s="15" t="s">
        <v>880</v>
      </c>
      <c r="C4" s="11" t="s">
        <v>642</v>
      </c>
      <c r="D4" s="12">
        <v>4500163394</v>
      </c>
      <c r="E4" s="16" t="s">
        <v>2937</v>
      </c>
      <c r="F4" s="12" t="s">
        <v>2938</v>
      </c>
      <c r="G4" s="14" t="s">
        <v>666</v>
      </c>
      <c r="H4" s="14" t="s">
        <v>596</v>
      </c>
      <c r="I4" s="44" t="s">
        <v>555</v>
      </c>
      <c r="J4" s="45">
        <v>990</v>
      </c>
      <c r="K4" s="45">
        <v>0</v>
      </c>
      <c r="L4" s="45">
        <v>6</v>
      </c>
      <c r="M4" s="45">
        <f t="shared" si="0"/>
        <v>165</v>
      </c>
      <c r="N4" s="46">
        <v>45824</v>
      </c>
      <c r="O4" s="46">
        <v>45820</v>
      </c>
      <c r="P4" s="47" t="s">
        <v>2939</v>
      </c>
      <c r="Q4" s="47"/>
      <c r="R4" s="47"/>
      <c r="S4" s="47"/>
      <c r="T4" s="47" t="s">
        <v>731</v>
      </c>
      <c r="U4" s="62">
        <v>45796</v>
      </c>
      <c r="V4" s="62" t="s">
        <v>572</v>
      </c>
      <c r="W4" s="62" t="s">
        <v>2940</v>
      </c>
      <c r="X4" s="62"/>
      <c r="Y4" s="63"/>
      <c r="Z4" s="13" t="s">
        <v>2941</v>
      </c>
      <c r="AA4" s="47" t="s">
        <v>993</v>
      </c>
      <c r="AB4" s="76">
        <v>2.7663</v>
      </c>
      <c r="AC4" s="76">
        <f t="shared" ref="AC4:AC43" si="1">AB4*J4</f>
        <v>2738.637</v>
      </c>
      <c r="AD4" s="45"/>
      <c r="AE4" s="79" t="s">
        <v>567</v>
      </c>
      <c r="AF4" s="79"/>
      <c r="AG4" s="77">
        <f t="shared" ref="AG4:AG28" si="2">AF4-J4</f>
        <v>-990</v>
      </c>
      <c r="AH4" s="79"/>
      <c r="AJ4" s="96"/>
      <c r="AK4" s="96">
        <f>J4</f>
        <v>990</v>
      </c>
      <c r="AL4" s="97"/>
      <c r="AN4" s="98">
        <f t="shared" ref="AN4:AN38" si="3">J4</f>
        <v>990</v>
      </c>
      <c r="AO4" s="98"/>
      <c r="AP4" s="114"/>
      <c r="AQ4" s="115">
        <f t="shared" ref="AQ4:AQ38" si="4">J4</f>
        <v>990</v>
      </c>
      <c r="AR4" s="115">
        <f>'71152'!AS118+AQ4</f>
        <v>146119</v>
      </c>
      <c r="AS4" s="115"/>
      <c r="AT4" s="115"/>
      <c r="AU4" s="115"/>
      <c r="AV4" s="115"/>
      <c r="AW4" s="115"/>
      <c r="AX4" s="44"/>
    </row>
    <row r="5" s="2" customFormat="1" ht="39" customHeight="1" spans="1:50">
      <c r="A5" s="19">
        <v>45765</v>
      </c>
      <c r="B5" s="15" t="s">
        <v>1478</v>
      </c>
      <c r="C5" s="11" t="s">
        <v>594</v>
      </c>
      <c r="D5" s="12">
        <v>4500164205</v>
      </c>
      <c r="E5" s="16" t="s">
        <v>2942</v>
      </c>
      <c r="F5" s="12" t="s">
        <v>2943</v>
      </c>
      <c r="G5" s="20" t="s">
        <v>1481</v>
      </c>
      <c r="H5" s="14" t="s">
        <v>761</v>
      </c>
      <c r="I5" s="44" t="s">
        <v>555</v>
      </c>
      <c r="J5" s="45">
        <v>2268</v>
      </c>
      <c r="K5" s="45">
        <v>0</v>
      </c>
      <c r="L5" s="45">
        <v>3</v>
      </c>
      <c r="M5" s="45">
        <f t="shared" si="0"/>
        <v>756</v>
      </c>
      <c r="N5" s="46">
        <v>45811</v>
      </c>
      <c r="O5" s="46">
        <v>45807</v>
      </c>
      <c r="P5" s="47" t="s">
        <v>2944</v>
      </c>
      <c r="Q5" s="47"/>
      <c r="R5" s="47"/>
      <c r="S5" s="47"/>
      <c r="T5" s="47" t="s">
        <v>731</v>
      </c>
      <c r="U5" s="62" t="s">
        <v>2945</v>
      </c>
      <c r="V5" s="62" t="s">
        <v>572</v>
      </c>
      <c r="W5" s="62" t="s">
        <v>572</v>
      </c>
      <c r="X5" s="62">
        <v>45765</v>
      </c>
      <c r="Y5" s="63"/>
      <c r="Z5" s="13" t="s">
        <v>1501</v>
      </c>
      <c r="AA5" s="47" t="s">
        <v>2946</v>
      </c>
      <c r="AB5" s="76">
        <v>2.75</v>
      </c>
      <c r="AC5" s="76">
        <f t="shared" si="1"/>
        <v>6237</v>
      </c>
      <c r="AD5" s="45"/>
      <c r="AE5" s="79" t="s">
        <v>567</v>
      </c>
      <c r="AF5" s="79"/>
      <c r="AG5" s="77">
        <f t="shared" si="2"/>
        <v>-2268</v>
      </c>
      <c r="AH5" s="79" t="s">
        <v>2692</v>
      </c>
      <c r="AJ5" s="96">
        <f t="shared" ref="AJ5:AJ37" si="5">J5</f>
        <v>2268</v>
      </c>
      <c r="AK5" s="96"/>
      <c r="AL5" s="97"/>
      <c r="AN5" s="98"/>
      <c r="AO5" s="98">
        <f>J5</f>
        <v>2268</v>
      </c>
      <c r="AP5" s="114"/>
      <c r="AQ5" s="115">
        <f t="shared" si="4"/>
        <v>2268</v>
      </c>
      <c r="AR5" s="115">
        <f>'71152'!AS83+AQ5</f>
        <v>120651</v>
      </c>
      <c r="AS5" s="115"/>
      <c r="AT5" s="115"/>
      <c r="AU5" s="115"/>
      <c r="AV5" s="115"/>
      <c r="AW5" s="115"/>
      <c r="AX5" s="44"/>
    </row>
    <row r="6" s="2" customFormat="1" ht="39" customHeight="1" spans="1:50">
      <c r="A6" s="19">
        <v>45765</v>
      </c>
      <c r="B6" s="15" t="s">
        <v>1478</v>
      </c>
      <c r="C6" s="11" t="s">
        <v>594</v>
      </c>
      <c r="D6" s="12">
        <v>4500164205</v>
      </c>
      <c r="E6" s="16" t="s">
        <v>2947</v>
      </c>
      <c r="F6" s="12" t="s">
        <v>2948</v>
      </c>
      <c r="G6" s="20" t="s">
        <v>1481</v>
      </c>
      <c r="H6" s="14" t="s">
        <v>761</v>
      </c>
      <c r="I6" s="44" t="s">
        <v>555</v>
      </c>
      <c r="J6" s="45">
        <v>3132</v>
      </c>
      <c r="K6" s="45">
        <v>0</v>
      </c>
      <c r="L6" s="45">
        <v>3</v>
      </c>
      <c r="M6" s="45">
        <f t="shared" si="0"/>
        <v>1044</v>
      </c>
      <c r="N6" s="46">
        <v>45811</v>
      </c>
      <c r="O6" s="46">
        <v>45807</v>
      </c>
      <c r="P6" s="47" t="s">
        <v>2944</v>
      </c>
      <c r="Q6" s="47"/>
      <c r="R6" s="47"/>
      <c r="S6" s="47"/>
      <c r="T6" s="47" t="s">
        <v>731</v>
      </c>
      <c r="U6" s="62" t="s">
        <v>2945</v>
      </c>
      <c r="V6" s="62" t="s">
        <v>572</v>
      </c>
      <c r="W6" s="62" t="s">
        <v>572</v>
      </c>
      <c r="X6" s="62">
        <v>45765</v>
      </c>
      <c r="Y6" s="63"/>
      <c r="Z6" s="13" t="s">
        <v>1501</v>
      </c>
      <c r="AA6" s="47" t="s">
        <v>2946</v>
      </c>
      <c r="AB6" s="76">
        <v>2.75</v>
      </c>
      <c r="AC6" s="76">
        <f t="shared" si="1"/>
        <v>8613</v>
      </c>
      <c r="AD6" s="45"/>
      <c r="AE6" s="79" t="s">
        <v>567</v>
      </c>
      <c r="AF6" s="79"/>
      <c r="AG6" s="77">
        <f t="shared" si="2"/>
        <v>-3132</v>
      </c>
      <c r="AH6" s="79" t="s">
        <v>2692</v>
      </c>
      <c r="AJ6" s="96">
        <f t="shared" si="5"/>
        <v>3132</v>
      </c>
      <c r="AK6" s="96"/>
      <c r="AL6" s="97"/>
      <c r="AN6" s="98">
        <f t="shared" si="3"/>
        <v>3132</v>
      </c>
      <c r="AO6" s="98"/>
      <c r="AP6" s="114"/>
      <c r="AQ6" s="115">
        <f t="shared" si="4"/>
        <v>3132</v>
      </c>
      <c r="AR6" s="115">
        <f t="shared" ref="AR6:AR9" si="6">AR5+AQ6</f>
        <v>123783</v>
      </c>
      <c r="AS6" s="115"/>
      <c r="AT6" s="115"/>
      <c r="AU6" s="115"/>
      <c r="AV6" s="115"/>
      <c r="AW6" s="115"/>
      <c r="AX6" s="44"/>
    </row>
    <row r="7" s="2" customFormat="1" ht="39" customHeight="1" spans="1:50">
      <c r="A7" s="19">
        <v>45765</v>
      </c>
      <c r="B7" s="15" t="s">
        <v>1478</v>
      </c>
      <c r="C7" s="11" t="s">
        <v>594</v>
      </c>
      <c r="D7" s="12">
        <v>4500164205</v>
      </c>
      <c r="E7" s="16" t="s">
        <v>2949</v>
      </c>
      <c r="F7" s="12" t="s">
        <v>2950</v>
      </c>
      <c r="G7" s="20" t="s">
        <v>1481</v>
      </c>
      <c r="H7" s="14" t="s">
        <v>761</v>
      </c>
      <c r="I7" s="44" t="s">
        <v>555</v>
      </c>
      <c r="J7" s="45">
        <v>2802</v>
      </c>
      <c r="K7" s="45">
        <v>0</v>
      </c>
      <c r="L7" s="45">
        <v>3</v>
      </c>
      <c r="M7" s="45">
        <f t="shared" si="0"/>
        <v>934</v>
      </c>
      <c r="N7" s="46">
        <v>45811</v>
      </c>
      <c r="O7" s="46">
        <v>45807</v>
      </c>
      <c r="P7" s="47" t="s">
        <v>2944</v>
      </c>
      <c r="Q7" s="47"/>
      <c r="R7" s="47"/>
      <c r="S7" s="47"/>
      <c r="T7" s="47" t="s">
        <v>731</v>
      </c>
      <c r="U7" s="62" t="s">
        <v>2945</v>
      </c>
      <c r="V7" s="62" t="s">
        <v>572</v>
      </c>
      <c r="W7" s="62" t="s">
        <v>572</v>
      </c>
      <c r="X7" s="62">
        <v>45765</v>
      </c>
      <c r="Y7" s="63"/>
      <c r="Z7" s="13" t="s">
        <v>1501</v>
      </c>
      <c r="AA7" s="47" t="s">
        <v>2946</v>
      </c>
      <c r="AB7" s="76">
        <v>2.75</v>
      </c>
      <c r="AC7" s="76">
        <f t="shared" si="1"/>
        <v>7705.5</v>
      </c>
      <c r="AD7" s="45"/>
      <c r="AE7" s="79" t="s">
        <v>567</v>
      </c>
      <c r="AF7" s="79"/>
      <c r="AG7" s="77">
        <f t="shared" si="2"/>
        <v>-2802</v>
      </c>
      <c r="AH7" s="79" t="s">
        <v>2692</v>
      </c>
      <c r="AJ7" s="96">
        <f t="shared" si="5"/>
        <v>2802</v>
      </c>
      <c r="AK7" s="96"/>
      <c r="AL7" s="97"/>
      <c r="AN7" s="98">
        <f t="shared" si="3"/>
        <v>2802</v>
      </c>
      <c r="AO7" s="98"/>
      <c r="AP7" s="114"/>
      <c r="AQ7" s="115">
        <f t="shared" si="4"/>
        <v>2802</v>
      </c>
      <c r="AR7" s="115">
        <f t="shared" si="6"/>
        <v>126585</v>
      </c>
      <c r="AS7" s="115"/>
      <c r="AT7" s="115"/>
      <c r="AU7" s="115"/>
      <c r="AV7" s="115"/>
      <c r="AW7" s="115"/>
      <c r="AX7" s="44"/>
    </row>
    <row r="8" s="2" customFormat="1" ht="39" customHeight="1" spans="1:50">
      <c r="A8" s="19">
        <v>45769</v>
      </c>
      <c r="B8" s="15" t="s">
        <v>1478</v>
      </c>
      <c r="C8" s="11" t="s">
        <v>594</v>
      </c>
      <c r="D8" s="12">
        <v>4500164229</v>
      </c>
      <c r="E8" s="16" t="s">
        <v>2951</v>
      </c>
      <c r="F8" s="12" t="s">
        <v>2952</v>
      </c>
      <c r="G8" s="20" t="s">
        <v>1481</v>
      </c>
      <c r="H8" s="14" t="s">
        <v>761</v>
      </c>
      <c r="I8" s="44" t="s">
        <v>555</v>
      </c>
      <c r="J8" s="45">
        <v>4104</v>
      </c>
      <c r="K8" s="45">
        <v>0</v>
      </c>
      <c r="L8" s="45">
        <v>3</v>
      </c>
      <c r="M8" s="45">
        <f t="shared" si="0"/>
        <v>1368</v>
      </c>
      <c r="N8" s="46">
        <v>45818</v>
      </c>
      <c r="O8" s="46">
        <v>45814</v>
      </c>
      <c r="P8" s="47" t="s">
        <v>2953</v>
      </c>
      <c r="Q8" s="47" t="s">
        <v>2944</v>
      </c>
      <c r="R8" s="47"/>
      <c r="S8" s="47"/>
      <c r="T8" s="47" t="s">
        <v>731</v>
      </c>
      <c r="U8" s="62" t="s">
        <v>2945</v>
      </c>
      <c r="V8" s="62" t="s">
        <v>572</v>
      </c>
      <c r="W8" s="62" t="s">
        <v>572</v>
      </c>
      <c r="X8" s="62">
        <v>45769</v>
      </c>
      <c r="Y8" s="63"/>
      <c r="Z8" s="13" t="s">
        <v>1601</v>
      </c>
      <c r="AA8" s="47" t="s">
        <v>2946</v>
      </c>
      <c r="AB8" s="76">
        <v>1.65</v>
      </c>
      <c r="AC8" s="76">
        <f t="shared" si="1"/>
        <v>6771.6</v>
      </c>
      <c r="AD8" s="45"/>
      <c r="AE8" s="79" t="s">
        <v>567</v>
      </c>
      <c r="AF8" s="79"/>
      <c r="AG8" s="77">
        <f t="shared" si="2"/>
        <v>-4104</v>
      </c>
      <c r="AH8" s="79"/>
      <c r="AJ8" s="96">
        <f t="shared" si="5"/>
        <v>4104</v>
      </c>
      <c r="AK8" s="96"/>
      <c r="AL8" s="97"/>
      <c r="AN8" s="98">
        <f t="shared" si="3"/>
        <v>4104</v>
      </c>
      <c r="AO8" s="98"/>
      <c r="AP8" s="114"/>
      <c r="AQ8" s="115">
        <f t="shared" si="4"/>
        <v>4104</v>
      </c>
      <c r="AR8" s="115">
        <f>'71152'!AS152+AQ8</f>
        <v>178393</v>
      </c>
      <c r="AS8" s="115"/>
      <c r="AT8" s="115"/>
      <c r="AU8" s="115"/>
      <c r="AV8" s="115"/>
      <c r="AW8" s="115"/>
      <c r="AX8" s="44"/>
    </row>
    <row r="9" s="2" customFormat="1" ht="39" customHeight="1" spans="1:50">
      <c r="A9" s="19">
        <v>45769</v>
      </c>
      <c r="B9" s="15" t="s">
        <v>1478</v>
      </c>
      <c r="C9" s="11" t="s">
        <v>594</v>
      </c>
      <c r="D9" s="12">
        <v>4500164229</v>
      </c>
      <c r="E9" s="16" t="s">
        <v>2954</v>
      </c>
      <c r="F9" s="12" t="s">
        <v>2955</v>
      </c>
      <c r="G9" s="20" t="s">
        <v>1481</v>
      </c>
      <c r="H9" s="14" t="s">
        <v>761</v>
      </c>
      <c r="I9" s="44" t="s">
        <v>555</v>
      </c>
      <c r="J9" s="45">
        <v>3594</v>
      </c>
      <c r="K9" s="45">
        <v>0</v>
      </c>
      <c r="L9" s="45">
        <v>3</v>
      </c>
      <c r="M9" s="45">
        <f t="shared" si="0"/>
        <v>1198</v>
      </c>
      <c r="N9" s="46">
        <v>45818</v>
      </c>
      <c r="O9" s="46">
        <v>45814</v>
      </c>
      <c r="P9" s="47" t="s">
        <v>2953</v>
      </c>
      <c r="Q9" s="47" t="s">
        <v>2944</v>
      </c>
      <c r="R9" s="47"/>
      <c r="S9" s="47"/>
      <c r="T9" s="47" t="s">
        <v>731</v>
      </c>
      <c r="U9" s="62" t="s">
        <v>2945</v>
      </c>
      <c r="V9" s="62" t="s">
        <v>572</v>
      </c>
      <c r="W9" s="62" t="s">
        <v>572</v>
      </c>
      <c r="X9" s="62">
        <v>45769</v>
      </c>
      <c r="Y9" s="63"/>
      <c r="Z9" s="13" t="s">
        <v>1601</v>
      </c>
      <c r="AA9" s="47" t="s">
        <v>2946</v>
      </c>
      <c r="AB9" s="76">
        <v>1.65</v>
      </c>
      <c r="AC9" s="76">
        <f t="shared" si="1"/>
        <v>5930.1</v>
      </c>
      <c r="AD9" s="45"/>
      <c r="AE9" s="79" t="s">
        <v>567</v>
      </c>
      <c r="AF9" s="79"/>
      <c r="AG9" s="77">
        <f t="shared" si="2"/>
        <v>-3594</v>
      </c>
      <c r="AH9" s="79"/>
      <c r="AJ9" s="96">
        <f t="shared" si="5"/>
        <v>3594</v>
      </c>
      <c r="AK9" s="96"/>
      <c r="AL9" s="97"/>
      <c r="AN9" s="98">
        <f t="shared" si="3"/>
        <v>3594</v>
      </c>
      <c r="AO9" s="98"/>
      <c r="AP9" s="114"/>
      <c r="AQ9" s="115">
        <f t="shared" si="4"/>
        <v>3594</v>
      </c>
      <c r="AR9" s="115">
        <f t="shared" si="6"/>
        <v>181987</v>
      </c>
      <c r="AS9" s="115"/>
      <c r="AT9" s="115"/>
      <c r="AU9" s="115"/>
      <c r="AV9" s="115"/>
      <c r="AW9" s="115"/>
      <c r="AX9" s="44"/>
    </row>
    <row r="10" s="2" customFormat="1" ht="39" customHeight="1" spans="1:50">
      <c r="A10" s="19">
        <v>45769</v>
      </c>
      <c r="B10" s="15" t="s">
        <v>1478</v>
      </c>
      <c r="C10" s="11" t="s">
        <v>594</v>
      </c>
      <c r="D10" s="12">
        <v>4500164240</v>
      </c>
      <c r="E10" s="16" t="s">
        <v>2956</v>
      </c>
      <c r="F10" s="12" t="s">
        <v>2957</v>
      </c>
      <c r="G10" s="20" t="s">
        <v>1481</v>
      </c>
      <c r="H10" s="14" t="s">
        <v>761</v>
      </c>
      <c r="I10" s="44" t="s">
        <v>555</v>
      </c>
      <c r="J10" s="45">
        <v>2928</v>
      </c>
      <c r="K10" s="45">
        <v>0</v>
      </c>
      <c r="L10" s="45">
        <v>3</v>
      </c>
      <c r="M10" s="45">
        <f t="shared" si="0"/>
        <v>976</v>
      </c>
      <c r="N10" s="46">
        <v>45825</v>
      </c>
      <c r="O10" s="46">
        <v>45821</v>
      </c>
      <c r="P10" s="47" t="s">
        <v>2958</v>
      </c>
      <c r="Q10" s="47" t="s">
        <v>2944</v>
      </c>
      <c r="R10" s="47"/>
      <c r="S10" s="47"/>
      <c r="T10" s="47" t="s">
        <v>731</v>
      </c>
      <c r="U10" s="62" t="s">
        <v>2945</v>
      </c>
      <c r="V10" s="62" t="s">
        <v>572</v>
      </c>
      <c r="W10" s="62" t="s">
        <v>572</v>
      </c>
      <c r="X10" s="62">
        <v>45769</v>
      </c>
      <c r="Y10" s="63"/>
      <c r="Z10" s="13" t="s">
        <v>2959</v>
      </c>
      <c r="AA10" s="47" t="s">
        <v>2946</v>
      </c>
      <c r="AB10" s="76">
        <v>1.65</v>
      </c>
      <c r="AC10" s="76">
        <f t="shared" si="1"/>
        <v>4831.2</v>
      </c>
      <c r="AD10" s="45"/>
      <c r="AE10" s="79" t="s">
        <v>567</v>
      </c>
      <c r="AF10" s="79"/>
      <c r="AG10" s="77">
        <f t="shared" si="2"/>
        <v>-2928</v>
      </c>
      <c r="AH10" s="79"/>
      <c r="AJ10" s="96">
        <f t="shared" si="5"/>
        <v>2928</v>
      </c>
      <c r="AK10" s="96"/>
      <c r="AL10" s="97"/>
      <c r="AN10" s="98">
        <f t="shared" si="3"/>
        <v>2928</v>
      </c>
      <c r="AO10" s="98"/>
      <c r="AP10" s="114"/>
      <c r="AQ10" s="115">
        <f t="shared" si="4"/>
        <v>2928</v>
      </c>
      <c r="AR10" s="115">
        <f>'71152'!AS119+AQ10</f>
        <v>148561</v>
      </c>
      <c r="AS10" s="115"/>
      <c r="AT10" s="115"/>
      <c r="AU10" s="115"/>
      <c r="AV10" s="115"/>
      <c r="AW10" s="115"/>
      <c r="AX10" s="44"/>
    </row>
    <row r="11" s="2" customFormat="1" ht="39" customHeight="1" spans="1:50">
      <c r="A11" s="19">
        <v>45769</v>
      </c>
      <c r="B11" s="15" t="s">
        <v>1478</v>
      </c>
      <c r="C11" s="11" t="s">
        <v>594</v>
      </c>
      <c r="D11" s="12">
        <v>4500164240</v>
      </c>
      <c r="E11" s="16" t="s">
        <v>2960</v>
      </c>
      <c r="F11" s="12" t="s">
        <v>2961</v>
      </c>
      <c r="G11" s="20" t="s">
        <v>1481</v>
      </c>
      <c r="H11" s="14" t="s">
        <v>761</v>
      </c>
      <c r="I11" s="44" t="s">
        <v>555</v>
      </c>
      <c r="J11" s="45">
        <v>2766</v>
      </c>
      <c r="K11" s="45">
        <v>0</v>
      </c>
      <c r="L11" s="45">
        <v>3</v>
      </c>
      <c r="M11" s="45">
        <f t="shared" si="0"/>
        <v>922</v>
      </c>
      <c r="N11" s="46">
        <v>45825</v>
      </c>
      <c r="O11" s="46">
        <v>45821</v>
      </c>
      <c r="P11" s="47" t="s">
        <v>2958</v>
      </c>
      <c r="Q11" s="47" t="s">
        <v>2944</v>
      </c>
      <c r="R11" s="47"/>
      <c r="S11" s="47"/>
      <c r="T11" s="47" t="s">
        <v>731</v>
      </c>
      <c r="U11" s="62" t="s">
        <v>2945</v>
      </c>
      <c r="V11" s="62" t="s">
        <v>572</v>
      </c>
      <c r="W11" s="62" t="s">
        <v>572</v>
      </c>
      <c r="X11" s="62">
        <v>45769</v>
      </c>
      <c r="Y11" s="63"/>
      <c r="Z11" s="13" t="s">
        <v>2959</v>
      </c>
      <c r="AA11" s="47" t="s">
        <v>2946</v>
      </c>
      <c r="AB11" s="76">
        <v>1.65</v>
      </c>
      <c r="AC11" s="76">
        <f t="shared" si="1"/>
        <v>4563.9</v>
      </c>
      <c r="AD11" s="45"/>
      <c r="AE11" s="79" t="s">
        <v>567</v>
      </c>
      <c r="AF11" s="79"/>
      <c r="AG11" s="77">
        <f t="shared" si="2"/>
        <v>-2766</v>
      </c>
      <c r="AH11" s="79"/>
      <c r="AJ11" s="96">
        <f t="shared" si="5"/>
        <v>2766</v>
      </c>
      <c r="AK11" s="96"/>
      <c r="AL11" s="97"/>
      <c r="AN11" s="98">
        <f t="shared" si="3"/>
        <v>2766</v>
      </c>
      <c r="AO11" s="98"/>
      <c r="AP11" s="114"/>
      <c r="AQ11" s="115">
        <f t="shared" si="4"/>
        <v>2766</v>
      </c>
      <c r="AR11" s="115">
        <f t="shared" ref="AR11:AR18" si="7">AR10+AQ11</f>
        <v>151327</v>
      </c>
      <c r="AS11" s="115"/>
      <c r="AT11" s="115"/>
      <c r="AU11" s="115"/>
      <c r="AV11" s="115"/>
      <c r="AW11" s="115"/>
      <c r="AX11" s="44"/>
    </row>
    <row r="12" s="2" customFormat="1" ht="39" customHeight="1" spans="1:50">
      <c r="A12" s="19">
        <v>45765</v>
      </c>
      <c r="B12" s="15" t="s">
        <v>1478</v>
      </c>
      <c r="C12" s="11" t="s">
        <v>594</v>
      </c>
      <c r="D12" s="12">
        <v>4500164258</v>
      </c>
      <c r="E12" s="16" t="s">
        <v>2962</v>
      </c>
      <c r="F12" s="12" t="s">
        <v>2963</v>
      </c>
      <c r="G12" s="20" t="s">
        <v>1481</v>
      </c>
      <c r="H12" s="14" t="s">
        <v>761</v>
      </c>
      <c r="I12" s="44" t="s">
        <v>555</v>
      </c>
      <c r="J12" s="45">
        <v>600</v>
      </c>
      <c r="K12" s="45">
        <v>0</v>
      </c>
      <c r="L12" s="45">
        <v>3</v>
      </c>
      <c r="M12" s="45">
        <f t="shared" si="0"/>
        <v>200</v>
      </c>
      <c r="N12" s="46">
        <v>45811</v>
      </c>
      <c r="O12" s="46">
        <v>45807</v>
      </c>
      <c r="P12" s="47" t="s">
        <v>2964</v>
      </c>
      <c r="Q12" s="47" t="s">
        <v>2944</v>
      </c>
      <c r="S12" s="47"/>
      <c r="T12" s="47" t="s">
        <v>731</v>
      </c>
      <c r="U12" s="62" t="s">
        <v>2945</v>
      </c>
      <c r="V12" s="62" t="s">
        <v>572</v>
      </c>
      <c r="W12" s="62" t="s">
        <v>572</v>
      </c>
      <c r="X12" s="62">
        <v>45765</v>
      </c>
      <c r="Y12" s="63"/>
      <c r="Z12" s="13" t="s">
        <v>2345</v>
      </c>
      <c r="AA12" s="47" t="s">
        <v>1485</v>
      </c>
      <c r="AB12" s="76">
        <v>2.75</v>
      </c>
      <c r="AC12" s="76">
        <f t="shared" si="1"/>
        <v>1650</v>
      </c>
      <c r="AD12" s="45"/>
      <c r="AE12" s="79" t="s">
        <v>567</v>
      </c>
      <c r="AF12" s="79"/>
      <c r="AG12" s="77">
        <f t="shared" si="2"/>
        <v>-600</v>
      </c>
      <c r="AH12" s="79"/>
      <c r="AJ12" s="96">
        <f t="shared" si="5"/>
        <v>600</v>
      </c>
      <c r="AK12" s="96"/>
      <c r="AL12" s="97"/>
      <c r="AN12" s="98">
        <f t="shared" si="3"/>
        <v>600</v>
      </c>
      <c r="AO12" s="98"/>
      <c r="AP12" s="114"/>
      <c r="AQ12" s="115">
        <f t="shared" si="4"/>
        <v>600</v>
      </c>
      <c r="AR12" s="115">
        <f>取消單!AR7+AQ12</f>
        <v>127185</v>
      </c>
      <c r="AS12" s="115"/>
      <c r="AT12" s="115"/>
      <c r="AU12" s="115"/>
      <c r="AV12" s="115"/>
      <c r="AW12" s="115"/>
      <c r="AX12" s="44"/>
    </row>
    <row r="13" s="2" customFormat="1" ht="39" customHeight="1" spans="1:50">
      <c r="A13" s="19">
        <v>45765</v>
      </c>
      <c r="B13" s="15" t="s">
        <v>1478</v>
      </c>
      <c r="C13" s="11" t="s">
        <v>594</v>
      </c>
      <c r="D13" s="12">
        <v>4500164258</v>
      </c>
      <c r="E13" s="16" t="s">
        <v>2965</v>
      </c>
      <c r="F13" s="12" t="s">
        <v>2966</v>
      </c>
      <c r="G13" s="20" t="s">
        <v>1481</v>
      </c>
      <c r="H13" s="14" t="s">
        <v>761</v>
      </c>
      <c r="I13" s="44" t="s">
        <v>555</v>
      </c>
      <c r="J13" s="45">
        <v>906</v>
      </c>
      <c r="K13" s="45">
        <v>0</v>
      </c>
      <c r="L13" s="45">
        <v>3</v>
      </c>
      <c r="M13" s="45">
        <f t="shared" si="0"/>
        <v>302</v>
      </c>
      <c r="N13" s="46">
        <v>45811</v>
      </c>
      <c r="O13" s="46">
        <v>45807</v>
      </c>
      <c r="P13" s="47" t="s">
        <v>2964</v>
      </c>
      <c r="Q13" s="47" t="s">
        <v>2944</v>
      </c>
      <c r="S13" s="47"/>
      <c r="T13" s="47" t="s">
        <v>731</v>
      </c>
      <c r="U13" s="62" t="s">
        <v>2945</v>
      </c>
      <c r="V13" s="62" t="s">
        <v>572</v>
      </c>
      <c r="W13" s="62" t="s">
        <v>572</v>
      </c>
      <c r="X13" s="62">
        <v>45765</v>
      </c>
      <c r="Y13" s="63"/>
      <c r="Z13" s="13" t="s">
        <v>2345</v>
      </c>
      <c r="AA13" s="47" t="s">
        <v>1485</v>
      </c>
      <c r="AB13" s="76">
        <v>2.75</v>
      </c>
      <c r="AC13" s="76">
        <f t="shared" si="1"/>
        <v>2491.5</v>
      </c>
      <c r="AD13" s="45"/>
      <c r="AE13" s="79" t="s">
        <v>567</v>
      </c>
      <c r="AF13" s="79"/>
      <c r="AG13" s="77">
        <f t="shared" si="2"/>
        <v>-906</v>
      </c>
      <c r="AH13" s="79"/>
      <c r="AJ13" s="96">
        <f t="shared" si="5"/>
        <v>906</v>
      </c>
      <c r="AK13" s="96"/>
      <c r="AL13" s="97"/>
      <c r="AN13" s="98">
        <f t="shared" si="3"/>
        <v>906</v>
      </c>
      <c r="AO13" s="98"/>
      <c r="AP13" s="114"/>
      <c r="AQ13" s="115">
        <f t="shared" si="4"/>
        <v>906</v>
      </c>
      <c r="AR13" s="115">
        <f t="shared" si="7"/>
        <v>128091</v>
      </c>
      <c r="AS13" s="115"/>
      <c r="AT13" s="115"/>
      <c r="AU13" s="115"/>
      <c r="AV13" s="115"/>
      <c r="AW13" s="115"/>
      <c r="AX13" s="44"/>
    </row>
    <row r="14" s="2" customFormat="1" ht="39" customHeight="1" spans="1:50">
      <c r="A14" s="19">
        <v>45769</v>
      </c>
      <c r="B14" s="15" t="s">
        <v>1478</v>
      </c>
      <c r="C14" s="11" t="s">
        <v>594</v>
      </c>
      <c r="D14" s="12">
        <v>4500164334</v>
      </c>
      <c r="E14" s="16" t="s">
        <v>2967</v>
      </c>
      <c r="F14" s="12" t="s">
        <v>2968</v>
      </c>
      <c r="G14" s="20" t="s">
        <v>1481</v>
      </c>
      <c r="H14" s="14" t="s">
        <v>761</v>
      </c>
      <c r="I14" s="44" t="s">
        <v>555</v>
      </c>
      <c r="J14" s="45">
        <v>570</v>
      </c>
      <c r="K14" s="45">
        <v>0</v>
      </c>
      <c r="L14" s="45">
        <v>3</v>
      </c>
      <c r="M14" s="45">
        <f t="shared" si="0"/>
        <v>190</v>
      </c>
      <c r="N14" s="46">
        <v>45818</v>
      </c>
      <c r="O14" s="46">
        <v>45814</v>
      </c>
      <c r="P14" s="47" t="s">
        <v>2953</v>
      </c>
      <c r="Q14" s="47" t="s">
        <v>2944</v>
      </c>
      <c r="R14" s="47"/>
      <c r="S14" s="47"/>
      <c r="T14" s="47" t="s">
        <v>731</v>
      </c>
      <c r="U14" s="62" t="s">
        <v>2945</v>
      </c>
      <c r="V14" s="62" t="s">
        <v>572</v>
      </c>
      <c r="W14" s="62" t="s">
        <v>572</v>
      </c>
      <c r="X14" s="62">
        <v>45769</v>
      </c>
      <c r="Y14" s="63"/>
      <c r="Z14" s="13" t="s">
        <v>2345</v>
      </c>
      <c r="AA14" s="47" t="s">
        <v>1485</v>
      </c>
      <c r="AB14" s="76">
        <v>1.65</v>
      </c>
      <c r="AC14" s="76">
        <f t="shared" si="1"/>
        <v>940.5</v>
      </c>
      <c r="AD14" s="45"/>
      <c r="AE14" s="79" t="s">
        <v>567</v>
      </c>
      <c r="AF14" s="79"/>
      <c r="AG14" s="77">
        <f t="shared" si="2"/>
        <v>-570</v>
      </c>
      <c r="AH14" s="79"/>
      <c r="AJ14" s="96">
        <f t="shared" si="5"/>
        <v>570</v>
      </c>
      <c r="AK14" s="96"/>
      <c r="AL14" s="97"/>
      <c r="AN14" s="98">
        <f t="shared" si="3"/>
        <v>570</v>
      </c>
      <c r="AO14" s="98"/>
      <c r="AP14" s="114"/>
      <c r="AQ14" s="115">
        <f t="shared" si="4"/>
        <v>570</v>
      </c>
      <c r="AR14" s="115">
        <f>取消單!AR9+AQ14</f>
        <v>182557</v>
      </c>
      <c r="AS14" s="115"/>
      <c r="AT14" s="115"/>
      <c r="AU14" s="115"/>
      <c r="AV14" s="115"/>
      <c r="AW14" s="115"/>
      <c r="AX14" s="44"/>
    </row>
    <row r="15" s="2" customFormat="1" ht="39" customHeight="1" spans="1:50">
      <c r="A15" s="19">
        <v>45769</v>
      </c>
      <c r="B15" s="15" t="s">
        <v>1478</v>
      </c>
      <c r="C15" s="11" t="s">
        <v>594</v>
      </c>
      <c r="D15" s="12">
        <v>4500164334</v>
      </c>
      <c r="E15" s="16" t="s">
        <v>2969</v>
      </c>
      <c r="F15" s="12" t="s">
        <v>2970</v>
      </c>
      <c r="G15" s="20" t="s">
        <v>1481</v>
      </c>
      <c r="H15" s="14" t="s">
        <v>761</v>
      </c>
      <c r="I15" s="44" t="s">
        <v>555</v>
      </c>
      <c r="J15" s="45">
        <v>933</v>
      </c>
      <c r="K15" s="45">
        <v>0</v>
      </c>
      <c r="L15" s="45">
        <v>3</v>
      </c>
      <c r="M15" s="45">
        <f t="shared" si="0"/>
        <v>311</v>
      </c>
      <c r="N15" s="46">
        <v>45818</v>
      </c>
      <c r="O15" s="46">
        <v>45814</v>
      </c>
      <c r="P15" s="47" t="s">
        <v>2953</v>
      </c>
      <c r="Q15" s="47" t="s">
        <v>2944</v>
      </c>
      <c r="R15" s="47"/>
      <c r="S15" s="47"/>
      <c r="T15" s="47" t="s">
        <v>731</v>
      </c>
      <c r="U15" s="62" t="s">
        <v>2945</v>
      </c>
      <c r="V15" s="62" t="s">
        <v>572</v>
      </c>
      <c r="W15" s="62" t="s">
        <v>572</v>
      </c>
      <c r="X15" s="62">
        <v>45769</v>
      </c>
      <c r="Y15" s="63"/>
      <c r="Z15" s="13" t="s">
        <v>2345</v>
      </c>
      <c r="AA15" s="47" t="s">
        <v>1485</v>
      </c>
      <c r="AB15" s="76">
        <v>1.65</v>
      </c>
      <c r="AC15" s="76">
        <f t="shared" si="1"/>
        <v>1539.45</v>
      </c>
      <c r="AD15" s="45"/>
      <c r="AE15" s="79" t="s">
        <v>567</v>
      </c>
      <c r="AF15" s="79"/>
      <c r="AG15" s="77">
        <f t="shared" si="2"/>
        <v>-933</v>
      </c>
      <c r="AH15" s="79"/>
      <c r="AJ15" s="96">
        <f t="shared" si="5"/>
        <v>933</v>
      </c>
      <c r="AK15" s="96"/>
      <c r="AL15" s="97"/>
      <c r="AN15" s="98">
        <f t="shared" si="3"/>
        <v>933</v>
      </c>
      <c r="AO15" s="98"/>
      <c r="AP15" s="114"/>
      <c r="AQ15" s="115">
        <f t="shared" si="4"/>
        <v>933</v>
      </c>
      <c r="AR15" s="115">
        <f t="shared" si="7"/>
        <v>183490</v>
      </c>
      <c r="AS15" s="115"/>
      <c r="AT15" s="115"/>
      <c r="AU15" s="115"/>
      <c r="AV15" s="115"/>
      <c r="AW15" s="115"/>
      <c r="AX15" s="44"/>
    </row>
    <row r="16" s="2" customFormat="1" ht="39" customHeight="1" spans="1:50">
      <c r="A16" s="19">
        <v>45769</v>
      </c>
      <c r="B16" s="15" t="s">
        <v>1478</v>
      </c>
      <c r="C16" s="11" t="s">
        <v>594</v>
      </c>
      <c r="D16" s="12">
        <v>4500164334</v>
      </c>
      <c r="E16" s="16" t="s">
        <v>2971</v>
      </c>
      <c r="F16" s="12" t="s">
        <v>2972</v>
      </c>
      <c r="G16" s="20" t="s">
        <v>1481</v>
      </c>
      <c r="H16" s="14" t="s">
        <v>761</v>
      </c>
      <c r="I16" s="44" t="s">
        <v>555</v>
      </c>
      <c r="J16" s="45">
        <v>984</v>
      </c>
      <c r="K16" s="45">
        <v>0</v>
      </c>
      <c r="L16" s="45">
        <v>3</v>
      </c>
      <c r="M16" s="45">
        <f t="shared" si="0"/>
        <v>328</v>
      </c>
      <c r="N16" s="46">
        <v>45818</v>
      </c>
      <c r="O16" s="46">
        <v>45814</v>
      </c>
      <c r="P16" s="47" t="s">
        <v>2953</v>
      </c>
      <c r="Q16" s="47" t="s">
        <v>2944</v>
      </c>
      <c r="R16" s="47"/>
      <c r="S16" s="47"/>
      <c r="T16" s="47" t="s">
        <v>731</v>
      </c>
      <c r="U16" s="62" t="s">
        <v>2945</v>
      </c>
      <c r="V16" s="62" t="s">
        <v>572</v>
      </c>
      <c r="W16" s="62" t="s">
        <v>572</v>
      </c>
      <c r="X16" s="62">
        <v>45769</v>
      </c>
      <c r="Y16" s="63"/>
      <c r="Z16" s="13" t="s">
        <v>2345</v>
      </c>
      <c r="AA16" s="47" t="s">
        <v>1485</v>
      </c>
      <c r="AB16" s="76">
        <v>1.65</v>
      </c>
      <c r="AC16" s="76">
        <f t="shared" si="1"/>
        <v>1623.6</v>
      </c>
      <c r="AD16" s="45"/>
      <c r="AE16" s="79" t="s">
        <v>567</v>
      </c>
      <c r="AF16" s="79"/>
      <c r="AG16" s="77">
        <f t="shared" si="2"/>
        <v>-984</v>
      </c>
      <c r="AH16" s="79"/>
      <c r="AJ16" s="96">
        <f t="shared" si="5"/>
        <v>984</v>
      </c>
      <c r="AK16" s="96"/>
      <c r="AL16" s="97"/>
      <c r="AN16" s="98">
        <f t="shared" si="3"/>
        <v>984</v>
      </c>
      <c r="AO16" s="98"/>
      <c r="AP16" s="114"/>
      <c r="AQ16" s="115">
        <f t="shared" si="4"/>
        <v>984</v>
      </c>
      <c r="AR16" s="115">
        <f t="shared" si="7"/>
        <v>184474</v>
      </c>
      <c r="AS16" s="115"/>
      <c r="AT16" s="115"/>
      <c r="AU16" s="115"/>
      <c r="AV16" s="115"/>
      <c r="AW16" s="115"/>
      <c r="AX16" s="44"/>
    </row>
    <row r="17" s="2" customFormat="1" ht="39" customHeight="1" spans="1:50">
      <c r="A17" s="19">
        <v>45769</v>
      </c>
      <c r="B17" s="15" t="s">
        <v>1478</v>
      </c>
      <c r="C17" s="11" t="s">
        <v>594</v>
      </c>
      <c r="D17" s="12">
        <v>4500164334</v>
      </c>
      <c r="E17" s="16" t="s">
        <v>2973</v>
      </c>
      <c r="F17" s="12" t="s">
        <v>2974</v>
      </c>
      <c r="G17" s="20" t="s">
        <v>1481</v>
      </c>
      <c r="H17" s="14" t="s">
        <v>761</v>
      </c>
      <c r="I17" s="44" t="s">
        <v>555</v>
      </c>
      <c r="J17" s="45">
        <v>588</v>
      </c>
      <c r="K17" s="45">
        <v>0</v>
      </c>
      <c r="L17" s="45">
        <v>3</v>
      </c>
      <c r="M17" s="45">
        <f t="shared" si="0"/>
        <v>196</v>
      </c>
      <c r="N17" s="46">
        <v>45818</v>
      </c>
      <c r="O17" s="46">
        <v>45814</v>
      </c>
      <c r="P17" s="47" t="s">
        <v>2953</v>
      </c>
      <c r="Q17" s="47" t="s">
        <v>2944</v>
      </c>
      <c r="R17" s="47"/>
      <c r="S17" s="47"/>
      <c r="T17" s="47" t="s">
        <v>731</v>
      </c>
      <c r="U17" s="62" t="s">
        <v>2945</v>
      </c>
      <c r="V17" s="62" t="s">
        <v>572</v>
      </c>
      <c r="W17" s="62" t="s">
        <v>572</v>
      </c>
      <c r="X17" s="62">
        <v>45769</v>
      </c>
      <c r="Y17" s="63"/>
      <c r="Z17" s="13" t="s">
        <v>2345</v>
      </c>
      <c r="AA17" s="47" t="s">
        <v>1485</v>
      </c>
      <c r="AB17" s="76">
        <v>1.65</v>
      </c>
      <c r="AC17" s="76">
        <f t="shared" si="1"/>
        <v>970.2</v>
      </c>
      <c r="AD17" s="45"/>
      <c r="AE17" s="79" t="s">
        <v>567</v>
      </c>
      <c r="AF17" s="79"/>
      <c r="AG17" s="77">
        <f t="shared" si="2"/>
        <v>-588</v>
      </c>
      <c r="AH17" s="79"/>
      <c r="AJ17" s="96">
        <f t="shared" si="5"/>
        <v>588</v>
      </c>
      <c r="AK17" s="96"/>
      <c r="AL17" s="97"/>
      <c r="AN17" s="98">
        <f t="shared" si="3"/>
        <v>588</v>
      </c>
      <c r="AO17" s="98"/>
      <c r="AP17" s="114"/>
      <c r="AQ17" s="115">
        <f t="shared" si="4"/>
        <v>588</v>
      </c>
      <c r="AR17" s="115">
        <f t="shared" si="7"/>
        <v>185062</v>
      </c>
      <c r="AS17" s="115"/>
      <c r="AT17" s="115"/>
      <c r="AU17" s="115"/>
      <c r="AV17" s="115"/>
      <c r="AW17" s="115"/>
      <c r="AX17" s="44"/>
    </row>
    <row r="18" s="2" customFormat="1" ht="39" customHeight="1" spans="1:50">
      <c r="A18" s="19">
        <v>45769</v>
      </c>
      <c r="B18" s="15" t="s">
        <v>1478</v>
      </c>
      <c r="C18" s="11" t="s">
        <v>594</v>
      </c>
      <c r="D18" s="12">
        <v>4500164334</v>
      </c>
      <c r="E18" s="16" t="s">
        <v>2975</v>
      </c>
      <c r="F18" s="12" t="s">
        <v>2976</v>
      </c>
      <c r="G18" s="20" t="s">
        <v>1481</v>
      </c>
      <c r="H18" s="14" t="s">
        <v>761</v>
      </c>
      <c r="I18" s="44" t="s">
        <v>555</v>
      </c>
      <c r="J18" s="45">
        <v>756</v>
      </c>
      <c r="K18" s="45">
        <v>0</v>
      </c>
      <c r="L18" s="45">
        <v>3</v>
      </c>
      <c r="M18" s="45">
        <f t="shared" si="0"/>
        <v>252</v>
      </c>
      <c r="N18" s="46">
        <v>45818</v>
      </c>
      <c r="O18" s="46">
        <v>45814</v>
      </c>
      <c r="P18" s="47" t="s">
        <v>2953</v>
      </c>
      <c r="Q18" s="47" t="s">
        <v>2944</v>
      </c>
      <c r="R18" s="47"/>
      <c r="S18" s="47"/>
      <c r="T18" s="47" t="s">
        <v>731</v>
      </c>
      <c r="U18" s="62" t="s">
        <v>2945</v>
      </c>
      <c r="V18" s="62" t="s">
        <v>572</v>
      </c>
      <c r="W18" s="62" t="s">
        <v>572</v>
      </c>
      <c r="X18" s="62">
        <v>45769</v>
      </c>
      <c r="Y18" s="63"/>
      <c r="Z18" s="13" t="s">
        <v>2345</v>
      </c>
      <c r="AA18" s="47" t="s">
        <v>1485</v>
      </c>
      <c r="AB18" s="76">
        <v>1.65</v>
      </c>
      <c r="AC18" s="76">
        <f t="shared" si="1"/>
        <v>1247.4</v>
      </c>
      <c r="AD18" s="45"/>
      <c r="AE18" s="79" t="s">
        <v>567</v>
      </c>
      <c r="AF18" s="79"/>
      <c r="AG18" s="77">
        <f t="shared" si="2"/>
        <v>-756</v>
      </c>
      <c r="AH18" s="79"/>
      <c r="AJ18" s="96">
        <f t="shared" si="5"/>
        <v>756</v>
      </c>
      <c r="AK18" s="96"/>
      <c r="AL18" s="97"/>
      <c r="AN18" s="98">
        <f t="shared" si="3"/>
        <v>756</v>
      </c>
      <c r="AO18" s="98"/>
      <c r="AP18" s="114"/>
      <c r="AQ18" s="115">
        <f t="shared" si="4"/>
        <v>756</v>
      </c>
      <c r="AR18" s="115">
        <f t="shared" si="7"/>
        <v>185818</v>
      </c>
      <c r="AS18" s="115"/>
      <c r="AT18" s="115"/>
      <c r="AU18" s="115"/>
      <c r="AV18" s="115"/>
      <c r="AW18" s="115"/>
      <c r="AX18" s="44"/>
    </row>
    <row r="19" s="2" customFormat="1" ht="39" customHeight="1" spans="1:50">
      <c r="A19" s="19">
        <v>45769</v>
      </c>
      <c r="B19" s="15" t="s">
        <v>1478</v>
      </c>
      <c r="C19" s="11" t="s">
        <v>594</v>
      </c>
      <c r="D19" s="12">
        <v>4500164340</v>
      </c>
      <c r="E19" s="16" t="s">
        <v>2977</v>
      </c>
      <c r="F19" s="12" t="s">
        <v>2978</v>
      </c>
      <c r="G19" s="20" t="s">
        <v>1481</v>
      </c>
      <c r="H19" s="14" t="s">
        <v>761</v>
      </c>
      <c r="I19" s="44" t="s">
        <v>555</v>
      </c>
      <c r="J19" s="45">
        <v>1095</v>
      </c>
      <c r="K19" s="45">
        <v>0</v>
      </c>
      <c r="L19" s="45">
        <v>3</v>
      </c>
      <c r="M19" s="45">
        <f t="shared" si="0"/>
        <v>365</v>
      </c>
      <c r="N19" s="46">
        <v>45825</v>
      </c>
      <c r="O19" s="46">
        <v>45821</v>
      </c>
      <c r="P19" s="47" t="s">
        <v>2958</v>
      </c>
      <c r="Q19" s="47" t="s">
        <v>2944</v>
      </c>
      <c r="R19" s="47"/>
      <c r="S19" s="47"/>
      <c r="T19" s="47" t="s">
        <v>731</v>
      </c>
      <c r="U19" s="62" t="s">
        <v>2945</v>
      </c>
      <c r="V19" s="62" t="s">
        <v>572</v>
      </c>
      <c r="W19" s="62" t="s">
        <v>572</v>
      </c>
      <c r="X19" s="62">
        <v>45769</v>
      </c>
      <c r="Y19" s="63"/>
      <c r="Z19" s="13" t="s">
        <v>2412</v>
      </c>
      <c r="AA19" s="47" t="s">
        <v>1485</v>
      </c>
      <c r="AB19" s="76">
        <v>1.65</v>
      </c>
      <c r="AC19" s="76">
        <f t="shared" si="1"/>
        <v>1806.75</v>
      </c>
      <c r="AD19" s="45"/>
      <c r="AE19" s="79" t="s">
        <v>567</v>
      </c>
      <c r="AF19" s="79"/>
      <c r="AG19" s="77">
        <f t="shared" si="2"/>
        <v>-1095</v>
      </c>
      <c r="AH19" s="79"/>
      <c r="AJ19" s="96">
        <f t="shared" si="5"/>
        <v>1095</v>
      </c>
      <c r="AK19" s="96"/>
      <c r="AL19" s="97"/>
      <c r="AN19" s="98">
        <f t="shared" si="3"/>
        <v>1095</v>
      </c>
      <c r="AO19" s="98"/>
      <c r="AP19" s="114"/>
      <c r="AQ19" s="115">
        <f t="shared" si="4"/>
        <v>1095</v>
      </c>
      <c r="AR19" s="115">
        <f>取消單!AR11+AQ19</f>
        <v>152422</v>
      </c>
      <c r="AS19" s="115"/>
      <c r="AT19" s="115"/>
      <c r="AU19" s="115"/>
      <c r="AV19" s="115"/>
      <c r="AW19" s="115"/>
      <c r="AX19" s="44"/>
    </row>
    <row r="20" s="2" customFormat="1" ht="39" customHeight="1" spans="1:50">
      <c r="A20" s="19">
        <v>45769</v>
      </c>
      <c r="B20" s="15" t="s">
        <v>1478</v>
      </c>
      <c r="C20" s="11" t="s">
        <v>594</v>
      </c>
      <c r="D20" s="12">
        <v>4500164340</v>
      </c>
      <c r="E20" s="16" t="s">
        <v>2979</v>
      </c>
      <c r="F20" s="12" t="s">
        <v>2980</v>
      </c>
      <c r="G20" s="20" t="s">
        <v>1481</v>
      </c>
      <c r="H20" s="14" t="s">
        <v>761</v>
      </c>
      <c r="I20" s="44" t="s">
        <v>555</v>
      </c>
      <c r="J20" s="45">
        <v>723</v>
      </c>
      <c r="K20" s="45">
        <v>0</v>
      </c>
      <c r="L20" s="45">
        <v>3</v>
      </c>
      <c r="M20" s="45">
        <f t="shared" si="0"/>
        <v>241</v>
      </c>
      <c r="N20" s="46">
        <v>45825</v>
      </c>
      <c r="O20" s="46">
        <v>45821</v>
      </c>
      <c r="P20" s="47" t="s">
        <v>2958</v>
      </c>
      <c r="Q20" s="47" t="s">
        <v>2944</v>
      </c>
      <c r="R20" s="47"/>
      <c r="S20" s="47"/>
      <c r="T20" s="47" t="s">
        <v>731</v>
      </c>
      <c r="U20" s="62" t="s">
        <v>2945</v>
      </c>
      <c r="V20" s="62" t="s">
        <v>572</v>
      </c>
      <c r="W20" s="62" t="s">
        <v>572</v>
      </c>
      <c r="X20" s="62">
        <v>45769</v>
      </c>
      <c r="Y20" s="63"/>
      <c r="Z20" s="13" t="s">
        <v>2412</v>
      </c>
      <c r="AA20" s="47" t="s">
        <v>1485</v>
      </c>
      <c r="AB20" s="76">
        <v>1.65</v>
      </c>
      <c r="AC20" s="76">
        <f t="shared" si="1"/>
        <v>1192.95</v>
      </c>
      <c r="AD20" s="45"/>
      <c r="AE20" s="79" t="s">
        <v>567</v>
      </c>
      <c r="AF20" s="79"/>
      <c r="AG20" s="77">
        <f t="shared" si="2"/>
        <v>-723</v>
      </c>
      <c r="AH20" s="79"/>
      <c r="AJ20" s="96">
        <f t="shared" si="5"/>
        <v>723</v>
      </c>
      <c r="AK20" s="96"/>
      <c r="AL20" s="97"/>
      <c r="AN20" s="98">
        <f t="shared" si="3"/>
        <v>723</v>
      </c>
      <c r="AO20" s="98"/>
      <c r="AP20" s="114"/>
      <c r="AQ20" s="115">
        <f t="shared" si="4"/>
        <v>723</v>
      </c>
      <c r="AR20" s="115">
        <f t="shared" ref="AR20:AR25" si="8">AR19+AQ20</f>
        <v>153145</v>
      </c>
      <c r="AS20" s="115"/>
      <c r="AT20" s="115"/>
      <c r="AU20" s="115"/>
      <c r="AV20" s="115"/>
      <c r="AW20" s="115"/>
      <c r="AX20" s="44"/>
    </row>
    <row r="21" s="2" customFormat="1" ht="39" customHeight="1" spans="1:50">
      <c r="A21" s="19">
        <v>45776</v>
      </c>
      <c r="B21" s="15" t="s">
        <v>1478</v>
      </c>
      <c r="C21" s="11" t="s">
        <v>594</v>
      </c>
      <c r="D21" s="12">
        <v>4500165272</v>
      </c>
      <c r="E21" s="16" t="s">
        <v>2981</v>
      </c>
      <c r="F21" s="12" t="s">
        <v>2982</v>
      </c>
      <c r="G21" s="20" t="s">
        <v>1481</v>
      </c>
      <c r="H21" s="14" t="s">
        <v>761</v>
      </c>
      <c r="I21" s="44" t="s">
        <v>555</v>
      </c>
      <c r="J21" s="45">
        <v>1053</v>
      </c>
      <c r="K21" s="45">
        <v>0</v>
      </c>
      <c r="L21" s="45">
        <v>3</v>
      </c>
      <c r="M21" s="45">
        <f t="shared" si="0"/>
        <v>351</v>
      </c>
      <c r="N21" s="46">
        <v>45832</v>
      </c>
      <c r="O21" s="46">
        <v>45828</v>
      </c>
      <c r="P21" s="47" t="s">
        <v>2983</v>
      </c>
      <c r="Q21" s="47" t="s">
        <v>2944</v>
      </c>
      <c r="R21" s="47"/>
      <c r="S21" s="47"/>
      <c r="T21" s="47" t="s">
        <v>731</v>
      </c>
      <c r="U21" s="62" t="s">
        <v>2984</v>
      </c>
      <c r="V21" s="62" t="s">
        <v>572</v>
      </c>
      <c r="W21" s="62" t="s">
        <v>1927</v>
      </c>
      <c r="X21" s="62"/>
      <c r="Y21" s="63"/>
      <c r="Z21" s="13" t="s">
        <v>2412</v>
      </c>
      <c r="AA21" s="47" t="s">
        <v>1485</v>
      </c>
      <c r="AB21" s="76">
        <v>1.65</v>
      </c>
      <c r="AC21" s="76">
        <f t="shared" si="1"/>
        <v>1737.45</v>
      </c>
      <c r="AD21" s="45"/>
      <c r="AE21" s="79" t="s">
        <v>567</v>
      </c>
      <c r="AF21" s="79"/>
      <c r="AG21" s="77">
        <f t="shared" si="2"/>
        <v>-1053</v>
      </c>
      <c r="AH21" s="79"/>
      <c r="AJ21" s="96">
        <f t="shared" si="5"/>
        <v>1053</v>
      </c>
      <c r="AK21" s="96"/>
      <c r="AL21" s="97"/>
      <c r="AN21" s="98">
        <f t="shared" si="3"/>
        <v>1053</v>
      </c>
      <c r="AO21" s="98"/>
      <c r="AP21" s="114"/>
      <c r="AQ21" s="115">
        <f t="shared" si="4"/>
        <v>1053</v>
      </c>
      <c r="AR21" s="115">
        <f>'71152'!AS137+AQ21</f>
        <v>164140</v>
      </c>
      <c r="AS21" s="115"/>
      <c r="AT21" s="115"/>
      <c r="AU21" s="115"/>
      <c r="AV21" s="115"/>
      <c r="AW21" s="115"/>
      <c r="AX21" s="44"/>
    </row>
    <row r="22" s="2" customFormat="1" ht="39" customHeight="1" spans="1:50">
      <c r="A22" s="19">
        <v>45776</v>
      </c>
      <c r="B22" s="15" t="s">
        <v>1478</v>
      </c>
      <c r="C22" s="11" t="s">
        <v>594</v>
      </c>
      <c r="D22" s="12">
        <v>4500165272</v>
      </c>
      <c r="E22" s="16" t="s">
        <v>2985</v>
      </c>
      <c r="F22" s="12" t="s">
        <v>2986</v>
      </c>
      <c r="G22" s="20" t="s">
        <v>1481</v>
      </c>
      <c r="H22" s="14" t="s">
        <v>761</v>
      </c>
      <c r="I22" s="44" t="s">
        <v>555</v>
      </c>
      <c r="J22" s="45">
        <v>687</v>
      </c>
      <c r="K22" s="45">
        <v>0</v>
      </c>
      <c r="L22" s="45">
        <v>3</v>
      </c>
      <c r="M22" s="45">
        <f t="shared" si="0"/>
        <v>229</v>
      </c>
      <c r="N22" s="46">
        <v>45832</v>
      </c>
      <c r="O22" s="46">
        <v>45828</v>
      </c>
      <c r="P22" s="47" t="s">
        <v>2983</v>
      </c>
      <c r="Q22" s="47" t="s">
        <v>2944</v>
      </c>
      <c r="R22" s="47"/>
      <c r="S22" s="47"/>
      <c r="T22" s="47" t="s">
        <v>731</v>
      </c>
      <c r="U22" s="62" t="s">
        <v>2984</v>
      </c>
      <c r="V22" s="62" t="s">
        <v>572</v>
      </c>
      <c r="W22" s="62" t="s">
        <v>1927</v>
      </c>
      <c r="X22" s="62"/>
      <c r="Y22" s="63"/>
      <c r="Z22" s="13" t="s">
        <v>2412</v>
      </c>
      <c r="AA22" s="47" t="s">
        <v>1485</v>
      </c>
      <c r="AB22" s="76">
        <v>1.65</v>
      </c>
      <c r="AC22" s="76">
        <f t="shared" si="1"/>
        <v>1133.55</v>
      </c>
      <c r="AD22" s="45"/>
      <c r="AE22" s="79" t="s">
        <v>567</v>
      </c>
      <c r="AF22" s="79"/>
      <c r="AG22" s="77">
        <f t="shared" si="2"/>
        <v>-687</v>
      </c>
      <c r="AH22" s="79"/>
      <c r="AJ22" s="96">
        <f t="shared" si="5"/>
        <v>687</v>
      </c>
      <c r="AK22" s="96"/>
      <c r="AL22" s="97"/>
      <c r="AN22" s="98">
        <f t="shared" si="3"/>
        <v>687</v>
      </c>
      <c r="AO22" s="98"/>
      <c r="AP22" s="114"/>
      <c r="AQ22" s="115">
        <f t="shared" si="4"/>
        <v>687</v>
      </c>
      <c r="AR22" s="115">
        <f t="shared" si="8"/>
        <v>164827</v>
      </c>
      <c r="AS22" s="115"/>
      <c r="AT22" s="115"/>
      <c r="AU22" s="115"/>
      <c r="AV22" s="115"/>
      <c r="AW22" s="115"/>
      <c r="AX22" s="44"/>
    </row>
    <row r="23" s="2" customFormat="1" ht="39" customHeight="1" spans="1:50">
      <c r="A23" s="19">
        <v>45776</v>
      </c>
      <c r="B23" s="15" t="s">
        <v>1478</v>
      </c>
      <c r="C23" s="11" t="s">
        <v>594</v>
      </c>
      <c r="D23" s="12">
        <v>4500165272</v>
      </c>
      <c r="E23" s="16" t="s">
        <v>2987</v>
      </c>
      <c r="F23" s="12" t="s">
        <v>2988</v>
      </c>
      <c r="G23" s="20" t="s">
        <v>1481</v>
      </c>
      <c r="H23" s="14" t="s">
        <v>761</v>
      </c>
      <c r="I23" s="44" t="s">
        <v>555</v>
      </c>
      <c r="J23" s="45">
        <v>909</v>
      </c>
      <c r="K23" s="45">
        <v>0</v>
      </c>
      <c r="L23" s="45">
        <v>3</v>
      </c>
      <c r="M23" s="45">
        <f t="shared" si="0"/>
        <v>303</v>
      </c>
      <c r="N23" s="46">
        <v>45832</v>
      </c>
      <c r="O23" s="46">
        <v>45828</v>
      </c>
      <c r="P23" s="47" t="s">
        <v>2983</v>
      </c>
      <c r="Q23" s="47" t="s">
        <v>2944</v>
      </c>
      <c r="R23" s="47"/>
      <c r="S23" s="47"/>
      <c r="T23" s="47" t="s">
        <v>731</v>
      </c>
      <c r="U23" s="62" t="s">
        <v>2984</v>
      </c>
      <c r="V23" s="62" t="s">
        <v>572</v>
      </c>
      <c r="W23" s="62" t="s">
        <v>1927</v>
      </c>
      <c r="X23" s="62"/>
      <c r="Y23" s="63"/>
      <c r="Z23" s="13" t="s">
        <v>2412</v>
      </c>
      <c r="AA23" s="47" t="s">
        <v>1485</v>
      </c>
      <c r="AB23" s="76">
        <v>1.65</v>
      </c>
      <c r="AC23" s="76">
        <f t="shared" si="1"/>
        <v>1499.85</v>
      </c>
      <c r="AD23" s="45"/>
      <c r="AE23" s="79" t="s">
        <v>567</v>
      </c>
      <c r="AF23" s="79"/>
      <c r="AG23" s="77">
        <f t="shared" si="2"/>
        <v>-909</v>
      </c>
      <c r="AH23" s="79"/>
      <c r="AJ23" s="96">
        <f t="shared" si="5"/>
        <v>909</v>
      </c>
      <c r="AK23" s="96"/>
      <c r="AL23" s="97"/>
      <c r="AN23" s="98">
        <f t="shared" si="3"/>
        <v>909</v>
      </c>
      <c r="AO23" s="98"/>
      <c r="AP23" s="114"/>
      <c r="AQ23" s="115">
        <f t="shared" si="4"/>
        <v>909</v>
      </c>
      <c r="AR23" s="115">
        <f t="shared" si="8"/>
        <v>165736</v>
      </c>
      <c r="AS23" s="115"/>
      <c r="AT23" s="115"/>
      <c r="AU23" s="115"/>
      <c r="AV23" s="115"/>
      <c r="AW23" s="115"/>
      <c r="AX23" s="44"/>
    </row>
    <row r="24" s="2" customFormat="1" ht="39" customHeight="1" spans="1:50">
      <c r="A24" s="19">
        <v>45776</v>
      </c>
      <c r="B24" s="15" t="s">
        <v>1478</v>
      </c>
      <c r="C24" s="11" t="s">
        <v>594</v>
      </c>
      <c r="D24" s="12">
        <v>4500165272</v>
      </c>
      <c r="E24" s="16" t="s">
        <v>2989</v>
      </c>
      <c r="F24" s="12" t="s">
        <v>2990</v>
      </c>
      <c r="G24" s="20" t="s">
        <v>1481</v>
      </c>
      <c r="H24" s="14" t="s">
        <v>761</v>
      </c>
      <c r="I24" s="44" t="s">
        <v>555</v>
      </c>
      <c r="J24" s="45">
        <v>639</v>
      </c>
      <c r="K24" s="45">
        <v>0</v>
      </c>
      <c r="L24" s="45">
        <v>3</v>
      </c>
      <c r="M24" s="45">
        <f t="shared" si="0"/>
        <v>213</v>
      </c>
      <c r="N24" s="46">
        <v>45832</v>
      </c>
      <c r="O24" s="46">
        <v>45828</v>
      </c>
      <c r="P24" s="47" t="s">
        <v>2983</v>
      </c>
      <c r="Q24" s="47" t="s">
        <v>2944</v>
      </c>
      <c r="R24" s="47"/>
      <c r="S24" s="47"/>
      <c r="T24" s="47" t="s">
        <v>731</v>
      </c>
      <c r="U24" s="62" t="s">
        <v>2984</v>
      </c>
      <c r="V24" s="62" t="s">
        <v>572</v>
      </c>
      <c r="W24" s="62" t="s">
        <v>1927</v>
      </c>
      <c r="X24" s="62"/>
      <c r="Y24" s="63"/>
      <c r="Z24" s="13" t="s">
        <v>2412</v>
      </c>
      <c r="AA24" s="47" t="s">
        <v>1485</v>
      </c>
      <c r="AB24" s="76">
        <v>1.65</v>
      </c>
      <c r="AC24" s="76">
        <f t="shared" si="1"/>
        <v>1054.35</v>
      </c>
      <c r="AD24" s="45"/>
      <c r="AE24" s="79" t="s">
        <v>567</v>
      </c>
      <c r="AF24" s="79"/>
      <c r="AG24" s="77">
        <f t="shared" si="2"/>
        <v>-639</v>
      </c>
      <c r="AH24" s="79"/>
      <c r="AJ24" s="96">
        <f t="shared" si="5"/>
        <v>639</v>
      </c>
      <c r="AK24" s="96"/>
      <c r="AL24" s="97"/>
      <c r="AN24" s="98">
        <f t="shared" si="3"/>
        <v>639</v>
      </c>
      <c r="AO24" s="98"/>
      <c r="AP24" s="114"/>
      <c r="AQ24" s="115">
        <f t="shared" si="4"/>
        <v>639</v>
      </c>
      <c r="AR24" s="115">
        <f t="shared" si="8"/>
        <v>166375</v>
      </c>
      <c r="AS24" s="115"/>
      <c r="AT24" s="115"/>
      <c r="AU24" s="115"/>
      <c r="AV24" s="115"/>
      <c r="AW24" s="115"/>
      <c r="AX24" s="44"/>
    </row>
    <row r="25" s="2" customFormat="1" ht="39" customHeight="1" spans="1:50">
      <c r="A25" s="19">
        <v>45776</v>
      </c>
      <c r="B25" s="15" t="s">
        <v>1478</v>
      </c>
      <c r="C25" s="11" t="s">
        <v>594</v>
      </c>
      <c r="D25" s="12">
        <v>4500165272</v>
      </c>
      <c r="E25" s="16" t="s">
        <v>2991</v>
      </c>
      <c r="F25" s="12" t="s">
        <v>2992</v>
      </c>
      <c r="G25" s="20" t="s">
        <v>1481</v>
      </c>
      <c r="H25" s="14" t="s">
        <v>761</v>
      </c>
      <c r="I25" s="44" t="s">
        <v>555</v>
      </c>
      <c r="J25" s="45">
        <v>1002</v>
      </c>
      <c r="K25" s="45">
        <v>0</v>
      </c>
      <c r="L25" s="45">
        <v>3</v>
      </c>
      <c r="M25" s="45">
        <f t="shared" si="0"/>
        <v>334</v>
      </c>
      <c r="N25" s="46">
        <v>45832</v>
      </c>
      <c r="O25" s="46">
        <v>45828</v>
      </c>
      <c r="P25" s="47" t="s">
        <v>2983</v>
      </c>
      <c r="Q25" s="47" t="s">
        <v>2944</v>
      </c>
      <c r="R25" s="47"/>
      <c r="S25" s="47"/>
      <c r="T25" s="47" t="s">
        <v>731</v>
      </c>
      <c r="U25" s="62" t="s">
        <v>2984</v>
      </c>
      <c r="V25" s="62" t="s">
        <v>572</v>
      </c>
      <c r="W25" s="62" t="s">
        <v>1927</v>
      </c>
      <c r="X25" s="62"/>
      <c r="Y25" s="63"/>
      <c r="Z25" s="13" t="s">
        <v>2412</v>
      </c>
      <c r="AA25" s="47" t="s">
        <v>1485</v>
      </c>
      <c r="AB25" s="76">
        <v>1.65</v>
      </c>
      <c r="AC25" s="76">
        <f t="shared" si="1"/>
        <v>1653.3</v>
      </c>
      <c r="AD25" s="45"/>
      <c r="AE25" s="79" t="s">
        <v>567</v>
      </c>
      <c r="AF25" s="79"/>
      <c r="AG25" s="77">
        <f t="shared" si="2"/>
        <v>-1002</v>
      </c>
      <c r="AH25" s="79"/>
      <c r="AJ25" s="96">
        <f t="shared" si="5"/>
        <v>1002</v>
      </c>
      <c r="AK25" s="96"/>
      <c r="AL25" s="97"/>
      <c r="AN25" s="98">
        <f t="shared" si="3"/>
        <v>1002</v>
      </c>
      <c r="AO25" s="98"/>
      <c r="AP25" s="114"/>
      <c r="AQ25" s="115">
        <f t="shared" si="4"/>
        <v>1002</v>
      </c>
      <c r="AR25" s="115">
        <f t="shared" si="8"/>
        <v>167377</v>
      </c>
      <c r="AS25" s="115"/>
      <c r="AT25" s="115"/>
      <c r="AU25" s="115"/>
      <c r="AV25" s="115"/>
      <c r="AW25" s="115"/>
      <c r="AX25" s="44"/>
    </row>
    <row r="26" s="2" customFormat="1" ht="39" customHeight="1" spans="1:50">
      <c r="A26" s="19">
        <v>45792</v>
      </c>
      <c r="B26" s="15" t="s">
        <v>2993</v>
      </c>
      <c r="C26" s="11" t="s">
        <v>594</v>
      </c>
      <c r="D26" s="12">
        <v>4500166491</v>
      </c>
      <c r="E26" s="16" t="s">
        <v>2994</v>
      </c>
      <c r="F26" s="12" t="s">
        <v>2995</v>
      </c>
      <c r="G26" s="20" t="s">
        <v>1481</v>
      </c>
      <c r="H26" s="14" t="s">
        <v>761</v>
      </c>
      <c r="I26" s="44" t="s">
        <v>555</v>
      </c>
      <c r="J26" s="45">
        <v>1518</v>
      </c>
      <c r="K26" s="45">
        <v>0</v>
      </c>
      <c r="L26" s="45">
        <v>3</v>
      </c>
      <c r="M26" s="45">
        <f t="shared" si="0"/>
        <v>506</v>
      </c>
      <c r="N26" s="46">
        <v>45841</v>
      </c>
      <c r="O26" s="46">
        <f t="shared" ref="O26:O28" si="9">N26-3</f>
        <v>45838</v>
      </c>
      <c r="P26" s="47" t="s">
        <v>2996</v>
      </c>
      <c r="Q26" s="47" t="s">
        <v>2944</v>
      </c>
      <c r="R26" s="47"/>
      <c r="S26" s="47"/>
      <c r="T26" s="47" t="s">
        <v>731</v>
      </c>
      <c r="U26" s="62" t="s">
        <v>2984</v>
      </c>
      <c r="V26" s="62" t="s">
        <v>572</v>
      </c>
      <c r="W26" s="64">
        <v>45802</v>
      </c>
      <c r="X26" s="62"/>
      <c r="Y26" s="63"/>
      <c r="Z26" s="13" t="s">
        <v>2997</v>
      </c>
      <c r="AA26" s="47" t="s">
        <v>1485</v>
      </c>
      <c r="AB26" s="76">
        <v>1.6015</v>
      </c>
      <c r="AC26" s="76">
        <f t="shared" si="1"/>
        <v>2431.077</v>
      </c>
      <c r="AD26" s="45"/>
      <c r="AE26" s="79" t="s">
        <v>567</v>
      </c>
      <c r="AF26" s="79"/>
      <c r="AG26" s="77">
        <f t="shared" si="2"/>
        <v>-1518</v>
      </c>
      <c r="AH26" s="79"/>
      <c r="AJ26" s="96">
        <f t="shared" si="5"/>
        <v>1518</v>
      </c>
      <c r="AK26" s="96"/>
      <c r="AL26" s="97"/>
      <c r="AN26" s="98">
        <f t="shared" si="3"/>
        <v>1518</v>
      </c>
      <c r="AO26" s="98"/>
      <c r="AP26" s="114"/>
      <c r="AQ26" s="115">
        <f t="shared" si="4"/>
        <v>1518</v>
      </c>
      <c r="AR26" s="115">
        <f>AR28+AQ26</f>
        <v>179254</v>
      </c>
      <c r="AS26" s="115"/>
      <c r="AT26" s="115"/>
      <c r="AU26" s="115"/>
      <c r="AV26" s="115"/>
      <c r="AW26" s="115"/>
      <c r="AX26" s="44"/>
    </row>
    <row r="27" s="2" customFormat="1" ht="39" customHeight="1" spans="1:50">
      <c r="A27" s="19">
        <v>45792</v>
      </c>
      <c r="B27" s="15" t="s">
        <v>2993</v>
      </c>
      <c r="C27" s="11" t="s">
        <v>594</v>
      </c>
      <c r="D27" s="12">
        <v>4500166491</v>
      </c>
      <c r="E27" s="16" t="s">
        <v>2998</v>
      </c>
      <c r="F27" s="12" t="s">
        <v>2999</v>
      </c>
      <c r="G27" s="20" t="s">
        <v>1481</v>
      </c>
      <c r="H27" s="14" t="s">
        <v>761</v>
      </c>
      <c r="I27" s="44" t="s">
        <v>555</v>
      </c>
      <c r="J27" s="45">
        <v>774</v>
      </c>
      <c r="K27" s="45">
        <v>0</v>
      </c>
      <c r="L27" s="45">
        <v>3</v>
      </c>
      <c r="M27" s="45">
        <f t="shared" si="0"/>
        <v>258</v>
      </c>
      <c r="N27" s="46">
        <v>45841</v>
      </c>
      <c r="O27" s="46">
        <f t="shared" si="9"/>
        <v>45838</v>
      </c>
      <c r="P27" s="47" t="s">
        <v>2996</v>
      </c>
      <c r="Q27" s="47" t="s">
        <v>2944</v>
      </c>
      <c r="R27" s="47"/>
      <c r="S27" s="47"/>
      <c r="T27" s="47" t="s">
        <v>731</v>
      </c>
      <c r="U27" s="62" t="s">
        <v>2984</v>
      </c>
      <c r="V27" s="62" t="s">
        <v>572</v>
      </c>
      <c r="W27" s="64">
        <v>45802</v>
      </c>
      <c r="X27" s="62"/>
      <c r="Y27" s="63"/>
      <c r="Z27" s="13" t="s">
        <v>2997</v>
      </c>
      <c r="AA27" s="47" t="s">
        <v>1485</v>
      </c>
      <c r="AB27" s="76">
        <v>1.6801</v>
      </c>
      <c r="AC27" s="76">
        <f t="shared" si="1"/>
        <v>1300.3974</v>
      </c>
      <c r="AD27" s="45"/>
      <c r="AE27" s="79" t="s">
        <v>567</v>
      </c>
      <c r="AF27" s="79"/>
      <c r="AG27" s="77">
        <f t="shared" si="2"/>
        <v>-774</v>
      </c>
      <c r="AH27" s="79"/>
      <c r="AJ27" s="96">
        <f t="shared" si="5"/>
        <v>774</v>
      </c>
      <c r="AK27" s="96"/>
      <c r="AL27" s="97"/>
      <c r="AN27" s="98">
        <f t="shared" si="3"/>
        <v>774</v>
      </c>
      <c r="AO27" s="98"/>
      <c r="AP27" s="114"/>
      <c r="AQ27" s="115">
        <f t="shared" si="4"/>
        <v>774</v>
      </c>
      <c r="AR27" s="115">
        <f>'71152'!AS155+AQ27</f>
        <v>176563</v>
      </c>
      <c r="AS27" s="115"/>
      <c r="AT27" s="115"/>
      <c r="AU27" s="115"/>
      <c r="AV27" s="115"/>
      <c r="AW27" s="115"/>
      <c r="AX27" s="44"/>
    </row>
    <row r="28" s="2" customFormat="1" ht="39" customHeight="1" spans="1:50">
      <c r="A28" s="19">
        <v>45792</v>
      </c>
      <c r="B28" s="15" t="s">
        <v>2993</v>
      </c>
      <c r="C28" s="11" t="s">
        <v>594</v>
      </c>
      <c r="D28" s="12">
        <v>4500166491</v>
      </c>
      <c r="E28" s="16" t="s">
        <v>3000</v>
      </c>
      <c r="F28" s="12" t="s">
        <v>3001</v>
      </c>
      <c r="G28" s="20" t="s">
        <v>1481</v>
      </c>
      <c r="H28" s="14" t="s">
        <v>761</v>
      </c>
      <c r="I28" s="44" t="s">
        <v>555</v>
      </c>
      <c r="J28" s="45">
        <v>1173</v>
      </c>
      <c r="K28" s="45">
        <v>0</v>
      </c>
      <c r="L28" s="45">
        <v>3</v>
      </c>
      <c r="M28" s="45">
        <f t="shared" si="0"/>
        <v>391</v>
      </c>
      <c r="N28" s="46">
        <v>45841</v>
      </c>
      <c r="O28" s="46">
        <f t="shared" si="9"/>
        <v>45838</v>
      </c>
      <c r="P28" s="47" t="s">
        <v>2996</v>
      </c>
      <c r="Q28" s="47" t="s">
        <v>2944</v>
      </c>
      <c r="R28" s="47"/>
      <c r="S28" s="47"/>
      <c r="T28" s="47" t="s">
        <v>731</v>
      </c>
      <c r="U28" s="62" t="s">
        <v>2984</v>
      </c>
      <c r="V28" s="62" t="s">
        <v>572</v>
      </c>
      <c r="W28" s="64">
        <v>45802</v>
      </c>
      <c r="X28" s="62"/>
      <c r="Y28" s="63"/>
      <c r="Z28" s="13" t="s">
        <v>2997</v>
      </c>
      <c r="AA28" s="47" t="s">
        <v>1485</v>
      </c>
      <c r="AB28" s="76">
        <v>1.6015</v>
      </c>
      <c r="AC28" s="76">
        <f t="shared" si="1"/>
        <v>1878.5595</v>
      </c>
      <c r="AD28" s="45"/>
      <c r="AE28" s="79" t="s">
        <v>567</v>
      </c>
      <c r="AF28" s="79"/>
      <c r="AG28" s="77">
        <f t="shared" si="2"/>
        <v>-1173</v>
      </c>
      <c r="AH28" s="79"/>
      <c r="AJ28" s="96">
        <f t="shared" si="5"/>
        <v>1173</v>
      </c>
      <c r="AK28" s="96"/>
      <c r="AL28" s="97"/>
      <c r="AN28" s="98">
        <f t="shared" si="3"/>
        <v>1173</v>
      </c>
      <c r="AO28" s="98"/>
      <c r="AP28" s="114"/>
      <c r="AQ28" s="115">
        <f t="shared" si="4"/>
        <v>1173</v>
      </c>
      <c r="AR28" s="115">
        <f t="shared" ref="AR28:AR32" si="10">AR27+AQ28</f>
        <v>177736</v>
      </c>
      <c r="AS28" s="115"/>
      <c r="AT28" s="115"/>
      <c r="AU28" s="115"/>
      <c r="AV28" s="115"/>
      <c r="AW28" s="115"/>
      <c r="AX28" s="44"/>
    </row>
    <row r="29" s="2" customFormat="1" ht="39" customHeight="1" spans="1:50">
      <c r="A29" s="19">
        <v>45796</v>
      </c>
      <c r="B29" s="15" t="s">
        <v>1478</v>
      </c>
      <c r="C29" s="11" t="s">
        <v>594</v>
      </c>
      <c r="D29" s="12">
        <v>4500166492</v>
      </c>
      <c r="E29" s="16" t="s">
        <v>3002</v>
      </c>
      <c r="F29" s="12" t="s">
        <v>3003</v>
      </c>
      <c r="G29" s="14" t="s">
        <v>1481</v>
      </c>
      <c r="H29" s="14" t="s">
        <v>761</v>
      </c>
      <c r="I29" s="44" t="s">
        <v>555</v>
      </c>
      <c r="J29" s="45">
        <v>735</v>
      </c>
      <c r="K29" s="45">
        <v>0</v>
      </c>
      <c r="L29" s="45">
        <v>3</v>
      </c>
      <c r="M29" s="45">
        <f t="shared" si="0"/>
        <v>245</v>
      </c>
      <c r="N29" s="46">
        <v>45848</v>
      </c>
      <c r="O29" s="46">
        <v>45845</v>
      </c>
      <c r="P29" s="47" t="s">
        <v>3004</v>
      </c>
      <c r="Q29" s="47" t="s">
        <v>2944</v>
      </c>
      <c r="R29" s="47"/>
      <c r="S29" s="47"/>
      <c r="T29" s="47" t="s">
        <v>731</v>
      </c>
      <c r="U29" s="62" t="s">
        <v>2984</v>
      </c>
      <c r="V29" s="62" t="s">
        <v>572</v>
      </c>
      <c r="W29" s="62" t="s">
        <v>2477</v>
      </c>
      <c r="X29" s="62"/>
      <c r="Y29" s="63"/>
      <c r="Z29" s="13" t="s">
        <v>3005</v>
      </c>
      <c r="AA29" s="47" t="s">
        <v>1485</v>
      </c>
      <c r="AB29" s="76">
        <v>1.6015</v>
      </c>
      <c r="AC29" s="76">
        <f t="shared" si="1"/>
        <v>1177.1025</v>
      </c>
      <c r="AD29" s="45"/>
      <c r="AE29" s="79" t="s">
        <v>567</v>
      </c>
      <c r="AF29" s="79"/>
      <c r="AG29" s="77"/>
      <c r="AH29" s="79"/>
      <c r="AJ29" s="96">
        <f t="shared" si="5"/>
        <v>735</v>
      </c>
      <c r="AK29" s="96"/>
      <c r="AL29" s="97"/>
      <c r="AN29" s="98">
        <f t="shared" si="3"/>
        <v>735</v>
      </c>
      <c r="AO29" s="98"/>
      <c r="AP29" s="114"/>
      <c r="AQ29" s="115">
        <f t="shared" si="4"/>
        <v>735</v>
      </c>
      <c r="AR29" s="115">
        <f>取消單!AR37+AQ29</f>
        <v>207810</v>
      </c>
      <c r="AS29" s="115"/>
      <c r="AT29" s="115"/>
      <c r="AU29" s="115"/>
      <c r="AV29" s="115"/>
      <c r="AW29" s="115"/>
      <c r="AX29" s="44"/>
    </row>
    <row r="30" s="2" customFormat="1" ht="39" customHeight="1" spans="1:50">
      <c r="A30" s="19">
        <v>45796</v>
      </c>
      <c r="B30" s="15" t="s">
        <v>1478</v>
      </c>
      <c r="C30" s="11" t="s">
        <v>594</v>
      </c>
      <c r="D30" s="12">
        <v>4500166492</v>
      </c>
      <c r="E30" s="16" t="s">
        <v>3006</v>
      </c>
      <c r="F30" s="12" t="s">
        <v>3007</v>
      </c>
      <c r="G30" s="14" t="s">
        <v>1481</v>
      </c>
      <c r="H30" s="14" t="s">
        <v>761</v>
      </c>
      <c r="I30" s="44" t="s">
        <v>555</v>
      </c>
      <c r="J30" s="45">
        <v>1443</v>
      </c>
      <c r="K30" s="45">
        <v>0</v>
      </c>
      <c r="L30" s="45">
        <v>3</v>
      </c>
      <c r="M30" s="45">
        <f t="shared" si="0"/>
        <v>481</v>
      </c>
      <c r="N30" s="46">
        <v>45848</v>
      </c>
      <c r="O30" s="46">
        <v>45845</v>
      </c>
      <c r="P30" s="47" t="s">
        <v>3004</v>
      </c>
      <c r="Q30" s="47" t="s">
        <v>2944</v>
      </c>
      <c r="R30" s="47"/>
      <c r="S30" s="47"/>
      <c r="T30" s="47" t="s">
        <v>731</v>
      </c>
      <c r="U30" s="62" t="s">
        <v>2984</v>
      </c>
      <c r="V30" s="62" t="s">
        <v>572</v>
      </c>
      <c r="W30" s="62" t="s">
        <v>2477</v>
      </c>
      <c r="X30" s="62"/>
      <c r="Y30" s="63"/>
      <c r="Z30" s="13" t="s">
        <v>3005</v>
      </c>
      <c r="AA30" s="47" t="s">
        <v>1485</v>
      </c>
      <c r="AB30" s="76">
        <v>1.5932</v>
      </c>
      <c r="AC30" s="76">
        <f t="shared" si="1"/>
        <v>2298.9876</v>
      </c>
      <c r="AD30" s="45"/>
      <c r="AE30" s="79" t="s">
        <v>567</v>
      </c>
      <c r="AF30" s="79"/>
      <c r="AG30" s="77"/>
      <c r="AH30" s="79"/>
      <c r="AJ30" s="96">
        <f t="shared" si="5"/>
        <v>1443</v>
      </c>
      <c r="AK30" s="96"/>
      <c r="AL30" s="97"/>
      <c r="AN30" s="98">
        <f t="shared" si="3"/>
        <v>1443</v>
      </c>
      <c r="AO30" s="98"/>
      <c r="AP30" s="114"/>
      <c r="AQ30" s="115">
        <f t="shared" si="4"/>
        <v>1443</v>
      </c>
      <c r="AR30" s="115">
        <f t="shared" si="10"/>
        <v>209253</v>
      </c>
      <c r="AS30" s="115"/>
      <c r="AT30" s="115"/>
      <c r="AU30" s="115"/>
      <c r="AV30" s="115"/>
      <c r="AW30" s="115"/>
      <c r="AX30" s="44"/>
    </row>
    <row r="31" s="2" customFormat="1" ht="39" customHeight="1" spans="1:50">
      <c r="A31" s="19">
        <v>45796</v>
      </c>
      <c r="B31" s="15" t="s">
        <v>1478</v>
      </c>
      <c r="C31" s="11" t="s">
        <v>594</v>
      </c>
      <c r="D31" s="12">
        <v>4500166492</v>
      </c>
      <c r="E31" s="16" t="s">
        <v>3008</v>
      </c>
      <c r="F31" s="12" t="s">
        <v>3009</v>
      </c>
      <c r="G31" s="14" t="s">
        <v>1481</v>
      </c>
      <c r="H31" s="14" t="s">
        <v>761</v>
      </c>
      <c r="I31" s="44" t="s">
        <v>555</v>
      </c>
      <c r="J31" s="45">
        <v>975</v>
      </c>
      <c r="K31" s="45">
        <v>0</v>
      </c>
      <c r="L31" s="45">
        <v>3</v>
      </c>
      <c r="M31" s="45">
        <f t="shared" si="0"/>
        <v>325</v>
      </c>
      <c r="N31" s="46">
        <v>45848</v>
      </c>
      <c r="O31" s="46">
        <v>45845</v>
      </c>
      <c r="P31" s="47" t="s">
        <v>3004</v>
      </c>
      <c r="Q31" s="47" t="s">
        <v>2944</v>
      </c>
      <c r="R31" s="47"/>
      <c r="S31" s="47"/>
      <c r="T31" s="47" t="s">
        <v>731</v>
      </c>
      <c r="U31" s="62" t="s">
        <v>2984</v>
      </c>
      <c r="V31" s="62" t="s">
        <v>572</v>
      </c>
      <c r="W31" s="62" t="s">
        <v>2477</v>
      </c>
      <c r="X31" s="62"/>
      <c r="Y31" s="63"/>
      <c r="Z31" s="13" t="s">
        <v>3005</v>
      </c>
      <c r="AA31" s="47" t="s">
        <v>1485</v>
      </c>
      <c r="AB31" s="76">
        <v>1.6015</v>
      </c>
      <c r="AC31" s="76">
        <f t="shared" si="1"/>
        <v>1561.4625</v>
      </c>
      <c r="AD31" s="45"/>
      <c r="AE31" s="79" t="s">
        <v>567</v>
      </c>
      <c r="AF31" s="79"/>
      <c r="AG31" s="77"/>
      <c r="AH31" s="79"/>
      <c r="AJ31" s="96">
        <f t="shared" si="5"/>
        <v>975</v>
      </c>
      <c r="AK31" s="96"/>
      <c r="AL31" s="97"/>
      <c r="AN31" s="98">
        <f t="shared" si="3"/>
        <v>975</v>
      </c>
      <c r="AO31" s="98"/>
      <c r="AP31" s="114"/>
      <c r="AQ31" s="115">
        <f t="shared" si="4"/>
        <v>975</v>
      </c>
      <c r="AR31" s="115">
        <f t="shared" si="10"/>
        <v>210228</v>
      </c>
      <c r="AS31" s="115"/>
      <c r="AT31" s="115"/>
      <c r="AU31" s="115"/>
      <c r="AV31" s="115"/>
      <c r="AW31" s="115"/>
      <c r="AX31" s="44"/>
    </row>
    <row r="32" s="2" customFormat="1" ht="39" customHeight="1" spans="1:50">
      <c r="A32" s="19">
        <v>45796</v>
      </c>
      <c r="B32" s="15" t="s">
        <v>1478</v>
      </c>
      <c r="C32" s="11" t="s">
        <v>594</v>
      </c>
      <c r="D32" s="12">
        <v>4500166492</v>
      </c>
      <c r="E32" s="16" t="s">
        <v>3010</v>
      </c>
      <c r="F32" s="12" t="s">
        <v>3011</v>
      </c>
      <c r="G32" s="14" t="s">
        <v>1481</v>
      </c>
      <c r="H32" s="14" t="s">
        <v>761</v>
      </c>
      <c r="I32" s="44" t="s">
        <v>555</v>
      </c>
      <c r="J32" s="45">
        <v>918</v>
      </c>
      <c r="K32" s="45">
        <v>0</v>
      </c>
      <c r="L32" s="45">
        <v>3</v>
      </c>
      <c r="M32" s="45">
        <f t="shared" si="0"/>
        <v>306</v>
      </c>
      <c r="N32" s="46">
        <v>45848</v>
      </c>
      <c r="O32" s="46">
        <v>45845</v>
      </c>
      <c r="P32" s="47" t="s">
        <v>3004</v>
      </c>
      <c r="Q32" s="47" t="s">
        <v>2944</v>
      </c>
      <c r="R32" s="47"/>
      <c r="S32" s="47"/>
      <c r="T32" s="47" t="s">
        <v>731</v>
      </c>
      <c r="U32" s="62" t="s">
        <v>2984</v>
      </c>
      <c r="V32" s="62" t="s">
        <v>572</v>
      </c>
      <c r="W32" s="62" t="s">
        <v>2477</v>
      </c>
      <c r="X32" s="62"/>
      <c r="Y32" s="63"/>
      <c r="Z32" s="13" t="s">
        <v>3005</v>
      </c>
      <c r="AA32" s="47" t="s">
        <v>1485</v>
      </c>
      <c r="AB32" s="76">
        <v>1.5932</v>
      </c>
      <c r="AC32" s="76">
        <f t="shared" si="1"/>
        <v>1462.5576</v>
      </c>
      <c r="AD32" s="45"/>
      <c r="AE32" s="79" t="s">
        <v>567</v>
      </c>
      <c r="AF32" s="79"/>
      <c r="AG32" s="77"/>
      <c r="AH32" s="79"/>
      <c r="AJ32" s="96">
        <f t="shared" si="5"/>
        <v>918</v>
      </c>
      <c r="AK32" s="96"/>
      <c r="AL32" s="97"/>
      <c r="AN32" s="98">
        <f t="shared" si="3"/>
        <v>918</v>
      </c>
      <c r="AO32" s="98"/>
      <c r="AP32" s="114"/>
      <c r="AQ32" s="115">
        <f t="shared" si="4"/>
        <v>918</v>
      </c>
      <c r="AR32" s="115">
        <f t="shared" si="10"/>
        <v>211146</v>
      </c>
      <c r="AS32" s="115"/>
      <c r="AT32" s="115"/>
      <c r="AU32" s="115"/>
      <c r="AV32" s="115"/>
      <c r="AW32" s="115"/>
      <c r="AX32" s="44"/>
    </row>
    <row r="33" s="3" customFormat="1" ht="39" customHeight="1" spans="1:50">
      <c r="A33" s="21">
        <v>45749</v>
      </c>
      <c r="B33" s="22" t="s">
        <v>1478</v>
      </c>
      <c r="C33" s="23" t="s">
        <v>594</v>
      </c>
      <c r="D33" s="24">
        <v>4500162378</v>
      </c>
      <c r="E33" s="25" t="s">
        <v>3012</v>
      </c>
      <c r="F33" s="24" t="s">
        <v>3013</v>
      </c>
      <c r="G33" s="26" t="s">
        <v>1481</v>
      </c>
      <c r="H33" s="27" t="s">
        <v>761</v>
      </c>
      <c r="I33" s="49" t="s">
        <v>555</v>
      </c>
      <c r="J33" s="50">
        <v>816</v>
      </c>
      <c r="K33" s="50">
        <v>0</v>
      </c>
      <c r="L33" s="50">
        <v>3</v>
      </c>
      <c r="M33" s="50">
        <f t="shared" si="0"/>
        <v>272</v>
      </c>
      <c r="N33" s="51">
        <v>45792</v>
      </c>
      <c r="O33" s="51">
        <v>45789</v>
      </c>
      <c r="P33" s="52" t="s">
        <v>3014</v>
      </c>
      <c r="Q33" s="65" t="s">
        <v>556</v>
      </c>
      <c r="R33" s="52"/>
      <c r="S33" s="52"/>
      <c r="T33" s="52" t="s">
        <v>748</v>
      </c>
      <c r="U33" s="66">
        <v>45749</v>
      </c>
      <c r="V33" s="66" t="s">
        <v>572</v>
      </c>
      <c r="W33" s="66">
        <v>45761</v>
      </c>
      <c r="X33" s="66"/>
      <c r="Y33" s="80" t="s">
        <v>3015</v>
      </c>
      <c r="Z33" s="81" t="s">
        <v>3016</v>
      </c>
      <c r="AA33" s="52" t="s">
        <v>2946</v>
      </c>
      <c r="AB33" s="82">
        <v>2.75</v>
      </c>
      <c r="AC33" s="82">
        <f t="shared" si="1"/>
        <v>2244</v>
      </c>
      <c r="AD33" s="50"/>
      <c r="AE33" s="83" t="s">
        <v>567</v>
      </c>
      <c r="AF33" s="83">
        <v>816</v>
      </c>
      <c r="AG33" s="99">
        <f t="shared" ref="AG33:AG38" si="11">AF33-J33</f>
        <v>0</v>
      </c>
      <c r="AH33" s="83"/>
      <c r="AJ33" s="100">
        <f t="shared" si="5"/>
        <v>816</v>
      </c>
      <c r="AK33" s="100"/>
      <c r="AL33" s="101"/>
      <c r="AN33" s="102">
        <f t="shared" si="3"/>
        <v>816</v>
      </c>
      <c r="AO33" s="102"/>
      <c r="AP33" s="117"/>
      <c r="AQ33" s="118">
        <f t="shared" si="4"/>
        <v>816</v>
      </c>
      <c r="AR33" s="118">
        <f>'71152'!AS43+AQ33</f>
        <v>37572</v>
      </c>
      <c r="AS33" s="118"/>
      <c r="AT33" s="118"/>
      <c r="AU33" s="118"/>
      <c r="AV33" s="118"/>
      <c r="AW33" s="118"/>
      <c r="AX33" s="49"/>
    </row>
    <row r="34" s="3" customFormat="1" ht="39" customHeight="1" spans="1:50">
      <c r="A34" s="21">
        <v>45757</v>
      </c>
      <c r="B34" s="22" t="s">
        <v>1478</v>
      </c>
      <c r="C34" s="23" t="s">
        <v>594</v>
      </c>
      <c r="D34" s="24">
        <v>4500163167</v>
      </c>
      <c r="E34" s="25" t="s">
        <v>3017</v>
      </c>
      <c r="F34" s="24" t="s">
        <v>3018</v>
      </c>
      <c r="G34" s="28" t="s">
        <v>1481</v>
      </c>
      <c r="H34" s="27" t="s">
        <v>761</v>
      </c>
      <c r="I34" s="49" t="s">
        <v>555</v>
      </c>
      <c r="J34" s="50">
        <v>501</v>
      </c>
      <c r="K34" s="50">
        <v>0</v>
      </c>
      <c r="L34" s="50">
        <v>3</v>
      </c>
      <c r="M34" s="50">
        <f t="shared" si="0"/>
        <v>167</v>
      </c>
      <c r="N34" s="51">
        <v>45804</v>
      </c>
      <c r="O34" s="51">
        <v>45800</v>
      </c>
      <c r="P34" s="52"/>
      <c r="Q34" s="52" t="s">
        <v>556</v>
      </c>
      <c r="R34" s="52"/>
      <c r="S34" s="52"/>
      <c r="T34" s="52" t="s">
        <v>731</v>
      </c>
      <c r="U34" s="66">
        <v>45757</v>
      </c>
      <c r="V34" s="66" t="s">
        <v>572</v>
      </c>
      <c r="W34" s="66" t="s">
        <v>572</v>
      </c>
      <c r="X34" s="66"/>
      <c r="Y34" s="80"/>
      <c r="Z34" s="84" t="s">
        <v>3019</v>
      </c>
      <c r="AA34" s="52" t="s">
        <v>2946</v>
      </c>
      <c r="AB34" s="82">
        <v>2.75</v>
      </c>
      <c r="AC34" s="82">
        <f t="shared" si="1"/>
        <v>1377.75</v>
      </c>
      <c r="AD34" s="50"/>
      <c r="AE34" s="83" t="s">
        <v>567</v>
      </c>
      <c r="AF34" s="83">
        <v>501</v>
      </c>
      <c r="AG34" s="99">
        <f t="shared" si="11"/>
        <v>0</v>
      </c>
      <c r="AH34" s="83"/>
      <c r="AJ34" s="100">
        <f t="shared" si="5"/>
        <v>501</v>
      </c>
      <c r="AK34" s="100"/>
      <c r="AL34" s="101"/>
      <c r="AN34" s="102">
        <f t="shared" si="3"/>
        <v>501</v>
      </c>
      <c r="AO34" s="102"/>
      <c r="AP34" s="117"/>
      <c r="AQ34" s="118">
        <f t="shared" si="4"/>
        <v>501</v>
      </c>
      <c r="AR34" s="118">
        <f>取消單!AR35+AQ34</f>
        <v>68940</v>
      </c>
      <c r="AS34" s="118"/>
      <c r="AT34" s="118"/>
      <c r="AU34" s="118"/>
      <c r="AV34" s="118"/>
      <c r="AW34" s="118"/>
      <c r="AX34" s="49"/>
    </row>
    <row r="35" s="3" customFormat="1" ht="39" customHeight="1" spans="1:50">
      <c r="A35" s="21">
        <v>45757</v>
      </c>
      <c r="B35" s="22" t="s">
        <v>1478</v>
      </c>
      <c r="C35" s="23" t="s">
        <v>594</v>
      </c>
      <c r="D35" s="24">
        <v>4500163167</v>
      </c>
      <c r="E35" s="25" t="s">
        <v>3020</v>
      </c>
      <c r="F35" s="24" t="s">
        <v>3021</v>
      </c>
      <c r="G35" s="28" t="s">
        <v>1481</v>
      </c>
      <c r="H35" s="27" t="s">
        <v>761</v>
      </c>
      <c r="I35" s="49" t="s">
        <v>555</v>
      </c>
      <c r="J35" s="50">
        <v>774</v>
      </c>
      <c r="K35" s="50">
        <v>0</v>
      </c>
      <c r="L35" s="50">
        <v>3</v>
      </c>
      <c r="M35" s="50">
        <f t="shared" si="0"/>
        <v>258</v>
      </c>
      <c r="N35" s="51">
        <v>45804</v>
      </c>
      <c r="O35" s="51">
        <v>45800</v>
      </c>
      <c r="P35" s="47" t="s">
        <v>3022</v>
      </c>
      <c r="Q35" s="52" t="s">
        <v>556</v>
      </c>
      <c r="R35" s="52"/>
      <c r="S35" s="52"/>
      <c r="T35" s="52" t="s">
        <v>731</v>
      </c>
      <c r="U35" s="66">
        <v>45757</v>
      </c>
      <c r="V35" s="66" t="s">
        <v>572</v>
      </c>
      <c r="W35" s="66" t="s">
        <v>572</v>
      </c>
      <c r="X35" s="66"/>
      <c r="Y35" s="80"/>
      <c r="Z35" s="84" t="s">
        <v>3019</v>
      </c>
      <c r="AA35" s="52" t="s">
        <v>2946</v>
      </c>
      <c r="AB35" s="82">
        <v>2.75</v>
      </c>
      <c r="AC35" s="82">
        <f t="shared" si="1"/>
        <v>2128.5</v>
      </c>
      <c r="AD35" s="50"/>
      <c r="AE35" s="83" t="s">
        <v>567</v>
      </c>
      <c r="AF35" s="83">
        <v>774</v>
      </c>
      <c r="AG35" s="99">
        <f t="shared" si="11"/>
        <v>0</v>
      </c>
      <c r="AH35" s="83"/>
      <c r="AJ35" s="100">
        <f t="shared" si="5"/>
        <v>774</v>
      </c>
      <c r="AK35" s="100"/>
      <c r="AL35" s="101"/>
      <c r="AN35" s="102">
        <f t="shared" si="3"/>
        <v>774</v>
      </c>
      <c r="AO35" s="102"/>
      <c r="AP35" s="117"/>
      <c r="AQ35" s="118">
        <f t="shared" si="4"/>
        <v>774</v>
      </c>
      <c r="AR35" s="118">
        <f>'71152'!AS69+AQ35</f>
        <v>68439</v>
      </c>
      <c r="AS35" s="118"/>
      <c r="AT35" s="118"/>
      <c r="AU35" s="118"/>
      <c r="AV35" s="118"/>
      <c r="AW35" s="118"/>
      <c r="AX35" s="49"/>
    </row>
    <row r="36" s="4" customFormat="1" ht="39" customHeight="1" spans="1:50">
      <c r="A36" s="29">
        <v>45632</v>
      </c>
      <c r="B36" s="30" t="s">
        <v>1603</v>
      </c>
      <c r="C36" s="31" t="s">
        <v>907</v>
      </c>
      <c r="D36" s="32">
        <v>4500153295</v>
      </c>
      <c r="E36" s="33" t="s">
        <v>3023</v>
      </c>
      <c r="F36" s="32" t="s">
        <v>3024</v>
      </c>
      <c r="G36" s="34" t="s">
        <v>554</v>
      </c>
      <c r="H36" s="35" t="s">
        <v>554</v>
      </c>
      <c r="I36" s="53" t="s">
        <v>555</v>
      </c>
      <c r="J36" s="54">
        <v>3246</v>
      </c>
      <c r="K36" s="54">
        <v>0</v>
      </c>
      <c r="L36" s="54">
        <v>6</v>
      </c>
      <c r="M36" s="54">
        <f t="shared" si="0"/>
        <v>541</v>
      </c>
      <c r="N36" s="55">
        <v>45817</v>
      </c>
      <c r="O36" s="55">
        <v>45813</v>
      </c>
      <c r="P36" s="56" t="s">
        <v>3025</v>
      </c>
      <c r="Q36" s="56"/>
      <c r="R36" s="56"/>
      <c r="S36" s="56"/>
      <c r="T36" s="56" t="s">
        <v>731</v>
      </c>
      <c r="U36" s="67">
        <v>45701</v>
      </c>
      <c r="V36" s="67" t="s">
        <v>572</v>
      </c>
      <c r="W36" s="67" t="s">
        <v>3026</v>
      </c>
      <c r="X36" s="67"/>
      <c r="Y36" s="85" t="s">
        <v>1608</v>
      </c>
      <c r="Z36" s="86" t="s">
        <v>3027</v>
      </c>
      <c r="AA36" s="56" t="s">
        <v>652</v>
      </c>
      <c r="AB36" s="87">
        <v>2.7</v>
      </c>
      <c r="AC36" s="87">
        <f t="shared" si="1"/>
        <v>8764.2</v>
      </c>
      <c r="AD36" s="54"/>
      <c r="AE36" s="88" t="s">
        <v>567</v>
      </c>
      <c r="AF36" s="88"/>
      <c r="AG36" s="103">
        <f t="shared" si="11"/>
        <v>-3246</v>
      </c>
      <c r="AH36" s="88"/>
      <c r="AJ36" s="104">
        <f t="shared" si="5"/>
        <v>3246</v>
      </c>
      <c r="AK36" s="104"/>
      <c r="AL36" s="105"/>
      <c r="AN36" s="106">
        <f t="shared" si="3"/>
        <v>3246</v>
      </c>
      <c r="AO36" s="106"/>
      <c r="AP36" s="119"/>
      <c r="AQ36" s="116">
        <f t="shared" si="4"/>
        <v>3246</v>
      </c>
      <c r="AR36" s="120">
        <f>'71152'!AS87+AQ36</f>
        <v>124791</v>
      </c>
      <c r="AS36" s="120"/>
      <c r="AT36" s="120"/>
      <c r="AU36" s="120"/>
      <c r="AV36" s="120"/>
      <c r="AW36" s="120"/>
      <c r="AX36" s="53"/>
    </row>
    <row r="37" s="4" customFormat="1" ht="39" customHeight="1" spans="1:50">
      <c r="A37" s="29">
        <v>45632</v>
      </c>
      <c r="B37" s="30" t="s">
        <v>1603</v>
      </c>
      <c r="C37" s="31" t="s">
        <v>907</v>
      </c>
      <c r="D37" s="32">
        <v>4500153374</v>
      </c>
      <c r="E37" s="33"/>
      <c r="F37" s="32" t="s">
        <v>3028</v>
      </c>
      <c r="G37" s="34" t="s">
        <v>554</v>
      </c>
      <c r="H37" s="35" t="s">
        <v>554</v>
      </c>
      <c r="I37" s="53" t="s">
        <v>555</v>
      </c>
      <c r="J37" s="54">
        <v>4134</v>
      </c>
      <c r="K37" s="54">
        <v>0</v>
      </c>
      <c r="L37" s="54">
        <v>6</v>
      </c>
      <c r="M37" s="54">
        <f t="shared" si="0"/>
        <v>689</v>
      </c>
      <c r="N37" s="55">
        <v>45847</v>
      </c>
      <c r="O37" s="55">
        <v>45843</v>
      </c>
      <c r="Q37" s="56" t="s">
        <v>3025</v>
      </c>
      <c r="R37" s="56"/>
      <c r="S37" s="56"/>
      <c r="T37" s="56" t="s">
        <v>731</v>
      </c>
      <c r="U37" s="67">
        <v>45701</v>
      </c>
      <c r="V37" s="67" t="s">
        <v>572</v>
      </c>
      <c r="W37" s="68">
        <v>45708</v>
      </c>
      <c r="X37" s="67"/>
      <c r="Y37" s="85" t="s">
        <v>1608</v>
      </c>
      <c r="Z37" s="86" t="s">
        <v>3029</v>
      </c>
      <c r="AA37" s="56" t="s">
        <v>652</v>
      </c>
      <c r="AB37" s="87">
        <v>2.7</v>
      </c>
      <c r="AC37" s="87">
        <f t="shared" si="1"/>
        <v>11161.8</v>
      </c>
      <c r="AD37" s="54"/>
      <c r="AE37" s="88" t="s">
        <v>567</v>
      </c>
      <c r="AF37" s="88"/>
      <c r="AG37" s="77">
        <f t="shared" si="11"/>
        <v>-4134</v>
      </c>
      <c r="AH37" s="88"/>
      <c r="AJ37" s="107">
        <f t="shared" si="5"/>
        <v>4134</v>
      </c>
      <c r="AK37" s="104"/>
      <c r="AL37" s="105"/>
      <c r="AN37" s="106">
        <f t="shared" si="3"/>
        <v>4134</v>
      </c>
      <c r="AO37" s="106"/>
      <c r="AP37" s="119"/>
      <c r="AQ37" s="116">
        <f t="shared" si="4"/>
        <v>4134</v>
      </c>
      <c r="AR37" s="120">
        <f>'71152'!AS185+AQ37</f>
        <v>207075</v>
      </c>
      <c r="AS37" s="120"/>
      <c r="AT37" s="120"/>
      <c r="AU37" s="120"/>
      <c r="AV37" s="120"/>
      <c r="AW37" s="120"/>
      <c r="AX37" s="53"/>
    </row>
    <row r="38" s="5" customFormat="1" ht="39" customHeight="1" spans="1:50">
      <c r="A38" s="36">
        <v>45928</v>
      </c>
      <c r="B38" s="37" t="s">
        <v>1868</v>
      </c>
      <c r="C38" s="38" t="s">
        <v>663</v>
      </c>
      <c r="D38" s="39">
        <v>4500180519</v>
      </c>
      <c r="E38" s="40" t="s">
        <v>3030</v>
      </c>
      <c r="F38" s="39" t="s">
        <v>3031</v>
      </c>
      <c r="G38" s="41" t="s">
        <v>666</v>
      </c>
      <c r="H38" s="41" t="s">
        <v>596</v>
      </c>
      <c r="I38" s="57" t="s">
        <v>555</v>
      </c>
      <c r="J38" s="58">
        <v>402</v>
      </c>
      <c r="K38" s="58">
        <v>0</v>
      </c>
      <c r="L38" s="58">
        <v>6</v>
      </c>
      <c r="M38" s="58">
        <f t="shared" si="0"/>
        <v>67</v>
      </c>
      <c r="N38" s="59">
        <v>45988</v>
      </c>
      <c r="O38" s="59">
        <v>45985</v>
      </c>
      <c r="P38" s="60"/>
      <c r="Q38" s="60"/>
      <c r="R38" s="60"/>
      <c r="S38" s="60"/>
      <c r="T38" s="60"/>
      <c r="U38" s="69">
        <v>45947</v>
      </c>
      <c r="V38" s="69" t="s">
        <v>572</v>
      </c>
      <c r="W38" s="69" t="s">
        <v>3032</v>
      </c>
      <c r="X38" s="69"/>
      <c r="Y38" s="89"/>
      <c r="Z38" s="90" t="s">
        <v>3033</v>
      </c>
      <c r="AA38" s="60" t="s">
        <v>884</v>
      </c>
      <c r="AB38" s="91">
        <v>2.6717</v>
      </c>
      <c r="AC38" s="91">
        <f t="shared" si="1"/>
        <v>1074.0234</v>
      </c>
      <c r="AD38" s="58"/>
      <c r="AE38" s="92" t="s">
        <v>567</v>
      </c>
      <c r="AF38" s="92"/>
      <c r="AG38" s="108">
        <f t="shared" si="11"/>
        <v>-402</v>
      </c>
      <c r="AH38" s="92"/>
      <c r="AJ38" s="109"/>
      <c r="AK38" s="109">
        <f t="shared" ref="AK38:AK41" si="12">J38</f>
        <v>402</v>
      </c>
      <c r="AL38" s="110"/>
      <c r="AN38" s="111">
        <f t="shared" si="3"/>
        <v>402</v>
      </c>
      <c r="AO38" s="111"/>
      <c r="AP38" s="121"/>
      <c r="AQ38" s="122">
        <f t="shared" si="4"/>
        <v>402</v>
      </c>
      <c r="AR38" s="122">
        <f>'71152'!AS432+AQ38</f>
        <v>460964</v>
      </c>
      <c r="AS38" s="122"/>
      <c r="AT38" s="122"/>
      <c r="AU38" s="122"/>
      <c r="AV38" s="122"/>
      <c r="AW38" s="122"/>
      <c r="AX38" s="57"/>
    </row>
    <row r="39" s="5" customFormat="1" ht="39" customHeight="1" spans="1:51">
      <c r="A39" s="36">
        <v>45964</v>
      </c>
      <c r="B39" s="37" t="s">
        <v>1035</v>
      </c>
      <c r="C39" s="38" t="s">
        <v>1036</v>
      </c>
      <c r="D39" s="39">
        <v>4500180717</v>
      </c>
      <c r="E39" s="40" t="s">
        <v>3034</v>
      </c>
      <c r="F39" s="39" t="s">
        <v>3035</v>
      </c>
      <c r="G39" s="41" t="s">
        <v>554</v>
      </c>
      <c r="H39" s="41" t="s">
        <v>554</v>
      </c>
      <c r="I39" s="57" t="s">
        <v>555</v>
      </c>
      <c r="J39" s="58">
        <v>600</v>
      </c>
      <c r="K39" s="58">
        <v>0</v>
      </c>
      <c r="L39" s="58">
        <v>6</v>
      </c>
      <c r="M39" s="58">
        <f t="shared" si="0"/>
        <v>100</v>
      </c>
      <c r="N39" s="59">
        <v>46006</v>
      </c>
      <c r="O39" s="59">
        <v>46004</v>
      </c>
      <c r="P39" s="60"/>
      <c r="Q39" s="70" t="s">
        <v>556</v>
      </c>
      <c r="R39" s="60"/>
      <c r="S39" s="60"/>
      <c r="T39" s="60"/>
      <c r="U39" s="69">
        <v>45973</v>
      </c>
      <c r="V39" s="69" t="s">
        <v>572</v>
      </c>
      <c r="W39" s="69" t="s">
        <v>3036</v>
      </c>
      <c r="X39" s="69"/>
      <c r="Y39" s="89"/>
      <c r="Z39" s="93" t="s">
        <v>3037</v>
      </c>
      <c r="AA39" s="60" t="s">
        <v>2636</v>
      </c>
      <c r="AB39" s="91">
        <v>2.7663</v>
      </c>
      <c r="AC39" s="91">
        <f t="shared" si="1"/>
        <v>1659.78</v>
      </c>
      <c r="AD39" s="58"/>
      <c r="AE39" s="92" t="s">
        <v>567</v>
      </c>
      <c r="AF39" s="92"/>
      <c r="AG39" s="92">
        <v>600</v>
      </c>
      <c r="AH39" s="108">
        <f t="shared" ref="AH39:AH43" si="13">AG39-J39</f>
        <v>0</v>
      </c>
      <c r="AI39" s="92"/>
      <c r="AK39" s="109">
        <f t="shared" si="12"/>
        <v>600</v>
      </c>
      <c r="AL39" s="109"/>
      <c r="AM39" s="110"/>
      <c r="AO39" s="111">
        <f t="shared" ref="AO39:AO43" si="14">J39</f>
        <v>600</v>
      </c>
      <c r="AP39" s="111"/>
      <c r="AQ39" s="121"/>
      <c r="AR39" s="122">
        <f t="shared" ref="AR39:AR43" si="15">J39</f>
        <v>600</v>
      </c>
      <c r="AS39" s="122">
        <f>'71152'!AS448+AR39</f>
        <v>478700</v>
      </c>
      <c r="AT39" s="122"/>
      <c r="AU39" s="122"/>
      <c r="AV39" s="122"/>
      <c r="AW39" s="122"/>
      <c r="AX39" s="122"/>
      <c r="AY39" s="57"/>
    </row>
    <row r="40" s="5" customFormat="1" ht="39" customHeight="1" spans="1:51">
      <c r="A40" s="36">
        <v>46038</v>
      </c>
      <c r="B40" s="37" t="s">
        <v>3038</v>
      </c>
      <c r="C40" s="38" t="s">
        <v>594</v>
      </c>
      <c r="D40" s="39">
        <v>4500191701</v>
      </c>
      <c r="E40" s="40" t="s">
        <v>3039</v>
      </c>
      <c r="F40" s="39" t="s">
        <v>3040</v>
      </c>
      <c r="G40" s="41"/>
      <c r="H40" s="41" t="s">
        <v>3041</v>
      </c>
      <c r="I40" s="57" t="s">
        <v>555</v>
      </c>
      <c r="J40" s="58">
        <v>5004</v>
      </c>
      <c r="K40" s="58">
        <v>0</v>
      </c>
      <c r="L40" s="58">
        <v>6</v>
      </c>
      <c r="M40" s="58">
        <f t="shared" si="0"/>
        <v>834</v>
      </c>
      <c r="N40" s="59">
        <v>46090</v>
      </c>
      <c r="O40" s="59">
        <v>46086</v>
      </c>
      <c r="P40" s="60"/>
      <c r="Q40" s="70"/>
      <c r="R40" s="60"/>
      <c r="S40" s="60"/>
      <c r="T40" s="60"/>
      <c r="U40" s="69" t="s">
        <v>3042</v>
      </c>
      <c r="V40" s="69" t="s">
        <v>572</v>
      </c>
      <c r="W40" s="69" t="s">
        <v>572</v>
      </c>
      <c r="X40" s="69"/>
      <c r="Y40" s="89" t="s">
        <v>3043</v>
      </c>
      <c r="Z40" s="93" t="s">
        <v>3044</v>
      </c>
      <c r="AA40" s="60" t="s">
        <v>618</v>
      </c>
      <c r="AB40" s="91">
        <v>1.5439</v>
      </c>
      <c r="AC40" s="91">
        <f t="shared" si="1"/>
        <v>7725.6756</v>
      </c>
      <c r="AD40" s="58"/>
      <c r="AE40" s="92"/>
      <c r="AF40" s="92"/>
      <c r="AG40" s="92"/>
      <c r="AH40" s="108">
        <f t="shared" si="13"/>
        <v>-5004</v>
      </c>
      <c r="AI40" s="92"/>
      <c r="AK40" s="109"/>
      <c r="AL40" s="109"/>
      <c r="AM40" s="110">
        <f t="shared" ref="AM40:AM43" si="16">J40</f>
        <v>5004</v>
      </c>
      <c r="AO40" s="111">
        <f t="shared" si="14"/>
        <v>5004</v>
      </c>
      <c r="AP40" s="111"/>
      <c r="AQ40" s="121"/>
      <c r="AR40" s="122">
        <f t="shared" si="15"/>
        <v>5004</v>
      </c>
      <c r="AS40" s="122">
        <f t="shared" ref="AS40:AS43" si="17">AS36+AR40</f>
        <v>5004</v>
      </c>
      <c r="AT40" s="122"/>
      <c r="AU40" s="122"/>
      <c r="AV40" s="122"/>
      <c r="AW40" s="122"/>
      <c r="AX40" s="122"/>
      <c r="AY40" s="57"/>
    </row>
    <row r="41" s="5" customFormat="1" ht="39" customHeight="1" spans="1:51">
      <c r="A41" s="36">
        <v>46015</v>
      </c>
      <c r="B41" s="37" t="s">
        <v>1293</v>
      </c>
      <c r="C41" s="38" t="s">
        <v>2655</v>
      </c>
      <c r="D41" s="39">
        <v>4500189742</v>
      </c>
      <c r="E41" s="40" t="s">
        <v>3045</v>
      </c>
      <c r="F41" s="39" t="s">
        <v>3046</v>
      </c>
      <c r="G41" s="41" t="s">
        <v>554</v>
      </c>
      <c r="H41" s="41" t="s">
        <v>554</v>
      </c>
      <c r="I41" s="57" t="s">
        <v>555</v>
      </c>
      <c r="J41" s="58">
        <v>1002</v>
      </c>
      <c r="K41" s="58">
        <v>0</v>
      </c>
      <c r="L41" s="58">
        <v>6</v>
      </c>
      <c r="M41" s="58">
        <f t="shared" si="0"/>
        <v>167</v>
      </c>
      <c r="N41" s="59">
        <v>46080</v>
      </c>
      <c r="O41" s="59">
        <v>46076</v>
      </c>
      <c r="P41" s="60"/>
      <c r="Q41" s="70"/>
      <c r="R41" s="60"/>
      <c r="S41" s="60"/>
      <c r="T41" s="60"/>
      <c r="U41" s="69">
        <v>46029</v>
      </c>
      <c r="V41" s="69" t="s">
        <v>572</v>
      </c>
      <c r="W41" s="69" t="s">
        <v>572</v>
      </c>
      <c r="X41" s="69"/>
      <c r="Y41" s="89"/>
      <c r="Z41" s="93" t="s">
        <v>3047</v>
      </c>
      <c r="AA41" s="60" t="s">
        <v>2660</v>
      </c>
      <c r="AB41" s="91">
        <v>2.5407</v>
      </c>
      <c r="AC41" s="91">
        <f t="shared" si="1"/>
        <v>2545.7814</v>
      </c>
      <c r="AD41" s="58"/>
      <c r="AE41" s="92" t="s">
        <v>567</v>
      </c>
      <c r="AF41" s="92"/>
      <c r="AG41" s="92"/>
      <c r="AH41" s="108">
        <f t="shared" si="13"/>
        <v>-1002</v>
      </c>
      <c r="AI41" s="92"/>
      <c r="AK41" s="109">
        <f t="shared" si="12"/>
        <v>1002</v>
      </c>
      <c r="AL41" s="109"/>
      <c r="AM41" s="110"/>
      <c r="AO41" s="111">
        <f t="shared" si="14"/>
        <v>1002</v>
      </c>
      <c r="AP41" s="111"/>
      <c r="AQ41" s="121"/>
      <c r="AR41" s="122">
        <f t="shared" si="15"/>
        <v>1002</v>
      </c>
      <c r="AS41" s="122">
        <f>AS38+AR41</f>
        <v>1002</v>
      </c>
      <c r="AT41" s="122"/>
      <c r="AU41" s="122"/>
      <c r="AV41" s="122"/>
      <c r="AW41" s="122"/>
      <c r="AX41" s="122"/>
      <c r="AY41" s="57"/>
    </row>
    <row r="42" s="5" customFormat="1" ht="39" customHeight="1" spans="1:51">
      <c r="A42" s="36">
        <v>46028</v>
      </c>
      <c r="B42" s="37" t="s">
        <v>3038</v>
      </c>
      <c r="C42" s="38" t="s">
        <v>594</v>
      </c>
      <c r="D42" s="39">
        <v>4500190696</v>
      </c>
      <c r="E42" s="40" t="s">
        <v>3048</v>
      </c>
      <c r="F42" s="39" t="s">
        <v>3049</v>
      </c>
      <c r="G42" s="41"/>
      <c r="H42" s="41" t="s">
        <v>3041</v>
      </c>
      <c r="I42" s="57" t="s">
        <v>555</v>
      </c>
      <c r="J42" s="58">
        <v>13440</v>
      </c>
      <c r="K42" s="58">
        <v>0</v>
      </c>
      <c r="L42" s="58">
        <v>6</v>
      </c>
      <c r="M42" s="58">
        <f t="shared" si="0"/>
        <v>2240</v>
      </c>
      <c r="N42" s="59">
        <v>46085</v>
      </c>
      <c r="O42" s="59">
        <f>N42-4</f>
        <v>46081</v>
      </c>
      <c r="P42" s="60" t="s">
        <v>3050</v>
      </c>
      <c r="Q42" s="70"/>
      <c r="R42" s="60"/>
      <c r="S42" s="60"/>
      <c r="T42" s="60"/>
      <c r="U42" s="69" t="s">
        <v>3042</v>
      </c>
      <c r="V42" s="69" t="s">
        <v>572</v>
      </c>
      <c r="W42" s="69" t="s">
        <v>572</v>
      </c>
      <c r="X42" s="69"/>
      <c r="Y42" s="89"/>
      <c r="Z42" s="93" t="s">
        <v>3051</v>
      </c>
      <c r="AA42" s="60" t="s">
        <v>618</v>
      </c>
      <c r="AB42" s="91">
        <v>1.6437</v>
      </c>
      <c r="AC42" s="91">
        <f t="shared" si="1"/>
        <v>22091.328</v>
      </c>
      <c r="AD42" s="58"/>
      <c r="AE42" s="92"/>
      <c r="AF42" s="92"/>
      <c r="AG42" s="92"/>
      <c r="AH42" s="108">
        <f t="shared" si="13"/>
        <v>-13440</v>
      </c>
      <c r="AI42" s="92"/>
      <c r="AK42" s="109"/>
      <c r="AL42" s="109"/>
      <c r="AM42" s="110">
        <f t="shared" si="16"/>
        <v>13440</v>
      </c>
      <c r="AO42" s="111">
        <f t="shared" si="14"/>
        <v>13440</v>
      </c>
      <c r="AP42" s="111"/>
      <c r="AQ42" s="121"/>
      <c r="AR42" s="122">
        <f t="shared" si="15"/>
        <v>13440</v>
      </c>
      <c r="AS42" s="122">
        <f t="shared" si="17"/>
        <v>13440</v>
      </c>
      <c r="AT42" s="122"/>
      <c r="AU42" s="122"/>
      <c r="AV42" s="122"/>
      <c r="AW42" s="122"/>
      <c r="AX42" s="122"/>
      <c r="AY42" s="57"/>
    </row>
    <row r="43" s="5" customFormat="1" ht="39" customHeight="1" spans="1:51">
      <c r="A43" s="36">
        <v>46028</v>
      </c>
      <c r="B43" s="37" t="s">
        <v>3038</v>
      </c>
      <c r="C43" s="38" t="s">
        <v>594</v>
      </c>
      <c r="D43" s="39">
        <v>4500190696</v>
      </c>
      <c r="E43" s="40" t="s">
        <v>3052</v>
      </c>
      <c r="F43" s="39" t="s">
        <v>3053</v>
      </c>
      <c r="G43" s="41"/>
      <c r="H43" s="41" t="s">
        <v>3041</v>
      </c>
      <c r="I43" s="57" t="s">
        <v>555</v>
      </c>
      <c r="J43" s="58">
        <v>10002</v>
      </c>
      <c r="K43" s="58">
        <v>0</v>
      </c>
      <c r="L43" s="58">
        <v>6</v>
      </c>
      <c r="M43" s="58">
        <f t="shared" si="0"/>
        <v>1667</v>
      </c>
      <c r="N43" s="59">
        <v>46085</v>
      </c>
      <c r="O43" s="59">
        <f>N43-4</f>
        <v>46081</v>
      </c>
      <c r="P43" s="60" t="s">
        <v>3050</v>
      </c>
      <c r="Q43" s="70"/>
      <c r="R43" s="60"/>
      <c r="S43" s="60"/>
      <c r="T43" s="60"/>
      <c r="U43" s="69" t="s">
        <v>3042</v>
      </c>
      <c r="V43" s="69" t="s">
        <v>572</v>
      </c>
      <c r="W43" s="69" t="s">
        <v>572</v>
      </c>
      <c r="X43" s="69"/>
      <c r="Y43" s="89"/>
      <c r="Z43" s="93" t="s">
        <v>3051</v>
      </c>
      <c r="AA43" s="60" t="s">
        <v>618</v>
      </c>
      <c r="AB43" s="91">
        <v>1.6437</v>
      </c>
      <c r="AC43" s="91">
        <f t="shared" si="1"/>
        <v>16440.2874</v>
      </c>
      <c r="AD43" s="58"/>
      <c r="AE43" s="92"/>
      <c r="AF43" s="92"/>
      <c r="AG43" s="92"/>
      <c r="AH43" s="108">
        <f t="shared" si="13"/>
        <v>-10002</v>
      </c>
      <c r="AI43" s="92"/>
      <c r="AK43" s="109"/>
      <c r="AL43" s="109"/>
      <c r="AM43" s="110">
        <f t="shared" si="16"/>
        <v>10002</v>
      </c>
      <c r="AO43" s="111">
        <f t="shared" si="14"/>
        <v>10002</v>
      </c>
      <c r="AP43" s="111"/>
      <c r="AQ43" s="121"/>
      <c r="AR43" s="122">
        <f t="shared" si="15"/>
        <v>10002</v>
      </c>
      <c r="AS43" s="122">
        <f t="shared" si="17"/>
        <v>488702</v>
      </c>
      <c r="AT43" s="122"/>
      <c r="AU43" s="122"/>
      <c r="AV43" s="122"/>
      <c r="AW43" s="122"/>
      <c r="AX43" s="122"/>
      <c r="AY43" s="57"/>
    </row>
  </sheetData>
  <autoFilter xmlns:etc="http://www.wps.cn/officeDocument/2017/etCustomData" ref="A1:AX43" etc:filterBottomFollowUsedRange="0">
    <extLst/>
  </autoFilter>
  <conditionalFormatting sqref="T1">
    <cfRule type="containsText" dxfId="0" priority="70" operator="between" text="欠">
      <formula>NOT(ISERROR(SEARCH("欠",T1)))</formula>
    </cfRule>
  </conditionalFormatting>
  <conditionalFormatting sqref="V1:W1">
    <cfRule type="containsText" dxfId="0" priority="71" operator="between" text="欠">
      <formula>NOT(ISERROR(SEARCH("欠",V1)))</formula>
    </cfRule>
    <cfRule type="containsText" dxfId="0" priority="69" operator="between" text="欠">
      <formula>NOT(ISERROR(SEARCH("欠",V1)))</formula>
    </cfRule>
    <cfRule type="containsText" dxfId="0" priority="68" operator="between" text="欠">
      <formula>NOT(ISERROR(SEARCH("欠",V1)))</formula>
    </cfRule>
  </conditionalFormatting>
  <conditionalFormatting sqref="T2">
    <cfRule type="containsText" dxfId="0" priority="67" operator="between" text="欠">
      <formula>NOT(ISERROR(SEARCH("欠",T2)))</formula>
    </cfRule>
  </conditionalFormatting>
  <conditionalFormatting sqref="V2:W2">
    <cfRule type="containsText" dxfId="0" priority="66" operator="between" text="欠">
      <formula>NOT(ISERROR(SEARCH("欠",V2)))</formula>
    </cfRule>
  </conditionalFormatting>
  <conditionalFormatting sqref="T3">
    <cfRule type="containsText" dxfId="0" priority="65" operator="between" text="欠">
      <formula>NOT(ISERROR(SEARCH("欠",T3)))</formula>
    </cfRule>
  </conditionalFormatting>
  <conditionalFormatting sqref="V3:W3">
    <cfRule type="containsText" dxfId="0" priority="64" operator="between" text="欠">
      <formula>NOT(ISERROR(SEARCH("欠",V3)))</formula>
    </cfRule>
  </conditionalFormatting>
  <conditionalFormatting sqref="U4">
    <cfRule type="containsText" dxfId="0" priority="63" operator="between" text="欠">
      <formula>NOT(ISERROR(SEARCH("欠",U4)))</formula>
    </cfRule>
  </conditionalFormatting>
  <conditionalFormatting sqref="W4">
    <cfRule type="containsText" dxfId="0" priority="62" operator="between" text="欠">
      <formula>NOT(ISERROR(SEARCH("欠",W4)))</formula>
    </cfRule>
  </conditionalFormatting>
  <conditionalFormatting sqref="X4">
    <cfRule type="containsText" dxfId="0" priority="61" operator="between" text="欠">
      <formula>NOT(ISERROR(SEARCH("欠",X4)))</formula>
    </cfRule>
  </conditionalFormatting>
  <conditionalFormatting sqref="U33">
    <cfRule type="containsText" dxfId="0" priority="35" operator="between" text="欠">
      <formula>NOT(ISERROR(SEARCH("欠",U33)))</formula>
    </cfRule>
  </conditionalFormatting>
  <conditionalFormatting sqref="W33:X33">
    <cfRule type="containsText" dxfId="0" priority="34" operator="between" text="欠">
      <formula>NOT(ISERROR(SEARCH("欠",W33)))</formula>
    </cfRule>
  </conditionalFormatting>
  <conditionalFormatting sqref="U34">
    <cfRule type="containsText" dxfId="0" priority="33" operator="between" text="欠">
      <formula>NOT(ISERROR(SEARCH("欠",U34)))</formula>
    </cfRule>
  </conditionalFormatting>
  <conditionalFormatting sqref="W34:X34">
    <cfRule type="containsText" dxfId="0" priority="32" operator="between" text="欠">
      <formula>NOT(ISERROR(SEARCH("欠",W34)))</formula>
    </cfRule>
  </conditionalFormatting>
  <conditionalFormatting sqref="U35">
    <cfRule type="containsText" dxfId="0" priority="31" operator="between" text="欠">
      <formula>NOT(ISERROR(SEARCH("欠",U35)))</formula>
    </cfRule>
  </conditionalFormatting>
  <conditionalFormatting sqref="W35:X35">
    <cfRule type="containsText" dxfId="0" priority="30" operator="between" text="欠">
      <formula>NOT(ISERROR(SEARCH("欠",W35)))</formula>
    </cfRule>
  </conditionalFormatting>
  <conditionalFormatting sqref="U36">
    <cfRule type="containsText" dxfId="0" priority="29" operator="between" text="欠">
      <formula>NOT(ISERROR(SEARCH("欠",U36)))</formula>
    </cfRule>
  </conditionalFormatting>
  <conditionalFormatting sqref="W36:X36">
    <cfRule type="containsText" dxfId="0" priority="28" operator="between" text="欠">
      <formula>NOT(ISERROR(SEARCH("欠",W36)))</formula>
    </cfRule>
  </conditionalFormatting>
  <conditionalFormatting sqref="U37">
    <cfRule type="containsText" dxfId="0" priority="27" operator="between" text="欠">
      <formula>NOT(ISERROR(SEARCH("欠",U37)))</formula>
    </cfRule>
  </conditionalFormatting>
  <conditionalFormatting sqref="W37">
    <cfRule type="containsText" dxfId="0" priority="25" operator="between" text="欠">
      <formula>NOT(ISERROR(SEARCH("欠",W37)))</formula>
    </cfRule>
  </conditionalFormatting>
  <conditionalFormatting sqref="X37">
    <cfRule type="containsText" dxfId="0" priority="26" operator="between" text="欠">
      <formula>NOT(ISERROR(SEARCH("欠",X37)))</formula>
    </cfRule>
  </conditionalFormatting>
  <conditionalFormatting sqref="U38">
    <cfRule type="containsText" dxfId="0" priority="24" operator="between" text="欠">
      <formula>NOT(ISERROR(SEARCH("欠",U38)))</formula>
    </cfRule>
  </conditionalFormatting>
  <conditionalFormatting sqref="W38">
    <cfRule type="containsText" dxfId="0" priority="22" operator="between" text="欠">
      <formula>NOT(ISERROR(SEARCH("欠",W38)))</formula>
    </cfRule>
  </conditionalFormatting>
  <conditionalFormatting sqref="X38">
    <cfRule type="containsText" dxfId="0" priority="23" operator="between" text="欠">
      <formula>NOT(ISERROR(SEARCH("欠",X38)))</formula>
    </cfRule>
  </conditionalFormatting>
  <conditionalFormatting sqref="U39">
    <cfRule type="containsText" dxfId="0" priority="20" operator="between" text="欠">
      <formula>NOT(ISERROR(SEARCH("欠",U39)))</formula>
    </cfRule>
  </conditionalFormatting>
  <conditionalFormatting sqref="W39">
    <cfRule type="containsText" dxfId="0" priority="19" operator="between" text="欠">
      <formula>NOT(ISERROR(SEARCH("欠",W39)))</formula>
    </cfRule>
  </conditionalFormatting>
  <conditionalFormatting sqref="X39">
    <cfRule type="containsText" dxfId="0" priority="21" operator="between" text="欠">
      <formula>NOT(ISERROR(SEARCH("欠",X39)))</formula>
    </cfRule>
  </conditionalFormatting>
  <conditionalFormatting sqref="U40">
    <cfRule type="containsText" dxfId="0" priority="15" operator="between" text="欠">
      <formula>NOT(ISERROR(SEARCH("欠",U40)))</formula>
    </cfRule>
  </conditionalFormatting>
  <conditionalFormatting sqref="W40">
    <cfRule type="containsText" dxfId="0" priority="14" operator="between" text="欠">
      <formula>NOT(ISERROR(SEARCH("欠",W40)))</formula>
    </cfRule>
  </conditionalFormatting>
  <conditionalFormatting sqref="X40">
    <cfRule type="containsText" dxfId="0" priority="16" operator="between" text="欠">
      <formula>NOT(ISERROR(SEARCH("欠",X40)))</formula>
    </cfRule>
  </conditionalFormatting>
  <conditionalFormatting sqref="U41">
    <cfRule type="containsText" dxfId="0" priority="10" operator="between" text="欠">
      <formula>NOT(ISERROR(SEARCH("欠",U41)))</formula>
    </cfRule>
  </conditionalFormatting>
  <conditionalFormatting sqref="W41">
    <cfRule type="containsText" dxfId="0" priority="9" operator="between" text="欠">
      <formula>NOT(ISERROR(SEARCH("欠",W41)))</formula>
    </cfRule>
  </conditionalFormatting>
  <conditionalFormatting sqref="X41">
    <cfRule type="containsText" dxfId="0" priority="11" operator="between" text="欠">
      <formula>NOT(ISERROR(SEARCH("欠",X41)))</formula>
    </cfRule>
  </conditionalFormatting>
  <conditionalFormatting sqref="U42">
    <cfRule type="containsText" dxfId="0" priority="4" operator="between" text="欠">
      <formula>NOT(ISERROR(SEARCH("欠",U42)))</formula>
    </cfRule>
  </conditionalFormatting>
  <conditionalFormatting sqref="W42">
    <cfRule type="containsText" dxfId="0" priority="2" operator="between" text="欠">
      <formula>NOT(ISERROR(SEARCH("欠",W42)))</formula>
    </cfRule>
  </conditionalFormatting>
  <conditionalFormatting sqref="X42">
    <cfRule type="containsText" dxfId="0" priority="6" operator="between" text="欠">
      <formula>NOT(ISERROR(SEARCH("欠",X42)))</formula>
    </cfRule>
  </conditionalFormatting>
  <conditionalFormatting sqref="U43">
    <cfRule type="containsText" dxfId="0" priority="3" operator="between" text="欠">
      <formula>NOT(ISERROR(SEARCH("欠",U43)))</formula>
    </cfRule>
  </conditionalFormatting>
  <conditionalFormatting sqref="W43">
    <cfRule type="containsText" dxfId="0" priority="1" operator="between" text="欠">
      <formula>NOT(ISERROR(SEARCH("欠",W43)))</formula>
    </cfRule>
  </conditionalFormatting>
  <conditionalFormatting sqref="X43">
    <cfRule type="containsText" dxfId="0" priority="5" operator="between" text="欠">
      <formula>NOT(ISERROR(SEARCH("欠",X43)))</formula>
    </cfRule>
  </conditionalFormatting>
  <conditionalFormatting sqref="U5:U7">
    <cfRule type="containsText" dxfId="0" priority="60" operator="between" text="欠">
      <formula>NOT(ISERROR(SEARCH("欠",U5)))</formula>
    </cfRule>
  </conditionalFormatting>
  <conditionalFormatting sqref="U8:U9">
    <cfRule type="containsText" dxfId="0" priority="58" operator="between" text="欠">
      <formula>NOT(ISERROR(SEARCH("欠",U8)))</formula>
    </cfRule>
  </conditionalFormatting>
  <conditionalFormatting sqref="U10:U11">
    <cfRule type="containsText" dxfId="0" priority="55" operator="between" text="欠">
      <formula>NOT(ISERROR(SEARCH("欠",U10)))</formula>
    </cfRule>
  </conditionalFormatting>
  <conditionalFormatting sqref="U12:U13">
    <cfRule type="containsText" dxfId="0" priority="52" operator="between" text="欠">
      <formula>NOT(ISERROR(SEARCH("欠",U12)))</formula>
    </cfRule>
  </conditionalFormatting>
  <conditionalFormatting sqref="U14:U18">
    <cfRule type="containsText" dxfId="0" priority="50" operator="between" text="欠">
      <formula>NOT(ISERROR(SEARCH("欠",U14)))</formula>
    </cfRule>
  </conditionalFormatting>
  <conditionalFormatting sqref="U19:U20">
    <cfRule type="containsText" dxfId="0" priority="47" operator="between" text="欠">
      <formula>NOT(ISERROR(SEARCH("欠",U19)))</formula>
    </cfRule>
  </conditionalFormatting>
  <conditionalFormatting sqref="U21:U25">
    <cfRule type="containsText" dxfId="0" priority="44" operator="between" text="欠">
      <formula>NOT(ISERROR(SEARCH("欠",U21)))</formula>
    </cfRule>
  </conditionalFormatting>
  <conditionalFormatting sqref="U26:U28">
    <cfRule type="containsText" dxfId="0" priority="41" operator="between" text="欠">
      <formula>NOT(ISERROR(SEARCH("欠",U26)))</formula>
    </cfRule>
  </conditionalFormatting>
  <conditionalFormatting sqref="U29:U32">
    <cfRule type="containsText" dxfId="0" priority="38" operator="between" text="欠">
      <formula>NOT(ISERROR(SEARCH("欠",U29)))</formula>
    </cfRule>
  </conditionalFormatting>
  <conditionalFormatting sqref="W8:W9">
    <cfRule type="containsText" dxfId="0" priority="57" operator="between" text="欠">
      <formula>NOT(ISERROR(SEARCH("欠",W8)))</formula>
    </cfRule>
  </conditionalFormatting>
  <conditionalFormatting sqref="W10:W11">
    <cfRule type="containsText" dxfId="0" priority="54" operator="between" text="欠">
      <formula>NOT(ISERROR(SEARCH("欠",W10)))</formula>
    </cfRule>
  </conditionalFormatting>
  <conditionalFormatting sqref="W14:W18">
    <cfRule type="containsText" dxfId="0" priority="49" operator="between" text="欠">
      <formula>NOT(ISERROR(SEARCH("欠",W14)))</formula>
    </cfRule>
  </conditionalFormatting>
  <conditionalFormatting sqref="W19:W20">
    <cfRule type="containsText" dxfId="0" priority="46" operator="between" text="欠">
      <formula>NOT(ISERROR(SEARCH("欠",W19)))</formula>
    </cfRule>
  </conditionalFormatting>
  <conditionalFormatting sqref="W21:W25">
    <cfRule type="containsText" dxfId="0" priority="43" operator="between" text="欠">
      <formula>NOT(ISERROR(SEARCH("欠",W21)))</formula>
    </cfRule>
  </conditionalFormatting>
  <conditionalFormatting sqref="W26:W28">
    <cfRule type="containsText" dxfId="0" priority="39" operator="between" text="欠">
      <formula>NOT(ISERROR(SEARCH("欠",W26)))</formula>
    </cfRule>
  </conditionalFormatting>
  <conditionalFormatting sqref="W29:W32">
    <cfRule type="containsText" dxfId="0" priority="36" operator="between" text="欠">
      <formula>NOT(ISERROR(SEARCH("欠",W29)))</formula>
    </cfRule>
  </conditionalFormatting>
  <conditionalFormatting sqref="X8:X9">
    <cfRule type="containsText" dxfId="0" priority="56" operator="between" text="欠">
      <formula>NOT(ISERROR(SEARCH("欠",X8)))</formula>
    </cfRule>
  </conditionalFormatting>
  <conditionalFormatting sqref="X10:X11">
    <cfRule type="containsText" dxfId="0" priority="53" operator="between" text="欠">
      <formula>NOT(ISERROR(SEARCH("欠",X10)))</formula>
    </cfRule>
  </conditionalFormatting>
  <conditionalFormatting sqref="X14:X18">
    <cfRule type="containsText" dxfId="0" priority="48" operator="between" text="欠">
      <formula>NOT(ISERROR(SEARCH("欠",X14)))</formula>
    </cfRule>
  </conditionalFormatting>
  <conditionalFormatting sqref="X19:X20">
    <cfRule type="containsText" dxfId="0" priority="45" operator="between" text="欠">
      <formula>NOT(ISERROR(SEARCH("欠",X19)))</formula>
    </cfRule>
  </conditionalFormatting>
  <conditionalFormatting sqref="X21:X25">
    <cfRule type="containsText" dxfId="0" priority="42" operator="between" text="欠">
      <formula>NOT(ISERROR(SEARCH("欠",X21)))</formula>
    </cfRule>
  </conditionalFormatting>
  <conditionalFormatting sqref="X26:X28">
    <cfRule type="containsText" dxfId="0" priority="40" operator="between" text="欠">
      <formula>NOT(ISERROR(SEARCH("欠",X26)))</formula>
    </cfRule>
  </conditionalFormatting>
  <conditionalFormatting sqref="X29:X32">
    <cfRule type="containsText" dxfId="0" priority="37" operator="between" text="欠">
      <formula>NOT(ISERROR(SEARCH("欠",X29)))</formula>
    </cfRule>
  </conditionalFormatting>
  <conditionalFormatting sqref="W5:X7">
    <cfRule type="containsText" dxfId="0" priority="59" operator="between" text="欠">
      <formula>NOT(ISERROR(SEARCH("欠",W5)))</formula>
    </cfRule>
  </conditionalFormatting>
  <conditionalFormatting sqref="W12:X13">
    <cfRule type="containsText" dxfId="0" priority="51" operator="between" text="欠">
      <formula>NOT(ISERROR(SEARCH("欠",W12)))</formula>
    </cfRule>
  </conditionalFormatting>
  <pageMargins left="0" right="0.0791666666666667" top="0.388888888888889" bottom="0.509027777777778" header="0.5" footer="0.5"/>
  <pageSetup paperSize="9" scale="70" orientation="landscape"/>
  <headerFooter alignWithMargins="0" scaleWithDoc="0"/>
  <legacyDrawing r:id="rId2"/>
</worksheet>
</file>

<file path=docProps/app.xml><?xml version="1.0" encoding="utf-8"?>
<Properties xmlns="http://schemas.openxmlformats.org/officeDocument/2006/extended-properties" xmlns:vt="http://schemas.openxmlformats.org/officeDocument/2006/docPropsVTypes">
  <Company>WWW.YlmF.CoM</Company>
  <Application>Microsoft Excel</Application>
  <HeadingPairs>
    <vt:vector size="2" baseType="variant">
      <vt:variant>
        <vt:lpstr>工作表</vt:lpstr>
      </vt:variant>
      <vt:variant>
        <vt:i4>5</vt:i4>
      </vt:variant>
    </vt:vector>
  </HeadingPairs>
  <TitlesOfParts>
    <vt:vector size="5" baseType="lpstr">
      <vt:lpstr>樣板單</vt:lpstr>
      <vt:lpstr>71152</vt:lpstr>
      <vt:lpstr>半成品MA</vt:lpstr>
      <vt:lpstr>包装MA</vt:lpstr>
      <vt:lpstr>取消單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Administrator</cp:lastModifiedBy>
  <cp:revision>1</cp:revision>
  <dcterms:created xsi:type="dcterms:W3CDTF">2016-06-02T05:50:00Z</dcterms:created>
  <cp:lastPrinted>2017-05-20T02:03:00Z</cp:lastPrinted>
  <dcterms:modified xsi:type="dcterms:W3CDTF">2026-02-26T04:04:07Z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2052-12.1.0.19302</vt:lpwstr>
  </property>
  <property fmtid="{D5CDD505-2E9C-101B-9397-08002B2CF9AE}" pid="3" name="KSOReadingLayout">
    <vt:bool>true</vt:bool>
  </property>
  <property fmtid="{D5CDD505-2E9C-101B-9397-08002B2CF9AE}" pid="4" name="ICV">
    <vt:lpwstr>F11A0FDFC13846DAB75E92FA4EDF523E_13</vt:lpwstr>
  </property>
  <property fmtid="{D5CDD505-2E9C-101B-9397-08002B2CF9AE}" pid="5" name="CalculationRule">
    <vt:i4>0</vt:i4>
  </property>
</Properties>
</file>